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dom1.infra.int\data\LSC\102PF_A\Shared\Complex Crime Unit\Office Administration\Transition\New Rate Forms\"/>
    </mc:Choice>
  </mc:AlternateContent>
  <xr:revisionPtr revIDLastSave="0" documentId="13_ncr:1_{ECFE7463-DD54-406D-840A-2510025C6F0F}" xr6:coauthVersionLast="46" xr6:coauthVersionMax="46" xr10:uidLastSave="{00000000-0000-0000-0000-000000000000}"/>
  <workbookProtection workbookAlgorithmName="SHA-512" workbookHashValue="nYuwQHg8TchalFlrgLxzgNowEtPtEoZZ2TCf1iG1W5BchuVmIbtcL6Gr1TS5FURHj/+mWPHQTiRo2eKEYRIsjw==" workbookSaltValue="u8mkV+OATYhtaRkSgTSUuA==" workbookSpinCount="100000" lockStructure="1"/>
  <bookViews>
    <workbookView xWindow="-120" yWindow="-120" windowWidth="29040" windowHeight="15990" xr2:uid="{00000000-000D-0000-FFFF-FFFF00000000}"/>
  </bookViews>
  <sheets>
    <sheet name="POCA Fastrak Claim" sheetId="1" r:id="rId1"/>
    <sheet name="Decimal time converter" sheetId="13" r:id="rId2"/>
  </sheets>
  <definedNames>
    <definedName name="_xlnm.Print_Area" localSheetId="0">'POCA Fastrak Claim'!$A$1:$R$187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22" i="1"/>
  <c r="M381" i="1" a="1"/>
  <c r="M381" i="1" s="1"/>
  <c r="L381" i="1" a="1"/>
  <c r="L381" i="1" s="1"/>
  <c r="L380" i="1" a="1"/>
  <c r="L380" i="1" s="1"/>
  <c r="L379" i="1" a="1"/>
  <c r="L379" i="1" s="1"/>
  <c r="L378" i="1" a="1"/>
  <c r="L378" i="1" s="1"/>
  <c r="L377" i="1" a="1"/>
  <c r="L377" i="1" s="1"/>
  <c r="L376" i="1" a="1"/>
  <c r="L376" i="1" s="1"/>
  <c r="L375" i="1" a="1"/>
  <c r="L375" i="1" s="1"/>
  <c r="M374" i="1" a="1"/>
  <c r="M374" i="1" s="1"/>
  <c r="O374" i="1" s="1"/>
  <c r="L374" i="1" a="1"/>
  <c r="L374" i="1" s="1"/>
  <c r="M373" i="1" a="1"/>
  <c r="M373" i="1" s="1"/>
  <c r="O373" i="1" s="1"/>
  <c r="L373" i="1" a="1"/>
  <c r="L373" i="1" s="1"/>
  <c r="M372" i="1" a="1"/>
  <c r="M372" i="1" s="1"/>
  <c r="L372" i="1" a="1"/>
  <c r="L372" i="1" s="1"/>
  <c r="O381" i="1" l="1"/>
  <c r="F36" i="1" s="1"/>
  <c r="O372" i="1"/>
  <c r="F27" i="1" s="1"/>
  <c r="F29" i="1"/>
  <c r="F28" i="1"/>
  <c r="M375" i="1"/>
  <c r="M380" i="1"/>
  <c r="E28" i="1"/>
  <c r="O380" i="1" l="1"/>
  <c r="F35" i="1" s="1"/>
  <c r="O375" i="1"/>
  <c r="F30" i="1" s="1"/>
  <c r="U14" i="1"/>
  <c r="U22" i="1" l="1"/>
  <c r="L388" i="1" a="1"/>
  <c r="L388" i="1" s="1"/>
  <c r="M388" i="1" s="1"/>
  <c r="M384" i="1" a="1"/>
  <c r="M384" i="1" s="1"/>
  <c r="L387" i="1" a="1"/>
  <c r="L387" i="1" s="1"/>
  <c r="M387" i="1" s="1"/>
  <c r="L384" i="1" a="1"/>
  <c r="L384" i="1" s="1"/>
  <c r="M386" i="1" a="1"/>
  <c r="M386" i="1" s="1"/>
  <c r="L386" i="1" a="1"/>
  <c r="L386" i="1" s="1"/>
  <c r="L392" i="1" a="1"/>
  <c r="L392" i="1" s="1"/>
  <c r="M392" i="1" s="1"/>
  <c r="M385" i="1" a="1"/>
  <c r="M385" i="1" s="1"/>
  <c r="L391" i="1" a="1"/>
  <c r="L391" i="1" s="1"/>
  <c r="M391" i="1" s="1"/>
  <c r="L385" i="1" a="1"/>
  <c r="L385" i="1" s="1"/>
  <c r="L390" i="1" a="1"/>
  <c r="L390" i="1" s="1"/>
  <c r="M390" i="1" s="1"/>
  <c r="M393" i="1" a="1"/>
  <c r="M393" i="1" s="1"/>
  <c r="L389" i="1" a="1"/>
  <c r="L389" i="1" s="1"/>
  <c r="M389" i="1" s="1"/>
  <c r="L393" i="1" a="1"/>
  <c r="L393" i="1" s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83" i="1"/>
  <c r="O393" i="1" l="1"/>
  <c r="O36" i="1" s="1"/>
  <c r="O386" i="1"/>
  <c r="O29" i="1" s="1"/>
  <c r="O390" i="1"/>
  <c r="O33" i="1" s="1"/>
  <c r="O387" i="1"/>
  <c r="O30" i="1" s="1"/>
  <c r="O389" i="1"/>
  <c r="O32" i="1" s="1"/>
  <c r="O384" i="1"/>
  <c r="O27" i="1" s="1"/>
  <c r="O391" i="1"/>
  <c r="O34" i="1" s="1"/>
  <c r="O388" i="1"/>
  <c r="O31" i="1" s="1"/>
  <c r="O385" i="1"/>
  <c r="O28" i="1" s="1"/>
  <c r="O392" i="1"/>
  <c r="O35" i="1" s="1"/>
  <c r="L401" i="1" a="1"/>
  <c r="L401" i="1" s="1"/>
  <c r="M401" i="1" s="1"/>
  <c r="L397" i="1" a="1"/>
  <c r="L397" i="1" s="1"/>
  <c r="M405" i="1" a="1"/>
  <c r="M405" i="1" s="1"/>
  <c r="L405" i="1" a="1"/>
  <c r="L405" i="1" s="1"/>
  <c r="L400" i="1" a="1"/>
  <c r="L400" i="1" s="1"/>
  <c r="M400" i="1" s="1"/>
  <c r="M396" i="1" a="1"/>
  <c r="M396" i="1" s="1"/>
  <c r="L399" i="1" a="1"/>
  <c r="L399" i="1" s="1"/>
  <c r="M399" i="1" s="1"/>
  <c r="L396" i="1" a="1"/>
  <c r="L396" i="1" s="1"/>
  <c r="L404" i="1" a="1"/>
  <c r="L404" i="1" s="1"/>
  <c r="M404" i="1" s="1"/>
  <c r="L403" i="1" a="1"/>
  <c r="L403" i="1" s="1"/>
  <c r="M403" i="1" s="1"/>
  <c r="M398" i="1" a="1"/>
  <c r="M398" i="1" s="1"/>
  <c r="L398" i="1" a="1"/>
  <c r="L398" i="1" s="1"/>
  <c r="L402" i="1" a="1"/>
  <c r="L402" i="1" s="1"/>
  <c r="M402" i="1" s="1"/>
  <c r="M397" i="1" a="1"/>
  <c r="M397" i="1" s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O403" i="1" l="1"/>
  <c r="X34" i="1" s="1"/>
  <c r="O405" i="1"/>
  <c r="X36" i="1" s="1"/>
  <c r="O404" i="1"/>
  <c r="X35" i="1" s="1"/>
  <c r="O401" i="1"/>
  <c r="X32" i="1" s="1"/>
  <c r="O399" i="1"/>
  <c r="X30" i="1" s="1"/>
  <c r="O398" i="1"/>
  <c r="X29" i="1" s="1"/>
  <c r="O397" i="1"/>
  <c r="X28" i="1" s="1"/>
  <c r="O396" i="1"/>
  <c r="X27" i="1" s="1"/>
  <c r="O402" i="1"/>
  <c r="X33" i="1" s="1"/>
  <c r="O400" i="1"/>
  <c r="X31" i="1" s="1"/>
  <c r="G141" i="1"/>
  <c r="O83" i="1" l="1"/>
  <c r="V83" i="1" s="1"/>
  <c r="N88" i="1" l="1"/>
  <c r="O88" i="1"/>
  <c r="V88" i="1" s="1"/>
  <c r="N89" i="1"/>
  <c r="O89" i="1"/>
  <c r="V89" i="1" s="1"/>
  <c r="N90" i="1"/>
  <c r="O90" i="1"/>
  <c r="N91" i="1"/>
  <c r="O91" i="1"/>
  <c r="V91" i="1" s="1"/>
  <c r="N92" i="1"/>
  <c r="O92" i="1"/>
  <c r="V92" i="1" s="1"/>
  <c r="N93" i="1"/>
  <c r="O93" i="1"/>
  <c r="V93" i="1" s="1"/>
  <c r="N94" i="1"/>
  <c r="O94" i="1"/>
  <c r="V94" i="1" s="1"/>
  <c r="N95" i="1"/>
  <c r="O95" i="1"/>
  <c r="V95" i="1" s="1"/>
  <c r="N96" i="1"/>
  <c r="O96" i="1"/>
  <c r="V96" i="1" s="1"/>
  <c r="N97" i="1"/>
  <c r="O97" i="1"/>
  <c r="V97" i="1" s="1"/>
  <c r="N98" i="1"/>
  <c r="O98" i="1"/>
  <c r="N99" i="1"/>
  <c r="O99" i="1"/>
  <c r="V99" i="1" s="1"/>
  <c r="N100" i="1"/>
  <c r="O100" i="1"/>
  <c r="V100" i="1" s="1"/>
  <c r="N101" i="1"/>
  <c r="O101" i="1"/>
  <c r="V101" i="1" s="1"/>
  <c r="N102" i="1"/>
  <c r="O102" i="1"/>
  <c r="N103" i="1"/>
  <c r="O103" i="1"/>
  <c r="V103" i="1" s="1"/>
  <c r="N104" i="1"/>
  <c r="O104" i="1"/>
  <c r="V104" i="1" s="1"/>
  <c r="N105" i="1"/>
  <c r="O105" i="1"/>
  <c r="V105" i="1" s="1"/>
  <c r="N106" i="1"/>
  <c r="O106" i="1"/>
  <c r="N107" i="1"/>
  <c r="O107" i="1"/>
  <c r="V107" i="1" s="1"/>
  <c r="N108" i="1"/>
  <c r="O108" i="1"/>
  <c r="V108" i="1" s="1"/>
  <c r="N109" i="1"/>
  <c r="O109" i="1"/>
  <c r="V109" i="1" s="1"/>
  <c r="N110" i="1"/>
  <c r="O110" i="1"/>
  <c r="V110" i="1" s="1"/>
  <c r="N111" i="1"/>
  <c r="O111" i="1"/>
  <c r="V111" i="1" s="1"/>
  <c r="N112" i="1"/>
  <c r="O112" i="1"/>
  <c r="V112" i="1" s="1"/>
  <c r="N113" i="1"/>
  <c r="O113" i="1"/>
  <c r="N114" i="1"/>
  <c r="O114" i="1"/>
  <c r="N115" i="1"/>
  <c r="O115" i="1"/>
  <c r="V115" i="1" s="1"/>
  <c r="N116" i="1"/>
  <c r="O116" i="1"/>
  <c r="V116" i="1" s="1"/>
  <c r="N117" i="1"/>
  <c r="O117" i="1"/>
  <c r="V117" i="1" s="1"/>
  <c r="N118" i="1"/>
  <c r="O118" i="1"/>
  <c r="V118" i="1" s="1"/>
  <c r="N119" i="1"/>
  <c r="O119" i="1"/>
  <c r="V119" i="1" s="1"/>
  <c r="N120" i="1"/>
  <c r="O120" i="1"/>
  <c r="V120" i="1" s="1"/>
  <c r="N121" i="1"/>
  <c r="O121" i="1"/>
  <c r="V121" i="1" s="1"/>
  <c r="N122" i="1"/>
  <c r="O122" i="1"/>
  <c r="N123" i="1"/>
  <c r="O123" i="1"/>
  <c r="V123" i="1" s="1"/>
  <c r="N124" i="1"/>
  <c r="O124" i="1"/>
  <c r="V124" i="1" s="1"/>
  <c r="N125" i="1"/>
  <c r="O125" i="1"/>
  <c r="V125" i="1" s="1"/>
  <c r="N126" i="1"/>
  <c r="O126" i="1"/>
  <c r="V126" i="1" s="1"/>
  <c r="N127" i="1"/>
  <c r="O127" i="1"/>
  <c r="V127" i="1" s="1"/>
  <c r="N128" i="1"/>
  <c r="O128" i="1"/>
  <c r="V128" i="1" s="1"/>
  <c r="N129" i="1"/>
  <c r="O129" i="1"/>
  <c r="V129" i="1" s="1"/>
  <c r="N130" i="1"/>
  <c r="O130" i="1"/>
  <c r="N131" i="1"/>
  <c r="O131" i="1"/>
  <c r="V131" i="1" s="1"/>
  <c r="N132" i="1"/>
  <c r="O132" i="1"/>
  <c r="V132" i="1" s="1"/>
  <c r="V90" i="1"/>
  <c r="V98" i="1"/>
  <c r="V102" i="1"/>
  <c r="V106" i="1"/>
  <c r="V113" i="1"/>
  <c r="V114" i="1"/>
  <c r="V122" i="1"/>
  <c r="V130" i="1"/>
  <c r="M142" i="1"/>
  <c r="Z142" i="1" s="1"/>
  <c r="X45" i="1" s="1"/>
  <c r="M143" i="1"/>
  <c r="Z143" i="1" s="1"/>
  <c r="M144" i="1"/>
  <c r="Z144" i="1" s="1"/>
  <c r="M145" i="1"/>
  <c r="Z145" i="1" s="1"/>
  <c r="M146" i="1"/>
  <c r="Z146" i="1" s="1"/>
  <c r="M147" i="1"/>
  <c r="Z147" i="1" s="1"/>
  <c r="M148" i="1"/>
  <c r="Z148" i="1" s="1"/>
  <c r="M149" i="1"/>
  <c r="Z149" i="1" s="1"/>
  <c r="M150" i="1"/>
  <c r="Z150" i="1" s="1"/>
  <c r="M151" i="1"/>
  <c r="Z151" i="1" s="1"/>
  <c r="M152" i="1"/>
  <c r="Z152" i="1" s="1"/>
  <c r="M153" i="1"/>
  <c r="Z153" i="1" s="1"/>
  <c r="M154" i="1"/>
  <c r="Z154" i="1" s="1"/>
  <c r="M155" i="1"/>
  <c r="Z155" i="1" s="1"/>
  <c r="M141" i="1"/>
  <c r="Z141" i="1" s="1"/>
  <c r="X46" i="1" s="1"/>
  <c r="V155" i="1"/>
  <c r="G155" i="1"/>
  <c r="O46" i="1" l="1"/>
  <c r="O45" i="1"/>
  <c r="M156" i="1"/>
  <c r="O53" i="1"/>
  <c r="Z132" i="1"/>
  <c r="Z135" i="1" l="1"/>
  <c r="W36" i="1" s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7" i="1"/>
  <c r="O42" i="1"/>
  <c r="O41" i="1"/>
  <c r="O40" i="1"/>
  <c r="O39" i="1"/>
  <c r="X38" i="1"/>
  <c r="O38" i="1"/>
  <c r="X37" i="1"/>
  <c r="O37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M376" i="1" l="1"/>
  <c r="Y36" i="1"/>
  <c r="X41" i="1"/>
  <c r="X40" i="1"/>
  <c r="X39" i="1"/>
  <c r="X42" i="1"/>
  <c r="Z88" i="1"/>
  <c r="Z89" i="1"/>
  <c r="Z90" i="1"/>
  <c r="Z91" i="1"/>
  <c r="Z92" i="1"/>
  <c r="Z93" i="1"/>
  <c r="Z94" i="1"/>
  <c r="Z95" i="1"/>
  <c r="Z96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O376" i="1" l="1"/>
  <c r="F31" i="1" s="1"/>
  <c r="M377" i="1"/>
  <c r="U156" i="1"/>
  <c r="O377" i="1" l="1"/>
  <c r="F32" i="1" s="1"/>
  <c r="F37" i="1"/>
  <c r="E156" i="1" l="1"/>
  <c r="N84" i="1" l="1"/>
  <c r="Z84" i="1" s="1"/>
  <c r="N85" i="1"/>
  <c r="Z85" i="1" s="1"/>
  <c r="N86" i="1"/>
  <c r="Z86" i="1" s="1"/>
  <c r="N87" i="1"/>
  <c r="Z87" i="1" s="1"/>
  <c r="N83" i="1"/>
  <c r="Z83" i="1" s="1"/>
  <c r="Z133" i="1" l="1"/>
  <c r="F53" i="1" l="1"/>
  <c r="F45" i="1"/>
  <c r="F46" i="1"/>
  <c r="I14" i="13" l="1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13" i="13"/>
  <c r="I12" i="13"/>
  <c r="I11" i="13"/>
  <c r="F42" i="1"/>
  <c r="F41" i="1"/>
  <c r="F40" i="1"/>
  <c r="F39" i="1"/>
  <c r="F38" i="1"/>
  <c r="G39" i="1" l="1"/>
  <c r="G40" i="1"/>
  <c r="G37" i="1"/>
  <c r="G41" i="1"/>
  <c r="G38" i="1"/>
  <c r="G42" i="1"/>
  <c r="O84" i="1" l="1"/>
  <c r="V84" i="1" s="1"/>
  <c r="O85" i="1" l="1"/>
  <c r="V85" i="1" s="1"/>
  <c r="O86" i="1"/>
  <c r="V86" i="1" s="1"/>
  <c r="O87" i="1"/>
  <c r="V87" i="1" s="1"/>
  <c r="M36" i="1"/>
  <c r="P36" i="1" s="1"/>
  <c r="E36" i="1"/>
  <c r="H133" i="1"/>
  <c r="G27" i="1"/>
  <c r="G35" i="1"/>
  <c r="G32" i="1"/>
  <c r="G31" i="1"/>
  <c r="G30" i="1"/>
  <c r="G29" i="1"/>
  <c r="G28" i="1"/>
  <c r="G36" i="1" l="1"/>
  <c r="W40" i="1"/>
  <c r="Y40" i="1" s="1"/>
  <c r="W33" i="1"/>
  <c r="Y33" i="1" s="1"/>
  <c r="W39" i="1"/>
  <c r="Y39" i="1" s="1"/>
  <c r="W32" i="1"/>
  <c r="Y32" i="1" s="1"/>
  <c r="W37" i="1"/>
  <c r="Y37" i="1" s="1"/>
  <c r="W30" i="1"/>
  <c r="Y30" i="1" s="1"/>
  <c r="W42" i="1"/>
  <c r="Y42" i="1" s="1"/>
  <c r="W35" i="1"/>
  <c r="Y35" i="1" s="1"/>
  <c r="W29" i="1"/>
  <c r="Y29" i="1" s="1"/>
  <c r="W34" i="1"/>
  <c r="Y34" i="1" s="1"/>
  <c r="W31" i="1"/>
  <c r="Y31" i="1" s="1"/>
  <c r="W41" i="1"/>
  <c r="Y41" i="1" s="1"/>
  <c r="W28" i="1"/>
  <c r="Y28" i="1" s="1"/>
  <c r="W38" i="1"/>
  <c r="Y38" i="1" s="1"/>
  <c r="M42" i="1"/>
  <c r="P42" i="1" s="1"/>
  <c r="M40" i="1"/>
  <c r="P40" i="1" s="1"/>
  <c r="M38" i="1"/>
  <c r="P38" i="1" s="1"/>
  <c r="M35" i="1"/>
  <c r="P35" i="1" s="1"/>
  <c r="M33" i="1"/>
  <c r="P33" i="1" s="1"/>
  <c r="M31" i="1"/>
  <c r="P31" i="1" s="1"/>
  <c r="M29" i="1"/>
  <c r="P29" i="1" s="1"/>
  <c r="M27" i="1"/>
  <c r="P27" i="1" s="1"/>
  <c r="M28" i="1"/>
  <c r="P28" i="1" s="1"/>
  <c r="M41" i="1"/>
  <c r="P41" i="1" s="1"/>
  <c r="M39" i="1"/>
  <c r="P39" i="1" s="1"/>
  <c r="M37" i="1"/>
  <c r="M34" i="1"/>
  <c r="P34" i="1" s="1"/>
  <c r="M32" i="1"/>
  <c r="P32" i="1" s="1"/>
  <c r="M30" i="1"/>
  <c r="P30" i="1" s="1"/>
  <c r="N133" i="1"/>
  <c r="M379" i="1" l="1"/>
  <c r="M378" i="1"/>
  <c r="W27" i="1"/>
  <c r="Y27" i="1" s="1"/>
  <c r="P37" i="1"/>
  <c r="O43" i="1" s="1"/>
  <c r="O378" i="1" l="1"/>
  <c r="F33" i="1" s="1"/>
  <c r="G33" i="1" s="1"/>
  <c r="O379" i="1"/>
  <c r="F34" i="1" s="1"/>
  <c r="G34" i="1" s="1"/>
  <c r="O48" i="1"/>
  <c r="G43" i="1" l="1"/>
  <c r="B44" i="1" s="1"/>
  <c r="X43" i="1"/>
  <c r="X49" i="1" s="1"/>
  <c r="O49" i="1"/>
  <c r="O50" i="1" s="1"/>
  <c r="F48" i="1" l="1"/>
  <c r="F49" i="1"/>
  <c r="F50" i="1" s="1"/>
  <c r="O51" i="1"/>
  <c r="X53" i="1" s="1"/>
  <c r="X50" i="1"/>
  <c r="X48" i="1"/>
  <c r="F51" i="1" l="1"/>
  <c r="F55" i="1" s="1"/>
  <c r="O55" i="1"/>
  <c r="X51" i="1"/>
  <c r="X55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<sst xmlns="http://schemas.openxmlformats.org/spreadsheetml/2006/main" count="393" uniqueCount="154">
  <si>
    <t>Grade</t>
  </si>
  <si>
    <t>Disbursements</t>
  </si>
  <si>
    <t>Date</t>
  </si>
  <si>
    <t>Time claimed</t>
  </si>
  <si>
    <t>FAO Criminal Cases Unit:</t>
  </si>
  <si>
    <t>Please use the above email address for any contact or queries in the first instance</t>
  </si>
  <si>
    <t>Amended Legal Aid order date</t>
  </si>
  <si>
    <t>Contact telephone</t>
  </si>
  <si>
    <t>The Legal Aid Agency is entitled to look behind all claims to establish their authenticity and will instigate proceedings on claims found to be false, inaccurate or misleading.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</si>
  <si>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Where a previous claim has been made, you have provided the full details of the payment(s) below</t>
    </r>
  </si>
  <si>
    <t>Details</t>
  </si>
  <si>
    <t>Rate</t>
  </si>
  <si>
    <t>A</t>
  </si>
  <si>
    <t>B</t>
  </si>
  <si>
    <t>C</t>
  </si>
  <si>
    <t>Paid as interim</t>
  </si>
  <si>
    <t>Redetermine</t>
  </si>
  <si>
    <t>Part pay net value</t>
  </si>
  <si>
    <t>Total net paid</t>
  </si>
  <si>
    <t>Rep Order Date</t>
  </si>
  <si>
    <t>Outside London</t>
  </si>
  <si>
    <t xml:space="preserve"> London</t>
  </si>
  <si>
    <t>Attendance at Court</t>
  </si>
  <si>
    <t>T &amp; W</t>
  </si>
  <si>
    <t xml:space="preserve">Routine </t>
  </si>
  <si>
    <t>Preparation</t>
  </si>
  <si>
    <t>Routine</t>
  </si>
  <si>
    <t>Attendance at court</t>
  </si>
  <si>
    <t>Travel &amp; waiting</t>
  </si>
  <si>
    <t>Hours/Items Claimed</t>
  </si>
  <si>
    <t>Net total</t>
  </si>
  <si>
    <t>liable to VAT</t>
  </si>
  <si>
    <t>not liable to VAT</t>
  </si>
  <si>
    <t>VAT applicable</t>
  </si>
  <si>
    <t>Overall total claimed</t>
  </si>
  <si>
    <t>Litigator profit costs claimed</t>
  </si>
  <si>
    <t>Litigator profit costs paid</t>
  </si>
  <si>
    <t>VAT claimed</t>
  </si>
  <si>
    <r>
      <rPr>
        <b/>
        <sz val="14"/>
        <color rgb="FFFF0000"/>
        <rFont val="Arial"/>
        <family val="2"/>
      </rPr>
      <t xml:space="preserve">* </t>
    </r>
    <r>
      <rPr>
        <b/>
        <sz val="12"/>
        <color theme="1"/>
        <rFont val="Arial"/>
        <family val="2"/>
      </rPr>
      <t>Original Legal Aid order date</t>
    </r>
  </si>
  <si>
    <t>@</t>
  </si>
  <si>
    <t>Case concluded on</t>
  </si>
  <si>
    <t>VAT paid</t>
  </si>
  <si>
    <t>Total for VAT</t>
  </si>
  <si>
    <r>
      <t xml:space="preserve">Summary of claim   </t>
    </r>
    <r>
      <rPr>
        <b/>
        <sz val="10"/>
        <color theme="1"/>
        <rFont val="Arial"/>
        <family val="2"/>
      </rPr>
      <t xml:space="preserve">(this will populate automatically once sections marked </t>
    </r>
    <r>
      <rPr>
        <b/>
        <sz val="14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 are completed) </t>
    </r>
  </si>
  <si>
    <t>Overall total paid</t>
  </si>
  <si>
    <t>Expected payment</t>
  </si>
  <si>
    <t>Payment due</t>
  </si>
  <si>
    <r>
      <t xml:space="preserve">Prior Authority  </t>
    </r>
    <r>
      <rPr>
        <sz val="9"/>
        <color theme="1"/>
        <rFont val="Arial"/>
        <family val="2"/>
      </rPr>
      <t>(provide copies)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</si>
  <si>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This work has not been and will not be the subject of any other claim for remuneration under legal aid</t>
    </r>
  </si>
  <si>
    <t>Time paid</t>
  </si>
  <si>
    <t>Grade paid</t>
  </si>
  <si>
    <t>Work type</t>
  </si>
  <si>
    <t>ROC reference</t>
  </si>
  <si>
    <t>Payment number</t>
  </si>
  <si>
    <t>To pay</t>
  </si>
  <si>
    <t>Part pay time</t>
  </si>
  <si>
    <t>Part pay grade</t>
  </si>
  <si>
    <t>Total hours claimed</t>
  </si>
  <si>
    <t>Total hours paid</t>
  </si>
  <si>
    <t>Summary of payment</t>
  </si>
  <si>
    <r>
      <t xml:space="preserve">Enhancement percentage paid   </t>
    </r>
    <r>
      <rPr>
        <b/>
        <sz val="10"/>
        <color theme="1"/>
        <rFont val="Arial"/>
        <family val="2"/>
      </rPr>
      <t>(enhanced items are marked 'Yes' above)</t>
    </r>
  </si>
  <si>
    <t>Disbursements paid</t>
  </si>
  <si>
    <r>
      <rPr>
        <b/>
        <sz val="14"/>
        <color rgb="FFFF0000"/>
        <rFont val="Arial"/>
        <family val="2"/>
      </rPr>
      <t xml:space="preserve">* </t>
    </r>
    <r>
      <rPr>
        <b/>
        <sz val="12"/>
        <color theme="1"/>
        <rFont val="Arial"/>
        <family val="2"/>
      </rPr>
      <t xml:space="preserve">Work claimed   </t>
    </r>
    <r>
      <rPr>
        <b/>
        <sz val="10"/>
        <color theme="1"/>
        <rFont val="Arial"/>
        <family val="2"/>
      </rPr>
      <t>(Please enter the time claimed in decimal hour format rather than HH:MM format)</t>
    </r>
  </si>
  <si>
    <t>Work paid</t>
  </si>
  <si>
    <r>
      <t xml:space="preserve">Fee earners   </t>
    </r>
    <r>
      <rPr>
        <b/>
        <sz val="10"/>
        <color indexed="8"/>
        <rFont val="Arial"/>
        <family val="2"/>
      </rPr>
      <t>(Please provide details of the fee earners claiming at Grade A or Grade B rates, to include justification for any claim at Grade A rates)</t>
    </r>
  </si>
  <si>
    <t>Relevant determination comments</t>
  </si>
  <si>
    <t>Enhancement (preparation)</t>
  </si>
  <si>
    <t>Enhancement (attendance)</t>
  </si>
  <si>
    <t>This claim is above my sign off limit and has been referred to</t>
  </si>
  <si>
    <t>for approval</t>
  </si>
  <si>
    <t>Approved</t>
  </si>
  <si>
    <t>Routine items paid</t>
  </si>
  <si>
    <r>
      <rPr>
        <b/>
        <sz val="14"/>
        <color rgb="FFFF0000"/>
        <rFont val="Arial"/>
        <family val="2"/>
      </rPr>
      <t xml:space="preserve">* </t>
    </r>
    <r>
      <rPr>
        <b/>
        <sz val="12"/>
        <color theme="1"/>
        <rFont val="Arial"/>
        <family val="2"/>
      </rPr>
      <t>Routine items claimed (letters out, emails &amp; calls)</t>
    </r>
  </si>
  <si>
    <t>Enhanced rates</t>
  </si>
  <si>
    <r>
      <rPr>
        <b/>
        <sz val="12"/>
        <color rgb="FFFF0000"/>
        <rFont val="Arial"/>
        <family val="2"/>
      </rPr>
      <t xml:space="preserve">* </t>
    </r>
    <r>
      <rPr>
        <b/>
        <sz val="12"/>
        <color theme="1"/>
        <rFont val="Arial"/>
        <family val="2"/>
      </rPr>
      <t xml:space="preserve">Enhancement claimed  </t>
    </r>
    <r>
      <rPr>
        <b/>
        <sz val="10"/>
        <color theme="1"/>
        <rFont val="Arial"/>
        <family val="2"/>
      </rPr>
      <t xml:space="preserve">(Please clearly identify those items where enhancement is claimed in the Enhanced rates column above. </t>
    </r>
    <r>
      <rPr>
        <b/>
        <sz val="10"/>
        <color indexed="8"/>
        <rFont val="Arial"/>
        <family val="2"/>
      </rPr>
      <t>Please enter the percentage enhancement claimed in the adjacent box and provide your justification below)</t>
    </r>
  </si>
  <si>
    <t>Time in decimal format will be shown here</t>
  </si>
  <si>
    <t>Paste times in HH:MM format into this column</t>
  </si>
  <si>
    <t>If necessary, you can use this sheet to convert time in HH:MM format to the decimal format required for submission of your claim. It will only recalculate times entered in the correct format eg 01:30 rather than just 1 or 1.30</t>
  </si>
  <si>
    <t xml:space="preserve">      for all of those defendants together</t>
  </si>
  <si>
    <r>
      <t>·</t>
    </r>
    <r>
      <rPr>
        <sz val="7"/>
        <color indexed="8"/>
        <rFont val="Times New Roman"/>
        <family val="1"/>
      </rPr>
      <t>        </t>
    </r>
    <r>
      <rPr>
        <sz val="12"/>
        <color indexed="8"/>
        <rFont val="Arial"/>
        <family val="2"/>
      </rPr>
      <t xml:space="preserve"> Where you’ve represented more than one defendant in a case, you have only made, and will make, one claim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</si>
  <si>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Where there is a joined indictment you have included all matters that you have dealt with within that indictment</t>
    </r>
  </si>
  <si>
    <t xml:space="preserve">      in this claim</t>
  </si>
  <si>
    <t xml:space="preserve">      return of your claim</t>
  </si>
  <si>
    <r>
      <t>·</t>
    </r>
    <r>
      <rPr>
        <sz val="7"/>
        <color indexed="8"/>
        <rFont val="Times New Roman"/>
        <family val="1"/>
      </rPr>
      <t>        </t>
    </r>
    <r>
      <rPr>
        <sz val="12"/>
        <color indexed="8"/>
        <rFont val="Arial"/>
        <family val="2"/>
      </rPr>
      <t>You have provided all mandatory supporting evidence and accept that failure to provide this will result in the</t>
    </r>
  </si>
  <si>
    <r>
      <t xml:space="preserve">By </t>
    </r>
    <r>
      <rPr>
        <b/>
        <u/>
        <sz val="12"/>
        <color theme="1"/>
        <rFont val="Arial"/>
        <family val="2"/>
      </rPr>
      <t>selecting yes above</t>
    </r>
    <r>
      <rPr>
        <sz val="12"/>
        <color theme="1"/>
        <rFont val="Arial"/>
        <family val="2"/>
      </rPr>
      <t xml:space="preserve"> (on the right) you certify that </t>
    </r>
  </si>
  <si>
    <t>Interim payments made (gross figure)</t>
  </si>
  <si>
    <t>Total of interims deducted (gross figure)</t>
  </si>
  <si>
    <r>
      <t xml:space="preserve">Disbursements claimed - you must provide supporting evidence for items over £20
</t>
    </r>
    <r>
      <rPr>
        <b/>
        <sz val="10"/>
        <color theme="1"/>
        <rFont val="Arial"/>
        <family val="2"/>
      </rPr>
      <t>(Interim payments should be entered as the total gross amount and marked 'No' in the VAT applicable column)</t>
    </r>
  </si>
  <si>
    <t>Verified as</t>
  </si>
  <si>
    <t>Fee earner initials</t>
  </si>
  <si>
    <t>POCAFastrak@justice.gov.uk</t>
  </si>
  <si>
    <t>I confirm I have checked that:</t>
  </si>
  <si>
    <r>
      <rPr>
        <sz val="12"/>
        <color theme="1"/>
        <rFont val="Symbol"/>
        <family val="1"/>
        <charset val="2"/>
      </rPr>
      <t>·</t>
    </r>
    <r>
      <rPr>
        <sz val="12"/>
        <color theme="1"/>
        <rFont val="Arial"/>
        <family val="2"/>
      </rPr>
      <t xml:space="preserve"> All compulsory information is included </t>
    </r>
  </si>
  <si>
    <r>
      <rPr>
        <sz val="12"/>
        <color theme="1"/>
        <rFont val="Symbol"/>
        <family val="1"/>
        <charset val="2"/>
      </rPr>
      <t>·</t>
    </r>
    <r>
      <rPr>
        <sz val="12"/>
        <color theme="1"/>
        <rFont val="Arial"/>
        <family val="2"/>
      </rPr>
      <t xml:space="preserve"> The claim is in decimal format</t>
    </r>
  </si>
  <si>
    <r>
      <rPr>
        <sz val="12"/>
        <color theme="1"/>
        <rFont val="Symbol"/>
        <family val="1"/>
        <charset val="2"/>
      </rPr>
      <t>·</t>
    </r>
    <r>
      <rPr>
        <sz val="12"/>
        <color theme="1"/>
        <rFont val="Arial"/>
        <family val="2"/>
      </rPr>
      <t xml:space="preserve"> The declaration section has been completed</t>
    </r>
  </si>
  <si>
    <t>Hours/Items Paid</t>
  </si>
  <si>
    <r>
      <rPr>
        <b/>
        <sz val="12"/>
        <color rgb="FFFF0000"/>
        <rFont val="Arial"/>
        <family val="2"/>
      </rPr>
      <t xml:space="preserve">* </t>
    </r>
    <r>
      <rPr>
        <b/>
        <sz val="12"/>
        <color theme="1"/>
        <rFont val="Arial"/>
        <family val="2"/>
      </rPr>
      <t xml:space="preserve">London rates     </t>
    </r>
    <r>
      <rPr>
        <b/>
        <sz val="10"/>
        <color theme="1"/>
        <rFont val="Arial"/>
        <family val="2"/>
      </rPr>
      <t>(p</t>
    </r>
    <r>
      <rPr>
        <b/>
        <sz val="10"/>
        <color indexed="8"/>
        <rFont val="Arial"/>
        <family val="2"/>
      </rPr>
      <t>lease indicate Yes or No)</t>
    </r>
  </si>
  <si>
    <r>
      <t xml:space="preserve">Your reference     </t>
    </r>
    <r>
      <rPr>
        <b/>
        <sz val="10"/>
        <color theme="1"/>
        <rFont val="Arial"/>
        <family val="2"/>
      </rPr>
      <t>(20 character limit)</t>
    </r>
  </si>
  <si>
    <t>Deduction of previous payments</t>
  </si>
  <si>
    <t>Extra time to pay</t>
  </si>
  <si>
    <t>LAA Redetermination notes</t>
  </si>
  <si>
    <r>
      <t xml:space="preserve">Claim detail </t>
    </r>
    <r>
      <rPr>
        <b/>
        <sz val="10"/>
        <color theme="1"/>
        <rFont val="Arial"/>
        <family val="2"/>
      </rPr>
      <t>(please include number of  pages read)</t>
    </r>
  </si>
  <si>
    <t>Extra routine items paid</t>
  </si>
  <si>
    <t>Total time paid</t>
  </si>
  <si>
    <t>Overall total of hours paid</t>
  </si>
  <si>
    <t>Travel</t>
  </si>
  <si>
    <t>Waiting</t>
  </si>
  <si>
    <t>Extra to pay</t>
  </si>
  <si>
    <t>Redetermination decision</t>
  </si>
  <si>
    <t>Relevant redetermination comments</t>
  </si>
  <si>
    <t>Redeterminaton reasons</t>
  </si>
  <si>
    <t xml:space="preserve">Total paid </t>
  </si>
  <si>
    <t xml:space="preserve"> Total claimed</t>
  </si>
  <si>
    <t>Total paid</t>
  </si>
  <si>
    <t>Overall net paid</t>
  </si>
  <si>
    <t>Extra disbursements paid</t>
  </si>
  <si>
    <t>Total net costs paid</t>
  </si>
  <si>
    <t xml:space="preserve">Paid as interim </t>
  </si>
  <si>
    <t>Net claim OR total interim paid</t>
  </si>
  <si>
    <t>Summary of final payment</t>
  </si>
  <si>
    <t xml:space="preserve">Names </t>
  </si>
  <si>
    <t>Total net claimed</t>
  </si>
  <si>
    <t>Final payment due</t>
  </si>
  <si>
    <t>Initials</t>
  </si>
  <si>
    <t>Change here if incorrect</t>
  </si>
  <si>
    <t>This claim is over £2,000 profit costs and should be submitted on form PL2</t>
  </si>
  <si>
    <t xml:space="preserve">PL1: POCA Fastrak Claim Form </t>
  </si>
  <si>
    <t>Prep</t>
  </si>
  <si>
    <t>LDN</t>
  </si>
  <si>
    <t xml:space="preserve">From </t>
  </si>
  <si>
    <t>too</t>
  </si>
  <si>
    <t>At CT</t>
  </si>
  <si>
    <t>T&amp;W</t>
  </si>
  <si>
    <t>Corro</t>
  </si>
  <si>
    <t>Requested</t>
  </si>
  <si>
    <t>Assessed</t>
  </si>
  <si>
    <t>Redet</t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</si>
  <si>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Provider name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</si>
  <si>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Billing DX address (postcode if not on DX)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</si>
  <si>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Legal Aid order address (if different to above)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</si>
  <si>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Legal Aid account number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</si>
  <si>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 xml:space="preserve">Key contact 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</si>
  <si>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Contact email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</si>
  <si>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Client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</si>
  <si>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Court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</si>
  <si>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 xml:space="preserve">Court reference: T-number, S-Number or URN (If Common Platform) 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</si>
  <si>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 xml:space="preserve">MAAT ID     </t>
    </r>
    <r>
      <rPr>
        <b/>
        <sz val="10"/>
        <color theme="1"/>
        <rFont val="Arial"/>
        <family val="2"/>
      </rPr>
      <t>(post 15/08/15 only if not providing LA Order)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</si>
  <si>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Declaration</t>
    </r>
  </si>
  <si>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>Relevant supporting information</t>
    </r>
  </si>
  <si>
    <r>
      <t xml:space="preserve">Grade paid </t>
    </r>
    <r>
      <rPr>
        <b/>
        <sz val="8"/>
        <color theme="0"/>
        <rFont val="Arial"/>
        <family val="2"/>
      </rPr>
      <t>(overtype if needed)</t>
    </r>
  </si>
  <si>
    <r>
      <t xml:space="preserve">Enhanced rates </t>
    </r>
    <r>
      <rPr>
        <b/>
        <sz val="8"/>
        <color theme="0"/>
        <rFont val="Arial"/>
        <family val="2"/>
      </rPr>
      <t>(overtype if needed)</t>
    </r>
  </si>
  <si>
    <r>
      <t xml:space="preserve">All cells marked </t>
    </r>
    <r>
      <rPr>
        <b/>
        <sz val="16"/>
        <color rgb="FFFF0000"/>
        <rFont val="Arial"/>
        <family val="2"/>
      </rPr>
      <t>*</t>
    </r>
    <r>
      <rPr>
        <b/>
        <sz val="16"/>
        <color theme="1"/>
        <rFont val="Arial"/>
        <family val="2"/>
      </rPr>
      <t xml:space="preserve"> are mandatory must be completed or your claim will be returned</t>
    </r>
  </si>
  <si>
    <t>Comments</t>
  </si>
  <si>
    <t xml:space="preserve"> v4.6 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</si>
</sst>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"/>
    <numFmt numFmtId="165" formatCode="0.0"/>
    <numFmt numFmtId="166" formatCode="dd/mm/yyyy;@"/>
  </numFmts>
  <fonts count="3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Symbol"/>
      <family val="1"/>
      <charset val="2"/>
    </font>
    <font>
      <b/>
      <sz val="16"/>
      <color theme="1"/>
      <name val="Arial"/>
      <family val="2"/>
    </font>
    <font>
      <sz val="12"/>
      <color rgb="FF00B0F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9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theme="1"/>
      <name val="Arial"/>
      <family val="1"/>
      <charset val="2"/>
    </font>
    <font>
      <sz val="12"/>
      <color theme="1"/>
      <name val="Symbol"/>
      <family val="1"/>
      <charset val="2"/>
    </font>
    <font>
      <b/>
      <sz val="12"/>
      <color rgb="FFFFFF00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6"/>
      <color rgb="FFFF0000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C3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/>
      <right style="thin">
        <color theme="0" tint="-0.1499679555650502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auto="1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 tint="-9.9917600024414813E-2"/>
      </right>
      <top style="thin">
        <color indexed="64"/>
      </top>
      <bottom style="thin">
        <color indexed="64"/>
      </bottom>
      <diagonal/>
    </border>
    <border>
      <left style="thin">
        <color theme="2" tint="-9.9917600024414813E-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519">
    <xf numFmtId="0" fontId="0" fillId="0" borderId="0" xfId="0"/>
    <xf numFmtId="0" fontId="0" fillId="4" borderId="0" xfId="0" applyFill="1"/>
    <xf numFmtId="0" fontId="0" fillId="4" borderId="0" xfId="0" applyFill="1" applyProtection="1"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5" fillId="4" borderId="0" xfId="0" applyFont="1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2" fontId="6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64" fontId="6" fillId="0" borderId="9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0" fillId="4" borderId="0" xfId="0" applyFill="1" applyProtection="1"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2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 hidden="1"/>
    </xf>
    <xf numFmtId="0" fontId="6" fillId="8" borderId="9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5" fillId="9" borderId="24" xfId="0" applyFont="1" applyFill="1" applyBorder="1" applyAlignment="1" applyProtection="1">
      <alignment horizontal="center" vertical="center"/>
      <protection hidden="1"/>
    </xf>
    <xf numFmtId="0" fontId="5" fillId="9" borderId="25" xfId="0" applyFont="1" applyFill="1" applyBorder="1" applyAlignment="1" applyProtection="1">
      <alignment horizontal="center" vertical="center"/>
      <protection hidden="1"/>
    </xf>
    <xf numFmtId="0" fontId="5" fillId="9" borderId="26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9" borderId="9" xfId="0" applyFont="1" applyFill="1" applyBorder="1" applyAlignment="1" applyProtection="1">
      <alignment horizontal="center" vertical="center"/>
      <protection hidden="1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6" fillId="6" borderId="9" xfId="0" applyFont="1" applyFill="1" applyBorder="1" applyAlignment="1" applyProtection="1">
      <alignment vertical="center"/>
      <protection hidden="1"/>
    </xf>
    <xf numFmtId="0" fontId="5" fillId="13" borderId="2" xfId="0" applyFont="1" applyFill="1" applyBorder="1" applyAlignment="1" applyProtection="1">
      <alignment vertical="center"/>
      <protection hidden="1"/>
    </xf>
    <xf numFmtId="0" fontId="5" fillId="13" borderId="15" xfId="0" applyFont="1" applyFill="1" applyBorder="1" applyAlignment="1" applyProtection="1">
      <alignment vertic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5" fillId="13" borderId="13" xfId="0" applyFont="1" applyFill="1" applyBorder="1" applyAlignment="1" applyProtection="1">
      <alignment horizontal="center" vertical="center"/>
      <protection hidden="1"/>
    </xf>
    <xf numFmtId="0" fontId="5" fillId="13" borderId="14" xfId="0" applyFont="1" applyFill="1" applyBorder="1" applyAlignment="1" applyProtection="1">
      <alignment horizontal="center" vertical="center"/>
      <protection hidden="1"/>
    </xf>
    <xf numFmtId="0" fontId="5" fillId="13" borderId="8" xfId="0" applyFont="1" applyFill="1" applyBorder="1" applyAlignment="1" applyProtection="1">
      <alignment horizontal="center" vertical="center"/>
      <protection hidden="1"/>
    </xf>
    <xf numFmtId="0" fontId="5" fillId="13" borderId="13" xfId="0" applyFont="1" applyFill="1" applyBorder="1" applyAlignment="1" applyProtection="1">
      <alignment horizontal="center" vertical="center" wrapText="1"/>
      <protection hidden="1"/>
    </xf>
    <xf numFmtId="0" fontId="5" fillId="13" borderId="14" xfId="0" applyFont="1" applyFill="1" applyBorder="1" applyAlignment="1" applyProtection="1">
      <alignment horizontal="center" vertical="center" wrapText="1"/>
      <protection hidden="1"/>
    </xf>
    <xf numFmtId="0" fontId="5" fillId="13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44" fontId="0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44" fontId="0" fillId="0" borderId="0" xfId="3" applyFont="1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44" fontId="5" fillId="4" borderId="0" xfId="3" applyFont="1" applyFill="1" applyBorder="1" applyAlignment="1" applyProtection="1">
      <alignment horizontal="center" vertical="center"/>
      <protection hidden="1"/>
    </xf>
    <xf numFmtId="14" fontId="5" fillId="4" borderId="0" xfId="0" applyNumberFormat="1" applyFont="1" applyFill="1" applyBorder="1" applyAlignment="1" applyProtection="1">
      <alignment horizontal="center" vertical="center"/>
      <protection hidden="1"/>
    </xf>
    <xf numFmtId="44" fontId="5" fillId="4" borderId="1" xfId="3" applyFont="1" applyFill="1" applyBorder="1" applyAlignment="1" applyProtection="1">
      <alignment horizontal="center" vertical="center"/>
      <protection hidden="1"/>
    </xf>
    <xf numFmtId="14" fontId="5" fillId="4" borderId="1" xfId="0" applyNumberFormat="1" applyFont="1" applyFill="1" applyBorder="1" applyAlignment="1" applyProtection="1">
      <alignment horizontal="center" vertical="center"/>
      <protection hidden="1"/>
    </xf>
    <xf numFmtId="14" fontId="5" fillId="4" borderId="10" xfId="0" applyNumberFormat="1" applyFont="1" applyFill="1" applyBorder="1" applyAlignment="1" applyProtection="1">
      <alignment horizontal="center" vertical="center"/>
      <protection hidden="1"/>
    </xf>
    <xf numFmtId="14" fontId="5" fillId="4" borderId="3" xfId="0" applyNumberFormat="1" applyFont="1" applyFill="1" applyBorder="1" applyAlignment="1" applyProtection="1">
      <alignment horizontal="center" vertical="center"/>
      <protection hidden="1"/>
    </xf>
    <xf numFmtId="44" fontId="5" fillId="14" borderId="0" xfId="3" applyFont="1" applyFill="1" applyBorder="1" applyAlignment="1" applyProtection="1">
      <alignment horizontal="center" vertical="center"/>
      <protection hidden="1"/>
    </xf>
    <xf numFmtId="14" fontId="5" fillId="1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44" fontId="0" fillId="0" borderId="0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3" applyFont="1" applyFill="1" applyBorder="1" applyAlignment="1">
      <alignment horizontal="center" vertical="center"/>
    </xf>
    <xf numFmtId="44" fontId="5" fillId="15" borderId="0" xfId="3" applyFont="1" applyFill="1" applyBorder="1" applyAlignment="1" applyProtection="1">
      <alignment horizontal="center" vertical="center"/>
      <protection hidden="1"/>
    </xf>
    <xf numFmtId="14" fontId="5" fillId="15" borderId="0" xfId="0" applyNumberFormat="1" applyFont="1" applyFill="1" applyBorder="1" applyAlignment="1" applyProtection="1">
      <alignment horizontal="center" vertical="center"/>
      <protection hidden="1"/>
    </xf>
    <xf numFmtId="44" fontId="5" fillId="8" borderId="0" xfId="3" applyFont="1" applyFill="1" applyBorder="1" applyAlignment="1" applyProtection="1">
      <alignment horizontal="center" vertical="center"/>
      <protection hidden="1"/>
    </xf>
    <xf numFmtId="14" fontId="5" fillId="8" borderId="0" xfId="0" applyNumberFormat="1" applyFont="1" applyFill="1" applyBorder="1" applyAlignment="1" applyProtection="1">
      <alignment horizontal="center" vertical="center"/>
      <protection hidden="1"/>
    </xf>
    <xf numFmtId="44" fontId="5" fillId="14" borderId="1" xfId="3" applyFont="1" applyFill="1" applyBorder="1" applyAlignment="1" applyProtection="1">
      <alignment horizontal="center" vertical="center"/>
      <protection hidden="1"/>
    </xf>
    <xf numFmtId="14" fontId="5" fillId="14" borderId="1" xfId="0" applyNumberFormat="1" applyFont="1" applyFill="1" applyBorder="1" applyAlignment="1" applyProtection="1">
      <alignment horizontal="center" vertical="center"/>
      <protection hidden="1"/>
    </xf>
    <xf numFmtId="14" fontId="5" fillId="14" borderId="10" xfId="0" applyNumberFormat="1" applyFont="1" applyFill="1" applyBorder="1" applyAlignment="1" applyProtection="1">
      <alignment horizontal="center" vertical="center"/>
      <protection hidden="1"/>
    </xf>
    <xf numFmtId="14" fontId="5" fillId="14" borderId="3" xfId="0" applyNumberFormat="1" applyFont="1" applyFill="1" applyBorder="1" applyAlignment="1" applyProtection="1">
      <alignment horizontal="center" vertical="center"/>
      <protection hidden="1"/>
    </xf>
    <xf numFmtId="44" fontId="5" fillId="15" borderId="1" xfId="3" applyFont="1" applyFill="1" applyBorder="1" applyAlignment="1" applyProtection="1">
      <alignment horizontal="center" vertical="center"/>
      <protection hidden="1"/>
    </xf>
    <xf numFmtId="14" fontId="5" fillId="15" borderId="1" xfId="0" applyNumberFormat="1" applyFont="1" applyFill="1" applyBorder="1" applyAlignment="1" applyProtection="1">
      <alignment horizontal="center" vertical="center"/>
      <protection hidden="1"/>
    </xf>
    <xf numFmtId="14" fontId="5" fillId="15" borderId="10" xfId="0" applyNumberFormat="1" applyFont="1" applyFill="1" applyBorder="1" applyAlignment="1" applyProtection="1">
      <alignment horizontal="center" vertical="center"/>
      <protection hidden="1"/>
    </xf>
    <xf numFmtId="14" fontId="5" fillId="15" borderId="3" xfId="0" applyNumberFormat="1" applyFont="1" applyFill="1" applyBorder="1" applyAlignment="1" applyProtection="1">
      <alignment horizontal="center" vertical="center"/>
      <protection hidden="1"/>
    </xf>
    <xf numFmtId="0" fontId="0" fillId="8" borderId="7" xfId="0" applyFill="1" applyBorder="1" applyAlignment="1">
      <alignment horizontal="center" vertical="center"/>
    </xf>
    <xf numFmtId="44" fontId="5" fillId="8" borderId="1" xfId="3" applyFont="1" applyFill="1" applyBorder="1" applyAlignment="1" applyProtection="1">
      <alignment horizontal="center" vertical="center"/>
      <protection hidden="1"/>
    </xf>
    <xf numFmtId="14" fontId="5" fillId="8" borderId="1" xfId="0" applyNumberFormat="1" applyFont="1" applyFill="1" applyBorder="1" applyAlignment="1" applyProtection="1">
      <alignment horizontal="center" vertical="center"/>
      <protection hidden="1"/>
    </xf>
    <xf numFmtId="14" fontId="5" fillId="8" borderId="10" xfId="0" applyNumberFormat="1" applyFont="1" applyFill="1" applyBorder="1" applyAlignment="1" applyProtection="1">
      <alignment horizontal="center" vertical="center"/>
      <protection hidden="1"/>
    </xf>
    <xf numFmtId="0" fontId="0" fillId="8" borderId="2" xfId="0" applyFill="1" applyBorder="1" applyAlignment="1">
      <alignment horizontal="center" vertical="center"/>
    </xf>
    <xf numFmtId="14" fontId="5" fillId="8" borderId="3" xfId="0" applyNumberFormat="1" applyFont="1" applyFill="1" applyBorder="1" applyAlignment="1" applyProtection="1">
      <alignment horizontal="center" vertical="center"/>
      <protection hidden="1"/>
    </xf>
    <xf numFmtId="0" fontId="5" fillId="12" borderId="9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5" fillId="2" borderId="0" xfId="0" applyFont="1" applyFill="1" applyAlignment="1" applyProtection="1">
      <alignment vertical="center"/>
      <protection hidden="1"/>
    </xf>
    <xf numFmtId="0" fontId="0" fillId="13" borderId="0" xfId="0" applyFill="1" applyBorder="1" applyAlignment="1" applyProtection="1">
      <alignment vertical="center"/>
      <protection hidden="1"/>
    </xf>
    <xf numFmtId="0" fontId="0" fillId="13" borderId="3" xfId="0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5" fillId="13" borderId="0" xfId="0" applyFont="1" applyFill="1" applyAlignment="1" applyProtection="1">
      <alignment vertical="center"/>
      <protection hidden="1"/>
    </xf>
    <xf numFmtId="0" fontId="0" fillId="13" borderId="2" xfId="0" applyFill="1" applyBorder="1" applyAlignment="1" applyProtection="1">
      <alignment vertical="center"/>
      <protection hidden="1"/>
    </xf>
    <xf numFmtId="0" fontId="5" fillId="6" borderId="12" xfId="0" applyFont="1" applyFill="1" applyBorder="1" applyAlignment="1" applyProtection="1">
      <alignment vertical="center"/>
      <protection hidden="1"/>
    </xf>
    <xf numFmtId="0" fontId="5" fillId="6" borderId="19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4" fontId="5" fillId="0" borderId="9" xfId="0" applyNumberFormat="1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13" borderId="9" xfId="0" applyFont="1" applyFill="1" applyBorder="1" applyAlignment="1" applyProtection="1">
      <alignment horizontal="center" vertical="center"/>
      <protection hidden="1"/>
    </xf>
    <xf numFmtId="14" fontId="5" fillId="13" borderId="9" xfId="0" applyNumberFormat="1" applyFont="1" applyFill="1" applyBorder="1" applyAlignment="1" applyProtection="1">
      <alignment vertical="center"/>
      <protection hidden="1"/>
    </xf>
    <xf numFmtId="0" fontId="5" fillId="13" borderId="9" xfId="0" applyFont="1" applyFill="1" applyBorder="1" applyAlignment="1" applyProtection="1">
      <alignment vertical="center"/>
      <protection hidden="1"/>
    </xf>
    <xf numFmtId="2" fontId="5" fillId="13" borderId="9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14" fontId="5" fillId="4" borderId="0" xfId="0" applyNumberFormat="1" applyFont="1" applyFill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vertical="center"/>
      <protection hidden="1"/>
    </xf>
    <xf numFmtId="0" fontId="6" fillId="13" borderId="22" xfId="0" applyFont="1" applyFill="1" applyBorder="1" applyAlignment="1" applyProtection="1">
      <alignment vertical="center"/>
      <protection hidden="1"/>
    </xf>
    <xf numFmtId="0" fontId="5" fillId="13" borderId="4" xfId="0" applyFont="1" applyFill="1" applyBorder="1" applyAlignment="1" applyProtection="1">
      <alignment vertical="center"/>
      <protection hidden="1"/>
    </xf>
    <xf numFmtId="0" fontId="5" fillId="13" borderId="23" xfId="0" applyFont="1" applyFill="1" applyBorder="1" applyAlignment="1" applyProtection="1">
      <alignment vertical="center"/>
      <protection hidden="1"/>
    </xf>
    <xf numFmtId="0" fontId="5" fillId="13" borderId="1" xfId="0" applyFont="1" applyFill="1" applyBorder="1" applyAlignment="1">
      <alignment vertical="center"/>
    </xf>
    <xf numFmtId="0" fontId="5" fillId="13" borderId="1" xfId="0" applyFont="1" applyFill="1" applyBorder="1" applyAlignment="1" applyProtection="1">
      <alignment vertical="center"/>
      <protection hidden="1"/>
    </xf>
    <xf numFmtId="0" fontId="6" fillId="13" borderId="10" xfId="0" applyFont="1" applyFill="1" applyBorder="1" applyAlignment="1" applyProtection="1">
      <alignment horizontal="right" vertical="center"/>
      <protection hidden="1"/>
    </xf>
    <xf numFmtId="0" fontId="5" fillId="13" borderId="0" xfId="0" applyFont="1" applyFill="1" applyBorder="1" applyAlignment="1">
      <alignment vertical="center"/>
    </xf>
    <xf numFmtId="0" fontId="5" fillId="13" borderId="0" xfId="0" applyFont="1" applyFill="1" applyBorder="1" applyAlignment="1" applyProtection="1">
      <alignment vertical="center"/>
      <protection hidden="1"/>
    </xf>
    <xf numFmtId="0" fontId="5" fillId="13" borderId="3" xfId="0" applyFont="1" applyFill="1" applyBorder="1" applyAlignment="1" applyProtection="1">
      <alignment vertical="center"/>
      <protection hidden="1"/>
    </xf>
    <xf numFmtId="0" fontId="5" fillId="13" borderId="5" xfId="0" applyFont="1" applyFill="1" applyBorder="1" applyAlignment="1">
      <alignment vertical="center"/>
    </xf>
    <xf numFmtId="0" fontId="5" fillId="13" borderId="5" xfId="0" applyFont="1" applyFill="1" applyBorder="1" applyAlignment="1" applyProtection="1">
      <alignment vertical="center"/>
      <protection hidden="1"/>
    </xf>
    <xf numFmtId="0" fontId="5" fillId="13" borderId="6" xfId="0" applyFont="1" applyFill="1" applyBorder="1" applyAlignment="1" applyProtection="1">
      <alignment vertical="center"/>
      <protection hidden="1"/>
    </xf>
    <xf numFmtId="0" fontId="0" fillId="16" borderId="2" xfId="0" applyFill="1" applyBorder="1" applyAlignment="1">
      <alignment horizontal="center" vertical="center"/>
    </xf>
    <xf numFmtId="44" fontId="5" fillId="16" borderId="0" xfId="3" applyFont="1" applyFill="1" applyBorder="1" applyAlignment="1" applyProtection="1">
      <alignment horizontal="center" vertical="center"/>
      <protection hidden="1"/>
    </xf>
    <xf numFmtId="14" fontId="5" fillId="16" borderId="0" xfId="0" applyNumberFormat="1" applyFont="1" applyFill="1" applyAlignment="1" applyProtection="1">
      <alignment horizontal="center" vertical="center"/>
      <protection hidden="1"/>
    </xf>
    <xf numFmtId="14" fontId="5" fillId="16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left" vertical="center"/>
      <protection hidden="1"/>
    </xf>
    <xf numFmtId="0" fontId="6" fillId="6" borderId="19" xfId="0" applyFont="1" applyFill="1" applyBorder="1" applyAlignment="1" applyProtection="1">
      <alignment horizontal="left" vertical="center"/>
      <protection hidden="1"/>
    </xf>
    <xf numFmtId="0" fontId="6" fillId="6" borderId="19" xfId="0" applyFont="1" applyFill="1" applyBorder="1" applyAlignment="1" applyProtection="1">
      <alignment horizontal="center" vertical="center" wrapText="1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27" fillId="8" borderId="0" xfId="0" applyFont="1" applyFill="1" applyAlignment="1" applyProtection="1">
      <alignment vertical="center"/>
      <protection hidden="1"/>
    </xf>
    <xf numFmtId="0" fontId="27" fillId="9" borderId="9" xfId="0" applyFont="1" applyFill="1" applyBorder="1" applyAlignment="1" applyProtection="1">
      <alignment horizontal="center" vertical="center"/>
      <protection hidden="1"/>
    </xf>
    <xf numFmtId="0" fontId="28" fillId="6" borderId="21" xfId="0" applyFont="1" applyFill="1" applyBorder="1" applyAlignment="1" applyProtection="1">
      <alignment horizontal="center" vertical="center" wrapText="1"/>
      <protection hidden="1"/>
    </xf>
    <xf numFmtId="0" fontId="27" fillId="0" borderId="21" xfId="0" applyFont="1" applyFill="1" applyBorder="1" applyAlignment="1" applyProtection="1">
      <alignment horizontal="center" vertical="center"/>
      <protection hidden="1"/>
    </xf>
    <xf numFmtId="0" fontId="28" fillId="6" borderId="11" xfId="0" applyFont="1" applyFill="1" applyBorder="1" applyAlignment="1" applyProtection="1">
      <alignment horizontal="left" vertical="center"/>
      <protection hidden="1"/>
    </xf>
    <xf numFmtId="0" fontId="28" fillId="6" borderId="19" xfId="0" applyFont="1" applyFill="1" applyBorder="1" applyAlignment="1" applyProtection="1">
      <alignment horizontal="left" vertical="center"/>
      <protection hidden="1"/>
    </xf>
    <xf numFmtId="0" fontId="28" fillId="6" borderId="19" xfId="0" applyFont="1" applyFill="1" applyBorder="1" applyAlignment="1" applyProtection="1">
      <alignment horizontal="center" vertical="center" wrapText="1"/>
      <protection hidden="1"/>
    </xf>
    <xf numFmtId="0" fontId="28" fillId="6" borderId="9" xfId="0" applyFont="1" applyFill="1" applyBorder="1" applyAlignment="1" applyProtection="1">
      <alignment horizontal="center" vertical="center" wrapText="1"/>
      <protection hidden="1"/>
    </xf>
    <xf numFmtId="2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0" borderId="0" xfId="0" applyNumberFormat="1" applyFont="1" applyFill="1" applyBorder="1" applyAlignment="1" applyProtection="1">
      <alignment horizontal="center" vertical="center"/>
      <protection hidden="1"/>
    </xf>
    <xf numFmtId="2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" fontId="27" fillId="0" borderId="5" xfId="0" applyNumberFormat="1" applyFont="1" applyFill="1" applyBorder="1" applyAlignment="1" applyProtection="1">
      <alignment horizontal="center" vertical="center"/>
      <protection hidden="1"/>
    </xf>
    <xf numFmtId="0" fontId="28" fillId="6" borderId="9" xfId="0" applyFont="1" applyFill="1" applyBorder="1" applyAlignment="1" applyProtection="1">
      <alignment horizontal="center" vertical="center"/>
      <protection hidden="1"/>
    </xf>
    <xf numFmtId="0" fontId="27" fillId="9" borderId="24" xfId="0" applyFont="1" applyFill="1" applyBorder="1" applyAlignment="1" applyProtection="1">
      <alignment horizontal="center" vertical="center"/>
      <protection hidden="1"/>
    </xf>
    <xf numFmtId="0" fontId="27" fillId="9" borderId="25" xfId="0" applyFont="1" applyFill="1" applyBorder="1" applyAlignment="1" applyProtection="1">
      <alignment horizontal="center" vertical="center"/>
      <protection hidden="1"/>
    </xf>
    <xf numFmtId="0" fontId="27" fillId="9" borderId="26" xfId="0" applyFont="1" applyFill="1" applyBorder="1" applyAlignment="1" applyProtection="1">
      <alignment horizontal="center" vertical="center"/>
      <protection hidden="1"/>
    </xf>
    <xf numFmtId="0" fontId="27" fillId="0" borderId="2" xfId="0" applyFont="1" applyFill="1" applyBorder="1" applyAlignment="1" applyProtection="1">
      <alignment horizontal="center" vertical="center"/>
      <protection hidden="1"/>
    </xf>
    <xf numFmtId="2" fontId="28" fillId="0" borderId="19" xfId="0" applyNumberFormat="1" applyFont="1" applyFill="1" applyBorder="1" applyAlignment="1" applyProtection="1">
      <alignment horizontal="center" vertical="center"/>
      <protection hidden="1"/>
    </xf>
    <xf numFmtId="0" fontId="28" fillId="0" borderId="9" xfId="0" applyFont="1" applyFill="1" applyBorder="1" applyAlignment="1" applyProtection="1">
      <alignment horizontal="center" vertical="center"/>
      <protection hidden="1"/>
    </xf>
    <xf numFmtId="164" fontId="27" fillId="0" borderId="2" xfId="0" applyNumberFormat="1" applyFont="1" applyFill="1" applyBorder="1" applyAlignment="1" applyProtection="1">
      <alignment horizontal="center" vertical="center"/>
      <protection hidden="1"/>
    </xf>
    <xf numFmtId="164" fontId="28" fillId="0" borderId="10" xfId="0" applyNumberFormat="1" applyFont="1" applyFill="1" applyBorder="1" applyAlignment="1" applyProtection="1">
      <alignment horizontal="center" vertical="center"/>
      <protection hidden="1"/>
    </xf>
    <xf numFmtId="164" fontId="28" fillId="0" borderId="3" xfId="0" applyNumberFormat="1" applyFont="1" applyFill="1" applyBorder="1" applyAlignment="1" applyProtection="1">
      <alignment horizontal="center" vertical="center"/>
      <protection hidden="1"/>
    </xf>
    <xf numFmtId="164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14" fontId="5" fillId="9" borderId="17" xfId="0" applyNumberFormat="1" applyFont="1" applyFill="1" applyBorder="1" applyAlignment="1" applyProtection="1">
      <alignment horizontal="center" vertical="center"/>
      <protection hidden="1"/>
    </xf>
    <xf numFmtId="14" fontId="27" fillId="9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2" fontId="27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14" fontId="0" fillId="4" borderId="0" xfId="0" applyNumberFormat="1" applyFill="1" applyAlignment="1" applyProtection="1">
      <alignment horizontal="center" vertical="center"/>
      <protection hidden="1"/>
    </xf>
    <xf numFmtId="44" fontId="0" fillId="4" borderId="0" xfId="3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14" fontId="0" fillId="14" borderId="0" xfId="0" applyNumberFormat="1" applyFill="1" applyAlignment="1" applyProtection="1">
      <alignment horizontal="center" vertical="center"/>
      <protection hidden="1"/>
    </xf>
    <xf numFmtId="44" fontId="0" fillId="14" borderId="0" xfId="3" applyFont="1" applyFill="1" applyAlignment="1" applyProtection="1">
      <alignment vertical="center"/>
      <protection hidden="1"/>
    </xf>
    <xf numFmtId="0" fontId="0" fillId="14" borderId="0" xfId="0" applyFill="1" applyAlignment="1" applyProtection="1">
      <alignment horizontal="center" vertical="center"/>
      <protection hidden="1"/>
    </xf>
    <xf numFmtId="14" fontId="0" fillId="15" borderId="0" xfId="0" applyNumberFormat="1" applyFill="1" applyAlignment="1" applyProtection="1">
      <alignment horizontal="center" vertical="center"/>
      <protection hidden="1"/>
    </xf>
    <xf numFmtId="44" fontId="0" fillId="15" borderId="0" xfId="3" applyFont="1" applyFill="1" applyAlignment="1" applyProtection="1">
      <alignment vertical="center"/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vertical="center"/>
      <protection hidden="1"/>
    </xf>
    <xf numFmtId="44" fontId="0" fillId="8" borderId="0" xfId="3" applyFont="1" applyFill="1" applyAlignment="1" applyProtection="1">
      <alignment vertical="center"/>
      <protection hidden="1"/>
    </xf>
    <xf numFmtId="0" fontId="0" fillId="13" borderId="0" xfId="0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5" fillId="8" borderId="0" xfId="0" applyFont="1" applyFill="1" applyAlignment="1" applyProtection="1">
      <alignment vertical="top"/>
      <protection hidden="1"/>
    </xf>
    <xf numFmtId="0" fontId="6" fillId="10" borderId="41" xfId="0" applyFont="1" applyFill="1" applyBorder="1" applyAlignment="1" applyProtection="1">
      <alignment horizontal="center" vertical="center"/>
      <protection hidden="1"/>
    </xf>
    <xf numFmtId="0" fontId="2" fillId="6" borderId="9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left" vertical="center" wrapText="1"/>
      <protection hidden="1"/>
    </xf>
    <xf numFmtId="0" fontId="2" fillId="6" borderId="12" xfId="0" applyFont="1" applyFill="1" applyBorder="1" applyAlignment="1" applyProtection="1">
      <alignment horizontal="left" vertical="center" wrapText="1"/>
      <protection hidden="1"/>
    </xf>
    <xf numFmtId="0" fontId="2" fillId="6" borderId="19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2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5" xfId="0" applyFont="1" applyBorder="1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horizontal="left" vertical="top" wrapText="1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5" fillId="6" borderId="19" xfId="0" applyFont="1" applyFill="1" applyBorder="1" applyAlignment="1" applyProtection="1">
      <alignment horizontal="center" vertical="center"/>
      <protection hidden="1"/>
    </xf>
    <xf numFmtId="0" fontId="6" fillId="11" borderId="11" xfId="0" applyFont="1" applyFill="1" applyBorder="1" applyAlignment="1" applyProtection="1">
      <alignment horizontal="left" vertical="center"/>
      <protection hidden="1"/>
    </xf>
    <xf numFmtId="0" fontId="6" fillId="11" borderId="12" xfId="0" applyFont="1" applyFill="1" applyBorder="1" applyAlignment="1" applyProtection="1">
      <alignment horizontal="left" vertical="center"/>
      <protection hidden="1"/>
    </xf>
    <xf numFmtId="0" fontId="6" fillId="11" borderId="40" xfId="0" applyFont="1" applyFill="1" applyBorder="1" applyAlignment="1" applyProtection="1">
      <alignment horizontal="left" vertical="center"/>
      <protection hidden="1"/>
    </xf>
    <xf numFmtId="0" fontId="20" fillId="3" borderId="7" xfId="0" applyFont="1" applyFill="1" applyBorder="1" applyAlignment="1" applyProtection="1">
      <alignment horizontal="left" vertical="center"/>
      <protection hidden="1"/>
    </xf>
    <xf numFmtId="0" fontId="20" fillId="3" borderId="1" xfId="0" applyFont="1" applyFill="1" applyBorder="1" applyAlignment="1" applyProtection="1">
      <alignment horizontal="left" vertical="center"/>
      <protection hidden="1"/>
    </xf>
    <xf numFmtId="0" fontId="20" fillId="3" borderId="10" xfId="0" applyFont="1" applyFill="1" applyBorder="1" applyAlignment="1" applyProtection="1">
      <alignment horizontal="left" vertical="center"/>
      <protection hidden="1"/>
    </xf>
    <xf numFmtId="0" fontId="20" fillId="3" borderId="2" xfId="0" applyFont="1" applyFill="1" applyBorder="1" applyAlignment="1" applyProtection="1">
      <alignment horizontal="left" vertical="center"/>
      <protection hidden="1"/>
    </xf>
    <xf numFmtId="0" fontId="20" fillId="3" borderId="0" xfId="0" applyFont="1" applyFill="1" applyBorder="1" applyAlignment="1" applyProtection="1">
      <alignment horizontal="left" vertical="center"/>
      <protection hidden="1"/>
    </xf>
    <xf numFmtId="0" fontId="20" fillId="3" borderId="3" xfId="0" applyFont="1" applyFill="1" applyBorder="1" applyAlignment="1" applyProtection="1">
      <alignment horizontal="left" vertical="center"/>
      <protection hidden="1"/>
    </xf>
    <xf numFmtId="0" fontId="20" fillId="3" borderId="4" xfId="0" applyFont="1" applyFill="1" applyBorder="1" applyAlignment="1" applyProtection="1">
      <alignment horizontal="left" vertical="center"/>
      <protection hidden="1"/>
    </xf>
    <xf numFmtId="0" fontId="20" fillId="3" borderId="5" xfId="0" applyFont="1" applyFill="1" applyBorder="1" applyAlignment="1" applyProtection="1">
      <alignment horizontal="left" vertical="center"/>
      <protection hidden="1"/>
    </xf>
    <xf numFmtId="0" fontId="20" fillId="3" borderId="6" xfId="0" applyFont="1" applyFill="1" applyBorder="1" applyAlignment="1" applyProtection="1">
      <alignment horizontal="left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5" fillId="9" borderId="9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2" fillId="6" borderId="19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6" fillId="6" borderId="13" xfId="0" applyFont="1" applyFill="1" applyBorder="1" applyAlignment="1" applyProtection="1">
      <alignment horizontal="center" vertical="center" wrapText="1"/>
      <protection hidden="1"/>
    </xf>
    <xf numFmtId="0" fontId="6" fillId="6" borderId="8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left" vertic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11" xfId="0" applyFont="1" applyFill="1" applyBorder="1" applyAlignment="1" applyProtection="1">
      <alignment horizontal="right" vertical="center"/>
      <protection hidden="1"/>
    </xf>
    <xf numFmtId="0" fontId="6" fillId="6" borderId="12" xfId="0" applyFont="1" applyFill="1" applyBorder="1" applyAlignment="1" applyProtection="1">
      <alignment horizontal="right" vertical="center"/>
      <protection hidden="1"/>
    </xf>
    <xf numFmtId="0" fontId="6" fillId="6" borderId="19" xfId="0" applyFont="1" applyFill="1" applyBorder="1" applyAlignment="1" applyProtection="1">
      <alignment horizontal="right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6" fillId="8" borderId="8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 wrapText="1"/>
      <protection hidden="1"/>
    </xf>
    <xf numFmtId="0" fontId="14" fillId="6" borderId="8" xfId="0" applyFont="1" applyFill="1" applyBorder="1" applyAlignment="1" applyProtection="1">
      <alignment horizontal="center" vertical="center" wrapText="1"/>
      <protection hidden="1"/>
    </xf>
    <xf numFmtId="0" fontId="9" fillId="13" borderId="0" xfId="0" applyFont="1" applyFill="1" applyBorder="1" applyAlignment="1" applyProtection="1">
      <alignment horizontal="left" vertical="center"/>
      <protection hidden="1"/>
    </xf>
    <xf numFmtId="0" fontId="22" fillId="12" borderId="0" xfId="0" applyFont="1" applyFill="1" applyAlignment="1" applyProtection="1">
      <alignment horizontal="center" vertical="center"/>
      <protection hidden="1"/>
    </xf>
    <xf numFmtId="0" fontId="27" fillId="9" borderId="37" xfId="0" applyFont="1" applyFill="1" applyBorder="1" applyAlignment="1" applyProtection="1">
      <alignment horizontal="center" vertical="center"/>
      <protection hidden="1"/>
    </xf>
    <xf numFmtId="0" fontId="27" fillId="9" borderId="18" xfId="0" applyFont="1" applyFill="1" applyBorder="1" applyAlignment="1" applyProtection="1">
      <alignment horizontal="center" vertical="center"/>
      <protection hidden="1"/>
    </xf>
    <xf numFmtId="0" fontId="27" fillId="9" borderId="38" xfId="0" applyFont="1" applyFill="1" applyBorder="1" applyAlignment="1" applyProtection="1">
      <alignment horizontal="center" vertical="center"/>
      <protection hidden="1"/>
    </xf>
    <xf numFmtId="0" fontId="28" fillId="6" borderId="11" xfId="0" applyFont="1" applyFill="1" applyBorder="1" applyAlignment="1" applyProtection="1">
      <alignment horizontal="right" vertical="center"/>
      <protection hidden="1"/>
    </xf>
    <xf numFmtId="0" fontId="28" fillId="6" borderId="12" xfId="0" applyFont="1" applyFill="1" applyBorder="1" applyAlignment="1" applyProtection="1">
      <alignment horizontal="right" vertical="center"/>
      <protection hidden="1"/>
    </xf>
    <xf numFmtId="0" fontId="28" fillId="6" borderId="27" xfId="0" applyFont="1" applyFill="1" applyBorder="1" applyAlignment="1" applyProtection="1">
      <alignment horizontal="center" vertical="center" wrapText="1"/>
      <protection hidden="1"/>
    </xf>
    <xf numFmtId="0" fontId="28" fillId="6" borderId="28" xfId="0" applyFont="1" applyFill="1" applyBorder="1" applyAlignment="1" applyProtection="1">
      <alignment horizontal="center" vertical="center" wrapText="1"/>
      <protection hidden="1"/>
    </xf>
    <xf numFmtId="0" fontId="28" fillId="6" borderId="29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16" xfId="0" applyFont="1" applyFill="1" applyBorder="1" applyAlignment="1" applyProtection="1">
      <alignment horizontal="center" vertical="center" wrapText="1"/>
      <protection hidden="1"/>
    </xf>
    <xf numFmtId="0" fontId="28" fillId="6" borderId="31" xfId="0" applyFont="1" applyFill="1" applyBorder="1" applyAlignment="1" applyProtection="1">
      <alignment horizontal="center" vertical="center" wrapText="1"/>
      <protection hidden="1"/>
    </xf>
    <xf numFmtId="0" fontId="28" fillId="6" borderId="32" xfId="0" applyFont="1" applyFill="1" applyBorder="1" applyAlignment="1" applyProtection="1">
      <alignment horizontal="center" vertical="center"/>
      <protection hidden="1"/>
    </xf>
    <xf numFmtId="0" fontId="28" fillId="6" borderId="33" xfId="0" applyFont="1" applyFill="1" applyBorder="1" applyAlignment="1" applyProtection="1">
      <alignment horizontal="center" vertical="center"/>
      <protection hidden="1"/>
    </xf>
    <xf numFmtId="0" fontId="28" fillId="6" borderId="34" xfId="0" applyFont="1" applyFill="1" applyBorder="1" applyAlignment="1" applyProtection="1">
      <alignment horizontal="center" vertical="center"/>
      <protection hidden="1"/>
    </xf>
    <xf numFmtId="0" fontId="28" fillId="6" borderId="7" xfId="0" applyFont="1" applyFill="1" applyBorder="1" applyAlignment="1" applyProtection="1">
      <alignment horizontal="center" vertical="center" wrapText="1"/>
      <protection hidden="1"/>
    </xf>
    <xf numFmtId="0" fontId="28" fillId="6" borderId="1" xfId="0" applyFont="1" applyFill="1" applyBorder="1" applyAlignment="1" applyProtection="1">
      <alignment horizontal="center" vertical="center" wrapText="1"/>
      <protection hidden="1"/>
    </xf>
    <xf numFmtId="0" fontId="28" fillId="6" borderId="10" xfId="0" applyFont="1" applyFill="1" applyBorder="1" applyAlignment="1" applyProtection="1">
      <alignment horizontal="center" vertical="center" wrapText="1"/>
      <protection hidden="1"/>
    </xf>
    <xf numFmtId="0" fontId="28" fillId="6" borderId="4" xfId="0" applyFont="1" applyFill="1" applyBorder="1" applyAlignment="1" applyProtection="1">
      <alignment horizontal="center" vertical="center" wrapText="1"/>
      <protection hidden="1"/>
    </xf>
    <xf numFmtId="0" fontId="28" fillId="6" borderId="5" xfId="0" applyFont="1" applyFill="1" applyBorder="1" applyAlignment="1" applyProtection="1">
      <alignment horizontal="center" vertical="center" wrapText="1"/>
      <protection hidden="1"/>
    </xf>
    <xf numFmtId="0" fontId="28" fillId="6" borderId="6" xfId="0" applyFont="1" applyFill="1" applyBorder="1" applyAlignment="1" applyProtection="1">
      <alignment horizontal="center" vertical="center" wrapText="1"/>
      <protection hidden="1"/>
    </xf>
    <xf numFmtId="164" fontId="28" fillId="6" borderId="11" xfId="0" applyNumberFormat="1" applyFont="1" applyFill="1" applyBorder="1" applyAlignment="1" applyProtection="1">
      <alignment horizontal="left" vertical="center"/>
      <protection hidden="1"/>
    </xf>
    <xf numFmtId="164" fontId="28" fillId="6" borderId="12" xfId="0" applyNumberFormat="1" applyFont="1" applyFill="1" applyBorder="1" applyAlignment="1" applyProtection="1">
      <alignment horizontal="left" vertical="center"/>
      <protection hidden="1"/>
    </xf>
    <xf numFmtId="164" fontId="28" fillId="6" borderId="19" xfId="0" applyNumberFormat="1" applyFont="1" applyFill="1" applyBorder="1" applyAlignment="1" applyProtection="1">
      <alignment horizontal="left" vertical="center"/>
      <protection hidden="1"/>
    </xf>
    <xf numFmtId="2" fontId="27" fillId="0" borderId="1" xfId="0" applyNumberFormat="1" applyFont="1" applyFill="1" applyBorder="1" applyAlignment="1" applyProtection="1">
      <alignment horizontal="center" vertical="center"/>
      <protection hidden="1"/>
    </xf>
    <xf numFmtId="2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6" borderId="11" xfId="0" applyFont="1" applyFill="1" applyBorder="1" applyAlignment="1" applyProtection="1">
      <alignment horizontal="center" vertical="center" wrapText="1"/>
      <protection hidden="1"/>
    </xf>
    <xf numFmtId="0" fontId="28" fillId="6" borderId="12" xfId="0" applyFont="1" applyFill="1" applyBorder="1" applyAlignment="1" applyProtection="1">
      <alignment horizontal="center" vertical="center" wrapText="1"/>
      <protection hidden="1"/>
    </xf>
    <xf numFmtId="0" fontId="28" fillId="6" borderId="19" xfId="0" applyFont="1" applyFill="1" applyBorder="1" applyAlignment="1" applyProtection="1">
      <alignment horizontal="center" vertical="center" wrapText="1"/>
      <protection hidden="1"/>
    </xf>
    <xf numFmtId="164" fontId="27" fillId="7" borderId="12" xfId="0" applyNumberFormat="1" applyFont="1" applyFill="1" applyBorder="1" applyAlignment="1" applyProtection="1">
      <alignment horizontal="center" vertical="center"/>
      <protection hidden="1"/>
    </xf>
    <xf numFmtId="164" fontId="27" fillId="7" borderId="19" xfId="0" applyNumberFormat="1" applyFont="1" applyFill="1" applyBorder="1" applyAlignment="1" applyProtection="1">
      <alignment horizontal="center" vertical="center"/>
      <protection hidden="1"/>
    </xf>
    <xf numFmtId="0" fontId="28" fillId="6" borderId="13" xfId="0" applyFont="1" applyFill="1" applyBorder="1" applyAlignment="1" applyProtection="1">
      <alignment horizontal="center" vertical="center"/>
      <protection hidden="1"/>
    </xf>
    <xf numFmtId="0" fontId="28" fillId="6" borderId="8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Fill="1" applyBorder="1" applyAlignment="1" applyProtection="1">
      <alignment horizontal="center" vertical="center"/>
      <protection hidden="1"/>
    </xf>
    <xf numFmtId="164" fontId="5" fillId="7" borderId="11" xfId="0" applyNumberFormat="1" applyFont="1" applyFill="1" applyBorder="1" applyAlignment="1" applyProtection="1">
      <alignment horizontal="center" vertical="center"/>
      <protection hidden="1"/>
    </xf>
    <xf numFmtId="164" fontId="5" fillId="7" borderId="12" xfId="0" applyNumberFormat="1" applyFont="1" applyFill="1" applyBorder="1" applyAlignment="1" applyProtection="1">
      <alignment horizontal="center" vertical="center"/>
      <protection hidden="1"/>
    </xf>
    <xf numFmtId="164" fontId="5" fillId="7" borderId="19" xfId="0" applyNumberFormat="1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6" fillId="6" borderId="19" xfId="0" applyFont="1" applyFill="1" applyBorder="1" applyAlignment="1" applyProtection="1">
      <alignment horizontal="center" vertical="center" wrapText="1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22" fillId="13" borderId="12" xfId="0" applyFont="1" applyFill="1" applyBorder="1" applyAlignment="1" applyProtection="1">
      <alignment horizontal="center" vertical="center"/>
      <protection hidden="1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4" fontId="5" fillId="0" borderId="19" xfId="0" applyNumberFormat="1" applyFont="1" applyFill="1" applyBorder="1" applyAlignment="1" applyProtection="1">
      <alignment horizontal="center" vertical="center"/>
      <protection hidden="1"/>
    </xf>
    <xf numFmtId="164" fontId="5" fillId="7" borderId="1" xfId="0" applyNumberFormat="1" applyFont="1" applyFill="1" applyBorder="1" applyAlignment="1" applyProtection="1">
      <alignment horizontal="center" vertical="center"/>
      <protection hidden="1"/>
    </xf>
    <xf numFmtId="164" fontId="5" fillId="7" borderId="10" xfId="0" applyNumberFormat="1" applyFont="1" applyFill="1" applyBorder="1" applyAlignment="1" applyProtection="1">
      <alignment horizontal="center" vertical="center"/>
      <protection hidden="1"/>
    </xf>
    <xf numFmtId="164" fontId="5" fillId="7" borderId="5" xfId="0" applyNumberFormat="1" applyFont="1" applyFill="1" applyBorder="1" applyAlignment="1" applyProtection="1">
      <alignment horizontal="center" vertical="center"/>
      <protection hidden="1"/>
    </xf>
    <xf numFmtId="164" fontId="5" fillId="7" borderId="6" xfId="0" applyNumberFormat="1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left" vertical="center"/>
      <protection hidden="1"/>
    </xf>
    <xf numFmtId="0" fontId="8" fillId="3" borderId="3" xfId="0" applyFont="1" applyFill="1" applyBorder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2" fontId="5" fillId="0" borderId="4" xfId="0" applyNumberFormat="1" applyFont="1" applyFill="1" applyBorder="1" applyAlignment="1" applyProtection="1">
      <alignment horizontal="center" vertical="center"/>
      <protection hidden="1"/>
    </xf>
    <xf numFmtId="2" fontId="5" fillId="0" borderId="5" xfId="0" applyNumberFormat="1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 wrapText="1"/>
      <protection hidden="1"/>
    </xf>
    <xf numFmtId="0" fontId="6" fillId="6" borderId="10" xfId="0" applyFont="1" applyFill="1" applyBorder="1" applyAlignment="1" applyProtection="1">
      <alignment horizontal="center" vertical="center" wrapText="1"/>
      <protection hidden="1"/>
    </xf>
    <xf numFmtId="0" fontId="6" fillId="6" borderId="2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 applyProtection="1">
      <alignment horizontal="center" vertical="center" wrapText="1"/>
      <protection hidden="1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6" fillId="6" borderId="6" xfId="0" applyFont="1" applyFill="1" applyBorder="1" applyAlignment="1" applyProtection="1">
      <alignment horizontal="center" vertical="center" wrapText="1"/>
      <protection hidden="1"/>
    </xf>
    <xf numFmtId="0" fontId="6" fillId="6" borderId="13" xfId="0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14" fillId="11" borderId="35" xfId="0" applyFont="1" applyFill="1" applyBorder="1" applyAlignment="1" applyProtection="1">
      <alignment horizontal="center" vertical="center" wrapText="1"/>
      <protection hidden="1"/>
    </xf>
    <xf numFmtId="0" fontId="14" fillId="11" borderId="36" xfId="0" applyFont="1" applyFill="1" applyBorder="1" applyAlignment="1" applyProtection="1">
      <alignment horizontal="center" vertical="center" wrapText="1"/>
      <protection hidden="1"/>
    </xf>
    <xf numFmtId="0" fontId="28" fillId="11" borderId="35" xfId="0" applyFont="1" applyFill="1" applyBorder="1" applyAlignment="1" applyProtection="1">
      <alignment horizontal="center" vertical="center" wrapText="1"/>
      <protection hidden="1"/>
    </xf>
    <xf numFmtId="0" fontId="28" fillId="11" borderId="36" xfId="0" applyFont="1" applyFill="1" applyBorder="1" applyAlignment="1" applyProtection="1">
      <alignment horizontal="center" vertical="center" wrapText="1"/>
      <protection hidden="1"/>
    </xf>
    <xf numFmtId="2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 wrapText="1"/>
      <protection hidden="1"/>
    </xf>
    <xf numFmtId="0" fontId="28" fillId="6" borderId="13" xfId="0" applyFont="1" applyFill="1" applyBorder="1" applyAlignment="1" applyProtection="1">
      <alignment horizontal="center" vertical="center" wrapText="1"/>
      <protection hidden="1"/>
    </xf>
    <xf numFmtId="0" fontId="28" fillId="6" borderId="14" xfId="0" applyFont="1" applyFill="1" applyBorder="1" applyAlignment="1" applyProtection="1">
      <alignment horizontal="center" vertical="center" wrapText="1"/>
      <protection hidden="1"/>
    </xf>
    <xf numFmtId="0" fontId="28" fillId="6" borderId="8" xfId="0" applyFont="1" applyFill="1" applyBorder="1" applyAlignment="1" applyProtection="1">
      <alignment horizontal="center" vertical="center" wrapText="1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horizontal="left" vertical="center"/>
      <protection hidden="1"/>
    </xf>
    <xf numFmtId="0" fontId="6" fillId="6" borderId="0" xfId="0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Fill="1" applyBorder="1" applyAlignment="1" applyProtection="1">
      <alignment horizontal="left" vertical="center"/>
      <protection locked="0"/>
    </xf>
    <xf numFmtId="166" fontId="1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0" xfId="1" applyNumberForma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0" fillId="13" borderId="12" xfId="0" applyNumberForma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 vertical="center"/>
      <protection hidden="1"/>
    </xf>
    <xf numFmtId="49" fontId="5" fillId="9" borderId="13" xfId="0" applyNumberFormat="1" applyFont="1" applyFill="1" applyBorder="1" applyAlignment="1" applyProtection="1">
      <alignment horizontal="center" vertical="center"/>
      <protection hidden="1"/>
    </xf>
    <xf numFmtId="49" fontId="5" fillId="9" borderId="8" xfId="0" applyNumberFormat="1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14" fillId="11" borderId="13" xfId="0" applyFont="1" applyFill="1" applyBorder="1" applyAlignment="1" applyProtection="1">
      <alignment horizontal="center" vertical="center" wrapText="1"/>
      <protection hidden="1"/>
    </xf>
    <xf numFmtId="0" fontId="14" fillId="11" borderId="14" xfId="0" applyFont="1" applyFill="1" applyBorder="1" applyAlignment="1" applyProtection="1">
      <alignment horizontal="center" vertical="center" wrapText="1"/>
      <protection hidden="1"/>
    </xf>
    <xf numFmtId="0" fontId="14" fillId="11" borderId="8" xfId="0" applyFont="1" applyFill="1" applyBorder="1" applyAlignment="1" applyProtection="1">
      <alignment horizontal="center" vertical="center" wrapText="1"/>
      <protection hidden="1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14" fontId="1" fillId="0" borderId="3" xfId="0" applyNumberFormat="1" applyFont="1" applyFill="1" applyBorder="1" applyAlignment="1" applyProtection="1">
      <alignment horizontal="left" vertical="center"/>
      <protection locked="0"/>
    </xf>
    <xf numFmtId="14" fontId="1" fillId="0" borderId="5" xfId="0" applyNumberFormat="1" applyFont="1" applyFill="1" applyBorder="1" applyAlignment="1" applyProtection="1">
      <alignment horizontal="left" vertical="center"/>
      <protection locked="0"/>
    </xf>
    <xf numFmtId="14" fontId="1" fillId="0" borderId="6" xfId="0" applyNumberFormat="1" applyFont="1" applyFill="1" applyBorder="1" applyAlignment="1" applyProtection="1">
      <alignment horizontal="left" vertical="center"/>
      <protection locked="0"/>
    </xf>
    <xf numFmtId="0" fontId="6" fillId="6" borderId="4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0" fontId="6" fillId="6" borderId="4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7" xfId="0" applyFont="1" applyFill="1" applyBorder="1" applyAlignment="1" applyProtection="1">
      <alignment horizontal="left" vertical="center"/>
      <protection hidden="1"/>
    </xf>
    <xf numFmtId="0" fontId="6" fillId="6" borderId="1" xfId="0" applyFont="1" applyFill="1" applyBorder="1" applyAlignment="1" applyProtection="1">
      <alignment horizontal="left" vertical="center"/>
      <protection hidden="1"/>
    </xf>
    <xf numFmtId="0" fontId="6" fillId="6" borderId="7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6" xfId="0" applyNumberFormat="1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 applyProtection="1">
      <alignment horizontal="left" vertical="center"/>
      <protection hidden="1"/>
    </xf>
    <xf numFmtId="16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left" vertical="center" wrapText="1"/>
      <protection hidden="1"/>
    </xf>
    <xf numFmtId="0" fontId="6" fillId="6" borderId="12" xfId="0" applyFont="1" applyFill="1" applyBorder="1" applyAlignment="1" applyProtection="1">
      <alignment horizontal="left" vertical="center" wrapText="1"/>
      <protection hidden="1"/>
    </xf>
    <xf numFmtId="0" fontId="6" fillId="6" borderId="19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64" fontId="17" fillId="0" borderId="12" xfId="0" applyNumberFormat="1" applyFont="1" applyFill="1" applyBorder="1" applyAlignment="1" applyProtection="1">
      <alignment horizontal="center" vertical="center"/>
      <protection hidden="1"/>
    </xf>
    <xf numFmtId="164" fontId="17" fillId="0" borderId="19" xfId="0" applyNumberFormat="1" applyFont="1" applyFill="1" applyBorder="1" applyAlignment="1" applyProtection="1">
      <alignment horizontal="center" vertical="center"/>
      <protection hidden="1"/>
    </xf>
    <xf numFmtId="164" fontId="5" fillId="3" borderId="12" xfId="0" applyNumberFormat="1" applyFont="1" applyFill="1" applyBorder="1" applyAlignment="1" applyProtection="1">
      <alignment horizontal="center" vertical="center"/>
      <protection hidden="1"/>
    </xf>
    <xf numFmtId="164" fontId="5" fillId="3" borderId="19" xfId="0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6" fillId="6" borderId="7" xfId="0" applyFont="1" applyFill="1" applyBorder="1" applyAlignment="1" applyProtection="1">
      <alignment horizontal="left" vertical="center" wrapText="1"/>
      <protection hidden="1"/>
    </xf>
    <xf numFmtId="0" fontId="6" fillId="6" borderId="1" xfId="0" applyFont="1" applyFill="1" applyBorder="1" applyAlignment="1" applyProtection="1">
      <alignment horizontal="left" vertical="center" wrapText="1"/>
      <protection hidden="1"/>
    </xf>
    <xf numFmtId="0" fontId="6" fillId="6" borderId="10" xfId="0" applyFont="1" applyFill="1" applyBorder="1" applyAlignment="1" applyProtection="1">
      <alignment horizontal="left" vertical="center" wrapText="1"/>
      <protection hidden="1"/>
    </xf>
    <xf numFmtId="0" fontId="6" fillId="6" borderId="2" xfId="0" applyFont="1" applyFill="1" applyBorder="1" applyAlignment="1" applyProtection="1">
      <alignment horizontal="left" vertical="center" wrapText="1"/>
      <protection hidden="1"/>
    </xf>
    <xf numFmtId="0" fontId="6" fillId="6" borderId="0" xfId="0" applyFont="1" applyFill="1" applyBorder="1" applyAlignment="1" applyProtection="1">
      <alignment horizontal="left" vertical="center" wrapText="1"/>
      <protection hidden="1"/>
    </xf>
    <xf numFmtId="0" fontId="6" fillId="6" borderId="3" xfId="0" applyFont="1" applyFill="1" applyBorder="1" applyAlignment="1" applyProtection="1">
      <alignment horizontal="left" vertical="center" wrapText="1"/>
      <protection hidden="1"/>
    </xf>
    <xf numFmtId="0" fontId="6" fillId="6" borderId="4" xfId="0" applyFont="1" applyFill="1" applyBorder="1" applyAlignment="1" applyProtection="1">
      <alignment horizontal="left" vertical="center" wrapText="1"/>
      <protection hidden="1"/>
    </xf>
    <xf numFmtId="0" fontId="6" fillId="6" borderId="5" xfId="0" applyFont="1" applyFill="1" applyBorder="1" applyAlignment="1" applyProtection="1">
      <alignment horizontal="left" vertical="center" wrapText="1"/>
      <protection hidden="1"/>
    </xf>
    <xf numFmtId="0" fontId="6" fillId="6" borderId="6" xfId="0" applyFont="1" applyFill="1" applyBorder="1" applyAlignment="1" applyProtection="1">
      <alignment horizontal="left" vertical="center" wrapText="1"/>
      <protection hidden="1"/>
    </xf>
    <xf numFmtId="0" fontId="28" fillId="6" borderId="39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49" fontId="27" fillId="9" borderId="13" xfId="0" applyNumberFormat="1" applyFont="1" applyFill="1" applyBorder="1" applyAlignment="1" applyProtection="1">
      <alignment horizontal="center" vertical="center"/>
      <protection hidden="1"/>
    </xf>
    <xf numFmtId="49" fontId="27" fillId="9" borderId="8" xfId="0" applyNumberFormat="1" applyFont="1" applyFill="1" applyBorder="1" applyAlignment="1" applyProtection="1">
      <alignment horizontal="center" vertical="center"/>
      <protection hidden="1"/>
    </xf>
    <xf numFmtId="0" fontId="28" fillId="6" borderId="11" xfId="0" applyFont="1" applyFill="1" applyBorder="1" applyAlignment="1" applyProtection="1">
      <alignment horizontal="center" vertical="center"/>
      <protection hidden="1"/>
    </xf>
    <xf numFmtId="0" fontId="28" fillId="6" borderId="12" xfId="0" applyFont="1" applyFill="1" applyBorder="1" applyAlignment="1" applyProtection="1">
      <alignment horizontal="center" vertical="center"/>
      <protection hidden="1"/>
    </xf>
    <xf numFmtId="0" fontId="28" fillId="6" borderId="19" xfId="0" applyFont="1" applyFill="1" applyBorder="1" applyAlignment="1" applyProtection="1">
      <alignment horizontal="center" vertical="center"/>
      <protection hidden="1"/>
    </xf>
    <xf numFmtId="0" fontId="28" fillId="6" borderId="14" xfId="0" applyFont="1" applyFill="1" applyBorder="1" applyAlignment="1" applyProtection="1">
      <alignment horizontal="center" vertical="center"/>
      <protection hidden="1"/>
    </xf>
    <xf numFmtId="164" fontId="27" fillId="0" borderId="0" xfId="0" applyNumberFormat="1" applyFont="1" applyFill="1" applyBorder="1" applyAlignment="1" applyProtection="1">
      <alignment horizontal="center" vertical="center"/>
      <protection hidden="1"/>
    </xf>
    <xf numFmtId="164" fontId="27" fillId="0" borderId="3" xfId="0" applyNumberFormat="1" applyFont="1" applyFill="1" applyBorder="1" applyAlignment="1" applyProtection="1">
      <alignment horizontal="center" vertical="center"/>
      <protection hidden="1"/>
    </xf>
    <xf numFmtId="0" fontId="5" fillId="10" borderId="7" xfId="0" applyFont="1" applyFill="1" applyBorder="1" applyAlignment="1" applyProtection="1">
      <alignment horizontal="center" vertical="center"/>
      <protection hidden="1"/>
    </xf>
    <xf numFmtId="0" fontId="5" fillId="10" borderId="10" xfId="0" applyFont="1" applyFill="1" applyBorder="1" applyAlignment="1" applyProtection="1">
      <alignment horizontal="center" vertical="center"/>
      <protection hidden="1"/>
    </xf>
    <xf numFmtId="0" fontId="5" fillId="10" borderId="4" xfId="0" applyFont="1" applyFill="1" applyBorder="1" applyAlignment="1" applyProtection="1">
      <alignment horizontal="center" vertical="center"/>
      <protection hidden="1"/>
    </xf>
    <xf numFmtId="0" fontId="5" fillId="10" borderId="6" xfId="0" applyFont="1" applyFill="1" applyBorder="1" applyAlignment="1" applyProtection="1">
      <alignment horizontal="center" vertical="center"/>
      <protection hidden="1"/>
    </xf>
    <xf numFmtId="0" fontId="28" fillId="6" borderId="7" xfId="0" applyFont="1" applyFill="1" applyBorder="1" applyAlignment="1" applyProtection="1">
      <alignment horizontal="center" vertical="center"/>
      <protection hidden="1"/>
    </xf>
    <xf numFmtId="0" fontId="28" fillId="6" borderId="10" xfId="0" applyFont="1" applyFill="1" applyBorder="1" applyAlignment="1" applyProtection="1">
      <alignment horizontal="center" vertical="center"/>
      <protection hidden="1"/>
    </xf>
    <xf numFmtId="0" fontId="28" fillId="6" borderId="4" xfId="0" applyFont="1" applyFill="1" applyBorder="1" applyAlignment="1" applyProtection="1">
      <alignment horizontal="center" vertical="center"/>
      <protection hidden="1"/>
    </xf>
    <xf numFmtId="0" fontId="28" fillId="6" borderId="6" xfId="0" applyFont="1" applyFill="1" applyBorder="1" applyAlignment="1" applyProtection="1">
      <alignment horizontal="center" vertical="center"/>
      <protection hidden="1"/>
    </xf>
    <xf numFmtId="164" fontId="27" fillId="7" borderId="1" xfId="0" applyNumberFormat="1" applyFont="1" applyFill="1" applyBorder="1" applyAlignment="1" applyProtection="1">
      <alignment horizontal="center" vertical="center"/>
      <protection hidden="1"/>
    </xf>
    <xf numFmtId="164" fontId="27" fillId="7" borderId="10" xfId="0" applyNumberFormat="1" applyFont="1" applyFill="1" applyBorder="1" applyAlignment="1" applyProtection="1">
      <alignment horizontal="center" vertical="center"/>
      <protection hidden="1"/>
    </xf>
    <xf numFmtId="164" fontId="27" fillId="7" borderId="5" xfId="0" applyNumberFormat="1" applyFont="1" applyFill="1" applyBorder="1" applyAlignment="1" applyProtection="1">
      <alignment horizontal="center" vertical="center"/>
      <protection hidden="1"/>
    </xf>
    <xf numFmtId="164" fontId="27" fillId="7" borderId="6" xfId="0" applyNumberFormat="1" applyFont="1" applyFill="1" applyBorder="1" applyAlignment="1" applyProtection="1">
      <alignment horizontal="center" vertical="center"/>
      <protection hidden="1"/>
    </xf>
    <xf numFmtId="164" fontId="27" fillId="0" borderId="2" xfId="0" applyNumberFormat="1" applyFont="1" applyFill="1" applyBorder="1" applyAlignment="1" applyProtection="1">
      <alignment horizontal="center" vertical="center"/>
      <protection hidden="1"/>
    </xf>
    <xf numFmtId="164" fontId="27" fillId="0" borderId="7" xfId="0" applyNumberFormat="1" applyFont="1" applyFill="1" applyBorder="1" applyAlignment="1" applyProtection="1">
      <alignment horizontal="center" vertical="center"/>
      <protection hidden="1"/>
    </xf>
    <xf numFmtId="164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0" borderId="10" xfId="0" applyNumberFormat="1" applyFont="1" applyFill="1" applyBorder="1" applyAlignment="1" applyProtection="1">
      <alignment horizontal="center" vertical="center"/>
      <protection hidden="1"/>
    </xf>
    <xf numFmtId="0" fontId="28" fillId="11" borderId="13" xfId="0" applyFont="1" applyFill="1" applyBorder="1" applyAlignment="1" applyProtection="1">
      <alignment horizontal="center" vertical="center" wrapText="1"/>
      <protection hidden="1"/>
    </xf>
    <xf numFmtId="0" fontId="28" fillId="11" borderId="14" xfId="0" applyFont="1" applyFill="1" applyBorder="1" applyAlignment="1" applyProtection="1">
      <alignment horizontal="center" vertical="center" wrapText="1"/>
      <protection hidden="1"/>
    </xf>
    <xf numFmtId="0" fontId="28" fillId="11" borderId="8" xfId="0" applyFont="1" applyFill="1" applyBorder="1" applyAlignment="1" applyProtection="1">
      <alignment horizontal="center" vertical="center" wrapText="1"/>
      <protection hidden="1"/>
    </xf>
    <xf numFmtId="0" fontId="28" fillId="6" borderId="2" xfId="0" applyFont="1" applyFill="1" applyBorder="1" applyAlignment="1" applyProtection="1">
      <alignment horizontal="center" vertical="center" wrapText="1"/>
      <protection hidden="1"/>
    </xf>
    <xf numFmtId="0" fontId="28" fillId="6" borderId="3" xfId="0" applyFont="1" applyFill="1" applyBorder="1" applyAlignment="1" applyProtection="1">
      <alignment horizontal="center" vertical="center" wrapText="1"/>
      <protection hidden="1"/>
    </xf>
    <xf numFmtId="0" fontId="27" fillId="3" borderId="13" xfId="0" applyFont="1" applyFill="1" applyBorder="1" applyAlignment="1" applyProtection="1">
      <alignment horizontal="center" vertical="center"/>
      <protection hidden="1"/>
    </xf>
    <xf numFmtId="0" fontId="27" fillId="3" borderId="8" xfId="0" applyFont="1" applyFill="1" applyBorder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7" fillId="0" borderId="4" xfId="0" applyFont="1" applyBorder="1" applyAlignment="1" applyProtection="1">
      <alignment horizontal="left" vertical="top" wrapText="1"/>
      <protection hidden="1"/>
    </xf>
    <xf numFmtId="0" fontId="27" fillId="0" borderId="5" xfId="0" applyFont="1" applyBorder="1" applyAlignment="1" applyProtection="1">
      <alignment horizontal="left" vertical="top" wrapText="1"/>
      <protection hidden="1"/>
    </xf>
    <xf numFmtId="0" fontId="27" fillId="0" borderId="6" xfId="0" applyFont="1" applyBorder="1" applyAlignment="1" applyProtection="1">
      <alignment horizontal="left" vertical="top" wrapText="1"/>
      <protection hidden="1"/>
    </xf>
    <xf numFmtId="0" fontId="28" fillId="6" borderId="1" xfId="0" applyFont="1" applyFill="1" applyBorder="1" applyAlignment="1" applyProtection="1">
      <alignment horizontal="center" vertical="center"/>
      <protection hidden="1"/>
    </xf>
    <xf numFmtId="0" fontId="28" fillId="6" borderId="5" xfId="0" applyFont="1" applyFill="1" applyBorder="1" applyAlignment="1" applyProtection="1">
      <alignment horizontal="center" vertical="center"/>
      <protection hidden="1"/>
    </xf>
    <xf numFmtId="0" fontId="28" fillId="6" borderId="11" xfId="0" applyFont="1" applyFill="1" applyBorder="1" applyAlignment="1" applyProtection="1">
      <alignment horizontal="left" vertical="center"/>
      <protection hidden="1"/>
    </xf>
    <xf numFmtId="0" fontId="28" fillId="6" borderId="12" xfId="0" applyFont="1" applyFill="1" applyBorder="1" applyAlignment="1" applyProtection="1">
      <alignment horizontal="left" vertical="center"/>
      <protection hidden="1"/>
    </xf>
    <xf numFmtId="0" fontId="28" fillId="6" borderId="19" xfId="0" applyFont="1" applyFill="1" applyBorder="1" applyAlignment="1" applyProtection="1">
      <alignment horizontal="left" vertical="center"/>
      <protection hidden="1"/>
    </xf>
    <xf numFmtId="0" fontId="28" fillId="6" borderId="11" xfId="0" applyFont="1" applyFill="1" applyBorder="1" applyAlignment="1" applyProtection="1">
      <alignment horizontal="left" vertical="center" wrapText="1"/>
      <protection hidden="1"/>
    </xf>
    <xf numFmtId="0" fontId="28" fillId="6" borderId="12" xfId="0" applyFont="1" applyFill="1" applyBorder="1" applyAlignment="1" applyProtection="1">
      <alignment horizontal="left" vertical="center" wrapText="1"/>
      <protection hidden="1"/>
    </xf>
    <xf numFmtId="0" fontId="28" fillId="6" borderId="19" xfId="0" applyFont="1" applyFill="1" applyBorder="1" applyAlignment="1" applyProtection="1">
      <alignment horizontal="left" vertical="center" wrapText="1"/>
      <protection hidden="1"/>
    </xf>
    <xf numFmtId="0" fontId="27" fillId="0" borderId="7" xfId="0" applyFont="1" applyBorder="1" applyAlignment="1" applyProtection="1">
      <alignment horizontal="left" vertical="center" wrapText="1"/>
      <protection hidden="1"/>
    </xf>
    <xf numFmtId="0" fontId="27" fillId="0" borderId="1" xfId="0" applyFont="1" applyBorder="1" applyAlignment="1" applyProtection="1">
      <alignment horizontal="left" vertical="center" wrapText="1"/>
      <protection hidden="1"/>
    </xf>
    <xf numFmtId="0" fontId="27" fillId="0" borderId="10" xfId="0" applyFont="1" applyBorder="1" applyAlignment="1" applyProtection="1">
      <alignment horizontal="left" vertical="center" wrapText="1"/>
      <protection hidden="1"/>
    </xf>
    <xf numFmtId="0" fontId="27" fillId="0" borderId="2" xfId="0" applyFont="1" applyBorder="1" applyAlignment="1" applyProtection="1">
      <alignment horizontal="left" vertical="center" wrapText="1"/>
      <protection hidden="1"/>
    </xf>
    <xf numFmtId="0" fontId="27" fillId="0" borderId="0" xfId="0" applyFont="1" applyBorder="1" applyAlignment="1" applyProtection="1">
      <alignment horizontal="left" vertical="center" wrapText="1"/>
      <protection hidden="1"/>
    </xf>
    <xf numFmtId="0" fontId="27" fillId="0" borderId="3" xfId="0" applyFont="1" applyBorder="1" applyAlignment="1" applyProtection="1">
      <alignment horizontal="left" vertical="center" wrapText="1"/>
      <protection hidden="1"/>
    </xf>
    <xf numFmtId="0" fontId="27" fillId="0" borderId="4" xfId="0" applyFont="1" applyBorder="1" applyAlignment="1" applyProtection="1">
      <alignment horizontal="left" vertical="center" wrapText="1"/>
      <protection hidden="1"/>
    </xf>
    <xf numFmtId="0" fontId="27" fillId="0" borderId="5" xfId="0" applyFont="1" applyBorder="1" applyAlignment="1" applyProtection="1">
      <alignment horizontal="left" vertical="center" wrapText="1"/>
      <protection hidden="1"/>
    </xf>
    <xf numFmtId="0" fontId="27" fillId="0" borderId="6" xfId="0" applyFont="1" applyBorder="1" applyAlignment="1" applyProtection="1">
      <alignment horizontal="left" vertical="center" wrapText="1"/>
      <protection hidden="1"/>
    </xf>
    <xf numFmtId="164" fontId="27" fillId="0" borderId="5" xfId="0" applyNumberFormat="1" applyFont="1" applyFill="1" applyBorder="1" applyAlignment="1" applyProtection="1">
      <alignment horizontal="center" vertical="center"/>
      <protection hidden="1"/>
    </xf>
    <xf numFmtId="164" fontId="27" fillId="0" borderId="6" xfId="0" applyNumberFormat="1" applyFont="1" applyFill="1" applyBorder="1" applyAlignment="1" applyProtection="1">
      <alignment horizontal="center" vertical="center"/>
      <protection hidden="1"/>
    </xf>
    <xf numFmtId="164" fontId="27" fillId="3" borderId="12" xfId="0" applyNumberFormat="1" applyFont="1" applyFill="1" applyBorder="1" applyAlignment="1" applyProtection="1">
      <alignment horizontal="center" vertical="center"/>
      <protection hidden="1"/>
    </xf>
    <xf numFmtId="164" fontId="27" fillId="3" borderId="19" xfId="0" applyNumberFormat="1" applyFont="1" applyFill="1" applyBorder="1" applyAlignment="1" applyProtection="1">
      <alignment horizontal="center" vertical="center"/>
      <protection hidden="1"/>
    </xf>
    <xf numFmtId="164" fontId="29" fillId="0" borderId="12" xfId="0" applyNumberFormat="1" applyFont="1" applyFill="1" applyBorder="1" applyAlignment="1" applyProtection="1">
      <alignment horizontal="center" vertical="center"/>
      <protection hidden="1"/>
    </xf>
    <xf numFmtId="164" fontId="29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4" fontId="0" fillId="0" borderId="0" xfId="3" applyFont="1" applyAlignment="1" applyProtection="1">
      <alignment horizontal="center" vertical="center"/>
      <protection hidden="1"/>
    </xf>
    <xf numFmtId="0" fontId="24" fillId="13" borderId="2" xfId="1" applyFont="1" applyFill="1" applyBorder="1" applyAlignment="1" applyProtection="1">
      <alignment horizontal="left" vertical="center"/>
      <protection hidden="1"/>
    </xf>
    <xf numFmtId="0" fontId="24" fillId="13" borderId="15" xfId="1" applyFont="1" applyFill="1" applyBorder="1" applyAlignment="1" applyProtection="1">
      <alignment horizontal="left" vertical="center"/>
      <protection hidden="1"/>
    </xf>
    <xf numFmtId="164" fontId="6" fillId="0" borderId="11" xfId="0" applyNumberFormat="1" applyFont="1" applyFill="1" applyBorder="1" applyAlignment="1" applyProtection="1">
      <alignment horizontal="center" vertical="center"/>
      <protection hidden="1"/>
    </xf>
    <xf numFmtId="164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horizontal="center" vertical="center" wrapText="1"/>
      <protection hidden="1"/>
    </xf>
  </cellXfs>
  <cellStyles count="4">
    <cellStyle name="Currency" xfId="3" builtinId="4"/>
    <cellStyle name="Hyperlink" xfId="1" builtinId="8"/>
    <cellStyle name="Hyperlink 2" xfId="2" xr:uid="{00000000-0005-0000-0000-000001000000}"/>
    <cellStyle name="Normal" xfId="0" builtinId="0"/>
  </cellStyles>
  <dxfs count="47"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7" tint="0.59996337778862885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6462</xdr:rowOff>
    </xdr:from>
    <xdr:to>
      <xdr:col>1</xdr:col>
      <xdr:colOff>1207468</xdr:colOff>
      <xdr:row>5</xdr:row>
      <xdr:rowOff>261936</xdr:rowOff>
    </xdr:to>
    <xdr:pic>
      <xdr:nvPicPr>
        <xdr:cNvPr id="1065" name="Picture 1" descr="LAA Logo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9806"/>
          <a:ext cx="1214612" cy="1053193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516467</xdr:colOff>
      <xdr:row>5</xdr:row>
      <xdr:rowOff>149225</xdr:rowOff>
    </xdr:to>
    <xdr:pic>
      <xdr:nvPicPr>
        <xdr:cNvPr id="2" name="Picture 1" descr="LAA Logo">
          <a:extLst>
            <a:ext uri="{FF2B5EF4-FFF2-40B4-BE49-F238E27FC236}">
              <a16:creationId xmlns:a16="http://schemas.microsoft.com/office/drawing/2014/main" id="{93104B4D-66E4-4755-ADB7-4166BA4C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107017" cy="911225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CAFastrak@justice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D1148"/>
  <sheetViews>
    <sheetView tabSelected="1" defaultGridColor="0" colorId="22" zoomScale="80" zoomScaleNormal="80" zoomScalePageLayoutView="90" workbookViewId="0">
      <selection activeCell="F7" sqref="F7:H7"/>
    </sheetView>
  </sheetViews>
  <sheetFormatPr defaultColWidth="0" defaultRowHeight="15" zeroHeight="1"/>
  <cols>
    <col min="1" max="1" width="1.28515625" style="110" customWidth="1"/>
    <col min="2" max="2" width="19.42578125" style="61" customWidth="1"/>
    <col min="3" max="3" width="14.7109375" style="61" customWidth="1"/>
    <col min="4" max="4" width="17" style="61" customWidth="1"/>
    <col min="5" max="5" width="26.28515625" style="61" customWidth="1"/>
    <col min="6" max="6" width="36.140625" style="61" customWidth="1"/>
    <col min="7" max="7" width="14.140625" style="61" customWidth="1"/>
    <col min="8" max="8" width="15.85546875" style="61" customWidth="1"/>
    <col min="9" max="9" width="1.28515625" style="110" customWidth="1"/>
    <col min="10" max="10" width="1.28515625" style="109" hidden="1" customWidth="1"/>
    <col min="11" max="11" width="18.7109375" style="109" hidden="1" customWidth="1"/>
    <col min="12" max="12" width="10.85546875" style="122" hidden="1" customWidth="1"/>
    <col min="13" max="13" width="10.42578125" style="122" hidden="1" customWidth="1"/>
    <col min="14" max="14" width="9.140625" style="122" hidden="1" customWidth="1"/>
    <col min="15" max="15" width="14.42578125" style="122" hidden="1" customWidth="1"/>
    <col min="16" max="16" width="12.42578125" style="122" hidden="1" customWidth="1"/>
    <col min="17" max="17" width="17.7109375" style="122" hidden="1" customWidth="1"/>
    <col min="18" max="18" width="16" style="5" hidden="1" customWidth="1"/>
    <col min="19" max="19" width="1.7109375" style="5" hidden="1" customWidth="1"/>
    <col min="20" max="20" width="1.28515625" style="121" hidden="1" customWidth="1"/>
    <col min="21" max="21" width="18.7109375" style="188" hidden="1" customWidth="1"/>
    <col min="22" max="22" width="13.5703125" style="189" hidden="1" customWidth="1"/>
    <col min="23" max="24" width="14.85546875" style="189" hidden="1" customWidth="1"/>
    <col min="25" max="25" width="14.42578125" style="189" hidden="1" customWidth="1"/>
    <col min="26" max="26" width="15.85546875" style="189" hidden="1" customWidth="1"/>
    <col min="27" max="27" width="1.7109375" style="134" hidden="1" customWidth="1"/>
    <col min="28" max="28" width="8.85546875" style="122" hidden="1" customWidth="1"/>
    <col min="29" max="29" width="9.140625" style="122" customWidth="1"/>
    <col min="30" max="31" width="9.140625" style="122" hidden="1" customWidth="1"/>
    <col min="32" max="32" width="8.85546875" style="122" hidden="1" customWidth="1"/>
    <col min="33" max="62" width="0" style="61" hidden="1" customWidth="1"/>
    <col min="63" max="75" width="0" style="110" hidden="1" customWidth="1"/>
    <col min="76" max="264" width="0" style="61" hidden="1" customWidth="1"/>
    <col min="265" max="16384" width="8.85546875" style="61" hidden="1"/>
  </cols>
  <sheetData>
    <row r="1" spans="1:264" s="110" customFormat="1" ht="6.75" customHeight="1">
      <c r="A1" s="52"/>
      <c r="B1" s="52"/>
      <c r="C1" s="52"/>
      <c r="D1" s="52"/>
      <c r="E1" s="52"/>
      <c r="F1" s="52"/>
      <c r="G1" s="52"/>
      <c r="H1" s="52"/>
      <c r="I1" s="52"/>
      <c r="J1" s="5"/>
      <c r="K1" s="5"/>
      <c r="L1" s="5"/>
      <c r="M1" s="5"/>
      <c r="N1" s="5"/>
      <c r="O1" s="5"/>
      <c r="P1" s="5"/>
      <c r="Q1" s="5"/>
      <c r="R1" s="5"/>
      <c r="S1" s="5"/>
      <c r="T1" s="108"/>
      <c r="U1" s="164"/>
      <c r="V1" s="164"/>
      <c r="W1" s="164"/>
      <c r="X1" s="164"/>
      <c r="Y1" s="164"/>
      <c r="Z1" s="164"/>
      <c r="AA1" s="108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</row>
    <row r="2" spans="1:264" ht="18" customHeight="1">
      <c r="A2" s="52"/>
      <c r="B2" s="52"/>
      <c r="C2" s="136" t="s">
        <v>126</v>
      </c>
      <c r="D2" s="137"/>
      <c r="E2" s="140"/>
      <c r="F2" s="140"/>
      <c r="G2" s="141"/>
      <c r="H2" s="142" t="s">
        <v>153</v>
      </c>
      <c r="I2" s="52"/>
      <c r="J2" s="5"/>
      <c r="K2" s="345" t="s">
        <v>52</v>
      </c>
      <c r="L2" s="443"/>
      <c r="M2" s="444"/>
      <c r="N2" s="111"/>
      <c r="O2" s="246" t="s">
        <v>53</v>
      </c>
      <c r="P2" s="247"/>
      <c r="Q2" s="248"/>
      <c r="R2" s="376"/>
      <c r="S2" s="111"/>
      <c r="T2" s="108"/>
      <c r="U2" s="164"/>
      <c r="V2" s="164"/>
      <c r="W2" s="164"/>
      <c r="X2" s="447" t="s">
        <v>53</v>
      </c>
      <c r="Y2" s="448"/>
      <c r="Z2" s="435"/>
      <c r="AA2" s="108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</row>
    <row r="3" spans="1:264" ht="15" customHeight="1">
      <c r="A3" s="52"/>
      <c r="B3" s="52"/>
      <c r="C3" s="50" t="s">
        <v>4</v>
      </c>
      <c r="D3" s="51"/>
      <c r="E3" s="143"/>
      <c r="F3" s="143"/>
      <c r="G3" s="144"/>
      <c r="H3" s="145"/>
      <c r="I3" s="52"/>
      <c r="J3" s="5"/>
      <c r="K3" s="346"/>
      <c r="L3" s="445"/>
      <c r="M3" s="446"/>
      <c r="N3" s="111"/>
      <c r="O3" s="249"/>
      <c r="P3" s="250"/>
      <c r="Q3" s="251"/>
      <c r="R3" s="377"/>
      <c r="S3" s="111"/>
      <c r="T3" s="108"/>
      <c r="U3" s="164"/>
      <c r="V3" s="164"/>
      <c r="W3" s="164"/>
      <c r="X3" s="449"/>
      <c r="Y3" s="450"/>
      <c r="Z3" s="436"/>
      <c r="AA3" s="108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</row>
    <row r="4" spans="1:264">
      <c r="A4" s="52"/>
      <c r="B4" s="52"/>
      <c r="C4" s="512" t="s">
        <v>90</v>
      </c>
      <c r="D4" s="513"/>
      <c r="E4" s="143"/>
      <c r="F4" s="143"/>
      <c r="G4" s="144"/>
      <c r="H4" s="145"/>
      <c r="I4" s="52"/>
      <c r="J4" s="5"/>
      <c r="K4" s="111"/>
      <c r="L4" s="111"/>
      <c r="M4" s="111"/>
      <c r="N4" s="111"/>
      <c r="O4" s="111"/>
      <c r="P4" s="111"/>
      <c r="Q4" s="111"/>
      <c r="R4" s="111"/>
      <c r="S4" s="111"/>
      <c r="T4" s="108"/>
      <c r="U4" s="164"/>
      <c r="V4" s="164"/>
      <c r="W4" s="164"/>
      <c r="X4" s="164"/>
      <c r="Y4" s="164"/>
      <c r="Z4" s="164"/>
      <c r="AA4" s="108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</row>
    <row r="5" spans="1:264">
      <c r="A5" s="52"/>
      <c r="B5" s="52"/>
      <c r="C5" s="138" t="s">
        <v>5</v>
      </c>
      <c r="D5" s="139"/>
      <c r="E5" s="146"/>
      <c r="F5" s="146"/>
      <c r="G5" s="147"/>
      <c r="H5" s="148"/>
      <c r="I5" s="52"/>
      <c r="J5" s="5"/>
      <c r="K5" s="111"/>
      <c r="L5" s="111"/>
      <c r="M5" s="111"/>
      <c r="N5" s="111"/>
      <c r="O5" s="111"/>
      <c r="P5" s="111"/>
      <c r="Q5" s="111"/>
      <c r="R5" s="111"/>
      <c r="S5" s="111"/>
      <c r="T5" s="108"/>
      <c r="U5" s="164"/>
      <c r="V5" s="164"/>
      <c r="W5" s="164"/>
      <c r="X5" s="164"/>
      <c r="Y5" s="164"/>
      <c r="Z5" s="164"/>
      <c r="AA5" s="108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</row>
    <row r="6" spans="1:264" ht="39.75" customHeight="1">
      <c r="A6" s="52"/>
      <c r="B6" s="52"/>
      <c r="C6" s="271" t="s">
        <v>151</v>
      </c>
      <c r="D6" s="271"/>
      <c r="E6" s="271"/>
      <c r="F6" s="271"/>
      <c r="G6" s="271"/>
      <c r="H6" s="271"/>
      <c r="I6" s="52"/>
      <c r="J6" s="5"/>
      <c r="K6" s="111"/>
      <c r="L6" s="111"/>
      <c r="M6" s="234" t="s">
        <v>91</v>
      </c>
      <c r="N6" s="235"/>
      <c r="O6" s="235"/>
      <c r="P6" s="235"/>
      <c r="Q6" s="236"/>
      <c r="R6" s="217"/>
      <c r="S6" s="111"/>
      <c r="T6" s="108"/>
      <c r="U6" s="164"/>
      <c r="V6" s="164"/>
      <c r="W6" s="164"/>
      <c r="X6" s="164"/>
      <c r="Y6" s="164"/>
      <c r="Z6" s="164"/>
      <c r="AA6" s="108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</row>
    <row r="7" spans="1:264" ht="15.75" customHeight="1">
      <c r="A7" s="52"/>
      <c r="B7" s="392" t="s">
        <v>137</v>
      </c>
      <c r="C7" s="393"/>
      <c r="D7" s="393"/>
      <c r="E7" s="393"/>
      <c r="F7" s="368"/>
      <c r="G7" s="368"/>
      <c r="H7" s="369"/>
      <c r="I7" s="52"/>
      <c r="J7" s="5"/>
      <c r="K7" s="111"/>
      <c r="L7" s="111"/>
      <c r="M7" s="237" t="s">
        <v>92</v>
      </c>
      <c r="N7" s="238"/>
      <c r="O7" s="238"/>
      <c r="P7" s="238"/>
      <c r="Q7" s="238"/>
      <c r="R7" s="239"/>
      <c r="S7" s="111"/>
      <c r="T7" s="108"/>
      <c r="U7" s="164"/>
      <c r="V7" s="164"/>
      <c r="W7" s="164"/>
      <c r="X7" s="164"/>
      <c r="Y7" s="164"/>
      <c r="Z7" s="164"/>
      <c r="AA7" s="108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</row>
    <row r="8" spans="1:264" ht="15.75">
      <c r="A8" s="52"/>
      <c r="B8" s="361" t="s">
        <v>138</v>
      </c>
      <c r="C8" s="362"/>
      <c r="D8" s="362"/>
      <c r="E8" s="362"/>
      <c r="F8" s="363"/>
      <c r="G8" s="363"/>
      <c r="H8" s="364"/>
      <c r="I8" s="52"/>
      <c r="J8" s="5"/>
      <c r="K8" s="111"/>
      <c r="L8" s="111"/>
      <c r="M8" s="240" t="s">
        <v>93</v>
      </c>
      <c r="N8" s="241"/>
      <c r="O8" s="241"/>
      <c r="P8" s="241"/>
      <c r="Q8" s="241"/>
      <c r="R8" s="242"/>
      <c r="S8" s="111"/>
      <c r="T8" s="108"/>
      <c r="U8" s="164"/>
      <c r="V8" s="164"/>
      <c r="W8" s="164"/>
      <c r="X8" s="164"/>
      <c r="Y8" s="164"/>
      <c r="Z8" s="164"/>
      <c r="AA8" s="108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</row>
    <row r="9" spans="1:264" ht="15.75">
      <c r="A9" s="52"/>
      <c r="B9" s="361" t="s">
        <v>139</v>
      </c>
      <c r="C9" s="362"/>
      <c r="D9" s="362"/>
      <c r="E9" s="362"/>
      <c r="F9" s="363"/>
      <c r="G9" s="363"/>
      <c r="H9" s="364"/>
      <c r="I9" s="52"/>
      <c r="J9" s="5"/>
      <c r="K9" s="111"/>
      <c r="L9" s="111"/>
      <c r="M9" s="243" t="s">
        <v>94</v>
      </c>
      <c r="N9" s="244"/>
      <c r="O9" s="244"/>
      <c r="P9" s="244"/>
      <c r="Q9" s="244"/>
      <c r="R9" s="245"/>
      <c r="S9" s="111"/>
      <c r="T9" s="108"/>
      <c r="U9" s="164"/>
      <c r="V9" s="164"/>
      <c r="W9" s="164"/>
      <c r="X9" s="164"/>
      <c r="Y9" s="164"/>
      <c r="Z9" s="164"/>
      <c r="AA9" s="108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</row>
    <row r="10" spans="1:264" ht="15.75" customHeight="1">
      <c r="A10" s="52"/>
      <c r="B10" s="361" t="s">
        <v>140</v>
      </c>
      <c r="C10" s="362"/>
      <c r="D10" s="362"/>
      <c r="E10" s="362"/>
      <c r="F10" s="363"/>
      <c r="G10" s="363"/>
      <c r="H10" s="364"/>
      <c r="I10" s="52"/>
      <c r="J10" s="5"/>
      <c r="K10" s="111"/>
      <c r="L10" s="111"/>
      <c r="M10" s="111"/>
      <c r="N10" s="111"/>
      <c r="O10" s="111"/>
      <c r="P10" s="111"/>
      <c r="Q10" s="111"/>
      <c r="R10" s="111"/>
      <c r="S10" s="111"/>
      <c r="T10" s="108"/>
      <c r="U10" s="164"/>
      <c r="V10" s="164"/>
      <c r="W10" s="164"/>
      <c r="X10" s="164"/>
      <c r="Y10" s="164"/>
      <c r="Z10" s="164"/>
      <c r="AA10" s="108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</row>
    <row r="11" spans="1:264" ht="15.75" customHeight="1">
      <c r="A11" s="52"/>
      <c r="B11" s="361" t="s">
        <v>141</v>
      </c>
      <c r="C11" s="362"/>
      <c r="D11" s="362"/>
      <c r="E11" s="362"/>
      <c r="F11" s="363"/>
      <c r="G11" s="363"/>
      <c r="H11" s="364"/>
      <c r="I11" s="52"/>
      <c r="J11" s="5"/>
      <c r="K11" s="379" t="s">
        <v>124</v>
      </c>
      <c r="L11" s="111"/>
      <c r="M11" s="5"/>
      <c r="N11" s="5"/>
      <c r="O11" s="5"/>
      <c r="P11" s="5"/>
      <c r="Q11" s="5"/>
      <c r="R11" s="111"/>
      <c r="S11" s="111"/>
      <c r="T11" s="108"/>
      <c r="U11" s="459" t="s">
        <v>124</v>
      </c>
      <c r="V11" s="164"/>
      <c r="W11" s="164"/>
      <c r="X11" s="164"/>
      <c r="Y11" s="164"/>
      <c r="Z11" s="164"/>
      <c r="AA11" s="108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</row>
    <row r="12" spans="1:264" ht="15.75" customHeight="1">
      <c r="A12" s="52"/>
      <c r="B12" s="361" t="s">
        <v>142</v>
      </c>
      <c r="C12" s="362"/>
      <c r="D12" s="362"/>
      <c r="E12" s="362"/>
      <c r="F12" s="367"/>
      <c r="G12" s="363"/>
      <c r="H12" s="364"/>
      <c r="I12" s="52"/>
      <c r="J12" s="5"/>
      <c r="K12" s="380"/>
      <c r="L12" s="111"/>
      <c r="M12" s="5"/>
      <c r="N12" s="5"/>
      <c r="O12" s="5"/>
      <c r="P12" s="5"/>
      <c r="Q12" s="5"/>
      <c r="T12" s="108"/>
      <c r="U12" s="460"/>
      <c r="V12" s="164"/>
      <c r="W12" s="164"/>
      <c r="X12" s="164"/>
      <c r="Y12" s="164"/>
      <c r="Z12" s="164"/>
      <c r="AA12" s="108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</row>
    <row r="13" spans="1:264" ht="16.5" customHeight="1">
      <c r="A13" s="52"/>
      <c r="B13" s="361" t="s">
        <v>7</v>
      </c>
      <c r="C13" s="362"/>
      <c r="D13" s="362"/>
      <c r="E13" s="362"/>
      <c r="F13" s="363"/>
      <c r="G13" s="363"/>
      <c r="H13" s="364"/>
      <c r="I13" s="52"/>
      <c r="J13" s="5"/>
      <c r="K13" s="381"/>
      <c r="L13" s="111"/>
      <c r="M13" s="5"/>
      <c r="N13" s="5"/>
      <c r="O13" s="5"/>
      <c r="P13" s="5"/>
      <c r="Q13" s="5"/>
      <c r="T13" s="108"/>
      <c r="U13" s="461"/>
      <c r="V13" s="164"/>
      <c r="W13" s="164"/>
      <c r="X13" s="164"/>
      <c r="Y13" s="164"/>
      <c r="Z13" s="164"/>
      <c r="AA13" s="108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</row>
    <row r="14" spans="1:264" ht="18" customHeight="1">
      <c r="A14" s="52"/>
      <c r="B14" s="390" t="s">
        <v>96</v>
      </c>
      <c r="C14" s="391"/>
      <c r="D14" s="391"/>
      <c r="E14" s="391"/>
      <c r="F14" s="388"/>
      <c r="G14" s="388"/>
      <c r="H14" s="389"/>
      <c r="I14" s="52"/>
      <c r="J14" s="5"/>
      <c r="K14" s="43" t="str">
        <f>IF(F14="Yes","Yes", IF(F14="No", "No", ""))</f>
        <v/>
      </c>
      <c r="L14" s="5"/>
      <c r="M14" s="5"/>
      <c r="N14" s="5"/>
      <c r="O14" s="5"/>
      <c r="P14" s="5"/>
      <c r="Q14" s="5"/>
      <c r="T14" s="108"/>
      <c r="U14" s="165" t="str">
        <f>IF(K14="Yes","Yes", IF(K14="No", "No", ""))</f>
        <v/>
      </c>
      <c r="V14" s="164"/>
      <c r="W14" s="164"/>
      <c r="X14" s="164"/>
      <c r="Y14" s="164"/>
      <c r="Z14" s="164"/>
      <c r="AA14" s="108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</row>
    <row r="15" spans="1:264" ht="9.75" customHeight="1" thickBot="1">
      <c r="A15" s="52"/>
      <c r="B15" s="52"/>
      <c r="C15" s="52"/>
      <c r="D15" s="52"/>
      <c r="E15" s="52"/>
      <c r="F15" s="370"/>
      <c r="G15" s="370"/>
      <c r="H15" s="370"/>
      <c r="I15" s="52"/>
      <c r="J15" s="5"/>
      <c r="K15" s="5"/>
      <c r="L15" s="5"/>
      <c r="M15" s="5"/>
      <c r="N15" s="5"/>
      <c r="O15" s="5"/>
      <c r="P15" s="5"/>
      <c r="Q15" s="5"/>
      <c r="T15" s="108"/>
      <c r="U15" s="164"/>
      <c r="V15" s="164"/>
      <c r="W15" s="164"/>
      <c r="X15" s="164"/>
      <c r="Y15" s="164"/>
      <c r="Z15" s="164"/>
      <c r="AA15" s="108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</row>
    <row r="16" spans="1:264" ht="15.75" customHeight="1">
      <c r="A16" s="52"/>
      <c r="B16" s="394" t="s">
        <v>143</v>
      </c>
      <c r="C16" s="395"/>
      <c r="D16" s="395"/>
      <c r="E16" s="395"/>
      <c r="F16" s="368"/>
      <c r="G16" s="368"/>
      <c r="H16" s="369"/>
      <c r="I16" s="52"/>
      <c r="J16" s="5"/>
      <c r="K16" s="5"/>
      <c r="L16" s="5"/>
      <c r="M16" s="252" t="s">
        <v>68</v>
      </c>
      <c r="N16" s="252"/>
      <c r="O16" s="252"/>
      <c r="P16" s="252"/>
      <c r="Q16" s="252"/>
      <c r="R16" s="252"/>
      <c r="T16" s="108"/>
      <c r="U16" s="164"/>
      <c r="V16" s="278" t="s">
        <v>68</v>
      </c>
      <c r="W16" s="279"/>
      <c r="X16" s="279"/>
      <c r="Y16" s="279"/>
      <c r="Z16" s="280"/>
      <c r="AA16" s="108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</row>
    <row r="17" spans="1:62" ht="15.75" customHeight="1">
      <c r="A17" s="52"/>
      <c r="B17" s="359" t="s">
        <v>144</v>
      </c>
      <c r="C17" s="360"/>
      <c r="D17" s="360"/>
      <c r="E17" s="360"/>
      <c r="F17" s="363"/>
      <c r="G17" s="363"/>
      <c r="H17" s="364"/>
      <c r="I17" s="52"/>
      <c r="J17" s="5"/>
      <c r="K17" s="5"/>
      <c r="L17" s="5"/>
      <c r="M17" s="252"/>
      <c r="N17" s="252"/>
      <c r="O17" s="252"/>
      <c r="P17" s="252"/>
      <c r="Q17" s="252"/>
      <c r="R17" s="252"/>
      <c r="T17" s="108"/>
      <c r="U17" s="164"/>
      <c r="V17" s="281"/>
      <c r="W17" s="282"/>
      <c r="X17" s="282"/>
      <c r="Y17" s="282"/>
      <c r="Z17" s="283"/>
      <c r="AA17" s="108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</row>
    <row r="18" spans="1:62" ht="15.75">
      <c r="A18" s="52"/>
      <c r="B18" s="359" t="s">
        <v>145</v>
      </c>
      <c r="C18" s="360"/>
      <c r="D18" s="360"/>
      <c r="E18" s="360"/>
      <c r="F18" s="363"/>
      <c r="G18" s="363"/>
      <c r="H18" s="364"/>
      <c r="I18" s="52"/>
      <c r="J18" s="5"/>
      <c r="K18" s="5"/>
      <c r="L18" s="5"/>
      <c r="M18" s="253"/>
      <c r="N18" s="253"/>
      <c r="O18" s="253"/>
      <c r="P18" s="253"/>
      <c r="Q18" s="253"/>
      <c r="R18" s="253"/>
      <c r="T18" s="108"/>
      <c r="U18" s="164"/>
      <c r="V18" s="273"/>
      <c r="W18" s="274"/>
      <c r="X18" s="274"/>
      <c r="Y18" s="274"/>
      <c r="Z18" s="275"/>
      <c r="AA18" s="108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</row>
    <row r="19" spans="1:62" ht="16.5" thickBot="1">
      <c r="A19" s="52"/>
      <c r="B19" s="114" t="s">
        <v>97</v>
      </c>
      <c r="C19" s="115"/>
      <c r="D19" s="115"/>
      <c r="E19" s="115"/>
      <c r="F19" s="363"/>
      <c r="G19" s="363"/>
      <c r="H19" s="364"/>
      <c r="I19" s="52"/>
      <c r="J19" s="5"/>
      <c r="K19" s="5"/>
      <c r="L19" s="5"/>
      <c r="M19" s="254" t="s">
        <v>69</v>
      </c>
      <c r="N19" s="254"/>
      <c r="O19" s="254"/>
      <c r="P19" s="254"/>
      <c r="Q19" s="254"/>
      <c r="R19" s="254"/>
      <c r="T19" s="108"/>
      <c r="U19" s="164"/>
      <c r="V19" s="284" t="s">
        <v>69</v>
      </c>
      <c r="W19" s="285"/>
      <c r="X19" s="285"/>
      <c r="Y19" s="285"/>
      <c r="Z19" s="286"/>
      <c r="AA19" s="108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</row>
    <row r="20" spans="1:62" ht="15.75" customHeight="1">
      <c r="A20" s="52"/>
      <c r="B20" s="114" t="s">
        <v>40</v>
      </c>
      <c r="C20" s="115"/>
      <c r="D20" s="115"/>
      <c r="E20" s="115"/>
      <c r="F20" s="365"/>
      <c r="G20" s="365"/>
      <c r="H20" s="366"/>
      <c r="I20" s="52"/>
      <c r="J20" s="5"/>
      <c r="K20" s="347" t="s">
        <v>124</v>
      </c>
      <c r="L20" s="5"/>
      <c r="M20" s="5"/>
      <c r="N20" s="5"/>
      <c r="O20" s="5"/>
      <c r="P20" s="5"/>
      <c r="Q20" s="5"/>
      <c r="T20" s="108"/>
      <c r="U20" s="349" t="s">
        <v>124</v>
      </c>
      <c r="V20" s="164"/>
      <c r="W20" s="164"/>
      <c r="X20" s="164"/>
      <c r="Y20" s="164"/>
      <c r="Z20" s="164"/>
      <c r="AA20" s="108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</row>
    <row r="21" spans="1:62" ht="15.75">
      <c r="A21" s="52"/>
      <c r="B21" s="359" t="s">
        <v>146</v>
      </c>
      <c r="C21" s="360"/>
      <c r="D21" s="360"/>
      <c r="E21" s="360"/>
      <c r="F21" s="363"/>
      <c r="G21" s="363"/>
      <c r="H21" s="364"/>
      <c r="I21" s="52"/>
      <c r="J21" s="5"/>
      <c r="K21" s="348"/>
      <c r="L21" s="5"/>
      <c r="M21" s="5"/>
      <c r="N21" s="5"/>
      <c r="O21" s="5"/>
      <c r="P21" s="5"/>
      <c r="Q21" s="5"/>
      <c r="R21" s="218" t="s">
        <v>2</v>
      </c>
      <c r="S21" s="111"/>
      <c r="T21" s="108"/>
      <c r="U21" s="350"/>
      <c r="V21" s="164"/>
      <c r="W21" s="164"/>
      <c r="X21" s="164"/>
      <c r="Y21" s="164"/>
      <c r="Z21" s="166" t="s">
        <v>2</v>
      </c>
      <c r="AA21" s="108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</row>
    <row r="22" spans="1:62" ht="18" customHeight="1">
      <c r="A22" s="52"/>
      <c r="B22" s="359" t="s">
        <v>38</v>
      </c>
      <c r="C22" s="360"/>
      <c r="D22" s="360"/>
      <c r="E22" s="360"/>
      <c r="F22" s="382"/>
      <c r="G22" s="382"/>
      <c r="H22" s="383"/>
      <c r="I22" s="52"/>
      <c r="J22" s="5"/>
      <c r="K22" s="190">
        <f>F22</f>
        <v>0</v>
      </c>
      <c r="L22" s="5"/>
      <c r="M22" s="255" t="s">
        <v>70</v>
      </c>
      <c r="N22" s="256"/>
      <c r="O22" s="256"/>
      <c r="P22" s="257"/>
      <c r="Q22" s="196"/>
      <c r="R22" s="196"/>
      <c r="S22" s="111"/>
      <c r="T22" s="108"/>
      <c r="U22" s="191">
        <f>K22</f>
        <v>0</v>
      </c>
      <c r="V22" s="164"/>
      <c r="W22" s="433" t="s">
        <v>70</v>
      </c>
      <c r="X22" s="434"/>
      <c r="Y22" s="167"/>
      <c r="Z22" s="167"/>
      <c r="AA22" s="108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</row>
    <row r="23" spans="1:62" ht="16.5" customHeight="1">
      <c r="A23" s="52"/>
      <c r="B23" s="386" t="s">
        <v>6</v>
      </c>
      <c r="C23" s="387"/>
      <c r="D23" s="387"/>
      <c r="E23" s="387"/>
      <c r="F23" s="384"/>
      <c r="G23" s="384"/>
      <c r="H23" s="385"/>
      <c r="I23" s="52"/>
      <c r="J23" s="5"/>
      <c r="K23" s="5"/>
      <c r="L23" s="5"/>
      <c r="M23" s="5"/>
      <c r="N23" s="5"/>
      <c r="O23" s="5"/>
      <c r="P23" s="5"/>
      <c r="Q23" s="5"/>
      <c r="R23" s="111"/>
      <c r="S23" s="111"/>
      <c r="T23" s="108"/>
      <c r="U23" s="164"/>
      <c r="V23" s="164"/>
      <c r="W23" s="164"/>
      <c r="X23" s="164"/>
      <c r="Y23" s="164"/>
      <c r="Z23" s="164"/>
      <c r="AA23" s="108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</row>
    <row r="24" spans="1:62" ht="19.5" customHeight="1">
      <c r="A24" s="52"/>
      <c r="B24" s="52"/>
      <c r="C24" s="52"/>
      <c r="D24" s="52"/>
      <c r="E24" s="52"/>
      <c r="F24" s="52"/>
      <c r="G24" s="52"/>
      <c r="H24" s="52"/>
      <c r="I24" s="52"/>
      <c r="J24" s="5"/>
      <c r="K24" s="5"/>
      <c r="L24" s="5"/>
      <c r="M24" s="5"/>
      <c r="N24" s="5"/>
      <c r="O24" s="5"/>
      <c r="P24" s="5"/>
      <c r="Q24" s="5"/>
      <c r="T24" s="108"/>
      <c r="U24" s="164"/>
      <c r="V24" s="164"/>
      <c r="W24" s="164"/>
      <c r="X24" s="164"/>
      <c r="Y24" s="164"/>
      <c r="Z24" s="164"/>
      <c r="AA24" s="108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</row>
    <row r="25" spans="1:62" ht="30.75" customHeight="1">
      <c r="A25" s="52"/>
      <c r="B25" s="371" t="s">
        <v>43</v>
      </c>
      <c r="C25" s="372"/>
      <c r="D25" s="372"/>
      <c r="E25" s="372"/>
      <c r="F25" s="372"/>
      <c r="G25" s="372"/>
      <c r="H25" s="373"/>
      <c r="I25" s="52"/>
      <c r="J25" s="5"/>
      <c r="K25" s="371" t="s">
        <v>59</v>
      </c>
      <c r="L25" s="372"/>
      <c r="M25" s="372"/>
      <c r="N25" s="372"/>
      <c r="O25" s="372"/>
      <c r="P25" s="372"/>
      <c r="Q25" s="373"/>
      <c r="R25" s="111"/>
      <c r="S25" s="111"/>
      <c r="T25" s="108"/>
      <c r="U25" s="437" t="s">
        <v>119</v>
      </c>
      <c r="V25" s="438"/>
      <c r="W25" s="438"/>
      <c r="X25" s="438"/>
      <c r="Y25" s="438"/>
      <c r="Z25" s="439"/>
      <c r="AA25" s="108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</row>
    <row r="26" spans="1:62" ht="33.75" customHeight="1">
      <c r="A26" s="52"/>
      <c r="B26" s="371"/>
      <c r="C26" s="373"/>
      <c r="D26" s="104"/>
      <c r="E26" s="105" t="s">
        <v>29</v>
      </c>
      <c r="F26" s="105" t="s">
        <v>11</v>
      </c>
      <c r="G26" s="310" t="s">
        <v>30</v>
      </c>
      <c r="H26" s="312"/>
      <c r="I26" s="52"/>
      <c r="J26" s="5"/>
      <c r="K26" s="157"/>
      <c r="L26" s="158"/>
      <c r="M26" s="310" t="s">
        <v>95</v>
      </c>
      <c r="N26" s="312"/>
      <c r="O26" s="159" t="s">
        <v>39</v>
      </c>
      <c r="P26" s="310" t="s">
        <v>30</v>
      </c>
      <c r="Q26" s="312"/>
      <c r="R26" s="111"/>
      <c r="S26" s="111"/>
      <c r="T26" s="108"/>
      <c r="U26" s="168"/>
      <c r="V26" s="169"/>
      <c r="W26" s="170" t="s">
        <v>113</v>
      </c>
      <c r="X26" s="170" t="s">
        <v>39</v>
      </c>
      <c r="Y26" s="298" t="s">
        <v>30</v>
      </c>
      <c r="Z26" s="300"/>
      <c r="AA26" s="108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</row>
    <row r="27" spans="1:62" ht="15.75" customHeight="1">
      <c r="A27" s="52"/>
      <c r="B27" s="246" t="s">
        <v>25</v>
      </c>
      <c r="C27" s="248"/>
      <c r="D27" s="105" t="s">
        <v>12</v>
      </c>
      <c r="E27" s="6">
        <f>SUMIFS('POCA Fastrak Claim'!$H$83:$H$132, 'POCA Fastrak Claim'!$C$83:$C$132, "A", 'POCA Fastrak Claim'!$E$83:$E$132, K296)</f>
        <v>0</v>
      </c>
      <c r="F27" s="100">
        <f>O372</f>
        <v>0</v>
      </c>
      <c r="G27" s="314" t="str">
        <f t="shared" ref="G27:G42" si="0">IF($F$14="","£0.00",E27*F27)</f>
        <v>£0.00</v>
      </c>
      <c r="H27" s="315"/>
      <c r="I27" s="52"/>
      <c r="J27" s="5"/>
      <c r="K27" s="378" t="s">
        <v>25</v>
      </c>
      <c r="L27" s="160" t="s">
        <v>12</v>
      </c>
      <c r="M27" s="351">
        <f>SUMIFS('POCA Fastrak Claim'!$N$83:$N$132, 'POCA Fastrak Claim'!$O$83:$O$132, "A", 'POCA Fastrak Claim'!$E$83:$E$132, K296)</f>
        <v>0</v>
      </c>
      <c r="N27" s="352"/>
      <c r="O27" s="155">
        <f>O384</f>
        <v>0</v>
      </c>
      <c r="P27" s="305" t="str">
        <f t="shared" ref="P27:P42" si="1">IF($F$14="","£0.00",M27*O27)</f>
        <v>£0.00</v>
      </c>
      <c r="Q27" s="306"/>
      <c r="R27" s="111"/>
      <c r="S27" s="111"/>
      <c r="T27" s="108"/>
      <c r="U27" s="440" t="s">
        <v>25</v>
      </c>
      <c r="V27" s="171" t="s">
        <v>12</v>
      </c>
      <c r="W27" s="172">
        <f>SUMIFS('POCA Fastrak Claim'!$Z$83:$Z$132, 'POCA Fastrak Claim'!$V$83:$V$132, "A", 'POCA Fastrak Claim'!$E$83:$E$132, K296)</f>
        <v>0</v>
      </c>
      <c r="X27" s="173">
        <f>O396</f>
        <v>0</v>
      </c>
      <c r="Y27" s="441" t="str">
        <f>IF($F$14="","£0.00",W27*X27)</f>
        <v>£0.00</v>
      </c>
      <c r="Z27" s="442"/>
      <c r="AA27" s="108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</row>
    <row r="28" spans="1:62" ht="15.75" customHeight="1">
      <c r="A28" s="52"/>
      <c r="B28" s="374"/>
      <c r="C28" s="375"/>
      <c r="D28" s="105" t="s">
        <v>13</v>
      </c>
      <c r="E28" s="6">
        <f>SUMIFS('POCA Fastrak Claim'!$H$83:$H$132, 'POCA Fastrak Claim'!$C$83:$C$132, "B", 'POCA Fastrak Claim'!$E$83:$E$132, K296)</f>
        <v>0</v>
      </c>
      <c r="F28" s="100">
        <f t="shared" ref="F28:F36" si="2">O373</f>
        <v>0</v>
      </c>
      <c r="G28" s="305" t="str">
        <f t="shared" si="0"/>
        <v>£0.00</v>
      </c>
      <c r="H28" s="306"/>
      <c r="I28" s="52"/>
      <c r="J28" s="5"/>
      <c r="K28" s="378"/>
      <c r="L28" s="160" t="s">
        <v>13</v>
      </c>
      <c r="M28" s="335">
        <f>SUMIFS('POCA Fastrak Claim'!$N$83:$N$132, 'POCA Fastrak Claim'!$O$83:$O$132, "B", 'POCA Fastrak Claim'!$E$83:$E$132, K296)</f>
        <v>0</v>
      </c>
      <c r="N28" s="336"/>
      <c r="O28" s="155">
        <f t="shared" ref="O28:O36" si="3">O385</f>
        <v>0</v>
      </c>
      <c r="P28" s="305" t="str">
        <f t="shared" si="1"/>
        <v>£0.00</v>
      </c>
      <c r="Q28" s="306"/>
      <c r="R28" s="111"/>
      <c r="S28" s="111"/>
      <c r="T28" s="108"/>
      <c r="U28" s="440"/>
      <c r="V28" s="171" t="s">
        <v>13</v>
      </c>
      <c r="W28" s="174">
        <f>SUMIFS('POCA Fastrak Claim'!$Z$83:$Z$132, 'POCA Fastrak Claim'!$V$83:$V$132, "B", 'POCA Fastrak Claim'!$E$83:$E$132, K296)</f>
        <v>0</v>
      </c>
      <c r="X28" s="173">
        <f t="shared" ref="X28:X36" si="4">O397</f>
        <v>0</v>
      </c>
      <c r="Y28" s="441" t="str">
        <f t="shared" ref="Y28:Y42" si="5">IF($F$14="","£0.00",W28*X28)</f>
        <v>£0.00</v>
      </c>
      <c r="Z28" s="442"/>
      <c r="AA28" s="108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</row>
    <row r="29" spans="1:62" ht="15.75" customHeight="1">
      <c r="A29" s="52"/>
      <c r="B29" s="249"/>
      <c r="C29" s="251"/>
      <c r="D29" s="105" t="s">
        <v>14</v>
      </c>
      <c r="E29" s="6">
        <f>SUMIFS('POCA Fastrak Claim'!$H$83:$H$132, 'POCA Fastrak Claim'!$C$83:$C$132, "C", 'POCA Fastrak Claim'!$E$83:$E$132, K296)</f>
        <v>0</v>
      </c>
      <c r="F29" s="100">
        <f t="shared" si="2"/>
        <v>0</v>
      </c>
      <c r="G29" s="305" t="str">
        <f t="shared" si="0"/>
        <v>£0.00</v>
      </c>
      <c r="H29" s="306"/>
      <c r="I29" s="52"/>
      <c r="J29" s="5"/>
      <c r="K29" s="346"/>
      <c r="L29" s="160" t="s">
        <v>14</v>
      </c>
      <c r="M29" s="335">
        <f>SUMIFS('POCA Fastrak Claim'!$N$83:$N$132, 'POCA Fastrak Claim'!$O$83:$O$132, "C", 'POCA Fastrak Claim'!$E$83:$E$132, K296)</f>
        <v>0</v>
      </c>
      <c r="N29" s="336"/>
      <c r="O29" s="155">
        <f t="shared" si="3"/>
        <v>0</v>
      </c>
      <c r="P29" s="305" t="str">
        <f t="shared" si="1"/>
        <v>£0.00</v>
      </c>
      <c r="Q29" s="306"/>
      <c r="R29" s="111"/>
      <c r="S29" s="111"/>
      <c r="T29" s="108"/>
      <c r="U29" s="304"/>
      <c r="V29" s="171" t="s">
        <v>14</v>
      </c>
      <c r="W29" s="174">
        <f>SUMIFS('POCA Fastrak Claim'!$Z$83:$Z$132, 'POCA Fastrak Claim'!$V$83:$V$132, "C", 'POCA Fastrak Claim'!$E$83:$E$132, K296)</f>
        <v>0</v>
      </c>
      <c r="X29" s="173">
        <f t="shared" si="4"/>
        <v>0</v>
      </c>
      <c r="Y29" s="441" t="str">
        <f t="shared" si="5"/>
        <v>£0.00</v>
      </c>
      <c r="Z29" s="442"/>
      <c r="AA29" s="108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</row>
    <row r="30" spans="1:62" ht="15.75" customHeight="1">
      <c r="A30" s="52"/>
      <c r="B30" s="339" t="s">
        <v>27</v>
      </c>
      <c r="C30" s="340"/>
      <c r="D30" s="105" t="s">
        <v>12</v>
      </c>
      <c r="E30" s="6">
        <f>SUMIFS('POCA Fastrak Claim'!$H$83:$H$132, 'POCA Fastrak Claim'!$C$83:$C$132, "A", 'POCA Fastrak Claim'!$E$83:$E$132, K299)</f>
        <v>0</v>
      </c>
      <c r="F30" s="100">
        <f t="shared" si="2"/>
        <v>0</v>
      </c>
      <c r="G30" s="305" t="str">
        <f t="shared" si="0"/>
        <v>£0.00</v>
      </c>
      <c r="H30" s="306"/>
      <c r="I30" s="52"/>
      <c r="J30" s="5"/>
      <c r="K30" s="260" t="s">
        <v>27</v>
      </c>
      <c r="L30" s="160" t="s">
        <v>12</v>
      </c>
      <c r="M30" s="335">
        <f>SUMIFS('POCA Fastrak Claim'!$N$83:$N$132, 'POCA Fastrak Claim'!$O$83:$O$132, "A", 'POCA Fastrak Claim'!$E$83:$E$132, K299)</f>
        <v>0</v>
      </c>
      <c r="N30" s="336"/>
      <c r="O30" s="155">
        <f t="shared" si="3"/>
        <v>0</v>
      </c>
      <c r="P30" s="305" t="str">
        <f t="shared" si="1"/>
        <v>£0.00</v>
      </c>
      <c r="Q30" s="306"/>
      <c r="R30" s="111"/>
      <c r="S30" s="111"/>
      <c r="T30" s="108"/>
      <c r="U30" s="356" t="s">
        <v>27</v>
      </c>
      <c r="V30" s="171" t="s">
        <v>12</v>
      </c>
      <c r="W30" s="174">
        <f>SUMIFS('POCA Fastrak Claim'!$Z$83:$Z$132, 'POCA Fastrak Claim'!$V$83:$V$132, "A", 'POCA Fastrak Claim'!$E$83:$E$132, K299)</f>
        <v>0</v>
      </c>
      <c r="X30" s="173">
        <f t="shared" si="4"/>
        <v>0</v>
      </c>
      <c r="Y30" s="441" t="str">
        <f t="shared" si="5"/>
        <v>£0.00</v>
      </c>
      <c r="Z30" s="442"/>
      <c r="AA30" s="108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</row>
    <row r="31" spans="1:62" ht="15.75" customHeight="1">
      <c r="A31" s="52"/>
      <c r="B31" s="341"/>
      <c r="C31" s="342"/>
      <c r="D31" s="105" t="s">
        <v>13</v>
      </c>
      <c r="E31" s="6">
        <f>SUMIFS('POCA Fastrak Claim'!$H$83:$H$132, 'POCA Fastrak Claim'!$C$83:$C$132, "B", 'POCA Fastrak Claim'!$E$83:$E$132, K299)</f>
        <v>0</v>
      </c>
      <c r="F31" s="100">
        <f t="shared" si="2"/>
        <v>0</v>
      </c>
      <c r="G31" s="305" t="str">
        <f t="shared" si="0"/>
        <v>£0.00</v>
      </c>
      <c r="H31" s="306"/>
      <c r="I31" s="52"/>
      <c r="J31" s="5"/>
      <c r="K31" s="355"/>
      <c r="L31" s="160" t="s">
        <v>13</v>
      </c>
      <c r="M31" s="335">
        <f>SUMIFS('POCA Fastrak Claim'!$N$83:$N$132, 'POCA Fastrak Claim'!$O$83:$O$132, "B", 'POCA Fastrak Claim'!$E$83:$E$132, K299)</f>
        <v>0</v>
      </c>
      <c r="N31" s="336"/>
      <c r="O31" s="155">
        <f t="shared" si="3"/>
        <v>0</v>
      </c>
      <c r="P31" s="305" t="str">
        <f t="shared" si="1"/>
        <v>£0.00</v>
      </c>
      <c r="Q31" s="306"/>
      <c r="R31" s="111"/>
      <c r="S31" s="111"/>
      <c r="T31" s="108"/>
      <c r="U31" s="357"/>
      <c r="V31" s="171" t="s">
        <v>13</v>
      </c>
      <c r="W31" s="174">
        <f>SUMIFS('POCA Fastrak Claim'!$Z$83:$Z$132, 'POCA Fastrak Claim'!$V$83:$V$132, "B", 'POCA Fastrak Claim'!$E$83:$E$132, K299)</f>
        <v>0</v>
      </c>
      <c r="X31" s="173">
        <f t="shared" si="4"/>
        <v>0</v>
      </c>
      <c r="Y31" s="441" t="str">
        <f t="shared" si="5"/>
        <v>£0.00</v>
      </c>
      <c r="Z31" s="442"/>
      <c r="AA31" s="108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</row>
    <row r="32" spans="1:62" ht="15.75" customHeight="1">
      <c r="A32" s="52"/>
      <c r="B32" s="343"/>
      <c r="C32" s="344"/>
      <c r="D32" s="105" t="s">
        <v>14</v>
      </c>
      <c r="E32" s="6">
        <f>SUMIFS('POCA Fastrak Claim'!$H$83:$H$132, 'POCA Fastrak Claim'!$C$83:$C$132, "C", 'POCA Fastrak Claim'!$E$83:$E$132, K299)</f>
        <v>0</v>
      </c>
      <c r="F32" s="100">
        <f t="shared" si="2"/>
        <v>0</v>
      </c>
      <c r="G32" s="305" t="str">
        <f t="shared" si="0"/>
        <v>£0.00</v>
      </c>
      <c r="H32" s="306"/>
      <c r="I32" s="52"/>
      <c r="J32" s="5"/>
      <c r="K32" s="261"/>
      <c r="L32" s="160" t="s">
        <v>14</v>
      </c>
      <c r="M32" s="335">
        <f>SUMIFS('POCA Fastrak Claim'!$N$83:$N$132, 'POCA Fastrak Claim'!$O$83:$O$132, "C", 'POCA Fastrak Claim'!$E$83:$E$132, K299)</f>
        <v>0</v>
      </c>
      <c r="N32" s="336"/>
      <c r="O32" s="155">
        <f t="shared" si="3"/>
        <v>0</v>
      </c>
      <c r="P32" s="305" t="str">
        <f t="shared" si="1"/>
        <v>£0.00</v>
      </c>
      <c r="Q32" s="306"/>
      <c r="R32" s="111"/>
      <c r="S32" s="111"/>
      <c r="T32" s="108"/>
      <c r="U32" s="358"/>
      <c r="V32" s="171" t="s">
        <v>14</v>
      </c>
      <c r="W32" s="174">
        <f>SUMIFS('POCA Fastrak Claim'!$Z$83:$Z$132, 'POCA Fastrak Claim'!$V$83:$V$132, "C", 'POCA Fastrak Claim'!$E$83:$E$132, K299)</f>
        <v>0</v>
      </c>
      <c r="X32" s="173">
        <f t="shared" si="4"/>
        <v>0</v>
      </c>
      <c r="Y32" s="441" t="str">
        <f t="shared" si="5"/>
        <v>£0.00</v>
      </c>
      <c r="Z32" s="442"/>
      <c r="AA32" s="108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</row>
    <row r="33" spans="1:62" ht="15.75" customHeight="1">
      <c r="A33" s="52"/>
      <c r="B33" s="339" t="s">
        <v>28</v>
      </c>
      <c r="C33" s="340"/>
      <c r="D33" s="105" t="s">
        <v>12</v>
      </c>
      <c r="E33" s="6">
        <f>SUMIFS('POCA Fastrak Claim'!$H$83:$H$132, 'POCA Fastrak Claim'!$C$83:$C$132, "A", 'POCA Fastrak Claim'!$E$83:$E$132, K297)+SUMIFS('POCA Fastrak Claim'!$H$83:$H$132, 'POCA Fastrak Claim'!$C$83:$C$132, "A", 'POCA Fastrak Claim'!$E$83:$E$132, K298)</f>
        <v>0</v>
      </c>
      <c r="F33" s="100">
        <f t="shared" si="2"/>
        <v>0</v>
      </c>
      <c r="G33" s="305" t="str">
        <f t="shared" si="0"/>
        <v>£0.00</v>
      </c>
      <c r="H33" s="306"/>
      <c r="I33" s="52"/>
      <c r="J33" s="5"/>
      <c r="K33" s="260" t="s">
        <v>28</v>
      </c>
      <c r="L33" s="160" t="s">
        <v>12</v>
      </c>
      <c r="M33" s="335">
        <f>SUMIFS('POCA Fastrak Claim'!$N$83:$N$132, 'POCA Fastrak Claim'!$O$83:$O$132, "A", 'POCA Fastrak Claim'!$E$83:$E$132, K297)+SUMIFS('POCA Fastrak Claim'!$N$83:$N$132, 'POCA Fastrak Claim'!$O$83:$O$132, "A", 'POCA Fastrak Claim'!$E$83:$E$132, K298)</f>
        <v>0</v>
      </c>
      <c r="N33" s="336"/>
      <c r="O33" s="155">
        <f t="shared" si="3"/>
        <v>0</v>
      </c>
      <c r="P33" s="305" t="str">
        <f t="shared" si="1"/>
        <v>£0.00</v>
      </c>
      <c r="Q33" s="306"/>
      <c r="R33" s="111"/>
      <c r="S33" s="111"/>
      <c r="T33" s="108"/>
      <c r="U33" s="356" t="s">
        <v>28</v>
      </c>
      <c r="V33" s="171" t="s">
        <v>12</v>
      </c>
      <c r="W33" s="174">
        <f>SUMIFS('POCA Fastrak Claim'!$Z$83:$Z$132, 'POCA Fastrak Claim'!$V$83:$V$132, "A", 'POCA Fastrak Claim'!$E$83:$E$132, K297)+SUMIFS('POCA Fastrak Claim'!$Z$83:$Z$132, 'POCA Fastrak Claim'!$V$83:$V$132, "A", 'POCA Fastrak Claim'!$E$83:$E$132, K298)</f>
        <v>0</v>
      </c>
      <c r="X33" s="173">
        <f t="shared" si="4"/>
        <v>0</v>
      </c>
      <c r="Y33" s="441" t="str">
        <f t="shared" si="5"/>
        <v>£0.00</v>
      </c>
      <c r="Z33" s="442"/>
      <c r="AA33" s="108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</row>
    <row r="34" spans="1:62" ht="15.75" customHeight="1">
      <c r="A34" s="52"/>
      <c r="B34" s="341"/>
      <c r="C34" s="342"/>
      <c r="D34" s="105" t="s">
        <v>13</v>
      </c>
      <c r="E34" s="6">
        <f>SUMIFS('POCA Fastrak Claim'!$H$83:$H$132, 'POCA Fastrak Claim'!$C$83:$C$132, "B", 'POCA Fastrak Claim'!$E$83:$E$132, K297)+SUMIFS('POCA Fastrak Claim'!$H$83:$H$132, 'POCA Fastrak Claim'!$C$83:$C$132, "B", 'POCA Fastrak Claim'!$E$83:$E$132, K298)</f>
        <v>0</v>
      </c>
      <c r="F34" s="100">
        <f t="shared" si="2"/>
        <v>0</v>
      </c>
      <c r="G34" s="305" t="str">
        <f t="shared" si="0"/>
        <v>£0.00</v>
      </c>
      <c r="H34" s="306"/>
      <c r="I34" s="52"/>
      <c r="J34" s="5"/>
      <c r="K34" s="355"/>
      <c r="L34" s="160" t="s">
        <v>13</v>
      </c>
      <c r="M34" s="335">
        <f>SUMIFS('POCA Fastrak Claim'!$N$83:$N$132, 'POCA Fastrak Claim'!$O$83:$O$132, "B", 'POCA Fastrak Claim'!$E$83:$E$132, K297)+SUMIFS('POCA Fastrak Claim'!$N$83:$N$132, 'POCA Fastrak Claim'!$O$83:$O$132, "B", 'POCA Fastrak Claim'!$E$83:$E$132, K298)</f>
        <v>0</v>
      </c>
      <c r="N34" s="336"/>
      <c r="O34" s="155">
        <f t="shared" si="3"/>
        <v>0</v>
      </c>
      <c r="P34" s="305" t="str">
        <f t="shared" si="1"/>
        <v>£0.00</v>
      </c>
      <c r="Q34" s="306"/>
      <c r="R34" s="111"/>
      <c r="S34" s="111"/>
      <c r="T34" s="108"/>
      <c r="U34" s="357"/>
      <c r="V34" s="171" t="s">
        <v>13</v>
      </c>
      <c r="W34" s="174">
        <f>SUMIFS('POCA Fastrak Claim'!$Z$83:$Z$132, 'POCA Fastrak Claim'!$V$83:$V$132, "B", 'POCA Fastrak Claim'!$E$83:$E$132, K297)+SUMIFS('POCA Fastrak Claim'!$Z$83:$Z$132, 'POCA Fastrak Claim'!$V$83:$V$132, "B", 'POCA Fastrak Claim'!$E$83:$E$132, K298)</f>
        <v>0</v>
      </c>
      <c r="X34" s="173">
        <f t="shared" si="4"/>
        <v>0</v>
      </c>
      <c r="Y34" s="441" t="str">
        <f t="shared" si="5"/>
        <v>£0.00</v>
      </c>
      <c r="Z34" s="442"/>
      <c r="AA34" s="108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</row>
    <row r="35" spans="1:62" ht="15.75" customHeight="1">
      <c r="A35" s="52"/>
      <c r="B35" s="343"/>
      <c r="C35" s="344"/>
      <c r="D35" s="105" t="s">
        <v>14</v>
      </c>
      <c r="E35" s="6">
        <f>SUMIFS('POCA Fastrak Claim'!$H$83:$H$132, 'POCA Fastrak Claim'!$C$83:$C$132, "C", 'POCA Fastrak Claim'!$E$83:$E$132, K297)+SUMIFS('POCA Fastrak Claim'!$H$83:$H$132, 'POCA Fastrak Claim'!$C$83:$C$132, "C", 'POCA Fastrak Claim'!$E$83:$E$132, K298)</f>
        <v>0</v>
      </c>
      <c r="F35" s="100">
        <f t="shared" si="2"/>
        <v>0</v>
      </c>
      <c r="G35" s="305" t="str">
        <f t="shared" si="0"/>
        <v>£0.00</v>
      </c>
      <c r="H35" s="306"/>
      <c r="I35" s="52"/>
      <c r="J35" s="5"/>
      <c r="K35" s="261"/>
      <c r="L35" s="160" t="s">
        <v>14</v>
      </c>
      <c r="M35" s="335">
        <f>SUMIFS('POCA Fastrak Claim'!$N$83:$N$132, 'POCA Fastrak Claim'!$O$83:$O$132, "C", 'POCA Fastrak Claim'!$E$83:$E$132, K297)+SUMIFS('POCA Fastrak Claim'!$N$83:$N$132, 'POCA Fastrak Claim'!$O$83:$O$132, "C", 'POCA Fastrak Claim'!$E$83:$E$132, K298)</f>
        <v>0</v>
      </c>
      <c r="N35" s="336"/>
      <c r="O35" s="155">
        <f t="shared" si="3"/>
        <v>0</v>
      </c>
      <c r="P35" s="305" t="str">
        <f t="shared" si="1"/>
        <v>£0.00</v>
      </c>
      <c r="Q35" s="306"/>
      <c r="R35" s="111"/>
      <c r="S35" s="111"/>
      <c r="T35" s="108"/>
      <c r="U35" s="358"/>
      <c r="V35" s="171" t="s">
        <v>14</v>
      </c>
      <c r="W35" s="174">
        <f>SUMIFS('POCA Fastrak Claim'!$Z$83:$Z$132, 'POCA Fastrak Claim'!$V$83:$V$132, "C", 'POCA Fastrak Claim'!$E$83:$E$132, K297)+SUMIFS('POCA Fastrak Claim'!$Z$83:$Z$132, 'POCA Fastrak Claim'!$V$83:$V$132, "C", 'POCA Fastrak Claim'!$E$83:$E$132, K298)</f>
        <v>0</v>
      </c>
      <c r="X35" s="173">
        <f t="shared" si="4"/>
        <v>0</v>
      </c>
      <c r="Y35" s="441" t="str">
        <f t="shared" si="5"/>
        <v>£0.00</v>
      </c>
      <c r="Z35" s="442"/>
      <c r="AA35" s="108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</row>
    <row r="36" spans="1:62" ht="15.75" customHeight="1">
      <c r="A36" s="52"/>
      <c r="B36" s="310" t="s">
        <v>26</v>
      </c>
      <c r="C36" s="311"/>
      <c r="D36" s="312"/>
      <c r="E36" s="7">
        <f>H135</f>
        <v>0</v>
      </c>
      <c r="F36" s="100">
        <f t="shared" si="2"/>
        <v>0</v>
      </c>
      <c r="G36" s="305" t="str">
        <f t="shared" si="0"/>
        <v>£0.00</v>
      </c>
      <c r="H36" s="306"/>
      <c r="I36" s="52"/>
      <c r="J36" s="5"/>
      <c r="K36" s="310" t="s">
        <v>26</v>
      </c>
      <c r="L36" s="312"/>
      <c r="M36" s="353">
        <f>P135</f>
        <v>0</v>
      </c>
      <c r="N36" s="354"/>
      <c r="O36" s="155">
        <f t="shared" si="3"/>
        <v>0</v>
      </c>
      <c r="P36" s="305" t="str">
        <f t="shared" si="1"/>
        <v>£0.00</v>
      </c>
      <c r="Q36" s="306"/>
      <c r="R36" s="111"/>
      <c r="S36" s="111"/>
      <c r="T36" s="108"/>
      <c r="U36" s="298" t="s">
        <v>26</v>
      </c>
      <c r="V36" s="300"/>
      <c r="W36" s="175">
        <f>Z135</f>
        <v>0</v>
      </c>
      <c r="X36" s="173">
        <f t="shared" si="4"/>
        <v>0</v>
      </c>
      <c r="Y36" s="441" t="str">
        <f t="shared" si="5"/>
        <v>£0.00</v>
      </c>
      <c r="Z36" s="442"/>
      <c r="AA36" s="108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</row>
    <row r="37" spans="1:62" ht="15.75" customHeight="1">
      <c r="A37" s="52"/>
      <c r="B37" s="310" t="s">
        <v>66</v>
      </c>
      <c r="C37" s="311"/>
      <c r="D37" s="312"/>
      <c r="E37" s="6">
        <f>SUMIFS('POCA Fastrak Claim'!$H$83:$H$132, 'POCA Fastrak Claim'!$C$83:$C132, "A", 'POCA Fastrak Claim'!$E$83:$E$132, K296, 'POCA Fastrak Claim'!$G$83:$G$132, "Yes")</f>
        <v>0</v>
      </c>
      <c r="F37" s="100">
        <f>IFERROR((F27*$H$158)/100,"")</f>
        <v>0</v>
      </c>
      <c r="G37" s="305" t="str">
        <f t="shared" si="0"/>
        <v>£0.00</v>
      </c>
      <c r="H37" s="306"/>
      <c r="I37" s="52"/>
      <c r="J37" s="5"/>
      <c r="K37" s="339" t="s">
        <v>66</v>
      </c>
      <c r="L37" s="340"/>
      <c r="M37" s="335">
        <f>SUMIFS('POCA Fastrak Claim'!$N$83:$N$132, 'POCA Fastrak Claim'!$O$83:$O132, "A", 'POCA Fastrak Claim'!$E$83:$E$132, K296, 'POCA Fastrak Claim'!$P$83:$P$132, "Yes")</f>
        <v>0</v>
      </c>
      <c r="N37" s="336"/>
      <c r="O37" s="155">
        <f>IFERROR((O27*$P$158)/100,"")</f>
        <v>0</v>
      </c>
      <c r="P37" s="305" t="str">
        <f t="shared" si="1"/>
        <v>£0.00</v>
      </c>
      <c r="Q37" s="306"/>
      <c r="R37" s="111"/>
      <c r="S37" s="111"/>
      <c r="T37" s="108"/>
      <c r="U37" s="287" t="s">
        <v>66</v>
      </c>
      <c r="V37" s="289"/>
      <c r="W37" s="174">
        <f>SUMIFS('POCA Fastrak Claim'!$Z$83:$Z$132, 'POCA Fastrak Claim'!$V$83:$V132, "A", 'POCA Fastrak Claim'!$E$83:$E$132, K296, 'POCA Fastrak Claim'!$W$83:$W$132, "Yes")</f>
        <v>0</v>
      </c>
      <c r="X37" s="173">
        <f>IFERROR((X27*$Z$158)/100,"")</f>
        <v>0</v>
      </c>
      <c r="Y37" s="441" t="str">
        <f t="shared" si="5"/>
        <v>£0.00</v>
      </c>
      <c r="Z37" s="442"/>
      <c r="AA37" s="108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</row>
    <row r="38" spans="1:62" ht="15.75" customHeight="1">
      <c r="A38" s="52"/>
      <c r="B38" s="310"/>
      <c r="C38" s="311"/>
      <c r="D38" s="312"/>
      <c r="E38" s="6">
        <f>SUMIFS('POCA Fastrak Claim'!$H$83:$H$132, 'POCA Fastrak Claim'!$C$83:$C132, "B", 'POCA Fastrak Claim'!$E$83:$E$132, K296, 'POCA Fastrak Claim'!$G$83:$G$132, "Yes")</f>
        <v>0</v>
      </c>
      <c r="F38" s="100">
        <f t="shared" ref="F38:F42" si="6">IFERROR((F28*$H$158)/100,"")</f>
        <v>0</v>
      </c>
      <c r="G38" s="305" t="str">
        <f t="shared" si="0"/>
        <v>£0.00</v>
      </c>
      <c r="H38" s="306"/>
      <c r="I38" s="52"/>
      <c r="J38" s="5"/>
      <c r="K38" s="341"/>
      <c r="L38" s="342"/>
      <c r="M38" s="335">
        <f>SUMIFS('POCA Fastrak Claim'!$N$83:$N$132, 'POCA Fastrak Claim'!$O$83:$O132, "B", 'POCA Fastrak Claim'!$E$83:$E$132, K296, 'POCA Fastrak Claim'!$P$83:$P$132, "Yes")</f>
        <v>0</v>
      </c>
      <c r="N38" s="336"/>
      <c r="O38" s="155">
        <f t="shared" ref="O38:O42" si="7">IFERROR((O28*$P$158)/100,"")</f>
        <v>0</v>
      </c>
      <c r="P38" s="305" t="str">
        <f t="shared" si="1"/>
        <v>£0.00</v>
      </c>
      <c r="Q38" s="306"/>
      <c r="R38" s="111"/>
      <c r="S38" s="111"/>
      <c r="T38" s="108"/>
      <c r="U38" s="462"/>
      <c r="V38" s="463"/>
      <c r="W38" s="174">
        <f>SUMIFS('POCA Fastrak Claim'!$Z$83:$Z$132, 'POCA Fastrak Claim'!$V$83:$V132, "B", 'POCA Fastrak Claim'!$E$83:$E$132, K296, 'POCA Fastrak Claim'!$W$83:$W$132, "Yes")</f>
        <v>0</v>
      </c>
      <c r="X38" s="173">
        <f t="shared" ref="X38:X42" si="8">IFERROR((X28*$Z$158)/100,"")</f>
        <v>0</v>
      </c>
      <c r="Y38" s="441" t="str">
        <f t="shared" si="5"/>
        <v>£0.00</v>
      </c>
      <c r="Z38" s="442"/>
      <c r="AA38" s="108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</row>
    <row r="39" spans="1:62" ht="15.75" customHeight="1">
      <c r="A39" s="52"/>
      <c r="B39" s="310"/>
      <c r="C39" s="311"/>
      <c r="D39" s="312"/>
      <c r="E39" s="6">
        <f>SUMIFS('POCA Fastrak Claim'!$H$83:$H$132, 'POCA Fastrak Claim'!$C$83:$C132, "C", 'POCA Fastrak Claim'!$E$83:$E$132, K296, 'POCA Fastrak Claim'!$G$83:$G$132, "Yes")</f>
        <v>0</v>
      </c>
      <c r="F39" s="100">
        <f t="shared" si="6"/>
        <v>0</v>
      </c>
      <c r="G39" s="305" t="str">
        <f t="shared" si="0"/>
        <v>£0.00</v>
      </c>
      <c r="H39" s="306"/>
      <c r="I39" s="52"/>
      <c r="J39" s="5"/>
      <c r="K39" s="343"/>
      <c r="L39" s="344"/>
      <c r="M39" s="335">
        <f>SUMIFS('POCA Fastrak Claim'!$N$83:$N$132, 'POCA Fastrak Claim'!$O$83:$O132, "C", 'POCA Fastrak Claim'!$E$83:$E$132, K296, 'POCA Fastrak Claim'!$P$83:$P$132, "Yes")</f>
        <v>0</v>
      </c>
      <c r="N39" s="336"/>
      <c r="O39" s="155">
        <f t="shared" si="7"/>
        <v>0</v>
      </c>
      <c r="P39" s="305" t="str">
        <f t="shared" si="1"/>
        <v>£0.00</v>
      </c>
      <c r="Q39" s="306"/>
      <c r="R39" s="111"/>
      <c r="S39" s="111"/>
      <c r="T39" s="108"/>
      <c r="U39" s="290"/>
      <c r="V39" s="292"/>
      <c r="W39" s="174">
        <f>SUMIFS('POCA Fastrak Claim'!$Z$83:$Z$132, 'POCA Fastrak Claim'!$V$83:$V132, "C", 'POCA Fastrak Claim'!$E$83:$E$132, K296, 'POCA Fastrak Claim'!$W$83:$W$132, "Yes")</f>
        <v>0</v>
      </c>
      <c r="X39" s="173">
        <f t="shared" si="8"/>
        <v>0</v>
      </c>
      <c r="Y39" s="441" t="str">
        <f t="shared" si="5"/>
        <v>£0.00</v>
      </c>
      <c r="Z39" s="442"/>
      <c r="AA39" s="108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</row>
    <row r="40" spans="1:62" ht="15.75" customHeight="1">
      <c r="A40" s="52"/>
      <c r="B40" s="310" t="s">
        <v>67</v>
      </c>
      <c r="C40" s="311"/>
      <c r="D40" s="312"/>
      <c r="E40" s="6">
        <f>SUMIFS('POCA Fastrak Claim'!$H$83:$H$132, 'POCA Fastrak Claim'!$C$83:$C132, "A", 'POCA Fastrak Claim'!$E$83:$E$132, K299, 'POCA Fastrak Claim'!$G$83:$G$132, "Yes")</f>
        <v>0</v>
      </c>
      <c r="F40" s="100">
        <f t="shared" si="6"/>
        <v>0</v>
      </c>
      <c r="G40" s="305" t="str">
        <f t="shared" si="0"/>
        <v>£0.00</v>
      </c>
      <c r="H40" s="306"/>
      <c r="I40" s="52"/>
      <c r="J40" s="5"/>
      <c r="K40" s="339" t="s">
        <v>67</v>
      </c>
      <c r="L40" s="340"/>
      <c r="M40" s="335">
        <f>SUMIFS('POCA Fastrak Claim'!$N$83:$N$132, 'POCA Fastrak Claim'!$O$83:$O132, "A", 'POCA Fastrak Claim'!$E$83:$E$132, K299, 'POCA Fastrak Claim'!$P$83:$P$132, "Yes")</f>
        <v>0</v>
      </c>
      <c r="N40" s="336"/>
      <c r="O40" s="155">
        <f t="shared" si="7"/>
        <v>0</v>
      </c>
      <c r="P40" s="305" t="str">
        <f t="shared" si="1"/>
        <v>£0.00</v>
      </c>
      <c r="Q40" s="306"/>
      <c r="R40" s="111"/>
      <c r="S40" s="111"/>
      <c r="T40" s="108"/>
      <c r="U40" s="287" t="s">
        <v>67</v>
      </c>
      <c r="V40" s="289"/>
      <c r="W40" s="174">
        <f>SUMIFS('POCA Fastrak Claim'!$Z$83:$Z$132, 'POCA Fastrak Claim'!$V$83:$V132, "A", 'POCA Fastrak Claim'!$E$83:$E$132, K299, 'POCA Fastrak Claim'!$W$83:$W$132, "Yes")</f>
        <v>0</v>
      </c>
      <c r="X40" s="173">
        <f t="shared" si="8"/>
        <v>0</v>
      </c>
      <c r="Y40" s="441" t="str">
        <f t="shared" si="5"/>
        <v>£0.00</v>
      </c>
      <c r="Z40" s="442"/>
      <c r="AA40" s="108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</row>
    <row r="41" spans="1:62" ht="15.75" customHeight="1">
      <c r="A41" s="52"/>
      <c r="B41" s="310"/>
      <c r="C41" s="311"/>
      <c r="D41" s="312"/>
      <c r="E41" s="6">
        <f>SUMIFS('POCA Fastrak Claim'!$H$83:$H$132, 'POCA Fastrak Claim'!$C$83:$C132, "B", 'POCA Fastrak Claim'!$E$83:$E$132, K299, 'POCA Fastrak Claim'!$G$83:$G$132, "Yes")</f>
        <v>0</v>
      </c>
      <c r="F41" s="100">
        <f t="shared" si="6"/>
        <v>0</v>
      </c>
      <c r="G41" s="305" t="str">
        <f t="shared" si="0"/>
        <v>£0.00</v>
      </c>
      <c r="H41" s="306"/>
      <c r="I41" s="52"/>
      <c r="J41" s="5"/>
      <c r="K41" s="341"/>
      <c r="L41" s="342"/>
      <c r="M41" s="335">
        <f>SUMIFS('POCA Fastrak Claim'!$N$83:$N$132, 'POCA Fastrak Claim'!$O$83:$O132, "B", 'POCA Fastrak Claim'!$E$83:$E$132, K299, 'POCA Fastrak Claim'!$P$83:$P$132, "Yes")</f>
        <v>0</v>
      </c>
      <c r="N41" s="336"/>
      <c r="O41" s="155">
        <f t="shared" si="7"/>
        <v>0</v>
      </c>
      <c r="P41" s="305" t="str">
        <f t="shared" si="1"/>
        <v>£0.00</v>
      </c>
      <c r="Q41" s="306"/>
      <c r="R41" s="111"/>
      <c r="S41" s="111"/>
      <c r="T41" s="108"/>
      <c r="U41" s="462"/>
      <c r="V41" s="463"/>
      <c r="W41" s="174">
        <f>SUMIFS('POCA Fastrak Claim'!$Z$83:$Z$132, 'POCA Fastrak Claim'!$V$83:$V132, "B", 'POCA Fastrak Claim'!$E$83:$E$132, K299, 'POCA Fastrak Claim'!$W$83:$W$132, "Yes")</f>
        <v>0</v>
      </c>
      <c r="X41" s="173">
        <f t="shared" si="8"/>
        <v>0</v>
      </c>
      <c r="Y41" s="441" t="str">
        <f t="shared" si="5"/>
        <v>£0.00</v>
      </c>
      <c r="Z41" s="442"/>
      <c r="AA41" s="108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</row>
    <row r="42" spans="1:62" ht="15.75" customHeight="1">
      <c r="A42" s="52"/>
      <c r="B42" s="310"/>
      <c r="C42" s="311"/>
      <c r="D42" s="312"/>
      <c r="E42" s="6">
        <f>SUMIFS('POCA Fastrak Claim'!$H$83:$H$132, 'POCA Fastrak Claim'!$C$83:$C132, "C", 'POCA Fastrak Claim'!$E$83:$E$132, K299, 'POCA Fastrak Claim'!$G$83:$G$132, "Yes")</f>
        <v>0</v>
      </c>
      <c r="F42" s="100">
        <f t="shared" si="6"/>
        <v>0</v>
      </c>
      <c r="G42" s="305" t="str">
        <f t="shared" si="0"/>
        <v>£0.00</v>
      </c>
      <c r="H42" s="306"/>
      <c r="I42" s="52"/>
      <c r="J42" s="5"/>
      <c r="K42" s="343"/>
      <c r="L42" s="344"/>
      <c r="M42" s="337">
        <f>SUMIFS('POCA Fastrak Claim'!$N$83:$N$132, 'POCA Fastrak Claim'!$O$83:$O132, "C", 'POCA Fastrak Claim'!$E$83:$E$132, K299, 'POCA Fastrak Claim'!$P$83:$P$132, "Yes")</f>
        <v>0</v>
      </c>
      <c r="N42" s="338"/>
      <c r="O42" s="155">
        <f t="shared" si="7"/>
        <v>0</v>
      </c>
      <c r="P42" s="305" t="str">
        <f t="shared" si="1"/>
        <v>£0.00</v>
      </c>
      <c r="Q42" s="306"/>
      <c r="R42" s="111"/>
      <c r="S42" s="111"/>
      <c r="T42" s="108"/>
      <c r="U42" s="290"/>
      <c r="V42" s="292"/>
      <c r="W42" s="176">
        <f>SUMIFS('POCA Fastrak Claim'!$Z$83:$Z$132, 'POCA Fastrak Claim'!$V$83:$V132, "C", 'POCA Fastrak Claim'!$E$83:$E$132, K299, 'POCA Fastrak Claim'!$W$83:$W$132, "Yes")</f>
        <v>0</v>
      </c>
      <c r="X42" s="173">
        <f t="shared" si="8"/>
        <v>0</v>
      </c>
      <c r="Y42" s="441" t="str">
        <f t="shared" si="5"/>
        <v>£0.00</v>
      </c>
      <c r="Z42" s="442"/>
      <c r="AA42" s="108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</row>
    <row r="43" spans="1:62" ht="26.25" customHeight="1">
      <c r="A43" s="52"/>
      <c r="B43" s="310" t="s">
        <v>35</v>
      </c>
      <c r="C43" s="311"/>
      <c r="D43" s="311"/>
      <c r="E43" s="311"/>
      <c r="F43" s="312"/>
      <c r="G43" s="317">
        <f>SUM(G27:H42)</f>
        <v>0</v>
      </c>
      <c r="H43" s="318"/>
      <c r="I43" s="52"/>
      <c r="J43" s="5"/>
      <c r="K43" s="310" t="s">
        <v>36</v>
      </c>
      <c r="L43" s="311"/>
      <c r="M43" s="311"/>
      <c r="N43" s="312"/>
      <c r="O43" s="307">
        <f>SUM(P27:Q42)</f>
        <v>0</v>
      </c>
      <c r="P43" s="308"/>
      <c r="Q43" s="309"/>
      <c r="R43" s="111"/>
      <c r="S43" s="111"/>
      <c r="T43" s="108"/>
      <c r="U43" s="298" t="s">
        <v>36</v>
      </c>
      <c r="V43" s="299"/>
      <c r="W43" s="300"/>
      <c r="X43" s="301">
        <f>SUM(Y27:Z42)</f>
        <v>0</v>
      </c>
      <c r="Y43" s="301"/>
      <c r="Z43" s="302"/>
      <c r="AA43" s="108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</row>
    <row r="44" spans="1:62" ht="18" customHeight="1">
      <c r="A44" s="52"/>
      <c r="B44" s="316" t="str">
        <f>IF(G43&gt;2000, B369, "")</f>
        <v/>
      </c>
      <c r="C44" s="316"/>
      <c r="D44" s="316"/>
      <c r="E44" s="316"/>
      <c r="F44" s="316"/>
      <c r="G44" s="316"/>
      <c r="H44" s="316"/>
      <c r="I44" s="52"/>
      <c r="J44" s="5"/>
      <c r="K44" s="5"/>
      <c r="L44" s="5"/>
      <c r="M44" s="5"/>
      <c r="N44" s="5"/>
      <c r="O44" s="5"/>
      <c r="P44" s="5"/>
      <c r="Q44" s="5"/>
      <c r="R44" s="111"/>
      <c r="S44" s="111"/>
      <c r="T44" s="108"/>
      <c r="U44" s="164"/>
      <c r="V44" s="164"/>
      <c r="W44" s="164"/>
      <c r="X44" s="164"/>
      <c r="Y44" s="164"/>
      <c r="Z44" s="164"/>
      <c r="AA44" s="108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</row>
    <row r="45" spans="1:62" ht="15.75" customHeight="1">
      <c r="A45" s="52"/>
      <c r="B45" s="246" t="s">
        <v>1</v>
      </c>
      <c r="C45" s="248"/>
      <c r="D45" s="310" t="s">
        <v>31</v>
      </c>
      <c r="E45" s="312"/>
      <c r="F45" s="314">
        <f>SUMIFS('POCA Fastrak Claim'!$E$141:$E$155, 'POCA Fastrak Claim'!$G$141:$G$155, "Yes")</f>
        <v>0</v>
      </c>
      <c r="G45" s="314"/>
      <c r="H45" s="315"/>
      <c r="I45" s="52"/>
      <c r="J45" s="5"/>
      <c r="K45" s="345" t="s">
        <v>1</v>
      </c>
      <c r="L45" s="310" t="s">
        <v>31</v>
      </c>
      <c r="M45" s="311"/>
      <c r="N45" s="312"/>
      <c r="O45" s="319">
        <f>SUMIFS('POCA Fastrak Claim'!$M$141:$M$155, 'POCA Fastrak Claim'!$O$141:$O$155, "Yes")</f>
        <v>0</v>
      </c>
      <c r="P45" s="319"/>
      <c r="Q45" s="320"/>
      <c r="R45" s="111"/>
      <c r="S45" s="111"/>
      <c r="T45" s="108"/>
      <c r="U45" s="303" t="s">
        <v>1</v>
      </c>
      <c r="V45" s="298" t="s">
        <v>31</v>
      </c>
      <c r="W45" s="300"/>
      <c r="X45" s="451">
        <f>SUMIFS('POCA Fastrak Claim'!$Z$141:$Z$155, 'POCA Fastrak Claim'!$O$141:$O$155, "Yes")</f>
        <v>0</v>
      </c>
      <c r="Y45" s="451"/>
      <c r="Z45" s="452"/>
      <c r="AA45" s="108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</row>
    <row r="46" spans="1:62" ht="15.75" customHeight="1">
      <c r="A46" s="52"/>
      <c r="B46" s="249"/>
      <c r="C46" s="251"/>
      <c r="D46" s="310" t="s">
        <v>32</v>
      </c>
      <c r="E46" s="312"/>
      <c r="F46" s="398">
        <f>SUMIFS('POCA Fastrak Claim'!$E$141:$E$155, 'POCA Fastrak Claim'!$G$141:$G$155, "No")</f>
        <v>0</v>
      </c>
      <c r="G46" s="398"/>
      <c r="H46" s="399"/>
      <c r="I46" s="52"/>
      <c r="J46" s="5"/>
      <c r="K46" s="346"/>
      <c r="L46" s="310" t="s">
        <v>32</v>
      </c>
      <c r="M46" s="311"/>
      <c r="N46" s="312"/>
      <c r="O46" s="321">
        <f>SUMIFS('POCA Fastrak Claim'!$M$141:$M$155, 'POCA Fastrak Claim'!$O$141:$O$155, "No")</f>
        <v>0</v>
      </c>
      <c r="P46" s="321"/>
      <c r="Q46" s="322"/>
      <c r="R46" s="111"/>
      <c r="S46" s="111"/>
      <c r="T46" s="108"/>
      <c r="U46" s="304"/>
      <c r="V46" s="298" t="s">
        <v>32</v>
      </c>
      <c r="W46" s="300"/>
      <c r="X46" s="453">
        <f>SUMIFS('POCA Fastrak Claim'!$Z$141:$Z$155, 'POCA Fastrak Claim'!$O$141:$O$155, "No")</f>
        <v>0</v>
      </c>
      <c r="Y46" s="453"/>
      <c r="Z46" s="454"/>
      <c r="AA46" s="108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</row>
    <row r="47" spans="1:62" ht="19.5" customHeight="1">
      <c r="A47" s="52"/>
      <c r="B47" s="52"/>
      <c r="C47" s="52"/>
      <c r="D47" s="52"/>
      <c r="E47" s="52"/>
      <c r="F47" s="52"/>
      <c r="G47" s="52"/>
      <c r="H47" s="52"/>
      <c r="I47" s="52"/>
      <c r="J47" s="5"/>
      <c r="K47" s="5"/>
      <c r="L47" s="5"/>
      <c r="M47" s="5"/>
      <c r="N47" s="5"/>
      <c r="O47" s="5"/>
      <c r="P47" s="5"/>
      <c r="Q47" s="5"/>
      <c r="R47" s="111"/>
      <c r="S47" s="111"/>
      <c r="T47" s="108"/>
      <c r="U47" s="164"/>
      <c r="V47" s="164"/>
      <c r="W47" s="164"/>
      <c r="X47" s="164"/>
      <c r="Y47" s="164"/>
      <c r="Z47" s="164"/>
      <c r="AA47" s="108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</row>
    <row r="48" spans="1:62" ht="15.75">
      <c r="A48" s="52"/>
      <c r="B48" s="310" t="s">
        <v>121</v>
      </c>
      <c r="C48" s="311"/>
      <c r="D48" s="311"/>
      <c r="E48" s="312"/>
      <c r="F48" s="313">
        <f>SUM(G43+F45+F46)</f>
        <v>0</v>
      </c>
      <c r="G48" s="314"/>
      <c r="H48" s="315"/>
      <c r="I48" s="52"/>
      <c r="J48" s="5"/>
      <c r="K48" s="310" t="s">
        <v>18</v>
      </c>
      <c r="L48" s="311"/>
      <c r="M48" s="311"/>
      <c r="N48" s="312"/>
      <c r="O48" s="313">
        <f>SUM(O43+O45+O46)</f>
        <v>0</v>
      </c>
      <c r="P48" s="314"/>
      <c r="Q48" s="315"/>
      <c r="R48" s="111"/>
      <c r="S48" s="111"/>
      <c r="T48" s="108"/>
      <c r="U48" s="298" t="s">
        <v>114</v>
      </c>
      <c r="V48" s="299"/>
      <c r="W48" s="300"/>
      <c r="X48" s="456">
        <f>SUM(X43+X45+X46)</f>
        <v>0</v>
      </c>
      <c r="Y48" s="457"/>
      <c r="Z48" s="458"/>
      <c r="AA48" s="108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</row>
    <row r="49" spans="1:62" ht="15.75" customHeight="1">
      <c r="A49" s="52"/>
      <c r="B49" s="310" t="s">
        <v>42</v>
      </c>
      <c r="C49" s="311"/>
      <c r="D49" s="311"/>
      <c r="E49" s="312"/>
      <c r="F49" s="411">
        <f>SUM(G43+F45)</f>
        <v>0</v>
      </c>
      <c r="G49" s="305"/>
      <c r="H49" s="306"/>
      <c r="I49" s="52"/>
      <c r="J49" s="5"/>
      <c r="K49" s="310" t="s">
        <v>42</v>
      </c>
      <c r="L49" s="311"/>
      <c r="M49" s="311"/>
      <c r="N49" s="312"/>
      <c r="O49" s="411">
        <f>SUM(O43+O45)</f>
        <v>0</v>
      </c>
      <c r="P49" s="305"/>
      <c r="Q49" s="306"/>
      <c r="R49" s="111"/>
      <c r="S49" s="111"/>
      <c r="T49" s="108"/>
      <c r="U49" s="298" t="s">
        <v>42</v>
      </c>
      <c r="V49" s="299"/>
      <c r="W49" s="300"/>
      <c r="X49" s="455">
        <f>SUM(X43+X45)</f>
        <v>0</v>
      </c>
      <c r="Y49" s="441"/>
      <c r="Z49" s="442"/>
      <c r="AA49" s="108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</row>
    <row r="50" spans="1:62" ht="15.75" customHeight="1">
      <c r="A50" s="52"/>
      <c r="B50" s="310" t="s">
        <v>37</v>
      </c>
      <c r="C50" s="311"/>
      <c r="D50" s="311"/>
      <c r="E50" s="312"/>
      <c r="F50" s="305">
        <f>SUM((F49/100)*20)</f>
        <v>0</v>
      </c>
      <c r="G50" s="305"/>
      <c r="H50" s="306"/>
      <c r="I50" s="52"/>
      <c r="J50" s="5"/>
      <c r="K50" s="310" t="s">
        <v>41</v>
      </c>
      <c r="L50" s="311"/>
      <c r="M50" s="311"/>
      <c r="N50" s="312"/>
      <c r="O50" s="305">
        <f>SUM((O49/100)*20)</f>
        <v>0</v>
      </c>
      <c r="P50" s="305"/>
      <c r="Q50" s="306"/>
      <c r="R50" s="111"/>
      <c r="S50" s="111"/>
      <c r="T50" s="108"/>
      <c r="U50" s="298" t="s">
        <v>41</v>
      </c>
      <c r="V50" s="299"/>
      <c r="W50" s="300"/>
      <c r="X50" s="441">
        <f>SUM((X49/100)*20)</f>
        <v>0</v>
      </c>
      <c r="Y50" s="441"/>
      <c r="Z50" s="442"/>
      <c r="AA50" s="108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</row>
    <row r="51" spans="1:62" ht="15.75" customHeight="1">
      <c r="A51" s="52"/>
      <c r="B51" s="310" t="s">
        <v>34</v>
      </c>
      <c r="C51" s="311"/>
      <c r="D51" s="311"/>
      <c r="E51" s="312"/>
      <c r="F51" s="398">
        <f>SUM(F48+F50)</f>
        <v>0</v>
      </c>
      <c r="G51" s="398"/>
      <c r="H51" s="399"/>
      <c r="I51" s="52"/>
      <c r="J51" s="5"/>
      <c r="K51" s="310" t="s">
        <v>44</v>
      </c>
      <c r="L51" s="311"/>
      <c r="M51" s="311"/>
      <c r="N51" s="312"/>
      <c r="O51" s="398">
        <f>SUM(O48+O50)</f>
        <v>0</v>
      </c>
      <c r="P51" s="398"/>
      <c r="Q51" s="399"/>
      <c r="R51" s="111"/>
      <c r="S51" s="111"/>
      <c r="T51" s="108"/>
      <c r="U51" s="298" t="s">
        <v>44</v>
      </c>
      <c r="V51" s="299"/>
      <c r="W51" s="300"/>
      <c r="X51" s="489">
        <f>SUM(X48+X50)</f>
        <v>0</v>
      </c>
      <c r="Y51" s="489"/>
      <c r="Z51" s="490"/>
      <c r="AA51" s="108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</row>
    <row r="52" spans="1:62" ht="15.75" customHeight="1">
      <c r="A52" s="52"/>
      <c r="B52" s="52"/>
      <c r="C52" s="52"/>
      <c r="D52" s="52"/>
      <c r="E52" s="52"/>
      <c r="F52" s="52"/>
      <c r="G52" s="52"/>
      <c r="H52" s="52"/>
      <c r="I52" s="52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08"/>
      <c r="U52" s="164"/>
      <c r="V52" s="164"/>
      <c r="W52" s="164"/>
      <c r="X52" s="164"/>
      <c r="Y52" s="164"/>
      <c r="Z52" s="164"/>
      <c r="AA52" s="108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</row>
    <row r="53" spans="1:62" ht="15.75" customHeight="1">
      <c r="A53" s="52"/>
      <c r="B53" s="310" t="s">
        <v>85</v>
      </c>
      <c r="C53" s="311"/>
      <c r="D53" s="311"/>
      <c r="E53" s="312"/>
      <c r="F53" s="401">
        <f>SUMIFS('POCA Fastrak Claim'!$E$141:$E$155, 'POCA Fastrak Claim'!$C$141:$C$155, "Yes")</f>
        <v>0</v>
      </c>
      <c r="G53" s="401"/>
      <c r="H53" s="318"/>
      <c r="I53" s="52"/>
      <c r="J53" s="5"/>
      <c r="K53" s="310" t="s">
        <v>86</v>
      </c>
      <c r="L53" s="311"/>
      <c r="M53" s="311"/>
      <c r="N53" s="312"/>
      <c r="O53" s="409">
        <f>SUMIFS('POCA Fastrak Claim'!$M$141:$M$155, 'POCA Fastrak Claim'!$P$141:$P$155, "Yes")</f>
        <v>0</v>
      </c>
      <c r="P53" s="409"/>
      <c r="Q53" s="410"/>
      <c r="R53" s="111"/>
      <c r="S53" s="111"/>
      <c r="T53" s="108"/>
      <c r="U53" s="298" t="s">
        <v>98</v>
      </c>
      <c r="V53" s="299"/>
      <c r="W53" s="300"/>
      <c r="X53" s="491">
        <f>O51</f>
        <v>0</v>
      </c>
      <c r="Y53" s="491"/>
      <c r="Z53" s="492"/>
      <c r="AA53" s="108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</row>
    <row r="54" spans="1:62" ht="18" customHeight="1">
      <c r="A54" s="52"/>
      <c r="B54" s="52"/>
      <c r="C54" s="52"/>
      <c r="D54" s="52"/>
      <c r="E54" s="52"/>
      <c r="F54" s="52"/>
      <c r="G54" s="52"/>
      <c r="H54" s="52"/>
      <c r="I54" s="52"/>
      <c r="J54" s="5"/>
      <c r="K54" s="5"/>
      <c r="L54" s="5"/>
      <c r="M54" s="5"/>
      <c r="N54" s="5"/>
      <c r="O54" s="5"/>
      <c r="P54" s="5"/>
      <c r="Q54" s="5"/>
      <c r="R54" s="111"/>
      <c r="S54" s="111"/>
      <c r="T54" s="108"/>
      <c r="U54" s="164"/>
      <c r="V54" s="164"/>
      <c r="W54" s="164"/>
      <c r="X54" s="164"/>
      <c r="Y54" s="164"/>
      <c r="Z54" s="164"/>
      <c r="AA54" s="108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</row>
    <row r="55" spans="1:62" ht="15.75" customHeight="1">
      <c r="A55" s="52"/>
      <c r="B55" s="252" t="s">
        <v>45</v>
      </c>
      <c r="C55" s="252"/>
      <c r="D55" s="252"/>
      <c r="E55" s="252"/>
      <c r="F55" s="407">
        <f>SUM(F51-F53)</f>
        <v>0</v>
      </c>
      <c r="G55" s="407"/>
      <c r="H55" s="408"/>
      <c r="I55" s="52"/>
      <c r="J55" s="5"/>
      <c r="K55" s="310" t="s">
        <v>46</v>
      </c>
      <c r="L55" s="311"/>
      <c r="M55" s="311"/>
      <c r="N55" s="312"/>
      <c r="O55" s="407">
        <f>SUM(O51-O53)</f>
        <v>0</v>
      </c>
      <c r="P55" s="407"/>
      <c r="Q55" s="408"/>
      <c r="R55" s="111"/>
      <c r="S55" s="111"/>
      <c r="T55" s="108"/>
      <c r="U55" s="298" t="s">
        <v>122</v>
      </c>
      <c r="V55" s="299"/>
      <c r="W55" s="300"/>
      <c r="X55" s="493">
        <f xml:space="preserve"> SUM(X51-X53)</f>
        <v>0</v>
      </c>
      <c r="Y55" s="493"/>
      <c r="Z55" s="494"/>
      <c r="AA55" s="108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</row>
    <row r="56" spans="1:62" ht="16.5" customHeight="1">
      <c r="A56" s="52"/>
      <c r="B56" s="52"/>
      <c r="C56" s="52"/>
      <c r="D56" s="52"/>
      <c r="E56" s="52"/>
      <c r="F56" s="52"/>
      <c r="G56" s="52"/>
      <c r="H56" s="52"/>
      <c r="I56" s="52"/>
      <c r="J56" s="5"/>
      <c r="K56" s="5"/>
      <c r="L56" s="5"/>
      <c r="M56" s="5"/>
      <c r="N56" s="5"/>
      <c r="O56" s="5"/>
      <c r="P56" s="5"/>
      <c r="Q56" s="5"/>
      <c r="R56" s="111"/>
      <c r="S56" s="111"/>
      <c r="T56" s="108"/>
      <c r="U56" s="164"/>
      <c r="V56" s="164"/>
      <c r="W56" s="164"/>
      <c r="X56" s="164"/>
      <c r="Y56" s="164"/>
      <c r="Z56" s="164"/>
      <c r="AA56" s="108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</row>
    <row r="57" spans="1:62" ht="15.7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5"/>
      <c r="K57" s="5"/>
      <c r="L57" s="5"/>
      <c r="M57" s="5"/>
      <c r="N57" s="5"/>
      <c r="O57" s="5"/>
      <c r="P57" s="5"/>
      <c r="Q57" s="5"/>
      <c r="R57" s="111"/>
      <c r="S57" s="111"/>
      <c r="T57" s="108"/>
      <c r="U57" s="164"/>
      <c r="V57" s="164"/>
      <c r="W57" s="164"/>
      <c r="X57" s="164"/>
      <c r="Y57" s="164"/>
      <c r="Z57" s="164"/>
      <c r="AA57" s="108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</row>
    <row r="58" spans="1:62" ht="15.75">
      <c r="A58" s="116"/>
      <c r="B58" s="262" t="s">
        <v>147</v>
      </c>
      <c r="C58" s="263"/>
      <c r="D58" s="263"/>
      <c r="E58" s="263"/>
      <c r="F58" s="263"/>
      <c r="G58" s="400"/>
      <c r="H58" s="99"/>
      <c r="I58" s="116"/>
      <c r="J58" s="5"/>
      <c r="K58" s="5"/>
      <c r="L58" s="5"/>
      <c r="M58" s="5"/>
      <c r="N58" s="5"/>
      <c r="O58" s="5"/>
      <c r="P58" s="5"/>
      <c r="Q58" s="5"/>
      <c r="R58" s="111"/>
      <c r="S58" s="111"/>
      <c r="T58" s="108"/>
      <c r="U58" s="164"/>
      <c r="V58" s="164"/>
      <c r="W58" s="164"/>
      <c r="X58" s="164"/>
      <c r="Y58" s="164"/>
      <c r="Z58" s="164"/>
      <c r="AA58" s="108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</row>
    <row r="59" spans="1:62" ht="15.75">
      <c r="A59" s="116"/>
      <c r="B59" s="499" t="s">
        <v>84</v>
      </c>
      <c r="C59" s="500"/>
      <c r="D59" s="500"/>
      <c r="E59" s="500"/>
      <c r="F59" s="500"/>
      <c r="G59" s="101"/>
      <c r="H59" s="3"/>
      <c r="I59" s="116"/>
      <c r="J59" s="5"/>
      <c r="K59" s="5"/>
      <c r="L59" s="5"/>
      <c r="M59" s="5"/>
      <c r="N59" s="5"/>
      <c r="O59" s="5"/>
      <c r="P59" s="5"/>
      <c r="Q59" s="5"/>
      <c r="R59" s="111"/>
      <c r="S59" s="111"/>
      <c r="T59" s="108"/>
      <c r="U59" s="164"/>
      <c r="V59" s="164"/>
      <c r="W59" s="164"/>
      <c r="X59" s="164"/>
      <c r="Y59" s="164"/>
      <c r="Z59" s="164"/>
      <c r="AA59" s="108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</row>
    <row r="60" spans="1:62" ht="15.75" customHeight="1">
      <c r="A60" s="116"/>
      <c r="B60" s="323" t="s">
        <v>48</v>
      </c>
      <c r="C60" s="324"/>
      <c r="D60" s="324"/>
      <c r="E60" s="324"/>
      <c r="F60" s="324"/>
      <c r="G60" s="324"/>
      <c r="H60" s="325"/>
      <c r="I60" s="116"/>
      <c r="J60" s="5"/>
      <c r="K60" s="5"/>
      <c r="L60" s="5"/>
      <c r="M60" s="5"/>
      <c r="N60" s="5"/>
      <c r="O60" s="5"/>
      <c r="P60" s="5"/>
      <c r="Q60" s="5"/>
      <c r="R60" s="111"/>
      <c r="S60" s="111"/>
      <c r="T60" s="108"/>
      <c r="U60" s="164"/>
      <c r="V60" s="164"/>
      <c r="W60" s="164"/>
      <c r="X60" s="164"/>
      <c r="Y60" s="164"/>
      <c r="Z60" s="164"/>
      <c r="AA60" s="108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</row>
    <row r="61" spans="1:62" ht="15.75" customHeight="1">
      <c r="A61" s="116"/>
      <c r="B61" s="323" t="s">
        <v>9</v>
      </c>
      <c r="C61" s="324"/>
      <c r="D61" s="324"/>
      <c r="E61" s="324"/>
      <c r="F61" s="324"/>
      <c r="G61" s="324"/>
      <c r="H61" s="325"/>
      <c r="I61" s="116"/>
      <c r="J61" s="5"/>
      <c r="K61" s="5"/>
      <c r="L61" s="5"/>
      <c r="M61" s="5"/>
      <c r="N61" s="5"/>
      <c r="O61" s="5"/>
      <c r="P61" s="5"/>
      <c r="Q61" s="5"/>
      <c r="R61" s="111"/>
      <c r="S61" s="111"/>
      <c r="T61" s="108"/>
      <c r="U61" s="164"/>
      <c r="V61" s="164"/>
      <c r="W61" s="164"/>
      <c r="X61" s="164"/>
      <c r="Y61" s="164"/>
      <c r="Z61" s="164"/>
      <c r="AA61" s="108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</row>
    <row r="62" spans="1:62" ht="15.75" customHeight="1">
      <c r="A62" s="116"/>
      <c r="B62" s="323" t="s">
        <v>79</v>
      </c>
      <c r="C62" s="324"/>
      <c r="D62" s="324"/>
      <c r="E62" s="324"/>
      <c r="F62" s="324"/>
      <c r="G62" s="324"/>
      <c r="H62" s="325"/>
      <c r="I62" s="116"/>
      <c r="J62" s="5"/>
      <c r="K62" s="5"/>
      <c r="L62" s="5"/>
      <c r="M62" s="5"/>
      <c r="N62" s="5"/>
      <c r="O62" s="5"/>
      <c r="P62" s="5"/>
      <c r="Q62" s="5"/>
      <c r="R62" s="111"/>
      <c r="S62" s="111"/>
      <c r="T62" s="108"/>
      <c r="U62" s="164"/>
      <c r="V62" s="164"/>
      <c r="W62" s="164"/>
      <c r="X62" s="164"/>
      <c r="Y62" s="164"/>
      <c r="Z62" s="164"/>
      <c r="AA62" s="108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</row>
    <row r="63" spans="1:62">
      <c r="A63" s="116"/>
      <c r="B63" s="326" t="s">
        <v>78</v>
      </c>
      <c r="C63" s="327"/>
      <c r="D63" s="327"/>
      <c r="E63" s="327"/>
      <c r="F63" s="327"/>
      <c r="G63" s="327"/>
      <c r="H63" s="328"/>
      <c r="I63" s="116"/>
      <c r="J63" s="5"/>
      <c r="K63" s="5"/>
      <c r="L63" s="5"/>
      <c r="M63" s="5"/>
      <c r="N63" s="5"/>
      <c r="O63" s="5"/>
      <c r="P63" s="5"/>
      <c r="Q63" s="5"/>
      <c r="R63" s="111"/>
      <c r="S63" s="111"/>
      <c r="T63" s="108"/>
      <c r="U63" s="164"/>
      <c r="V63" s="164"/>
      <c r="W63" s="164"/>
      <c r="X63" s="164"/>
      <c r="Y63" s="164"/>
      <c r="Z63" s="164"/>
      <c r="AA63" s="108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</row>
    <row r="64" spans="1:62" ht="15.75" customHeight="1">
      <c r="A64" s="116"/>
      <c r="B64" s="323" t="s">
        <v>80</v>
      </c>
      <c r="C64" s="324"/>
      <c r="D64" s="324"/>
      <c r="E64" s="324"/>
      <c r="F64" s="324"/>
      <c r="G64" s="324"/>
      <c r="H64" s="325"/>
      <c r="I64" s="116"/>
      <c r="J64" s="5"/>
      <c r="K64" s="5"/>
      <c r="L64" s="5"/>
      <c r="M64" s="5"/>
      <c r="N64" s="5"/>
      <c r="O64" s="5"/>
      <c r="P64" s="5"/>
      <c r="Q64" s="5"/>
      <c r="R64" s="111"/>
      <c r="S64" s="111"/>
      <c r="T64" s="108"/>
      <c r="U64" s="164"/>
      <c r="V64" s="164"/>
      <c r="W64" s="164"/>
      <c r="X64" s="164"/>
      <c r="Y64" s="164"/>
      <c r="Z64" s="164"/>
      <c r="AA64" s="108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</row>
    <row r="65" spans="1:62" ht="15.75" customHeight="1">
      <c r="A65" s="116"/>
      <c r="B65" s="501" t="s">
        <v>81</v>
      </c>
      <c r="C65" s="502"/>
      <c r="D65" s="502"/>
      <c r="E65" s="502"/>
      <c r="F65" s="502"/>
      <c r="G65" s="502"/>
      <c r="H65" s="503"/>
      <c r="I65" s="116"/>
      <c r="J65" s="5"/>
      <c r="K65" s="5"/>
      <c r="L65" s="5"/>
      <c r="M65" s="5"/>
      <c r="N65" s="5"/>
      <c r="O65" s="5"/>
      <c r="P65" s="5"/>
      <c r="Q65" s="5"/>
      <c r="R65" s="111"/>
      <c r="S65" s="111"/>
      <c r="T65" s="108"/>
      <c r="U65" s="164"/>
      <c r="V65" s="164"/>
      <c r="W65" s="164"/>
      <c r="X65" s="164"/>
      <c r="Y65" s="164"/>
      <c r="Z65" s="164"/>
      <c r="AA65" s="108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</row>
    <row r="66" spans="1:62" ht="15.75" customHeight="1">
      <c r="A66" s="116"/>
      <c r="B66" s="323" t="s">
        <v>83</v>
      </c>
      <c r="C66" s="324"/>
      <c r="D66" s="324"/>
      <c r="E66" s="324"/>
      <c r="F66" s="324"/>
      <c r="G66" s="324"/>
      <c r="H66" s="325"/>
      <c r="I66" s="116"/>
      <c r="J66" s="5"/>
      <c r="K66" s="5"/>
      <c r="L66" s="5"/>
      <c r="M66" s="5"/>
      <c r="N66" s="5"/>
      <c r="O66" s="5"/>
      <c r="P66" s="5"/>
      <c r="Q66" s="5"/>
      <c r="R66" s="111"/>
      <c r="S66" s="111"/>
      <c r="T66" s="108"/>
      <c r="U66" s="164"/>
      <c r="V66" s="164"/>
      <c r="W66" s="164"/>
      <c r="X66" s="164"/>
      <c r="Y66" s="164"/>
      <c r="Z66" s="164"/>
      <c r="AA66" s="108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</row>
    <row r="67" spans="1:62" ht="15.75" customHeight="1">
      <c r="A67" s="116"/>
      <c r="B67" s="326" t="s">
        <v>82</v>
      </c>
      <c r="C67" s="327"/>
      <c r="D67" s="327"/>
      <c r="E67" s="327"/>
      <c r="F67" s="327"/>
      <c r="G67" s="327"/>
      <c r="H67" s="328"/>
      <c r="I67" s="116"/>
      <c r="J67" s="5"/>
      <c r="K67" s="5"/>
      <c r="L67" s="5"/>
      <c r="M67" s="5"/>
      <c r="N67" s="5"/>
      <c r="O67" s="5"/>
      <c r="P67" s="5"/>
      <c r="Q67" s="5"/>
      <c r="R67" s="111"/>
      <c r="S67" s="111"/>
      <c r="T67" s="108"/>
      <c r="U67" s="164"/>
      <c r="V67" s="164"/>
      <c r="W67" s="164"/>
      <c r="X67" s="164"/>
      <c r="Y67" s="164"/>
      <c r="Z67" s="164"/>
      <c r="AA67" s="108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</row>
    <row r="68" spans="1:62" ht="15.75" customHeight="1">
      <c r="A68" s="116"/>
      <c r="B68" s="504" t="s">
        <v>8</v>
      </c>
      <c r="C68" s="505"/>
      <c r="D68" s="505"/>
      <c r="E68" s="505"/>
      <c r="F68" s="505"/>
      <c r="G68" s="505"/>
      <c r="H68" s="506"/>
      <c r="I68" s="116"/>
      <c r="J68" s="5"/>
      <c r="K68" s="5"/>
      <c r="L68" s="5"/>
      <c r="M68" s="5"/>
      <c r="N68" s="5"/>
      <c r="O68" s="5"/>
      <c r="P68" s="5"/>
      <c r="Q68" s="5"/>
      <c r="R68" s="111"/>
      <c r="S68" s="111"/>
      <c r="T68" s="108"/>
      <c r="U68" s="164"/>
      <c r="V68" s="164"/>
      <c r="W68" s="164"/>
      <c r="X68" s="164"/>
      <c r="Y68" s="164"/>
      <c r="Z68" s="164"/>
      <c r="AA68" s="108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</row>
    <row r="69" spans="1:62" ht="15.75" customHeight="1">
      <c r="A69" s="116"/>
      <c r="B69" s="507"/>
      <c r="C69" s="508"/>
      <c r="D69" s="508"/>
      <c r="E69" s="508"/>
      <c r="F69" s="508"/>
      <c r="G69" s="508"/>
      <c r="H69" s="509"/>
      <c r="I69" s="116"/>
      <c r="J69" s="5"/>
      <c r="K69" s="5"/>
      <c r="L69" s="5"/>
      <c r="M69" s="5"/>
      <c r="N69" s="5"/>
      <c r="O69" s="5"/>
      <c r="P69" s="5"/>
      <c r="Q69" s="5"/>
      <c r="R69" s="111"/>
      <c r="S69" s="111"/>
      <c r="T69" s="108"/>
      <c r="U69" s="164"/>
      <c r="V69" s="164"/>
      <c r="W69" s="164"/>
      <c r="X69" s="164"/>
      <c r="Y69" s="164"/>
      <c r="Z69" s="164"/>
      <c r="AA69" s="108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</row>
    <row r="70" spans="1:62" ht="19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5"/>
      <c r="K70" s="5"/>
      <c r="L70" s="5"/>
      <c r="M70" s="5"/>
      <c r="N70" s="5"/>
      <c r="O70" s="5"/>
      <c r="P70" s="5"/>
      <c r="Q70" s="5"/>
      <c r="R70" s="111"/>
      <c r="S70" s="111"/>
      <c r="T70" s="108"/>
      <c r="U70" s="164"/>
      <c r="V70" s="164"/>
      <c r="W70" s="164"/>
      <c r="X70" s="164"/>
      <c r="Y70" s="164"/>
      <c r="Z70" s="164"/>
      <c r="AA70" s="108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</row>
    <row r="71" spans="1:62" ht="18.75" customHeight="1">
      <c r="A71" s="117"/>
      <c r="B71" s="117"/>
      <c r="C71" s="117"/>
      <c r="D71" s="117"/>
      <c r="E71" s="117"/>
      <c r="F71" s="117"/>
      <c r="G71" s="117"/>
      <c r="H71" s="117"/>
      <c r="I71" s="52"/>
      <c r="J71" s="5"/>
      <c r="K71" s="5"/>
      <c r="L71" s="5"/>
      <c r="M71" s="5"/>
      <c r="N71" s="5"/>
      <c r="O71" s="5"/>
      <c r="P71" s="5"/>
      <c r="Q71" s="5"/>
      <c r="R71" s="111"/>
      <c r="S71" s="111"/>
      <c r="T71" s="108"/>
      <c r="U71" s="164"/>
      <c r="V71" s="164"/>
      <c r="W71" s="164"/>
      <c r="X71" s="164"/>
      <c r="Y71" s="164"/>
      <c r="Z71" s="164"/>
      <c r="AA71" s="108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</row>
    <row r="72" spans="1:62" ht="30" customHeight="1">
      <c r="A72" s="52"/>
      <c r="B72" s="219" t="s">
        <v>64</v>
      </c>
      <c r="C72" s="403"/>
      <c r="D72" s="403"/>
      <c r="E72" s="403"/>
      <c r="F72" s="403"/>
      <c r="G72" s="403"/>
      <c r="H72" s="404"/>
      <c r="I72" s="52"/>
      <c r="J72" s="5"/>
      <c r="K72" s="5"/>
      <c r="L72" s="5"/>
      <c r="M72" s="5"/>
      <c r="N72" s="5"/>
      <c r="O72" s="5"/>
      <c r="P72" s="5"/>
      <c r="Q72" s="5"/>
      <c r="R72" s="111"/>
      <c r="S72" s="111"/>
      <c r="T72" s="108"/>
      <c r="U72" s="164"/>
      <c r="V72" s="164"/>
      <c r="W72" s="164"/>
      <c r="X72" s="164"/>
      <c r="Y72" s="164"/>
      <c r="Z72" s="164"/>
      <c r="AA72" s="108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</row>
    <row r="73" spans="1:62" ht="15.75" customHeight="1">
      <c r="A73" s="52"/>
      <c r="B73" s="262" t="s">
        <v>120</v>
      </c>
      <c r="C73" s="263"/>
      <c r="D73" s="263"/>
      <c r="E73" s="263"/>
      <c r="F73" s="49" t="s">
        <v>123</v>
      </c>
      <c r="G73" s="371" t="s">
        <v>0</v>
      </c>
      <c r="H73" s="373"/>
      <c r="I73" s="52"/>
      <c r="J73" s="5"/>
      <c r="K73" s="8" t="s">
        <v>88</v>
      </c>
      <c r="L73" s="5"/>
      <c r="M73" s="5"/>
      <c r="N73" s="5"/>
      <c r="O73" s="5"/>
      <c r="P73" s="5"/>
      <c r="Q73" s="5"/>
      <c r="R73" s="30" t="s">
        <v>16</v>
      </c>
      <c r="S73" s="111"/>
      <c r="T73" s="108"/>
      <c r="U73" s="177" t="s">
        <v>88</v>
      </c>
      <c r="V73" s="164"/>
      <c r="W73" s="164"/>
      <c r="X73" s="164"/>
      <c r="Y73" s="164"/>
      <c r="Z73" s="164"/>
      <c r="AA73" s="108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</row>
    <row r="74" spans="1:62">
      <c r="A74" s="52"/>
      <c r="B74" s="495"/>
      <c r="C74" s="405"/>
      <c r="D74" s="405"/>
      <c r="E74" s="405"/>
      <c r="F74" s="47"/>
      <c r="G74" s="405"/>
      <c r="H74" s="406"/>
      <c r="I74" s="52"/>
      <c r="J74" s="5"/>
      <c r="K74" s="34"/>
      <c r="L74" s="5"/>
      <c r="M74" s="5"/>
      <c r="N74" s="5"/>
      <c r="O74" s="5"/>
      <c r="P74" s="5"/>
      <c r="Q74" s="5"/>
      <c r="R74" s="192"/>
      <c r="S74" s="111"/>
      <c r="T74" s="108"/>
      <c r="U74" s="178"/>
      <c r="V74" s="164"/>
      <c r="W74" s="164"/>
      <c r="X74" s="164"/>
      <c r="Y74" s="164"/>
      <c r="Z74" s="164"/>
      <c r="AA74" s="108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</row>
    <row r="75" spans="1:62">
      <c r="A75" s="52"/>
      <c r="B75" s="496"/>
      <c r="C75" s="497"/>
      <c r="D75" s="497"/>
      <c r="E75" s="497"/>
      <c r="F75" s="47"/>
      <c r="G75" s="497"/>
      <c r="H75" s="498"/>
      <c r="I75" s="52"/>
      <c r="J75" s="5"/>
      <c r="K75" s="35"/>
      <c r="L75" s="5"/>
      <c r="M75" s="5"/>
      <c r="N75" s="5"/>
      <c r="O75" s="5"/>
      <c r="P75" s="5"/>
      <c r="Q75" s="5"/>
      <c r="R75" s="192"/>
      <c r="S75" s="111"/>
      <c r="T75" s="108"/>
      <c r="U75" s="179"/>
      <c r="V75" s="164"/>
      <c r="W75" s="164"/>
      <c r="X75" s="164"/>
      <c r="Y75" s="164"/>
      <c r="Z75" s="164"/>
      <c r="AA75" s="108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</row>
    <row r="76" spans="1:62">
      <c r="A76" s="52"/>
      <c r="B76" s="496"/>
      <c r="C76" s="497"/>
      <c r="D76" s="497"/>
      <c r="E76" s="497"/>
      <c r="F76" s="46"/>
      <c r="G76" s="331"/>
      <c r="H76" s="332"/>
      <c r="I76" s="52"/>
      <c r="J76" s="5"/>
      <c r="K76" s="35"/>
      <c r="L76" s="5"/>
      <c r="M76" s="5"/>
      <c r="N76" s="5"/>
      <c r="O76" s="5"/>
      <c r="P76" s="5"/>
      <c r="Q76" s="5"/>
      <c r="R76" s="192"/>
      <c r="S76" s="111"/>
      <c r="T76" s="108"/>
      <c r="U76" s="179"/>
      <c r="V76" s="164"/>
      <c r="W76" s="164"/>
      <c r="X76" s="164"/>
      <c r="Y76" s="164"/>
      <c r="Z76" s="164"/>
      <c r="AA76" s="108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</row>
    <row r="77" spans="1:62">
      <c r="A77" s="52"/>
      <c r="B77" s="496"/>
      <c r="C77" s="497"/>
      <c r="D77" s="497"/>
      <c r="E77" s="497"/>
      <c r="F77" s="46"/>
      <c r="G77" s="331"/>
      <c r="H77" s="332"/>
      <c r="I77" s="52"/>
      <c r="J77" s="5"/>
      <c r="K77" s="35"/>
      <c r="L77" s="5"/>
      <c r="M77" s="5"/>
      <c r="N77" s="5"/>
      <c r="O77" s="5"/>
      <c r="P77" s="5"/>
      <c r="Q77" s="5"/>
      <c r="R77" s="192"/>
      <c r="S77" s="111"/>
      <c r="T77" s="108"/>
      <c r="U77" s="179"/>
      <c r="V77" s="164"/>
      <c r="W77" s="164"/>
      <c r="X77" s="164"/>
      <c r="Y77" s="164"/>
      <c r="Z77" s="164"/>
      <c r="AA77" s="108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</row>
    <row r="78" spans="1:62">
      <c r="A78" s="52"/>
      <c r="B78" s="496"/>
      <c r="C78" s="497"/>
      <c r="D78" s="497"/>
      <c r="E78" s="497"/>
      <c r="F78" s="48"/>
      <c r="G78" s="333"/>
      <c r="H78" s="334"/>
      <c r="I78" s="52"/>
      <c r="J78" s="5"/>
      <c r="K78" s="36"/>
      <c r="L78" s="5"/>
      <c r="M78" s="5"/>
      <c r="N78" s="5"/>
      <c r="O78" s="5"/>
      <c r="P78" s="5"/>
      <c r="Q78" s="5"/>
      <c r="R78" s="193"/>
      <c r="S78" s="111"/>
      <c r="T78" s="108"/>
      <c r="U78" s="180"/>
      <c r="V78" s="164"/>
      <c r="W78" s="164"/>
      <c r="X78" s="164"/>
      <c r="Y78" s="164"/>
      <c r="Z78" s="164"/>
      <c r="AA78" s="108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</row>
    <row r="79" spans="1:62" ht="20.25" customHeight="1">
      <c r="A79" s="52"/>
      <c r="B79" s="52"/>
      <c r="C79" s="52"/>
      <c r="D79" s="52"/>
      <c r="E79" s="52"/>
      <c r="F79" s="52"/>
      <c r="G79" s="52"/>
      <c r="H79" s="52"/>
      <c r="I79" s="52"/>
      <c r="J79" s="5"/>
      <c r="K79" s="5"/>
      <c r="L79" s="5"/>
      <c r="M79" s="5"/>
      <c r="N79" s="5"/>
      <c r="O79" s="5"/>
      <c r="P79" s="5"/>
      <c r="Q79" s="5"/>
      <c r="R79" s="111"/>
      <c r="S79" s="111"/>
      <c r="T79" s="108"/>
      <c r="U79" s="164"/>
      <c r="V79" s="164"/>
      <c r="W79" s="164"/>
      <c r="X79" s="164"/>
      <c r="Y79" s="164"/>
      <c r="Z79" s="164"/>
      <c r="AA79" s="108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</row>
    <row r="80" spans="1:62" ht="29.25" customHeight="1">
      <c r="A80" s="117"/>
      <c r="B80" s="402" t="s">
        <v>62</v>
      </c>
      <c r="C80" s="403"/>
      <c r="D80" s="403"/>
      <c r="E80" s="403"/>
      <c r="F80" s="403"/>
      <c r="G80" s="403"/>
      <c r="H80" s="404"/>
      <c r="I80" s="52"/>
      <c r="J80" s="5"/>
      <c r="K80" s="310" t="s">
        <v>63</v>
      </c>
      <c r="L80" s="311"/>
      <c r="M80" s="311"/>
      <c r="N80" s="311"/>
      <c r="O80" s="311"/>
      <c r="P80" s="311"/>
      <c r="Q80" s="311"/>
      <c r="R80" s="312"/>
      <c r="S80" s="111"/>
      <c r="T80" s="108"/>
      <c r="U80" s="298" t="s">
        <v>63</v>
      </c>
      <c r="V80" s="299"/>
      <c r="W80" s="299"/>
      <c r="X80" s="299"/>
      <c r="Y80" s="299"/>
      <c r="Z80" s="300"/>
      <c r="AA80" s="108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</row>
    <row r="81" spans="1:62" ht="30.75" customHeight="1">
      <c r="A81" s="117"/>
      <c r="B81" s="260" t="s">
        <v>2</v>
      </c>
      <c r="C81" s="260" t="s">
        <v>0</v>
      </c>
      <c r="D81" s="260" t="s">
        <v>89</v>
      </c>
      <c r="E81" s="260" t="s">
        <v>51</v>
      </c>
      <c r="F81" s="339" t="s">
        <v>101</v>
      </c>
      <c r="G81" s="260" t="s">
        <v>73</v>
      </c>
      <c r="H81" s="260" t="s">
        <v>3</v>
      </c>
      <c r="I81" s="52"/>
      <c r="J81" s="5"/>
      <c r="K81" s="260" t="s">
        <v>54</v>
      </c>
      <c r="L81" s="260" t="s">
        <v>55</v>
      </c>
      <c r="M81" s="260" t="s">
        <v>56</v>
      </c>
      <c r="N81" s="260" t="s">
        <v>49</v>
      </c>
      <c r="O81" s="260" t="s">
        <v>50</v>
      </c>
      <c r="P81" s="260" t="s">
        <v>73</v>
      </c>
      <c r="Q81" s="260" t="s">
        <v>152</v>
      </c>
      <c r="R81" s="329" t="s">
        <v>16</v>
      </c>
      <c r="S81" s="111"/>
      <c r="T81" s="108"/>
      <c r="U81" s="356" t="s">
        <v>99</v>
      </c>
      <c r="V81" s="356" t="s">
        <v>149</v>
      </c>
      <c r="W81" s="356" t="s">
        <v>150</v>
      </c>
      <c r="X81" s="287" t="s">
        <v>100</v>
      </c>
      <c r="Y81" s="289"/>
      <c r="Z81" s="356" t="s">
        <v>103</v>
      </c>
      <c r="AA81" s="108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</row>
    <row r="82" spans="1:62" ht="30.75" customHeight="1">
      <c r="A82" s="52"/>
      <c r="B82" s="261"/>
      <c r="C82" s="261"/>
      <c r="D82" s="261"/>
      <c r="E82" s="261"/>
      <c r="F82" s="343"/>
      <c r="G82" s="261"/>
      <c r="H82" s="261"/>
      <c r="I82" s="52"/>
      <c r="J82" s="5"/>
      <c r="K82" s="261"/>
      <c r="L82" s="261"/>
      <c r="M82" s="261"/>
      <c r="N82" s="261"/>
      <c r="O82" s="261"/>
      <c r="P82" s="261"/>
      <c r="Q82" s="261"/>
      <c r="R82" s="330"/>
      <c r="S82" s="111"/>
      <c r="T82" s="108"/>
      <c r="U82" s="358"/>
      <c r="V82" s="358"/>
      <c r="W82" s="358"/>
      <c r="X82" s="290"/>
      <c r="Y82" s="292"/>
      <c r="Z82" s="358"/>
      <c r="AA82" s="108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</row>
    <row r="83" spans="1:62">
      <c r="A83" s="52"/>
      <c r="B83" s="44"/>
      <c r="C83" s="27"/>
      <c r="D83" s="27"/>
      <c r="E83" s="106"/>
      <c r="F83" s="37"/>
      <c r="G83" s="106"/>
      <c r="H83" s="38"/>
      <c r="I83" s="52"/>
      <c r="J83" s="5"/>
      <c r="K83" s="161"/>
      <c r="L83" s="156"/>
      <c r="M83" s="162"/>
      <c r="N83" s="156" t="str">
        <f>IF(K83="Yes",H83,IF(K83="Part Pay", L83,"0.00"))</f>
        <v>0.00</v>
      </c>
      <c r="O83" s="162" t="str">
        <f t="shared" ref="O83:O87" si="9">IF(K83="Yes",C83,IF(K83="Part Pay", M83,""))</f>
        <v/>
      </c>
      <c r="P83" s="162"/>
      <c r="R83" s="194"/>
      <c r="S83" s="111"/>
      <c r="T83" s="108"/>
      <c r="U83" s="181"/>
      <c r="V83" s="174" t="str">
        <f t="shared" ref="V83:V88" si="10">O83</f>
        <v/>
      </c>
      <c r="W83" s="175" t="str">
        <f>IF(P83="Yes", "Yes", IF(P83="No", "No", ""))</f>
        <v/>
      </c>
      <c r="X83" s="296"/>
      <c r="Y83" s="296"/>
      <c r="Z83" s="195" t="str">
        <f>IF(U83="",N83,IF(N83="",U83,U83+N83))</f>
        <v>0.00</v>
      </c>
      <c r="AA83" s="108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</row>
    <row r="84" spans="1:62">
      <c r="A84" s="52"/>
      <c r="B84" s="44"/>
      <c r="C84" s="27"/>
      <c r="D84" s="27"/>
      <c r="E84" s="106"/>
      <c r="F84" s="39"/>
      <c r="G84" s="106"/>
      <c r="H84" s="38"/>
      <c r="I84" s="52"/>
      <c r="J84" s="5"/>
      <c r="K84" s="161"/>
      <c r="L84" s="156"/>
      <c r="M84" s="162"/>
      <c r="N84" s="156" t="str">
        <f t="shared" ref="N84:N87" si="11">IF(K84="Yes",H84,IF(K84="Part Pay", L84,"0.00"))</f>
        <v>0.00</v>
      </c>
      <c r="O84" s="162" t="str">
        <f t="shared" si="9"/>
        <v/>
      </c>
      <c r="P84" s="162"/>
      <c r="R84" s="194"/>
      <c r="S84" s="111"/>
      <c r="T84" s="108"/>
      <c r="U84" s="181"/>
      <c r="V84" s="174" t="str">
        <f t="shared" si="10"/>
        <v/>
      </c>
      <c r="W84" s="175" t="str">
        <f t="shared" ref="W84:W132" si="12">IF(P84="Yes", "Yes", IF(P84="No", "No", ""))</f>
        <v/>
      </c>
      <c r="X84" s="297"/>
      <c r="Y84" s="297"/>
      <c r="Z84" s="195" t="str">
        <f t="shared" ref="Z84:Z131" si="13">IF(U84="",N84,IF(N84="",U84,U84+N84))</f>
        <v>0.00</v>
      </c>
      <c r="AA84" s="108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</row>
    <row r="85" spans="1:62">
      <c r="A85" s="52"/>
      <c r="B85" s="44"/>
      <c r="C85" s="27"/>
      <c r="D85" s="27"/>
      <c r="E85" s="106"/>
      <c r="F85" s="39"/>
      <c r="G85" s="106"/>
      <c r="H85" s="38"/>
      <c r="I85" s="52"/>
      <c r="J85" s="5"/>
      <c r="K85" s="161"/>
      <c r="L85" s="156"/>
      <c r="M85" s="162"/>
      <c r="N85" s="156" t="str">
        <f t="shared" si="11"/>
        <v>0.00</v>
      </c>
      <c r="O85" s="162" t="str">
        <f t="shared" si="9"/>
        <v/>
      </c>
      <c r="P85" s="162"/>
      <c r="R85" s="194"/>
      <c r="S85" s="111"/>
      <c r="T85" s="108"/>
      <c r="U85" s="181"/>
      <c r="V85" s="174" t="str">
        <f t="shared" si="10"/>
        <v/>
      </c>
      <c r="W85" s="175" t="str">
        <f t="shared" si="12"/>
        <v/>
      </c>
      <c r="X85" s="297"/>
      <c r="Y85" s="297"/>
      <c r="Z85" s="195" t="str">
        <f t="shared" si="13"/>
        <v>0.00</v>
      </c>
      <c r="AA85" s="108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</row>
    <row r="86" spans="1:62">
      <c r="A86" s="52"/>
      <c r="B86" s="44"/>
      <c r="C86" s="27"/>
      <c r="D86" s="27"/>
      <c r="E86" s="106"/>
      <c r="F86" s="39"/>
      <c r="G86" s="106"/>
      <c r="H86" s="38"/>
      <c r="I86" s="52"/>
      <c r="J86" s="5"/>
      <c r="K86" s="161"/>
      <c r="L86" s="156"/>
      <c r="M86" s="162"/>
      <c r="N86" s="156" t="str">
        <f t="shared" si="11"/>
        <v>0.00</v>
      </c>
      <c r="O86" s="162" t="str">
        <f t="shared" si="9"/>
        <v/>
      </c>
      <c r="P86" s="162"/>
      <c r="R86" s="194"/>
      <c r="S86" s="111"/>
      <c r="T86" s="108"/>
      <c r="U86" s="181"/>
      <c r="V86" s="174" t="str">
        <f t="shared" si="10"/>
        <v/>
      </c>
      <c r="W86" s="175" t="str">
        <f t="shared" si="12"/>
        <v/>
      </c>
      <c r="X86" s="297"/>
      <c r="Y86" s="297"/>
      <c r="Z86" s="195" t="str">
        <f t="shared" si="13"/>
        <v>0.00</v>
      </c>
      <c r="AA86" s="108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</row>
    <row r="87" spans="1:62">
      <c r="A87" s="52"/>
      <c r="B87" s="45"/>
      <c r="C87" s="27"/>
      <c r="D87" s="27"/>
      <c r="E87" s="106"/>
      <c r="F87" s="23"/>
      <c r="G87" s="106"/>
      <c r="H87" s="25"/>
      <c r="I87" s="52"/>
      <c r="J87" s="5"/>
      <c r="K87" s="161"/>
      <c r="L87" s="156"/>
      <c r="M87" s="162"/>
      <c r="N87" s="156" t="str">
        <f t="shared" si="11"/>
        <v>0.00</v>
      </c>
      <c r="O87" s="162" t="str">
        <f t="shared" si="9"/>
        <v/>
      </c>
      <c r="P87" s="162"/>
      <c r="R87" s="194"/>
      <c r="S87" s="111"/>
      <c r="T87" s="108"/>
      <c r="U87" s="181"/>
      <c r="V87" s="174" t="str">
        <f t="shared" si="10"/>
        <v/>
      </c>
      <c r="W87" s="175" t="str">
        <f t="shared" si="12"/>
        <v/>
      </c>
      <c r="X87" s="297"/>
      <c r="Y87" s="297"/>
      <c r="Z87" s="195" t="str">
        <f t="shared" si="13"/>
        <v>0.00</v>
      </c>
      <c r="AA87" s="108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</row>
    <row r="88" spans="1:62">
      <c r="A88" s="52"/>
      <c r="B88" s="45"/>
      <c r="C88" s="27"/>
      <c r="D88" s="27"/>
      <c r="E88" s="106"/>
      <c r="F88" s="23"/>
      <c r="G88" s="106"/>
      <c r="H88" s="25"/>
      <c r="I88" s="52"/>
      <c r="J88" s="5"/>
      <c r="K88" s="161"/>
      <c r="L88" s="156"/>
      <c r="M88" s="162"/>
      <c r="N88" s="156" t="str">
        <f t="shared" ref="N88:N132" si="14">IF(K88="Yes",H88,IF(K88="Part Pay", L88,"0.00"))</f>
        <v>0.00</v>
      </c>
      <c r="O88" s="162" t="str">
        <f t="shared" ref="O88:O132" si="15">IF(K88="Yes",C88,IF(K88="Part Pay", M88,""))</f>
        <v/>
      </c>
      <c r="P88" s="162"/>
      <c r="R88" s="194"/>
      <c r="S88" s="111"/>
      <c r="T88" s="108"/>
      <c r="U88" s="181"/>
      <c r="V88" s="174" t="str">
        <f t="shared" si="10"/>
        <v/>
      </c>
      <c r="W88" s="175" t="str">
        <f t="shared" si="12"/>
        <v/>
      </c>
      <c r="X88" s="297"/>
      <c r="Y88" s="297"/>
      <c r="Z88" s="195" t="str">
        <f t="shared" si="13"/>
        <v>0.00</v>
      </c>
      <c r="AA88" s="108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</row>
    <row r="89" spans="1:62">
      <c r="A89" s="52"/>
      <c r="B89" s="45"/>
      <c r="C89" s="27"/>
      <c r="D89" s="27"/>
      <c r="E89" s="106"/>
      <c r="F89" s="23"/>
      <c r="G89" s="106"/>
      <c r="H89" s="25"/>
      <c r="I89" s="52"/>
      <c r="J89" s="5"/>
      <c r="K89" s="161"/>
      <c r="L89" s="156"/>
      <c r="M89" s="162"/>
      <c r="N89" s="156" t="str">
        <f t="shared" si="14"/>
        <v>0.00</v>
      </c>
      <c r="O89" s="162" t="str">
        <f t="shared" si="15"/>
        <v/>
      </c>
      <c r="P89" s="162"/>
      <c r="R89" s="194"/>
      <c r="S89" s="111"/>
      <c r="T89" s="108"/>
      <c r="U89" s="181"/>
      <c r="V89" s="174" t="str">
        <f t="shared" ref="V89:V132" si="16">O89</f>
        <v/>
      </c>
      <c r="W89" s="175" t="str">
        <f t="shared" si="12"/>
        <v/>
      </c>
      <c r="X89" s="297"/>
      <c r="Y89" s="297"/>
      <c r="Z89" s="195" t="str">
        <f t="shared" si="13"/>
        <v>0.00</v>
      </c>
      <c r="AA89" s="108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</row>
    <row r="90" spans="1:62">
      <c r="A90" s="52"/>
      <c r="B90" s="45"/>
      <c r="C90" s="27"/>
      <c r="D90" s="27"/>
      <c r="E90" s="106"/>
      <c r="F90" s="23"/>
      <c r="G90" s="106"/>
      <c r="H90" s="25"/>
      <c r="I90" s="52"/>
      <c r="J90" s="5"/>
      <c r="K90" s="161"/>
      <c r="L90" s="156"/>
      <c r="M90" s="162"/>
      <c r="N90" s="156" t="str">
        <f t="shared" si="14"/>
        <v>0.00</v>
      </c>
      <c r="O90" s="162" t="str">
        <f t="shared" si="15"/>
        <v/>
      </c>
      <c r="P90" s="162"/>
      <c r="R90" s="194"/>
      <c r="S90" s="111"/>
      <c r="T90" s="108"/>
      <c r="U90" s="181"/>
      <c r="V90" s="174" t="str">
        <f t="shared" si="16"/>
        <v/>
      </c>
      <c r="W90" s="175" t="str">
        <f t="shared" si="12"/>
        <v/>
      </c>
      <c r="X90" s="297"/>
      <c r="Y90" s="297"/>
      <c r="Z90" s="195" t="str">
        <f t="shared" si="13"/>
        <v>0.00</v>
      </c>
      <c r="AA90" s="108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</row>
    <row r="91" spans="1:62">
      <c r="A91" s="52"/>
      <c r="B91" s="45"/>
      <c r="C91" s="27"/>
      <c r="D91" s="27"/>
      <c r="E91" s="106"/>
      <c r="F91" s="23"/>
      <c r="G91" s="106"/>
      <c r="H91" s="25"/>
      <c r="I91" s="52"/>
      <c r="J91" s="5"/>
      <c r="K91" s="161"/>
      <c r="L91" s="156"/>
      <c r="M91" s="162"/>
      <c r="N91" s="156" t="str">
        <f t="shared" si="14"/>
        <v>0.00</v>
      </c>
      <c r="O91" s="162" t="str">
        <f t="shared" si="15"/>
        <v/>
      </c>
      <c r="P91" s="162"/>
      <c r="R91" s="194"/>
      <c r="S91" s="111"/>
      <c r="T91" s="108"/>
      <c r="U91" s="181"/>
      <c r="V91" s="174" t="str">
        <f t="shared" si="16"/>
        <v/>
      </c>
      <c r="W91" s="175" t="str">
        <f t="shared" si="12"/>
        <v/>
      </c>
      <c r="X91" s="297"/>
      <c r="Y91" s="297"/>
      <c r="Z91" s="195" t="str">
        <f t="shared" si="13"/>
        <v>0.00</v>
      </c>
      <c r="AA91" s="108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</row>
    <row r="92" spans="1:62">
      <c r="A92" s="52"/>
      <c r="B92" s="45"/>
      <c r="C92" s="27"/>
      <c r="D92" s="27"/>
      <c r="E92" s="106"/>
      <c r="F92" s="23"/>
      <c r="G92" s="106"/>
      <c r="H92" s="25"/>
      <c r="I92" s="52"/>
      <c r="J92" s="5"/>
      <c r="K92" s="161"/>
      <c r="L92" s="156"/>
      <c r="M92" s="162"/>
      <c r="N92" s="156" t="str">
        <f t="shared" si="14"/>
        <v>0.00</v>
      </c>
      <c r="O92" s="162" t="str">
        <f t="shared" si="15"/>
        <v/>
      </c>
      <c r="P92" s="162"/>
      <c r="R92" s="194"/>
      <c r="S92" s="111"/>
      <c r="T92" s="108"/>
      <c r="U92" s="181"/>
      <c r="V92" s="174" t="str">
        <f t="shared" si="16"/>
        <v/>
      </c>
      <c r="W92" s="175" t="str">
        <f t="shared" si="12"/>
        <v/>
      </c>
      <c r="X92" s="297"/>
      <c r="Y92" s="297"/>
      <c r="Z92" s="195" t="str">
        <f t="shared" si="13"/>
        <v>0.00</v>
      </c>
      <c r="AA92" s="108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</row>
    <row r="93" spans="1:62">
      <c r="A93" s="52"/>
      <c r="B93" s="45"/>
      <c r="C93" s="27"/>
      <c r="D93" s="27"/>
      <c r="E93" s="106"/>
      <c r="F93" s="23"/>
      <c r="G93" s="106"/>
      <c r="H93" s="25"/>
      <c r="I93" s="52"/>
      <c r="J93" s="5"/>
      <c r="K93" s="161"/>
      <c r="L93" s="156"/>
      <c r="M93" s="162"/>
      <c r="N93" s="156" t="str">
        <f t="shared" si="14"/>
        <v>0.00</v>
      </c>
      <c r="O93" s="162" t="str">
        <f t="shared" si="15"/>
        <v/>
      </c>
      <c r="P93" s="162"/>
      <c r="R93" s="194"/>
      <c r="S93" s="111"/>
      <c r="T93" s="108"/>
      <c r="U93" s="181"/>
      <c r="V93" s="174" t="str">
        <f t="shared" si="16"/>
        <v/>
      </c>
      <c r="W93" s="175" t="str">
        <f t="shared" si="12"/>
        <v/>
      </c>
      <c r="X93" s="297"/>
      <c r="Y93" s="297"/>
      <c r="Z93" s="195" t="str">
        <f t="shared" si="13"/>
        <v>0.00</v>
      </c>
      <c r="AA93" s="108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</row>
    <row r="94" spans="1:62">
      <c r="A94" s="52"/>
      <c r="B94" s="45"/>
      <c r="C94" s="27"/>
      <c r="D94" s="27"/>
      <c r="E94" s="106"/>
      <c r="F94" s="23"/>
      <c r="G94" s="106"/>
      <c r="H94" s="25"/>
      <c r="I94" s="52"/>
      <c r="J94" s="5"/>
      <c r="K94" s="161"/>
      <c r="L94" s="156"/>
      <c r="M94" s="162"/>
      <c r="N94" s="156" t="str">
        <f t="shared" si="14"/>
        <v>0.00</v>
      </c>
      <c r="O94" s="162" t="str">
        <f t="shared" si="15"/>
        <v/>
      </c>
      <c r="P94" s="162"/>
      <c r="R94" s="194"/>
      <c r="S94" s="111"/>
      <c r="T94" s="108"/>
      <c r="U94" s="181"/>
      <c r="V94" s="174" t="str">
        <f t="shared" si="16"/>
        <v/>
      </c>
      <c r="W94" s="175" t="str">
        <f t="shared" si="12"/>
        <v/>
      </c>
      <c r="X94" s="297"/>
      <c r="Y94" s="297"/>
      <c r="Z94" s="195" t="str">
        <f t="shared" si="13"/>
        <v>0.00</v>
      </c>
      <c r="AA94" s="108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</row>
    <row r="95" spans="1:62">
      <c r="A95" s="52"/>
      <c r="B95" s="45"/>
      <c r="C95" s="27"/>
      <c r="D95" s="27"/>
      <c r="E95" s="102"/>
      <c r="F95" s="23"/>
      <c r="G95" s="106"/>
      <c r="H95" s="25"/>
      <c r="I95" s="52"/>
      <c r="J95" s="5"/>
      <c r="K95" s="161"/>
      <c r="L95" s="156"/>
      <c r="M95" s="162"/>
      <c r="N95" s="156" t="str">
        <f t="shared" si="14"/>
        <v>0.00</v>
      </c>
      <c r="O95" s="162" t="str">
        <f t="shared" si="15"/>
        <v/>
      </c>
      <c r="P95" s="162"/>
      <c r="R95" s="194"/>
      <c r="S95" s="111"/>
      <c r="T95" s="108"/>
      <c r="U95" s="181"/>
      <c r="V95" s="174" t="str">
        <f t="shared" si="16"/>
        <v/>
      </c>
      <c r="W95" s="175" t="str">
        <f t="shared" si="12"/>
        <v/>
      </c>
      <c r="X95" s="297"/>
      <c r="Y95" s="297"/>
      <c r="Z95" s="195" t="str">
        <f t="shared" si="13"/>
        <v>0.00</v>
      </c>
      <c r="AA95" s="108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</row>
    <row r="96" spans="1:62">
      <c r="A96" s="52"/>
      <c r="B96" s="45"/>
      <c r="C96" s="27"/>
      <c r="D96" s="27"/>
      <c r="E96" s="102"/>
      <c r="F96" s="23"/>
      <c r="G96" s="106"/>
      <c r="H96" s="25"/>
      <c r="I96" s="52"/>
      <c r="J96" s="5"/>
      <c r="K96" s="161"/>
      <c r="L96" s="156"/>
      <c r="M96" s="162"/>
      <c r="N96" s="156" t="str">
        <f t="shared" si="14"/>
        <v>0.00</v>
      </c>
      <c r="O96" s="162" t="str">
        <f t="shared" si="15"/>
        <v/>
      </c>
      <c r="P96" s="162"/>
      <c r="R96" s="194"/>
      <c r="S96" s="111"/>
      <c r="T96" s="108"/>
      <c r="U96" s="181"/>
      <c r="V96" s="174" t="str">
        <f t="shared" si="16"/>
        <v/>
      </c>
      <c r="W96" s="175" t="str">
        <f t="shared" si="12"/>
        <v/>
      </c>
      <c r="X96" s="297"/>
      <c r="Y96" s="297"/>
      <c r="Z96" s="195" t="str">
        <f t="shared" si="13"/>
        <v>0.00</v>
      </c>
      <c r="AA96" s="108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</row>
    <row r="97" spans="1:62">
      <c r="A97" s="52"/>
      <c r="B97" s="45"/>
      <c r="C97" s="27"/>
      <c r="D97" s="27"/>
      <c r="E97" s="102"/>
      <c r="F97" s="23"/>
      <c r="G97" s="106"/>
      <c r="H97" s="25"/>
      <c r="I97" s="52"/>
      <c r="J97" s="5"/>
      <c r="K97" s="161"/>
      <c r="L97" s="156"/>
      <c r="M97" s="162"/>
      <c r="N97" s="156" t="str">
        <f t="shared" si="14"/>
        <v>0.00</v>
      </c>
      <c r="O97" s="162" t="str">
        <f t="shared" si="15"/>
        <v/>
      </c>
      <c r="P97" s="162"/>
      <c r="R97" s="194"/>
      <c r="S97" s="111"/>
      <c r="T97" s="108"/>
      <c r="U97" s="181"/>
      <c r="V97" s="174" t="str">
        <f t="shared" si="16"/>
        <v/>
      </c>
      <c r="W97" s="175" t="str">
        <f t="shared" si="12"/>
        <v/>
      </c>
      <c r="X97" s="297"/>
      <c r="Y97" s="297"/>
      <c r="Z97" s="195" t="str">
        <f t="shared" si="13"/>
        <v>0.00</v>
      </c>
      <c r="AA97" s="108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</row>
    <row r="98" spans="1:62">
      <c r="A98" s="52"/>
      <c r="B98" s="45"/>
      <c r="C98" s="27"/>
      <c r="D98" s="27"/>
      <c r="E98" s="102"/>
      <c r="F98" s="23"/>
      <c r="G98" s="106"/>
      <c r="H98" s="25"/>
      <c r="I98" s="52"/>
      <c r="J98" s="5"/>
      <c r="K98" s="161"/>
      <c r="L98" s="156"/>
      <c r="M98" s="162"/>
      <c r="N98" s="156" t="str">
        <f t="shared" si="14"/>
        <v>0.00</v>
      </c>
      <c r="O98" s="162" t="str">
        <f t="shared" si="15"/>
        <v/>
      </c>
      <c r="P98" s="162"/>
      <c r="R98" s="194"/>
      <c r="S98" s="111"/>
      <c r="T98" s="108"/>
      <c r="U98" s="181"/>
      <c r="V98" s="174" t="str">
        <f t="shared" si="16"/>
        <v/>
      </c>
      <c r="W98" s="175" t="str">
        <f t="shared" si="12"/>
        <v/>
      </c>
      <c r="X98" s="297"/>
      <c r="Y98" s="297"/>
      <c r="Z98" s="195" t="str">
        <f t="shared" si="13"/>
        <v>0.00</v>
      </c>
      <c r="AA98" s="108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</row>
    <row r="99" spans="1:62">
      <c r="A99" s="52"/>
      <c r="B99" s="45"/>
      <c r="C99" s="27"/>
      <c r="D99" s="27"/>
      <c r="E99" s="102"/>
      <c r="F99" s="23"/>
      <c r="G99" s="106"/>
      <c r="H99" s="25"/>
      <c r="I99" s="52"/>
      <c r="J99" s="5"/>
      <c r="K99" s="161"/>
      <c r="L99" s="156"/>
      <c r="M99" s="162"/>
      <c r="N99" s="156" t="str">
        <f t="shared" si="14"/>
        <v>0.00</v>
      </c>
      <c r="O99" s="162" t="str">
        <f t="shared" si="15"/>
        <v/>
      </c>
      <c r="P99" s="162"/>
      <c r="R99" s="194"/>
      <c r="S99" s="111"/>
      <c r="T99" s="108"/>
      <c r="U99" s="181"/>
      <c r="V99" s="174" t="str">
        <f t="shared" si="16"/>
        <v/>
      </c>
      <c r="W99" s="175" t="str">
        <f t="shared" si="12"/>
        <v/>
      </c>
      <c r="X99" s="297"/>
      <c r="Y99" s="297"/>
      <c r="Z99" s="195" t="str">
        <f t="shared" si="13"/>
        <v>0.00</v>
      </c>
      <c r="AA99" s="108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</row>
    <row r="100" spans="1:62">
      <c r="A100" s="52"/>
      <c r="B100" s="45"/>
      <c r="C100" s="27"/>
      <c r="D100" s="27"/>
      <c r="E100" s="102"/>
      <c r="F100" s="23"/>
      <c r="G100" s="106"/>
      <c r="H100" s="25"/>
      <c r="I100" s="52"/>
      <c r="J100" s="5"/>
      <c r="K100" s="161"/>
      <c r="L100" s="156"/>
      <c r="M100" s="162"/>
      <c r="N100" s="156" t="str">
        <f t="shared" si="14"/>
        <v>0.00</v>
      </c>
      <c r="O100" s="162" t="str">
        <f t="shared" si="15"/>
        <v/>
      </c>
      <c r="P100" s="162"/>
      <c r="R100" s="194"/>
      <c r="S100" s="111"/>
      <c r="T100" s="108"/>
      <c r="U100" s="181"/>
      <c r="V100" s="174" t="str">
        <f t="shared" si="16"/>
        <v/>
      </c>
      <c r="W100" s="175" t="str">
        <f t="shared" si="12"/>
        <v/>
      </c>
      <c r="X100" s="297"/>
      <c r="Y100" s="297"/>
      <c r="Z100" s="195" t="str">
        <f t="shared" si="13"/>
        <v>0.00</v>
      </c>
      <c r="AA100" s="108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</row>
    <row r="101" spans="1:62">
      <c r="A101" s="52"/>
      <c r="B101" s="45"/>
      <c r="C101" s="27"/>
      <c r="D101" s="27"/>
      <c r="E101" s="102"/>
      <c r="F101" s="23"/>
      <c r="G101" s="106"/>
      <c r="H101" s="25"/>
      <c r="I101" s="52"/>
      <c r="J101" s="5"/>
      <c r="K101" s="161"/>
      <c r="L101" s="156"/>
      <c r="M101" s="162"/>
      <c r="N101" s="156" t="str">
        <f t="shared" si="14"/>
        <v>0.00</v>
      </c>
      <c r="O101" s="162" t="str">
        <f t="shared" si="15"/>
        <v/>
      </c>
      <c r="P101" s="162"/>
      <c r="R101" s="194"/>
      <c r="S101" s="111"/>
      <c r="T101" s="108"/>
      <c r="U101" s="181"/>
      <c r="V101" s="174" t="str">
        <f t="shared" si="16"/>
        <v/>
      </c>
      <c r="W101" s="175" t="str">
        <f t="shared" si="12"/>
        <v/>
      </c>
      <c r="X101" s="297"/>
      <c r="Y101" s="297"/>
      <c r="Z101" s="195" t="str">
        <f t="shared" si="13"/>
        <v>0.00</v>
      </c>
      <c r="AA101" s="108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</row>
    <row r="102" spans="1:62">
      <c r="A102" s="52"/>
      <c r="B102" s="45"/>
      <c r="C102" s="27"/>
      <c r="D102" s="27"/>
      <c r="E102" s="102"/>
      <c r="F102" s="23"/>
      <c r="G102" s="106"/>
      <c r="H102" s="25"/>
      <c r="I102" s="52"/>
      <c r="J102" s="5"/>
      <c r="K102" s="161"/>
      <c r="L102" s="156"/>
      <c r="M102" s="162"/>
      <c r="N102" s="156" t="str">
        <f t="shared" si="14"/>
        <v>0.00</v>
      </c>
      <c r="O102" s="162" t="str">
        <f t="shared" si="15"/>
        <v/>
      </c>
      <c r="P102" s="162"/>
      <c r="R102" s="194"/>
      <c r="S102" s="111"/>
      <c r="T102" s="108"/>
      <c r="U102" s="181"/>
      <c r="V102" s="174" t="str">
        <f t="shared" si="16"/>
        <v/>
      </c>
      <c r="W102" s="175" t="str">
        <f t="shared" si="12"/>
        <v/>
      </c>
      <c r="X102" s="297"/>
      <c r="Y102" s="297"/>
      <c r="Z102" s="195" t="str">
        <f t="shared" si="13"/>
        <v>0.00</v>
      </c>
      <c r="AA102" s="108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</row>
    <row r="103" spans="1:62">
      <c r="A103" s="52"/>
      <c r="B103" s="45"/>
      <c r="C103" s="27"/>
      <c r="D103" s="27"/>
      <c r="E103" s="102"/>
      <c r="F103" s="23"/>
      <c r="G103" s="106"/>
      <c r="H103" s="25"/>
      <c r="I103" s="52"/>
      <c r="J103" s="5"/>
      <c r="K103" s="161"/>
      <c r="L103" s="156"/>
      <c r="M103" s="162"/>
      <c r="N103" s="156" t="str">
        <f t="shared" si="14"/>
        <v>0.00</v>
      </c>
      <c r="O103" s="162" t="str">
        <f t="shared" si="15"/>
        <v/>
      </c>
      <c r="P103" s="162"/>
      <c r="R103" s="194"/>
      <c r="S103" s="111"/>
      <c r="T103" s="108"/>
      <c r="U103" s="181"/>
      <c r="V103" s="174" t="str">
        <f t="shared" si="16"/>
        <v/>
      </c>
      <c r="W103" s="175" t="str">
        <f t="shared" si="12"/>
        <v/>
      </c>
      <c r="X103" s="297"/>
      <c r="Y103" s="297"/>
      <c r="Z103" s="195" t="str">
        <f t="shared" si="13"/>
        <v>0.00</v>
      </c>
      <c r="AA103" s="108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</row>
    <row r="104" spans="1:62">
      <c r="A104" s="52"/>
      <c r="B104" s="45"/>
      <c r="C104" s="27"/>
      <c r="D104" s="27"/>
      <c r="E104" s="102"/>
      <c r="F104" s="23"/>
      <c r="G104" s="106"/>
      <c r="H104" s="25"/>
      <c r="I104" s="52"/>
      <c r="J104" s="5"/>
      <c r="K104" s="161"/>
      <c r="L104" s="156"/>
      <c r="M104" s="162"/>
      <c r="N104" s="156" t="str">
        <f t="shared" si="14"/>
        <v>0.00</v>
      </c>
      <c r="O104" s="162" t="str">
        <f t="shared" si="15"/>
        <v/>
      </c>
      <c r="P104" s="162"/>
      <c r="R104" s="194"/>
      <c r="S104" s="111"/>
      <c r="T104" s="108"/>
      <c r="U104" s="181"/>
      <c r="V104" s="174" t="str">
        <f t="shared" si="16"/>
        <v/>
      </c>
      <c r="W104" s="175" t="str">
        <f t="shared" si="12"/>
        <v/>
      </c>
      <c r="X104" s="297"/>
      <c r="Y104" s="297"/>
      <c r="Z104" s="195" t="str">
        <f t="shared" si="13"/>
        <v>0.00</v>
      </c>
      <c r="AA104" s="108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</row>
    <row r="105" spans="1:62">
      <c r="A105" s="52"/>
      <c r="B105" s="45"/>
      <c r="C105" s="27"/>
      <c r="D105" s="27"/>
      <c r="E105" s="102"/>
      <c r="F105" s="23"/>
      <c r="G105" s="106"/>
      <c r="H105" s="25"/>
      <c r="I105" s="52"/>
      <c r="J105" s="5"/>
      <c r="K105" s="161"/>
      <c r="L105" s="156"/>
      <c r="M105" s="162"/>
      <c r="N105" s="156" t="str">
        <f t="shared" si="14"/>
        <v>0.00</v>
      </c>
      <c r="O105" s="162" t="str">
        <f t="shared" si="15"/>
        <v/>
      </c>
      <c r="P105" s="162"/>
      <c r="R105" s="194"/>
      <c r="S105" s="111"/>
      <c r="T105" s="108"/>
      <c r="U105" s="181"/>
      <c r="V105" s="174" t="str">
        <f t="shared" si="16"/>
        <v/>
      </c>
      <c r="W105" s="175" t="str">
        <f t="shared" si="12"/>
        <v/>
      </c>
      <c r="X105" s="297"/>
      <c r="Y105" s="297"/>
      <c r="Z105" s="195" t="str">
        <f t="shared" si="13"/>
        <v>0.00</v>
      </c>
      <c r="AA105" s="108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</row>
    <row r="106" spans="1:62">
      <c r="A106" s="52"/>
      <c r="B106" s="45"/>
      <c r="C106" s="27"/>
      <c r="D106" s="27"/>
      <c r="E106" s="102"/>
      <c r="F106" s="23"/>
      <c r="G106" s="106"/>
      <c r="H106" s="25"/>
      <c r="I106" s="52"/>
      <c r="J106" s="5"/>
      <c r="K106" s="161"/>
      <c r="L106" s="156"/>
      <c r="M106" s="162"/>
      <c r="N106" s="156" t="str">
        <f t="shared" si="14"/>
        <v>0.00</v>
      </c>
      <c r="O106" s="162" t="str">
        <f t="shared" si="15"/>
        <v/>
      </c>
      <c r="P106" s="162"/>
      <c r="R106" s="194"/>
      <c r="S106" s="111"/>
      <c r="T106" s="108"/>
      <c r="U106" s="181"/>
      <c r="V106" s="174" t="str">
        <f t="shared" si="16"/>
        <v/>
      </c>
      <c r="W106" s="175" t="str">
        <f t="shared" si="12"/>
        <v/>
      </c>
      <c r="X106" s="297"/>
      <c r="Y106" s="297"/>
      <c r="Z106" s="195" t="str">
        <f t="shared" si="13"/>
        <v>0.00</v>
      </c>
      <c r="AA106" s="108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</row>
    <row r="107" spans="1:62">
      <c r="A107" s="52"/>
      <c r="B107" s="45"/>
      <c r="C107" s="27"/>
      <c r="D107" s="27"/>
      <c r="E107" s="102"/>
      <c r="F107" s="23"/>
      <c r="G107" s="106"/>
      <c r="H107" s="25"/>
      <c r="I107" s="52"/>
      <c r="J107" s="5"/>
      <c r="K107" s="161"/>
      <c r="L107" s="156"/>
      <c r="M107" s="162"/>
      <c r="N107" s="156" t="str">
        <f t="shared" si="14"/>
        <v>0.00</v>
      </c>
      <c r="O107" s="162" t="str">
        <f t="shared" si="15"/>
        <v/>
      </c>
      <c r="P107" s="162"/>
      <c r="R107" s="194"/>
      <c r="S107" s="111"/>
      <c r="T107" s="108"/>
      <c r="U107" s="181"/>
      <c r="V107" s="174" t="str">
        <f t="shared" si="16"/>
        <v/>
      </c>
      <c r="W107" s="175" t="str">
        <f t="shared" si="12"/>
        <v/>
      </c>
      <c r="X107" s="297"/>
      <c r="Y107" s="297"/>
      <c r="Z107" s="195" t="str">
        <f t="shared" si="13"/>
        <v>0.00</v>
      </c>
      <c r="AA107" s="108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</row>
    <row r="108" spans="1:62">
      <c r="A108" s="52"/>
      <c r="B108" s="45"/>
      <c r="C108" s="27"/>
      <c r="D108" s="27"/>
      <c r="E108" s="102"/>
      <c r="F108" s="23"/>
      <c r="G108" s="106"/>
      <c r="H108" s="25"/>
      <c r="I108" s="52"/>
      <c r="J108" s="5"/>
      <c r="K108" s="161"/>
      <c r="L108" s="156"/>
      <c r="M108" s="162"/>
      <c r="N108" s="156" t="str">
        <f t="shared" si="14"/>
        <v>0.00</v>
      </c>
      <c r="O108" s="162" t="str">
        <f t="shared" si="15"/>
        <v/>
      </c>
      <c r="P108" s="162"/>
      <c r="R108" s="194"/>
      <c r="S108" s="111"/>
      <c r="T108" s="108"/>
      <c r="U108" s="181"/>
      <c r="V108" s="174" t="str">
        <f t="shared" si="16"/>
        <v/>
      </c>
      <c r="W108" s="175" t="str">
        <f t="shared" si="12"/>
        <v/>
      </c>
      <c r="X108" s="297"/>
      <c r="Y108" s="297"/>
      <c r="Z108" s="195" t="str">
        <f t="shared" si="13"/>
        <v>0.00</v>
      </c>
      <c r="AA108" s="108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</row>
    <row r="109" spans="1:62">
      <c r="A109" s="52"/>
      <c r="B109" s="45"/>
      <c r="C109" s="29"/>
      <c r="D109" s="29"/>
      <c r="E109" s="102"/>
      <c r="F109" s="23"/>
      <c r="G109" s="106"/>
      <c r="H109" s="25"/>
      <c r="I109" s="52"/>
      <c r="J109" s="5"/>
      <c r="K109" s="161"/>
      <c r="L109" s="156"/>
      <c r="M109" s="162"/>
      <c r="N109" s="156" t="str">
        <f t="shared" si="14"/>
        <v>0.00</v>
      </c>
      <c r="O109" s="162" t="str">
        <f t="shared" si="15"/>
        <v/>
      </c>
      <c r="P109" s="162"/>
      <c r="R109" s="194"/>
      <c r="S109" s="111"/>
      <c r="T109" s="108"/>
      <c r="U109" s="181"/>
      <c r="V109" s="174" t="str">
        <f t="shared" si="16"/>
        <v/>
      </c>
      <c r="W109" s="175" t="str">
        <f t="shared" si="12"/>
        <v/>
      </c>
      <c r="X109" s="297"/>
      <c r="Y109" s="297"/>
      <c r="Z109" s="195" t="str">
        <f t="shared" si="13"/>
        <v>0.00</v>
      </c>
      <c r="AA109" s="108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</row>
    <row r="110" spans="1:62">
      <c r="A110" s="52"/>
      <c r="B110" s="45"/>
      <c r="C110" s="29"/>
      <c r="D110" s="29"/>
      <c r="E110" s="102"/>
      <c r="F110" s="23"/>
      <c r="G110" s="106"/>
      <c r="H110" s="25"/>
      <c r="I110" s="52"/>
      <c r="J110" s="5"/>
      <c r="K110" s="161"/>
      <c r="L110" s="156"/>
      <c r="M110" s="162"/>
      <c r="N110" s="156" t="str">
        <f t="shared" si="14"/>
        <v>0.00</v>
      </c>
      <c r="O110" s="162" t="str">
        <f t="shared" si="15"/>
        <v/>
      </c>
      <c r="P110" s="162"/>
      <c r="R110" s="194"/>
      <c r="S110" s="111"/>
      <c r="T110" s="108"/>
      <c r="U110" s="181"/>
      <c r="V110" s="174" t="str">
        <f t="shared" si="16"/>
        <v/>
      </c>
      <c r="W110" s="175" t="str">
        <f t="shared" si="12"/>
        <v/>
      </c>
      <c r="X110" s="297"/>
      <c r="Y110" s="297"/>
      <c r="Z110" s="195" t="str">
        <f t="shared" si="13"/>
        <v>0.00</v>
      </c>
      <c r="AA110" s="108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</row>
    <row r="111" spans="1:62">
      <c r="A111" s="52"/>
      <c r="B111" s="45"/>
      <c r="C111" s="29"/>
      <c r="D111" s="29"/>
      <c r="E111" s="102"/>
      <c r="F111" s="23"/>
      <c r="G111" s="106"/>
      <c r="H111" s="25"/>
      <c r="I111" s="52"/>
      <c r="J111" s="5"/>
      <c r="K111" s="161"/>
      <c r="L111" s="156"/>
      <c r="M111" s="162"/>
      <c r="N111" s="156" t="str">
        <f t="shared" si="14"/>
        <v>0.00</v>
      </c>
      <c r="O111" s="162" t="str">
        <f t="shared" si="15"/>
        <v/>
      </c>
      <c r="P111" s="162"/>
      <c r="R111" s="194"/>
      <c r="S111" s="111"/>
      <c r="T111" s="108"/>
      <c r="U111" s="181"/>
      <c r="V111" s="174" t="str">
        <f t="shared" si="16"/>
        <v/>
      </c>
      <c r="W111" s="175" t="str">
        <f t="shared" si="12"/>
        <v/>
      </c>
      <c r="X111" s="297"/>
      <c r="Y111" s="297"/>
      <c r="Z111" s="195" t="str">
        <f t="shared" si="13"/>
        <v>0.00</v>
      </c>
      <c r="AA111" s="108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</row>
    <row r="112" spans="1:62">
      <c r="A112" s="52"/>
      <c r="B112" s="45"/>
      <c r="C112" s="29"/>
      <c r="D112" s="29"/>
      <c r="E112" s="102"/>
      <c r="F112" s="23"/>
      <c r="G112" s="106"/>
      <c r="H112" s="25"/>
      <c r="I112" s="52"/>
      <c r="J112" s="5"/>
      <c r="K112" s="161"/>
      <c r="L112" s="156"/>
      <c r="M112" s="162"/>
      <c r="N112" s="156" t="str">
        <f t="shared" si="14"/>
        <v>0.00</v>
      </c>
      <c r="O112" s="162" t="str">
        <f t="shared" si="15"/>
        <v/>
      </c>
      <c r="P112" s="162"/>
      <c r="R112" s="194"/>
      <c r="S112" s="111"/>
      <c r="T112" s="108"/>
      <c r="U112" s="181"/>
      <c r="V112" s="174" t="str">
        <f t="shared" si="16"/>
        <v/>
      </c>
      <c r="W112" s="175" t="str">
        <f t="shared" si="12"/>
        <v/>
      </c>
      <c r="X112" s="297"/>
      <c r="Y112" s="297"/>
      <c r="Z112" s="195" t="str">
        <f t="shared" si="13"/>
        <v>0.00</v>
      </c>
      <c r="AA112" s="108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</row>
    <row r="113" spans="1:62">
      <c r="A113" s="52"/>
      <c r="B113" s="45"/>
      <c r="C113" s="29"/>
      <c r="D113" s="29"/>
      <c r="E113" s="102"/>
      <c r="F113" s="23"/>
      <c r="G113" s="106"/>
      <c r="H113" s="25"/>
      <c r="I113" s="52"/>
      <c r="J113" s="5"/>
      <c r="K113" s="161"/>
      <c r="L113" s="156"/>
      <c r="M113" s="162"/>
      <c r="N113" s="156" t="str">
        <f t="shared" si="14"/>
        <v>0.00</v>
      </c>
      <c r="O113" s="162" t="str">
        <f t="shared" si="15"/>
        <v/>
      </c>
      <c r="P113" s="162"/>
      <c r="R113" s="194"/>
      <c r="S113" s="111"/>
      <c r="T113" s="108"/>
      <c r="U113" s="181"/>
      <c r="V113" s="174" t="str">
        <f t="shared" si="16"/>
        <v/>
      </c>
      <c r="W113" s="175" t="str">
        <f t="shared" si="12"/>
        <v/>
      </c>
      <c r="X113" s="297"/>
      <c r="Y113" s="297"/>
      <c r="Z113" s="195" t="str">
        <f t="shared" si="13"/>
        <v>0.00</v>
      </c>
      <c r="AA113" s="108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</row>
    <row r="114" spans="1:62">
      <c r="A114" s="52"/>
      <c r="B114" s="28"/>
      <c r="C114" s="29"/>
      <c r="D114" s="29"/>
      <c r="E114" s="102"/>
      <c r="F114" s="23"/>
      <c r="G114" s="106"/>
      <c r="H114" s="25"/>
      <c r="I114" s="52"/>
      <c r="J114" s="5"/>
      <c r="K114" s="161"/>
      <c r="L114" s="156"/>
      <c r="M114" s="162"/>
      <c r="N114" s="156" t="str">
        <f t="shared" si="14"/>
        <v>0.00</v>
      </c>
      <c r="O114" s="162" t="str">
        <f t="shared" si="15"/>
        <v/>
      </c>
      <c r="P114" s="162"/>
      <c r="R114" s="194"/>
      <c r="S114" s="111"/>
      <c r="T114" s="108"/>
      <c r="U114" s="181"/>
      <c r="V114" s="174" t="str">
        <f t="shared" si="16"/>
        <v/>
      </c>
      <c r="W114" s="175" t="str">
        <f t="shared" si="12"/>
        <v/>
      </c>
      <c r="X114" s="297"/>
      <c r="Y114" s="297"/>
      <c r="Z114" s="195" t="str">
        <f t="shared" si="13"/>
        <v>0.00</v>
      </c>
      <c r="AA114" s="108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</row>
    <row r="115" spans="1:62">
      <c r="A115" s="52"/>
      <c r="B115" s="28"/>
      <c r="C115" s="29"/>
      <c r="D115" s="29"/>
      <c r="E115" s="102"/>
      <c r="F115" s="23"/>
      <c r="G115" s="106"/>
      <c r="H115" s="25"/>
      <c r="I115" s="52"/>
      <c r="J115" s="5"/>
      <c r="K115" s="161"/>
      <c r="L115" s="156"/>
      <c r="M115" s="162"/>
      <c r="N115" s="156" t="str">
        <f t="shared" si="14"/>
        <v>0.00</v>
      </c>
      <c r="O115" s="162" t="str">
        <f t="shared" si="15"/>
        <v/>
      </c>
      <c r="P115" s="162"/>
      <c r="R115" s="194"/>
      <c r="S115" s="111"/>
      <c r="T115" s="108"/>
      <c r="U115" s="181"/>
      <c r="V115" s="174" t="str">
        <f t="shared" si="16"/>
        <v/>
      </c>
      <c r="W115" s="175" t="str">
        <f t="shared" si="12"/>
        <v/>
      </c>
      <c r="X115" s="297"/>
      <c r="Y115" s="297"/>
      <c r="Z115" s="195" t="str">
        <f t="shared" si="13"/>
        <v>0.00</v>
      </c>
      <c r="AA115" s="108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</row>
    <row r="116" spans="1:62">
      <c r="A116" s="52"/>
      <c r="B116" s="28"/>
      <c r="C116" s="29"/>
      <c r="D116" s="29"/>
      <c r="E116" s="102"/>
      <c r="F116" s="23"/>
      <c r="G116" s="106"/>
      <c r="H116" s="25"/>
      <c r="I116" s="52"/>
      <c r="J116" s="5"/>
      <c r="K116" s="161"/>
      <c r="L116" s="156"/>
      <c r="M116" s="162"/>
      <c r="N116" s="156" t="str">
        <f t="shared" si="14"/>
        <v>0.00</v>
      </c>
      <c r="O116" s="162" t="str">
        <f t="shared" si="15"/>
        <v/>
      </c>
      <c r="P116" s="162"/>
      <c r="R116" s="194"/>
      <c r="S116" s="111"/>
      <c r="T116" s="108"/>
      <c r="U116" s="181"/>
      <c r="V116" s="174" t="str">
        <f t="shared" si="16"/>
        <v/>
      </c>
      <c r="W116" s="175" t="str">
        <f t="shared" si="12"/>
        <v/>
      </c>
      <c r="X116" s="297"/>
      <c r="Y116" s="297"/>
      <c r="Z116" s="195" t="str">
        <f t="shared" si="13"/>
        <v>0.00</v>
      </c>
      <c r="AA116" s="108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</row>
    <row r="117" spans="1:62">
      <c r="A117" s="52"/>
      <c r="B117" s="28"/>
      <c r="C117" s="29"/>
      <c r="D117" s="29"/>
      <c r="E117" s="102"/>
      <c r="F117" s="23"/>
      <c r="G117" s="106"/>
      <c r="H117" s="25"/>
      <c r="I117" s="52"/>
      <c r="J117" s="5"/>
      <c r="K117" s="161"/>
      <c r="L117" s="156"/>
      <c r="M117" s="162"/>
      <c r="N117" s="156" t="str">
        <f t="shared" si="14"/>
        <v>0.00</v>
      </c>
      <c r="O117" s="162" t="str">
        <f t="shared" si="15"/>
        <v/>
      </c>
      <c r="P117" s="162"/>
      <c r="R117" s="194"/>
      <c r="S117" s="111"/>
      <c r="T117" s="108"/>
      <c r="U117" s="181"/>
      <c r="V117" s="174" t="str">
        <f t="shared" si="16"/>
        <v/>
      </c>
      <c r="W117" s="175" t="str">
        <f t="shared" si="12"/>
        <v/>
      </c>
      <c r="X117" s="297"/>
      <c r="Y117" s="297"/>
      <c r="Z117" s="195" t="str">
        <f t="shared" si="13"/>
        <v>0.00</v>
      </c>
      <c r="AA117" s="108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</row>
    <row r="118" spans="1:62">
      <c r="A118" s="52"/>
      <c r="B118" s="28"/>
      <c r="C118" s="29"/>
      <c r="D118" s="29"/>
      <c r="E118" s="102"/>
      <c r="F118" s="23"/>
      <c r="G118" s="106"/>
      <c r="H118" s="25"/>
      <c r="I118" s="52"/>
      <c r="J118" s="5"/>
      <c r="K118" s="161"/>
      <c r="L118" s="156"/>
      <c r="M118" s="162"/>
      <c r="N118" s="156" t="str">
        <f t="shared" si="14"/>
        <v>0.00</v>
      </c>
      <c r="O118" s="162" t="str">
        <f t="shared" si="15"/>
        <v/>
      </c>
      <c r="P118" s="162"/>
      <c r="R118" s="194"/>
      <c r="S118" s="111"/>
      <c r="T118" s="108"/>
      <c r="U118" s="181"/>
      <c r="V118" s="174" t="str">
        <f t="shared" si="16"/>
        <v/>
      </c>
      <c r="W118" s="175" t="str">
        <f t="shared" si="12"/>
        <v/>
      </c>
      <c r="X118" s="297"/>
      <c r="Y118" s="297"/>
      <c r="Z118" s="195" t="str">
        <f t="shared" si="13"/>
        <v>0.00</v>
      </c>
      <c r="AA118" s="108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</row>
    <row r="119" spans="1:62">
      <c r="A119" s="52"/>
      <c r="B119" s="28"/>
      <c r="C119" s="29"/>
      <c r="D119" s="29"/>
      <c r="E119" s="102"/>
      <c r="F119" s="23"/>
      <c r="G119" s="106"/>
      <c r="H119" s="25"/>
      <c r="I119" s="52"/>
      <c r="J119" s="5"/>
      <c r="K119" s="161"/>
      <c r="L119" s="156"/>
      <c r="M119" s="162"/>
      <c r="N119" s="156" t="str">
        <f t="shared" si="14"/>
        <v>0.00</v>
      </c>
      <c r="O119" s="162" t="str">
        <f t="shared" si="15"/>
        <v/>
      </c>
      <c r="P119" s="162"/>
      <c r="R119" s="194"/>
      <c r="S119" s="111"/>
      <c r="T119" s="108"/>
      <c r="U119" s="181"/>
      <c r="V119" s="174" t="str">
        <f t="shared" si="16"/>
        <v/>
      </c>
      <c r="W119" s="175" t="str">
        <f t="shared" si="12"/>
        <v/>
      </c>
      <c r="X119" s="297"/>
      <c r="Y119" s="297"/>
      <c r="Z119" s="195" t="str">
        <f t="shared" si="13"/>
        <v>0.00</v>
      </c>
      <c r="AA119" s="108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</row>
    <row r="120" spans="1:62">
      <c r="A120" s="52"/>
      <c r="B120" s="28"/>
      <c r="C120" s="29"/>
      <c r="D120" s="29"/>
      <c r="E120" s="102"/>
      <c r="F120" s="23"/>
      <c r="G120" s="106"/>
      <c r="H120" s="25"/>
      <c r="I120" s="52"/>
      <c r="J120" s="5"/>
      <c r="K120" s="161"/>
      <c r="L120" s="156"/>
      <c r="M120" s="162"/>
      <c r="N120" s="156" t="str">
        <f t="shared" si="14"/>
        <v>0.00</v>
      </c>
      <c r="O120" s="162" t="str">
        <f t="shared" si="15"/>
        <v/>
      </c>
      <c r="P120" s="162"/>
      <c r="R120" s="194"/>
      <c r="S120" s="111"/>
      <c r="T120" s="108"/>
      <c r="U120" s="181"/>
      <c r="V120" s="174" t="str">
        <f t="shared" si="16"/>
        <v/>
      </c>
      <c r="W120" s="175" t="str">
        <f t="shared" si="12"/>
        <v/>
      </c>
      <c r="X120" s="297"/>
      <c r="Y120" s="297"/>
      <c r="Z120" s="195" t="str">
        <f t="shared" si="13"/>
        <v>0.00</v>
      </c>
      <c r="AA120" s="108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</row>
    <row r="121" spans="1:62">
      <c r="A121" s="52"/>
      <c r="B121" s="28"/>
      <c r="C121" s="29"/>
      <c r="D121" s="29"/>
      <c r="E121" s="102"/>
      <c r="F121" s="23"/>
      <c r="G121" s="106"/>
      <c r="H121" s="25"/>
      <c r="I121" s="52"/>
      <c r="J121" s="5"/>
      <c r="K121" s="161"/>
      <c r="L121" s="156"/>
      <c r="M121" s="162"/>
      <c r="N121" s="156" t="str">
        <f t="shared" si="14"/>
        <v>0.00</v>
      </c>
      <c r="O121" s="162" t="str">
        <f t="shared" si="15"/>
        <v/>
      </c>
      <c r="P121" s="162"/>
      <c r="R121" s="194"/>
      <c r="S121" s="111"/>
      <c r="T121" s="108"/>
      <c r="U121" s="181"/>
      <c r="V121" s="174" t="str">
        <f t="shared" si="16"/>
        <v/>
      </c>
      <c r="W121" s="175" t="str">
        <f t="shared" si="12"/>
        <v/>
      </c>
      <c r="X121" s="297"/>
      <c r="Y121" s="297"/>
      <c r="Z121" s="195" t="str">
        <f t="shared" si="13"/>
        <v>0.00</v>
      </c>
      <c r="AA121" s="108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</row>
    <row r="122" spans="1:62">
      <c r="A122" s="52"/>
      <c r="B122" s="28"/>
      <c r="C122" s="29"/>
      <c r="D122" s="29"/>
      <c r="E122" s="102"/>
      <c r="F122" s="23"/>
      <c r="G122" s="106"/>
      <c r="H122" s="25"/>
      <c r="I122" s="52"/>
      <c r="J122" s="5"/>
      <c r="K122" s="161"/>
      <c r="L122" s="156"/>
      <c r="M122" s="162"/>
      <c r="N122" s="156" t="str">
        <f t="shared" si="14"/>
        <v>0.00</v>
      </c>
      <c r="O122" s="162" t="str">
        <f t="shared" si="15"/>
        <v/>
      </c>
      <c r="P122" s="162"/>
      <c r="R122" s="194"/>
      <c r="S122" s="111"/>
      <c r="T122" s="108"/>
      <c r="U122" s="181"/>
      <c r="V122" s="174" t="str">
        <f t="shared" si="16"/>
        <v/>
      </c>
      <c r="W122" s="175" t="str">
        <f t="shared" si="12"/>
        <v/>
      </c>
      <c r="X122" s="297"/>
      <c r="Y122" s="297"/>
      <c r="Z122" s="195" t="str">
        <f t="shared" si="13"/>
        <v>0.00</v>
      </c>
      <c r="AA122" s="108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</row>
    <row r="123" spans="1:62">
      <c r="A123" s="52"/>
      <c r="B123" s="28"/>
      <c r="C123" s="29"/>
      <c r="D123" s="29"/>
      <c r="E123" s="102"/>
      <c r="F123" s="23"/>
      <c r="G123" s="106"/>
      <c r="H123" s="25"/>
      <c r="I123" s="52"/>
      <c r="J123" s="5"/>
      <c r="K123" s="161"/>
      <c r="L123" s="156"/>
      <c r="M123" s="162"/>
      <c r="N123" s="156" t="str">
        <f t="shared" si="14"/>
        <v>0.00</v>
      </c>
      <c r="O123" s="162" t="str">
        <f t="shared" si="15"/>
        <v/>
      </c>
      <c r="P123" s="162"/>
      <c r="R123" s="194"/>
      <c r="S123" s="111"/>
      <c r="T123" s="108"/>
      <c r="U123" s="181"/>
      <c r="V123" s="174" t="str">
        <f t="shared" si="16"/>
        <v/>
      </c>
      <c r="W123" s="175" t="str">
        <f t="shared" si="12"/>
        <v/>
      </c>
      <c r="X123" s="297"/>
      <c r="Y123" s="297"/>
      <c r="Z123" s="195" t="str">
        <f t="shared" si="13"/>
        <v>0.00</v>
      </c>
      <c r="AA123" s="108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</row>
    <row r="124" spans="1:62">
      <c r="A124" s="52"/>
      <c r="B124" s="28"/>
      <c r="C124" s="29"/>
      <c r="D124" s="29"/>
      <c r="E124" s="102"/>
      <c r="F124" s="23"/>
      <c r="G124" s="106"/>
      <c r="H124" s="25"/>
      <c r="I124" s="52"/>
      <c r="J124" s="5"/>
      <c r="K124" s="161"/>
      <c r="L124" s="156"/>
      <c r="M124" s="162"/>
      <c r="N124" s="156" t="str">
        <f t="shared" si="14"/>
        <v>0.00</v>
      </c>
      <c r="O124" s="162" t="str">
        <f t="shared" si="15"/>
        <v/>
      </c>
      <c r="P124" s="162"/>
      <c r="R124" s="194"/>
      <c r="S124" s="111"/>
      <c r="T124" s="108"/>
      <c r="U124" s="181"/>
      <c r="V124" s="174" t="str">
        <f t="shared" si="16"/>
        <v/>
      </c>
      <c r="W124" s="175" t="str">
        <f t="shared" si="12"/>
        <v/>
      </c>
      <c r="X124" s="297"/>
      <c r="Y124" s="297"/>
      <c r="Z124" s="195" t="str">
        <f t="shared" si="13"/>
        <v>0.00</v>
      </c>
      <c r="AA124" s="108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</row>
    <row r="125" spans="1:62">
      <c r="A125" s="52"/>
      <c r="B125" s="28"/>
      <c r="C125" s="29"/>
      <c r="D125" s="29"/>
      <c r="E125" s="102"/>
      <c r="F125" s="23"/>
      <c r="G125" s="106"/>
      <c r="H125" s="25"/>
      <c r="I125" s="52"/>
      <c r="J125" s="5"/>
      <c r="K125" s="161"/>
      <c r="L125" s="156"/>
      <c r="M125" s="162"/>
      <c r="N125" s="156" t="str">
        <f t="shared" si="14"/>
        <v>0.00</v>
      </c>
      <c r="O125" s="162" t="str">
        <f t="shared" si="15"/>
        <v/>
      </c>
      <c r="P125" s="162"/>
      <c r="R125" s="194"/>
      <c r="S125" s="111"/>
      <c r="T125" s="108"/>
      <c r="U125" s="181"/>
      <c r="V125" s="174" t="str">
        <f t="shared" si="16"/>
        <v/>
      </c>
      <c r="W125" s="175" t="str">
        <f t="shared" si="12"/>
        <v/>
      </c>
      <c r="X125" s="297"/>
      <c r="Y125" s="297"/>
      <c r="Z125" s="195" t="str">
        <f t="shared" si="13"/>
        <v>0.00</v>
      </c>
      <c r="AA125" s="108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</row>
    <row r="126" spans="1:62">
      <c r="A126" s="52"/>
      <c r="B126" s="28"/>
      <c r="C126" s="29"/>
      <c r="D126" s="29"/>
      <c r="E126" s="102"/>
      <c r="F126" s="23"/>
      <c r="G126" s="106"/>
      <c r="H126" s="25"/>
      <c r="I126" s="52"/>
      <c r="J126" s="5"/>
      <c r="K126" s="161"/>
      <c r="L126" s="156"/>
      <c r="M126" s="162"/>
      <c r="N126" s="156" t="str">
        <f t="shared" si="14"/>
        <v>0.00</v>
      </c>
      <c r="O126" s="162" t="str">
        <f t="shared" si="15"/>
        <v/>
      </c>
      <c r="P126" s="162"/>
      <c r="R126" s="194"/>
      <c r="S126" s="111"/>
      <c r="T126" s="108"/>
      <c r="U126" s="181"/>
      <c r="V126" s="174" t="str">
        <f t="shared" si="16"/>
        <v/>
      </c>
      <c r="W126" s="175" t="str">
        <f t="shared" si="12"/>
        <v/>
      </c>
      <c r="X126" s="297"/>
      <c r="Y126" s="297"/>
      <c r="Z126" s="195" t="str">
        <f t="shared" si="13"/>
        <v>0.00</v>
      </c>
      <c r="AA126" s="108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</row>
    <row r="127" spans="1:62">
      <c r="A127" s="52"/>
      <c r="B127" s="28"/>
      <c r="C127" s="29"/>
      <c r="D127" s="29"/>
      <c r="E127" s="102"/>
      <c r="F127" s="23"/>
      <c r="G127" s="106"/>
      <c r="H127" s="25"/>
      <c r="I127" s="52"/>
      <c r="J127" s="5"/>
      <c r="K127" s="161"/>
      <c r="L127" s="156"/>
      <c r="M127" s="162"/>
      <c r="N127" s="156" t="str">
        <f t="shared" si="14"/>
        <v>0.00</v>
      </c>
      <c r="O127" s="162" t="str">
        <f t="shared" si="15"/>
        <v/>
      </c>
      <c r="P127" s="162"/>
      <c r="R127" s="194"/>
      <c r="S127" s="111"/>
      <c r="T127" s="108"/>
      <c r="U127" s="181"/>
      <c r="V127" s="174" t="str">
        <f t="shared" si="16"/>
        <v/>
      </c>
      <c r="W127" s="175" t="str">
        <f t="shared" si="12"/>
        <v/>
      </c>
      <c r="X127" s="297"/>
      <c r="Y127" s="297"/>
      <c r="Z127" s="195" t="str">
        <f t="shared" si="13"/>
        <v>0.00</v>
      </c>
      <c r="AA127" s="108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</row>
    <row r="128" spans="1:62">
      <c r="A128" s="52"/>
      <c r="B128" s="28"/>
      <c r="C128" s="29"/>
      <c r="D128" s="29"/>
      <c r="E128" s="102"/>
      <c r="F128" s="23"/>
      <c r="G128" s="106"/>
      <c r="H128" s="25"/>
      <c r="I128" s="52"/>
      <c r="J128" s="5"/>
      <c r="K128" s="161"/>
      <c r="L128" s="156"/>
      <c r="M128" s="162"/>
      <c r="N128" s="156" t="str">
        <f t="shared" si="14"/>
        <v>0.00</v>
      </c>
      <c r="O128" s="162" t="str">
        <f t="shared" si="15"/>
        <v/>
      </c>
      <c r="P128" s="162"/>
      <c r="R128" s="194"/>
      <c r="S128" s="111"/>
      <c r="T128" s="108"/>
      <c r="U128" s="181"/>
      <c r="V128" s="174" t="str">
        <f t="shared" si="16"/>
        <v/>
      </c>
      <c r="W128" s="175" t="str">
        <f t="shared" si="12"/>
        <v/>
      </c>
      <c r="X128" s="297"/>
      <c r="Y128" s="297"/>
      <c r="Z128" s="195" t="str">
        <f t="shared" si="13"/>
        <v>0.00</v>
      </c>
      <c r="AA128" s="108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</row>
    <row r="129" spans="1:62">
      <c r="A129" s="52"/>
      <c r="B129" s="28"/>
      <c r="C129" s="29"/>
      <c r="D129" s="29"/>
      <c r="E129" s="102"/>
      <c r="F129" s="23"/>
      <c r="G129" s="106"/>
      <c r="H129" s="25"/>
      <c r="I129" s="52"/>
      <c r="J129" s="5"/>
      <c r="K129" s="161"/>
      <c r="L129" s="156"/>
      <c r="M129" s="162"/>
      <c r="N129" s="156" t="str">
        <f t="shared" si="14"/>
        <v>0.00</v>
      </c>
      <c r="O129" s="162" t="str">
        <f t="shared" si="15"/>
        <v/>
      </c>
      <c r="P129" s="162"/>
      <c r="R129" s="194"/>
      <c r="S129" s="111"/>
      <c r="T129" s="108"/>
      <c r="U129" s="181"/>
      <c r="V129" s="174" t="str">
        <f t="shared" si="16"/>
        <v/>
      </c>
      <c r="W129" s="175" t="str">
        <f t="shared" si="12"/>
        <v/>
      </c>
      <c r="X129" s="297"/>
      <c r="Y129" s="297"/>
      <c r="Z129" s="195" t="str">
        <f t="shared" si="13"/>
        <v>0.00</v>
      </c>
      <c r="AA129" s="108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</row>
    <row r="130" spans="1:62">
      <c r="A130" s="52"/>
      <c r="B130" s="28"/>
      <c r="C130" s="29"/>
      <c r="D130" s="29"/>
      <c r="E130" s="102"/>
      <c r="F130" s="23"/>
      <c r="G130" s="106"/>
      <c r="H130" s="25"/>
      <c r="I130" s="52"/>
      <c r="J130" s="5"/>
      <c r="K130" s="161"/>
      <c r="L130" s="156"/>
      <c r="M130" s="162"/>
      <c r="N130" s="156" t="str">
        <f t="shared" si="14"/>
        <v>0.00</v>
      </c>
      <c r="O130" s="162" t="str">
        <f t="shared" si="15"/>
        <v/>
      </c>
      <c r="P130" s="162"/>
      <c r="R130" s="194"/>
      <c r="S130" s="111"/>
      <c r="T130" s="108"/>
      <c r="U130" s="181"/>
      <c r="V130" s="174" t="str">
        <f t="shared" si="16"/>
        <v/>
      </c>
      <c r="W130" s="175" t="str">
        <f t="shared" si="12"/>
        <v/>
      </c>
      <c r="X130" s="297"/>
      <c r="Y130" s="297"/>
      <c r="Z130" s="195" t="str">
        <f t="shared" si="13"/>
        <v>0.00</v>
      </c>
      <c r="AA130" s="108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</row>
    <row r="131" spans="1:62">
      <c r="A131" s="52"/>
      <c r="B131" s="45"/>
      <c r="C131" s="29"/>
      <c r="D131" s="29"/>
      <c r="E131" s="102"/>
      <c r="F131" s="23"/>
      <c r="G131" s="106"/>
      <c r="H131" s="25"/>
      <c r="I131" s="52"/>
      <c r="J131" s="5"/>
      <c r="K131" s="161"/>
      <c r="L131" s="156"/>
      <c r="M131" s="162"/>
      <c r="N131" s="156" t="str">
        <f t="shared" si="14"/>
        <v>0.00</v>
      </c>
      <c r="O131" s="162" t="str">
        <f t="shared" si="15"/>
        <v/>
      </c>
      <c r="P131" s="162"/>
      <c r="R131" s="194"/>
      <c r="S131" s="111"/>
      <c r="T131" s="108"/>
      <c r="U131" s="181"/>
      <c r="V131" s="174" t="str">
        <f t="shared" si="16"/>
        <v/>
      </c>
      <c r="W131" s="175" t="str">
        <f t="shared" si="12"/>
        <v/>
      </c>
      <c r="X131" s="297"/>
      <c r="Y131" s="297"/>
      <c r="Z131" s="195" t="str">
        <f t="shared" si="13"/>
        <v>0.00</v>
      </c>
      <c r="AA131" s="108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</row>
    <row r="132" spans="1:62">
      <c r="A132" s="52"/>
      <c r="B132" s="45"/>
      <c r="C132" s="29"/>
      <c r="D132" s="29"/>
      <c r="E132" s="102"/>
      <c r="F132" s="24"/>
      <c r="G132" s="106"/>
      <c r="H132" s="25"/>
      <c r="I132" s="52"/>
      <c r="J132" s="5"/>
      <c r="K132" s="161"/>
      <c r="L132" s="156"/>
      <c r="M132" s="162"/>
      <c r="N132" s="156" t="str">
        <f t="shared" si="14"/>
        <v>0.00</v>
      </c>
      <c r="O132" s="162" t="str">
        <f t="shared" si="15"/>
        <v/>
      </c>
      <c r="P132" s="162"/>
      <c r="R132" s="194"/>
      <c r="S132" s="111"/>
      <c r="T132" s="108"/>
      <c r="U132" s="181"/>
      <c r="V132" s="174" t="str">
        <f t="shared" si="16"/>
        <v/>
      </c>
      <c r="W132" s="175" t="str">
        <f t="shared" si="12"/>
        <v/>
      </c>
      <c r="X132" s="297"/>
      <c r="Y132" s="297"/>
      <c r="Z132" s="195" t="str">
        <f>IF(U132="",N132,IF(N132="",U132,U132+N132))</f>
        <v>0.00</v>
      </c>
      <c r="AA132" s="108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</row>
    <row r="133" spans="1:62" ht="15.75">
      <c r="A133" s="52"/>
      <c r="B133" s="264" t="s">
        <v>57</v>
      </c>
      <c r="C133" s="265"/>
      <c r="D133" s="265"/>
      <c r="E133" s="265"/>
      <c r="F133" s="265"/>
      <c r="G133" s="266"/>
      <c r="H133" s="9">
        <f>SUM(H83:H132)</f>
        <v>0</v>
      </c>
      <c r="I133" s="52"/>
      <c r="J133" s="5"/>
      <c r="K133" s="264" t="s">
        <v>58</v>
      </c>
      <c r="L133" s="265"/>
      <c r="M133" s="266"/>
      <c r="N133" s="9">
        <f>SUM(N83:N132)</f>
        <v>0</v>
      </c>
      <c r="O133" s="231"/>
      <c r="P133" s="232"/>
      <c r="Q133" s="232"/>
      <c r="R133" s="233"/>
      <c r="S133" s="111"/>
      <c r="T133" s="108"/>
      <c r="U133" s="276" t="s">
        <v>104</v>
      </c>
      <c r="V133" s="277"/>
      <c r="W133" s="277"/>
      <c r="X133" s="277"/>
      <c r="Y133" s="277"/>
      <c r="Z133" s="182">
        <f>SUM(Z83:Z132)</f>
        <v>0</v>
      </c>
      <c r="AA133" s="108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</row>
    <row r="134" spans="1:62" ht="15.75">
      <c r="A134" s="52"/>
      <c r="B134" s="118"/>
      <c r="C134" s="112"/>
      <c r="D134" s="112"/>
      <c r="E134" s="112"/>
      <c r="F134" s="112"/>
      <c r="G134" s="112"/>
      <c r="H134" s="113"/>
      <c r="I134" s="52"/>
      <c r="J134" s="5"/>
      <c r="K134" s="5"/>
      <c r="L134" s="5"/>
      <c r="M134" s="5"/>
      <c r="N134" s="5"/>
      <c r="O134" s="5"/>
      <c r="P134" s="5"/>
      <c r="Q134" s="5"/>
      <c r="R134" s="30" t="s">
        <v>16</v>
      </c>
      <c r="T134" s="108"/>
      <c r="U134" s="164"/>
      <c r="V134" s="164"/>
      <c r="W134" s="164"/>
      <c r="X134" s="164"/>
      <c r="Y134" s="164"/>
      <c r="Z134" s="164"/>
      <c r="AA134" s="108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</row>
    <row r="135" spans="1:62" ht="15.75" customHeight="1">
      <c r="A135" s="52"/>
      <c r="B135" s="262" t="s">
        <v>72</v>
      </c>
      <c r="C135" s="263"/>
      <c r="D135" s="263"/>
      <c r="E135" s="263"/>
      <c r="F135" s="263"/>
      <c r="G135" s="400"/>
      <c r="H135" s="32"/>
      <c r="I135" s="52"/>
      <c r="J135" s="5"/>
      <c r="K135" s="262" t="s">
        <v>71</v>
      </c>
      <c r="L135" s="263"/>
      <c r="M135" s="263"/>
      <c r="N135" s="263"/>
      <c r="O135" s="263"/>
      <c r="P135" s="33"/>
      <c r="Q135" s="5"/>
      <c r="R135" s="196"/>
      <c r="S135" s="111"/>
      <c r="T135" s="108"/>
      <c r="U135" s="474" t="s">
        <v>102</v>
      </c>
      <c r="V135" s="475"/>
      <c r="W135" s="475"/>
      <c r="X135" s="476"/>
      <c r="Y135" s="183"/>
      <c r="Z135" s="183">
        <f>IF(Y135="",P135,IF(P135="",Y135,P135+Y135))</f>
        <v>0</v>
      </c>
      <c r="AA135" s="108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</row>
    <row r="136" spans="1:62" ht="16.5" customHeight="1">
      <c r="A136" s="52"/>
      <c r="B136" s="118"/>
      <c r="C136" s="112"/>
      <c r="D136" s="112"/>
      <c r="E136" s="112"/>
      <c r="F136" s="112"/>
      <c r="G136" s="112"/>
      <c r="H136" s="113"/>
      <c r="I136" s="52"/>
      <c r="J136" s="5"/>
      <c r="K136" s="5"/>
      <c r="L136" s="5"/>
      <c r="M136" s="5"/>
      <c r="N136" s="5"/>
      <c r="O136" s="5"/>
      <c r="P136" s="5"/>
      <c r="Q136" s="5"/>
      <c r="R136" s="111"/>
      <c r="S136" s="111"/>
      <c r="T136" s="108"/>
      <c r="U136" s="164"/>
      <c r="V136" s="164"/>
      <c r="W136" s="164"/>
      <c r="X136" s="164"/>
      <c r="Y136" s="164"/>
      <c r="Z136" s="164"/>
      <c r="AA136" s="108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</row>
    <row r="137" spans="1:62" ht="15.75" customHeight="1">
      <c r="A137" s="52"/>
      <c r="B137" s="424" t="s">
        <v>87</v>
      </c>
      <c r="C137" s="425"/>
      <c r="D137" s="425"/>
      <c r="E137" s="425"/>
      <c r="F137" s="425"/>
      <c r="G137" s="425"/>
      <c r="H137" s="426"/>
      <c r="I137" s="52"/>
      <c r="J137" s="5"/>
      <c r="K137" s="246" t="s">
        <v>61</v>
      </c>
      <c r="L137" s="247"/>
      <c r="M137" s="247"/>
      <c r="N137" s="247"/>
      <c r="O137" s="247"/>
      <c r="P137" s="247"/>
      <c r="Q137" s="247"/>
      <c r="R137" s="248"/>
      <c r="S137" s="111"/>
      <c r="T137" s="108"/>
      <c r="U137" s="447" t="s">
        <v>61</v>
      </c>
      <c r="V137" s="472"/>
      <c r="W137" s="472"/>
      <c r="X137" s="472"/>
      <c r="Y137" s="472"/>
      <c r="Z137" s="448"/>
      <c r="AA137" s="108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</row>
    <row r="138" spans="1:62" ht="15" customHeight="1">
      <c r="A138" s="52"/>
      <c r="B138" s="430"/>
      <c r="C138" s="431"/>
      <c r="D138" s="431"/>
      <c r="E138" s="431"/>
      <c r="F138" s="431"/>
      <c r="G138" s="431"/>
      <c r="H138" s="432"/>
      <c r="I138" s="52"/>
      <c r="J138" s="5"/>
      <c r="K138" s="249"/>
      <c r="L138" s="250"/>
      <c r="M138" s="250"/>
      <c r="N138" s="250"/>
      <c r="O138" s="250"/>
      <c r="P138" s="250"/>
      <c r="Q138" s="250"/>
      <c r="R138" s="251"/>
      <c r="S138" s="111"/>
      <c r="T138" s="108"/>
      <c r="U138" s="449"/>
      <c r="V138" s="473"/>
      <c r="W138" s="473"/>
      <c r="X138" s="473"/>
      <c r="Y138" s="473"/>
      <c r="Z138" s="450"/>
      <c r="AA138" s="108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</row>
    <row r="139" spans="1:62" ht="15.75" customHeight="1">
      <c r="A139" s="52"/>
      <c r="B139" s="345" t="s">
        <v>2</v>
      </c>
      <c r="C139" s="339" t="s">
        <v>117</v>
      </c>
      <c r="D139" s="340"/>
      <c r="E139" s="260" t="s">
        <v>118</v>
      </c>
      <c r="F139" s="260" t="s">
        <v>10</v>
      </c>
      <c r="G139" s="260" t="s">
        <v>33</v>
      </c>
      <c r="H139" s="260" t="s">
        <v>47</v>
      </c>
      <c r="I139" s="52"/>
      <c r="J139" s="5"/>
      <c r="K139" s="345" t="s">
        <v>54</v>
      </c>
      <c r="L139" s="339" t="s">
        <v>17</v>
      </c>
      <c r="M139" s="339" t="s">
        <v>18</v>
      </c>
      <c r="N139" s="340"/>
      <c r="O139" s="269" t="s">
        <v>33</v>
      </c>
      <c r="P139" s="269" t="s">
        <v>15</v>
      </c>
      <c r="Q139" s="260" t="s">
        <v>152</v>
      </c>
      <c r="R139" s="267" t="s">
        <v>16</v>
      </c>
      <c r="S139" s="111"/>
      <c r="T139" s="108"/>
      <c r="U139" s="303" t="s">
        <v>107</v>
      </c>
      <c r="V139" s="287" t="s">
        <v>110</v>
      </c>
      <c r="W139" s="288"/>
      <c r="X139" s="288"/>
      <c r="Y139" s="289"/>
      <c r="Z139" s="356" t="s">
        <v>116</v>
      </c>
      <c r="AA139" s="108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</row>
    <row r="140" spans="1:62" ht="27.75" customHeight="1">
      <c r="A140" s="52"/>
      <c r="B140" s="346"/>
      <c r="C140" s="343"/>
      <c r="D140" s="344"/>
      <c r="E140" s="261"/>
      <c r="F140" s="261"/>
      <c r="G140" s="261"/>
      <c r="H140" s="261"/>
      <c r="I140" s="52"/>
      <c r="J140" s="5"/>
      <c r="K140" s="346"/>
      <c r="L140" s="343"/>
      <c r="M140" s="343"/>
      <c r="N140" s="344"/>
      <c r="O140" s="270"/>
      <c r="P140" s="270"/>
      <c r="Q140" s="261"/>
      <c r="R140" s="268"/>
      <c r="S140" s="111"/>
      <c r="T140" s="108"/>
      <c r="U140" s="304"/>
      <c r="V140" s="290"/>
      <c r="W140" s="291"/>
      <c r="X140" s="291"/>
      <c r="Y140" s="292"/>
      <c r="Z140" s="358"/>
      <c r="AA140" s="108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</row>
    <row r="141" spans="1:62" ht="15.75">
      <c r="A141" s="52"/>
      <c r="B141" s="40"/>
      <c r="C141" s="405"/>
      <c r="D141" s="405"/>
      <c r="E141" s="41"/>
      <c r="F141" s="42"/>
      <c r="G141" s="106" t="str">
        <f t="shared" ref="G141:G155" si="17">IF(C141="Yes", "No", "")</f>
        <v/>
      </c>
      <c r="H141" s="107"/>
      <c r="I141" s="52"/>
      <c r="J141" s="5"/>
      <c r="K141" s="161"/>
      <c r="L141" s="155"/>
      <c r="M141" s="314" t="str">
        <f>IF(K141="Yes",E141,IF(K141="Part Pay", L141, "£0.00"))</f>
        <v>£0.00</v>
      </c>
      <c r="N141" s="314"/>
      <c r="O141" s="162"/>
      <c r="P141" s="162"/>
      <c r="R141" s="194"/>
      <c r="S141" s="111"/>
      <c r="T141" s="108"/>
      <c r="U141" s="184"/>
      <c r="V141" s="457"/>
      <c r="W141" s="457"/>
      <c r="X141" s="457"/>
      <c r="Y141" s="457"/>
      <c r="Z141" s="185" t="str">
        <f>IF(U141="",M141,IF(M141="",U141,U141+M141))</f>
        <v>£0.00</v>
      </c>
      <c r="AA141" s="108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</row>
    <row r="142" spans="1:62" ht="15.75">
      <c r="A142" s="52"/>
      <c r="B142" s="28"/>
      <c r="C142" s="331"/>
      <c r="D142" s="331"/>
      <c r="E142" s="26"/>
      <c r="F142" s="26"/>
      <c r="G142" s="106" t="str">
        <f t="shared" si="17"/>
        <v/>
      </c>
      <c r="H142" s="103"/>
      <c r="I142" s="52"/>
      <c r="J142" s="5"/>
      <c r="K142" s="161"/>
      <c r="L142" s="155"/>
      <c r="M142" s="305" t="str">
        <f t="shared" ref="M142:M155" si="18">IF(K142="Yes",E142,IF(K142="Part Pay", L142, "£0.00"))</f>
        <v>£0.00</v>
      </c>
      <c r="N142" s="305"/>
      <c r="O142" s="162"/>
      <c r="P142" s="162"/>
      <c r="R142" s="194"/>
      <c r="S142" s="111"/>
      <c r="T142" s="108"/>
      <c r="U142" s="184"/>
      <c r="V142" s="441"/>
      <c r="W142" s="441"/>
      <c r="X142" s="441"/>
      <c r="Y142" s="441"/>
      <c r="Z142" s="186" t="str">
        <f>IF(U142="",M142,IF(M142="",U142,U142+M142))</f>
        <v>£0.00</v>
      </c>
      <c r="AA142" s="108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</row>
    <row r="143" spans="1:62" ht="15.75">
      <c r="A143" s="52"/>
      <c r="B143" s="28"/>
      <c r="C143" s="331"/>
      <c r="D143" s="331"/>
      <c r="E143" s="26"/>
      <c r="F143" s="26"/>
      <c r="G143" s="106" t="str">
        <f t="shared" si="17"/>
        <v/>
      </c>
      <c r="H143" s="103"/>
      <c r="I143" s="52"/>
      <c r="J143" s="5"/>
      <c r="K143" s="161"/>
      <c r="L143" s="155"/>
      <c r="M143" s="305" t="str">
        <f t="shared" si="18"/>
        <v>£0.00</v>
      </c>
      <c r="N143" s="305"/>
      <c r="O143" s="162"/>
      <c r="P143" s="162"/>
      <c r="R143" s="194"/>
      <c r="S143" s="111"/>
      <c r="T143" s="108"/>
      <c r="U143" s="184"/>
      <c r="V143" s="441"/>
      <c r="W143" s="441"/>
      <c r="X143" s="441"/>
      <c r="Y143" s="441"/>
      <c r="Z143" s="186" t="str">
        <f t="shared" ref="Z143:Z155" si="19">IF(U143="",M143,IF(M143="",U143,U143+M143))</f>
        <v>£0.00</v>
      </c>
      <c r="AA143" s="108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</row>
    <row r="144" spans="1:62" ht="15.75">
      <c r="A144" s="52"/>
      <c r="B144" s="28"/>
      <c r="C144" s="331"/>
      <c r="D144" s="331"/>
      <c r="E144" s="26"/>
      <c r="F144" s="26"/>
      <c r="G144" s="106" t="str">
        <f t="shared" si="17"/>
        <v/>
      </c>
      <c r="H144" s="103"/>
      <c r="I144" s="52"/>
      <c r="J144" s="5"/>
      <c r="K144" s="161"/>
      <c r="L144" s="155"/>
      <c r="M144" s="305" t="str">
        <f t="shared" si="18"/>
        <v>£0.00</v>
      </c>
      <c r="N144" s="305"/>
      <c r="O144" s="162"/>
      <c r="P144" s="162"/>
      <c r="R144" s="194"/>
      <c r="S144" s="111"/>
      <c r="T144" s="108"/>
      <c r="U144" s="184"/>
      <c r="V144" s="441"/>
      <c r="W144" s="441"/>
      <c r="X144" s="441"/>
      <c r="Y144" s="441"/>
      <c r="Z144" s="186" t="str">
        <f t="shared" si="19"/>
        <v>£0.00</v>
      </c>
      <c r="AA144" s="108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</row>
    <row r="145" spans="1:62" ht="15.75">
      <c r="A145" s="52"/>
      <c r="B145" s="28"/>
      <c r="C145" s="331"/>
      <c r="D145" s="331"/>
      <c r="E145" s="26"/>
      <c r="F145" s="26"/>
      <c r="G145" s="106" t="str">
        <f t="shared" si="17"/>
        <v/>
      </c>
      <c r="H145" s="103"/>
      <c r="I145" s="52"/>
      <c r="J145" s="5"/>
      <c r="K145" s="161"/>
      <c r="L145" s="155"/>
      <c r="M145" s="305" t="str">
        <f t="shared" si="18"/>
        <v>£0.00</v>
      </c>
      <c r="N145" s="305"/>
      <c r="O145" s="162"/>
      <c r="P145" s="162"/>
      <c r="R145" s="194"/>
      <c r="S145" s="111"/>
      <c r="T145" s="108"/>
      <c r="U145" s="184"/>
      <c r="V145" s="441"/>
      <c r="W145" s="441"/>
      <c r="X145" s="441"/>
      <c r="Y145" s="441"/>
      <c r="Z145" s="186" t="str">
        <f t="shared" si="19"/>
        <v>£0.00</v>
      </c>
      <c r="AA145" s="108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</row>
    <row r="146" spans="1:62" ht="15.75">
      <c r="A146" s="52"/>
      <c r="B146" s="28"/>
      <c r="C146" s="331"/>
      <c r="D146" s="331"/>
      <c r="E146" s="26"/>
      <c r="F146" s="26"/>
      <c r="G146" s="106" t="str">
        <f t="shared" si="17"/>
        <v/>
      </c>
      <c r="H146" s="103"/>
      <c r="I146" s="52"/>
      <c r="J146" s="5"/>
      <c r="K146" s="161"/>
      <c r="L146" s="155"/>
      <c r="M146" s="305" t="str">
        <f t="shared" si="18"/>
        <v>£0.00</v>
      </c>
      <c r="N146" s="305"/>
      <c r="O146" s="162"/>
      <c r="P146" s="162"/>
      <c r="R146" s="194"/>
      <c r="S146" s="111"/>
      <c r="T146" s="108"/>
      <c r="U146" s="184"/>
      <c r="V146" s="441"/>
      <c r="W146" s="441"/>
      <c r="X146" s="441"/>
      <c r="Y146" s="441"/>
      <c r="Z146" s="186" t="str">
        <f t="shared" si="19"/>
        <v>£0.00</v>
      </c>
      <c r="AA146" s="108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</row>
    <row r="147" spans="1:62" ht="15.75">
      <c r="A147" s="52"/>
      <c r="B147" s="28"/>
      <c r="C147" s="331"/>
      <c r="D147" s="331"/>
      <c r="E147" s="26"/>
      <c r="F147" s="26"/>
      <c r="G147" s="106" t="str">
        <f t="shared" si="17"/>
        <v/>
      </c>
      <c r="H147" s="103"/>
      <c r="I147" s="52"/>
      <c r="J147" s="5"/>
      <c r="K147" s="161"/>
      <c r="L147" s="155"/>
      <c r="M147" s="305" t="str">
        <f t="shared" si="18"/>
        <v>£0.00</v>
      </c>
      <c r="N147" s="305"/>
      <c r="O147" s="162"/>
      <c r="P147" s="162"/>
      <c r="R147" s="194"/>
      <c r="S147" s="111"/>
      <c r="T147" s="108"/>
      <c r="U147" s="184"/>
      <c r="V147" s="441"/>
      <c r="W147" s="441"/>
      <c r="X147" s="441"/>
      <c r="Y147" s="441"/>
      <c r="Z147" s="186" t="str">
        <f t="shared" si="19"/>
        <v>£0.00</v>
      </c>
      <c r="AA147" s="108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</row>
    <row r="148" spans="1:62" ht="15.75">
      <c r="A148" s="52"/>
      <c r="B148" s="28"/>
      <c r="C148" s="331"/>
      <c r="D148" s="331"/>
      <c r="E148" s="26"/>
      <c r="F148" s="26"/>
      <c r="G148" s="106" t="str">
        <f t="shared" si="17"/>
        <v/>
      </c>
      <c r="H148" s="103"/>
      <c r="I148" s="52"/>
      <c r="J148" s="5"/>
      <c r="K148" s="161"/>
      <c r="L148" s="155"/>
      <c r="M148" s="305" t="str">
        <f t="shared" si="18"/>
        <v>£0.00</v>
      </c>
      <c r="N148" s="305"/>
      <c r="O148" s="162"/>
      <c r="P148" s="162"/>
      <c r="R148" s="194"/>
      <c r="S148" s="111"/>
      <c r="T148" s="108"/>
      <c r="U148" s="184"/>
      <c r="V148" s="441"/>
      <c r="W148" s="441"/>
      <c r="X148" s="441"/>
      <c r="Y148" s="441"/>
      <c r="Z148" s="186" t="str">
        <f t="shared" si="19"/>
        <v>£0.00</v>
      </c>
      <c r="AA148" s="108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</row>
    <row r="149" spans="1:62" ht="15.75">
      <c r="A149" s="52"/>
      <c r="B149" s="28"/>
      <c r="C149" s="331"/>
      <c r="D149" s="331"/>
      <c r="E149" s="26"/>
      <c r="F149" s="26"/>
      <c r="G149" s="106" t="str">
        <f t="shared" si="17"/>
        <v/>
      </c>
      <c r="H149" s="103"/>
      <c r="I149" s="52"/>
      <c r="J149" s="5"/>
      <c r="K149" s="161"/>
      <c r="L149" s="155"/>
      <c r="M149" s="305" t="str">
        <f t="shared" si="18"/>
        <v>£0.00</v>
      </c>
      <c r="N149" s="305"/>
      <c r="O149" s="162"/>
      <c r="P149" s="162"/>
      <c r="R149" s="194"/>
      <c r="S149" s="111"/>
      <c r="T149" s="108"/>
      <c r="U149" s="184"/>
      <c r="V149" s="441"/>
      <c r="W149" s="441"/>
      <c r="X149" s="441"/>
      <c r="Y149" s="441"/>
      <c r="Z149" s="186" t="str">
        <f t="shared" si="19"/>
        <v>£0.00</v>
      </c>
      <c r="AA149" s="108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</row>
    <row r="150" spans="1:62" ht="15.75">
      <c r="A150" s="52"/>
      <c r="B150" s="28"/>
      <c r="C150" s="331"/>
      <c r="D150" s="331"/>
      <c r="E150" s="26"/>
      <c r="F150" s="26"/>
      <c r="G150" s="106" t="str">
        <f t="shared" si="17"/>
        <v/>
      </c>
      <c r="H150" s="103"/>
      <c r="I150" s="52"/>
      <c r="J150" s="5"/>
      <c r="K150" s="161"/>
      <c r="L150" s="155"/>
      <c r="M150" s="305" t="str">
        <f t="shared" si="18"/>
        <v>£0.00</v>
      </c>
      <c r="N150" s="305"/>
      <c r="O150" s="162"/>
      <c r="P150" s="162"/>
      <c r="R150" s="194"/>
      <c r="S150" s="111"/>
      <c r="T150" s="108"/>
      <c r="U150" s="184"/>
      <c r="V150" s="441"/>
      <c r="W150" s="441"/>
      <c r="X150" s="441"/>
      <c r="Y150" s="441"/>
      <c r="Z150" s="186" t="str">
        <f t="shared" si="19"/>
        <v>£0.00</v>
      </c>
      <c r="AA150" s="108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</row>
    <row r="151" spans="1:62" ht="15.75">
      <c r="A151" s="52"/>
      <c r="B151" s="28"/>
      <c r="C151" s="331"/>
      <c r="D151" s="331"/>
      <c r="E151" s="26"/>
      <c r="F151" s="26"/>
      <c r="G151" s="106" t="str">
        <f t="shared" si="17"/>
        <v/>
      </c>
      <c r="H151" s="103"/>
      <c r="I151" s="52"/>
      <c r="J151" s="5"/>
      <c r="K151" s="161"/>
      <c r="L151" s="155"/>
      <c r="M151" s="305" t="str">
        <f t="shared" si="18"/>
        <v>£0.00</v>
      </c>
      <c r="N151" s="305"/>
      <c r="O151" s="162"/>
      <c r="P151" s="162"/>
      <c r="R151" s="194"/>
      <c r="S151" s="111"/>
      <c r="T151" s="108"/>
      <c r="U151" s="184"/>
      <c r="V151" s="441"/>
      <c r="W151" s="441"/>
      <c r="X151" s="441"/>
      <c r="Y151" s="441"/>
      <c r="Z151" s="186" t="str">
        <f t="shared" si="19"/>
        <v>£0.00</v>
      </c>
      <c r="AA151" s="108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</row>
    <row r="152" spans="1:62" ht="15.75">
      <c r="A152" s="52"/>
      <c r="B152" s="28"/>
      <c r="C152" s="331"/>
      <c r="D152" s="331"/>
      <c r="E152" s="26"/>
      <c r="F152" s="26"/>
      <c r="G152" s="106" t="str">
        <f t="shared" si="17"/>
        <v/>
      </c>
      <c r="H152" s="103"/>
      <c r="I152" s="52"/>
      <c r="J152" s="5"/>
      <c r="K152" s="161"/>
      <c r="L152" s="155"/>
      <c r="M152" s="305" t="str">
        <f t="shared" si="18"/>
        <v>£0.00</v>
      </c>
      <c r="N152" s="305"/>
      <c r="O152" s="162"/>
      <c r="P152" s="162"/>
      <c r="R152" s="194"/>
      <c r="S152" s="111"/>
      <c r="T152" s="108"/>
      <c r="U152" s="184"/>
      <c r="V152" s="441"/>
      <c r="W152" s="441"/>
      <c r="X152" s="441"/>
      <c r="Y152" s="441"/>
      <c r="Z152" s="186" t="str">
        <f t="shared" si="19"/>
        <v>£0.00</v>
      </c>
      <c r="AA152" s="108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</row>
    <row r="153" spans="1:62" ht="15.75">
      <c r="A153" s="52"/>
      <c r="B153" s="28"/>
      <c r="C153" s="331"/>
      <c r="D153" s="331"/>
      <c r="E153" s="26"/>
      <c r="F153" s="26"/>
      <c r="G153" s="106" t="str">
        <f t="shared" si="17"/>
        <v/>
      </c>
      <c r="H153" s="103"/>
      <c r="I153" s="52"/>
      <c r="J153" s="5"/>
      <c r="K153" s="161"/>
      <c r="L153" s="155"/>
      <c r="M153" s="305" t="str">
        <f t="shared" si="18"/>
        <v>£0.00</v>
      </c>
      <c r="N153" s="305"/>
      <c r="O153" s="162"/>
      <c r="P153" s="162"/>
      <c r="R153" s="194"/>
      <c r="S153" s="111"/>
      <c r="T153" s="108"/>
      <c r="U153" s="184"/>
      <c r="V153" s="441"/>
      <c r="W153" s="441"/>
      <c r="X153" s="441"/>
      <c r="Y153" s="441"/>
      <c r="Z153" s="186" t="str">
        <f t="shared" si="19"/>
        <v>£0.00</v>
      </c>
      <c r="AA153" s="108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</row>
    <row r="154" spans="1:62" ht="15.75">
      <c r="A154" s="52"/>
      <c r="B154" s="28"/>
      <c r="C154" s="331"/>
      <c r="D154" s="331"/>
      <c r="E154" s="26"/>
      <c r="F154" s="26"/>
      <c r="G154" s="106" t="str">
        <f t="shared" si="17"/>
        <v/>
      </c>
      <c r="H154" s="103"/>
      <c r="I154" s="52"/>
      <c r="J154" s="5"/>
      <c r="K154" s="161"/>
      <c r="L154" s="155"/>
      <c r="M154" s="305" t="str">
        <f t="shared" si="18"/>
        <v>£0.00</v>
      </c>
      <c r="N154" s="305"/>
      <c r="O154" s="162"/>
      <c r="P154" s="162"/>
      <c r="R154" s="194"/>
      <c r="S154" s="111"/>
      <c r="T154" s="108"/>
      <c r="U154" s="184"/>
      <c r="V154" s="441"/>
      <c r="W154" s="441"/>
      <c r="X154" s="441"/>
      <c r="Y154" s="441"/>
      <c r="Z154" s="186" t="str">
        <f t="shared" si="19"/>
        <v>£0.00</v>
      </c>
      <c r="AA154" s="108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</row>
    <row r="155" spans="1:62" ht="15.75">
      <c r="A155" s="52"/>
      <c r="B155" s="28"/>
      <c r="C155" s="331"/>
      <c r="D155" s="331"/>
      <c r="E155" s="26"/>
      <c r="F155" s="26"/>
      <c r="G155" s="106" t="str">
        <f t="shared" si="17"/>
        <v/>
      </c>
      <c r="H155" s="103"/>
      <c r="I155" s="52"/>
      <c r="J155" s="5"/>
      <c r="K155" s="161"/>
      <c r="L155" s="154"/>
      <c r="M155" s="398" t="str">
        <f t="shared" si="18"/>
        <v>£0.00</v>
      </c>
      <c r="N155" s="398"/>
      <c r="O155" s="162"/>
      <c r="P155" s="10"/>
      <c r="R155" s="197"/>
      <c r="S155" s="111"/>
      <c r="T155" s="108"/>
      <c r="U155" s="184"/>
      <c r="V155" s="489" t="str">
        <f>IF(U155="Yes",N155,IF(U155="Part Pay",#REF!, " "))</f>
        <v xml:space="preserve"> </v>
      </c>
      <c r="W155" s="489"/>
      <c r="X155" s="489"/>
      <c r="Y155" s="489"/>
      <c r="Z155" s="186" t="str">
        <f t="shared" si="19"/>
        <v>£0.00</v>
      </c>
      <c r="AA155" s="108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</row>
    <row r="156" spans="1:62" ht="15.75">
      <c r="A156" s="52"/>
      <c r="B156" s="264" t="s">
        <v>112</v>
      </c>
      <c r="C156" s="265"/>
      <c r="D156" s="266"/>
      <c r="E156" s="11">
        <f>SUM(E141:E155)</f>
        <v>0</v>
      </c>
      <c r="F156" s="119"/>
      <c r="G156" s="119"/>
      <c r="H156" s="120"/>
      <c r="I156" s="52"/>
      <c r="J156" s="5"/>
      <c r="K156" s="264" t="s">
        <v>111</v>
      </c>
      <c r="L156" s="265"/>
      <c r="M156" s="514">
        <f>SUM(M141:M155)</f>
        <v>0</v>
      </c>
      <c r="N156" s="515"/>
      <c r="O156" s="231"/>
      <c r="P156" s="232"/>
      <c r="Q156" s="232"/>
      <c r="R156" s="233"/>
      <c r="S156" s="111"/>
      <c r="T156" s="108"/>
      <c r="U156" s="187">
        <f>SUM(U141:U155)</f>
        <v>0</v>
      </c>
      <c r="V156" s="293" t="s">
        <v>115</v>
      </c>
      <c r="W156" s="294"/>
      <c r="X156" s="294"/>
      <c r="Y156" s="294"/>
      <c r="Z156" s="295"/>
      <c r="AA156" s="108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</row>
    <row r="157" spans="1:62" ht="21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"/>
      <c r="K157" s="5"/>
      <c r="L157" s="5"/>
      <c r="M157" s="5"/>
      <c r="N157" s="5"/>
      <c r="O157" s="5"/>
      <c r="P157" s="5"/>
      <c r="Q157" s="5"/>
      <c r="R157" s="111"/>
      <c r="S157" s="111"/>
      <c r="T157" s="108"/>
      <c r="U157" s="164"/>
      <c r="V157" s="164"/>
      <c r="W157" s="164"/>
      <c r="X157" s="164"/>
      <c r="Y157" s="164"/>
      <c r="Z157" s="164"/>
      <c r="AA157" s="108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</row>
    <row r="158" spans="1:62" ht="15.75" customHeight="1">
      <c r="A158" s="52"/>
      <c r="B158" s="424" t="s">
        <v>74</v>
      </c>
      <c r="C158" s="425"/>
      <c r="D158" s="425"/>
      <c r="E158" s="425"/>
      <c r="F158" s="425"/>
      <c r="G158" s="426"/>
      <c r="H158" s="396"/>
      <c r="I158" s="52"/>
      <c r="J158" s="5"/>
      <c r="K158" s="424" t="s">
        <v>60</v>
      </c>
      <c r="L158" s="425"/>
      <c r="M158" s="425"/>
      <c r="N158" s="425"/>
      <c r="O158" s="426"/>
      <c r="P158" s="258"/>
      <c r="Q158" s="5"/>
      <c r="R158" s="31" t="s">
        <v>16</v>
      </c>
      <c r="S158" s="111"/>
      <c r="T158" s="108"/>
      <c r="U158" s="287" t="s">
        <v>108</v>
      </c>
      <c r="V158" s="288"/>
      <c r="W158" s="288"/>
      <c r="X158" s="288"/>
      <c r="Y158" s="289"/>
      <c r="Z158" s="464"/>
      <c r="AA158" s="108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</row>
    <row r="159" spans="1:62" ht="24" customHeight="1">
      <c r="A159" s="52"/>
      <c r="B159" s="430"/>
      <c r="C159" s="431"/>
      <c r="D159" s="431"/>
      <c r="E159" s="431"/>
      <c r="F159" s="431"/>
      <c r="G159" s="432"/>
      <c r="H159" s="397"/>
      <c r="I159" s="52"/>
      <c r="J159" s="5"/>
      <c r="K159" s="427"/>
      <c r="L159" s="428"/>
      <c r="M159" s="428"/>
      <c r="N159" s="428"/>
      <c r="O159" s="429"/>
      <c r="P159" s="259"/>
      <c r="Q159" s="5"/>
      <c r="R159" s="163"/>
      <c r="S159" s="111"/>
      <c r="T159" s="108"/>
      <c r="U159" s="290"/>
      <c r="V159" s="291"/>
      <c r="W159" s="291"/>
      <c r="X159" s="291"/>
      <c r="Y159" s="292"/>
      <c r="Z159" s="465"/>
      <c r="AA159" s="108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</row>
    <row r="160" spans="1:62">
      <c r="A160" s="52"/>
      <c r="B160" s="418"/>
      <c r="C160" s="419"/>
      <c r="D160" s="419"/>
      <c r="E160" s="419"/>
      <c r="F160" s="419"/>
      <c r="G160" s="419"/>
      <c r="H160" s="420"/>
      <c r="I160" s="213"/>
      <c r="J160" s="214"/>
      <c r="K160" s="222"/>
      <c r="L160" s="223"/>
      <c r="M160" s="223"/>
      <c r="N160" s="223"/>
      <c r="O160" s="223"/>
      <c r="P160" s="223"/>
      <c r="Q160" s="223"/>
      <c r="R160" s="224"/>
      <c r="S160" s="215"/>
      <c r="T160" s="216"/>
      <c r="U160" s="466"/>
      <c r="V160" s="467"/>
      <c r="W160" s="467"/>
      <c r="X160" s="467"/>
      <c r="Y160" s="467"/>
      <c r="Z160" s="468"/>
      <c r="AA160" s="108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</row>
    <row r="161" spans="1:62">
      <c r="A161" s="52"/>
      <c r="B161" s="418"/>
      <c r="C161" s="419"/>
      <c r="D161" s="419"/>
      <c r="E161" s="419"/>
      <c r="F161" s="419"/>
      <c r="G161" s="419"/>
      <c r="H161" s="420"/>
      <c r="I161" s="213"/>
      <c r="J161" s="214"/>
      <c r="K161" s="225"/>
      <c r="L161" s="226"/>
      <c r="M161" s="226"/>
      <c r="N161" s="226"/>
      <c r="O161" s="226"/>
      <c r="P161" s="226"/>
      <c r="Q161" s="226"/>
      <c r="R161" s="227"/>
      <c r="S161" s="215"/>
      <c r="T161" s="216"/>
      <c r="U161" s="466"/>
      <c r="V161" s="467"/>
      <c r="W161" s="467"/>
      <c r="X161" s="467"/>
      <c r="Y161" s="467"/>
      <c r="Z161" s="468"/>
      <c r="AA161" s="108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</row>
    <row r="162" spans="1:62">
      <c r="A162" s="52"/>
      <c r="B162" s="418"/>
      <c r="C162" s="419"/>
      <c r="D162" s="419"/>
      <c r="E162" s="419"/>
      <c r="F162" s="419"/>
      <c r="G162" s="419"/>
      <c r="H162" s="420"/>
      <c r="I162" s="213"/>
      <c r="J162" s="214"/>
      <c r="K162" s="225"/>
      <c r="L162" s="226"/>
      <c r="M162" s="226"/>
      <c r="N162" s="226"/>
      <c r="O162" s="226"/>
      <c r="P162" s="226"/>
      <c r="Q162" s="226"/>
      <c r="R162" s="227"/>
      <c r="S162" s="215"/>
      <c r="T162" s="216"/>
      <c r="U162" s="466"/>
      <c r="V162" s="467"/>
      <c r="W162" s="467"/>
      <c r="X162" s="467"/>
      <c r="Y162" s="467"/>
      <c r="Z162" s="468"/>
      <c r="AA162" s="108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</row>
    <row r="163" spans="1:62">
      <c r="A163" s="52"/>
      <c r="B163" s="418"/>
      <c r="C163" s="419"/>
      <c r="D163" s="419"/>
      <c r="E163" s="419"/>
      <c r="F163" s="419"/>
      <c r="G163" s="419"/>
      <c r="H163" s="420"/>
      <c r="I163" s="213"/>
      <c r="J163" s="214"/>
      <c r="K163" s="225"/>
      <c r="L163" s="226"/>
      <c r="M163" s="226"/>
      <c r="N163" s="226"/>
      <c r="O163" s="226"/>
      <c r="P163" s="226"/>
      <c r="Q163" s="226"/>
      <c r="R163" s="227"/>
      <c r="S163" s="215"/>
      <c r="T163" s="216"/>
      <c r="U163" s="466"/>
      <c r="V163" s="467"/>
      <c r="W163" s="467"/>
      <c r="X163" s="467"/>
      <c r="Y163" s="467"/>
      <c r="Z163" s="468"/>
      <c r="AA163" s="108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</row>
    <row r="164" spans="1:62">
      <c r="A164" s="52"/>
      <c r="B164" s="418"/>
      <c r="C164" s="419"/>
      <c r="D164" s="419"/>
      <c r="E164" s="419"/>
      <c r="F164" s="419"/>
      <c r="G164" s="419"/>
      <c r="H164" s="420"/>
      <c r="I164" s="213"/>
      <c r="J164" s="214"/>
      <c r="K164" s="225"/>
      <c r="L164" s="226"/>
      <c r="M164" s="226"/>
      <c r="N164" s="226"/>
      <c r="O164" s="226"/>
      <c r="P164" s="226"/>
      <c r="Q164" s="226"/>
      <c r="R164" s="227"/>
      <c r="S164" s="215"/>
      <c r="T164" s="216"/>
      <c r="U164" s="466"/>
      <c r="V164" s="467"/>
      <c r="W164" s="467"/>
      <c r="X164" s="467"/>
      <c r="Y164" s="467"/>
      <c r="Z164" s="468"/>
      <c r="AA164" s="108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</row>
    <row r="165" spans="1:62">
      <c r="A165" s="52"/>
      <c r="B165" s="418"/>
      <c r="C165" s="419"/>
      <c r="D165" s="419"/>
      <c r="E165" s="419"/>
      <c r="F165" s="419"/>
      <c r="G165" s="419"/>
      <c r="H165" s="420"/>
      <c r="I165" s="213"/>
      <c r="J165" s="214"/>
      <c r="K165" s="225"/>
      <c r="L165" s="226"/>
      <c r="M165" s="226"/>
      <c r="N165" s="226"/>
      <c r="O165" s="226"/>
      <c r="P165" s="226"/>
      <c r="Q165" s="226"/>
      <c r="R165" s="227"/>
      <c r="S165" s="215"/>
      <c r="T165" s="216"/>
      <c r="U165" s="466"/>
      <c r="V165" s="467"/>
      <c r="W165" s="467"/>
      <c r="X165" s="467"/>
      <c r="Y165" s="467"/>
      <c r="Z165" s="468"/>
      <c r="AA165" s="108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</row>
    <row r="166" spans="1:62">
      <c r="A166" s="52"/>
      <c r="B166" s="421"/>
      <c r="C166" s="422"/>
      <c r="D166" s="422"/>
      <c r="E166" s="422"/>
      <c r="F166" s="422"/>
      <c r="G166" s="422"/>
      <c r="H166" s="423"/>
      <c r="I166" s="213"/>
      <c r="J166" s="214"/>
      <c r="K166" s="228"/>
      <c r="L166" s="229"/>
      <c r="M166" s="229"/>
      <c r="N166" s="229"/>
      <c r="O166" s="229"/>
      <c r="P166" s="229"/>
      <c r="Q166" s="229"/>
      <c r="R166" s="230"/>
      <c r="S166" s="215"/>
      <c r="T166" s="216"/>
      <c r="U166" s="469"/>
      <c r="V166" s="470"/>
      <c r="W166" s="470"/>
      <c r="X166" s="470"/>
      <c r="Y166" s="470"/>
      <c r="Z166" s="471"/>
      <c r="AA166" s="108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</row>
    <row r="167" spans="1:62" ht="18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"/>
      <c r="K167" s="5"/>
      <c r="L167" s="5"/>
      <c r="M167" s="5"/>
      <c r="N167" s="5"/>
      <c r="O167" s="5"/>
      <c r="P167" s="5"/>
      <c r="Q167" s="5"/>
      <c r="R167" s="111"/>
      <c r="S167" s="111"/>
      <c r="T167" s="108"/>
      <c r="U167" s="164"/>
      <c r="V167" s="164"/>
      <c r="W167" s="164"/>
      <c r="X167" s="164"/>
      <c r="Y167" s="164"/>
      <c r="Z167" s="164"/>
      <c r="AA167" s="108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</row>
    <row r="168" spans="1:62" ht="15.75" customHeight="1">
      <c r="A168" s="52"/>
      <c r="B168" s="219" t="s">
        <v>148</v>
      </c>
      <c r="C168" s="220"/>
      <c r="D168" s="220"/>
      <c r="E168" s="220"/>
      <c r="F168" s="220"/>
      <c r="G168" s="220"/>
      <c r="H168" s="221"/>
      <c r="I168" s="52"/>
      <c r="J168" s="5"/>
      <c r="K168" s="219" t="s">
        <v>65</v>
      </c>
      <c r="L168" s="220"/>
      <c r="M168" s="220"/>
      <c r="N168" s="220"/>
      <c r="O168" s="220"/>
      <c r="P168" s="220"/>
      <c r="Q168" s="220"/>
      <c r="R168" s="221"/>
      <c r="S168" s="111"/>
      <c r="T168" s="108"/>
      <c r="U168" s="477" t="s">
        <v>109</v>
      </c>
      <c r="V168" s="478"/>
      <c r="W168" s="478"/>
      <c r="X168" s="478"/>
      <c r="Y168" s="478"/>
      <c r="Z168" s="479"/>
      <c r="AA168" s="108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</row>
    <row r="169" spans="1:62">
      <c r="A169" s="52"/>
      <c r="B169" s="412"/>
      <c r="C169" s="413"/>
      <c r="D169" s="413"/>
      <c r="E169" s="413"/>
      <c r="F169" s="413"/>
      <c r="G169" s="413"/>
      <c r="H169" s="414"/>
      <c r="I169" s="52"/>
      <c r="J169" s="5"/>
      <c r="K169" s="222"/>
      <c r="L169" s="223"/>
      <c r="M169" s="223"/>
      <c r="N169" s="223"/>
      <c r="O169" s="223"/>
      <c r="P169" s="223"/>
      <c r="Q169" s="223"/>
      <c r="R169" s="224"/>
      <c r="T169" s="108"/>
      <c r="U169" s="480"/>
      <c r="V169" s="481"/>
      <c r="W169" s="481"/>
      <c r="X169" s="481"/>
      <c r="Y169" s="481"/>
      <c r="Z169" s="482"/>
      <c r="AA169" s="108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</row>
    <row r="170" spans="1:62">
      <c r="A170" s="52"/>
      <c r="B170" s="412"/>
      <c r="C170" s="413"/>
      <c r="D170" s="413"/>
      <c r="E170" s="413"/>
      <c r="F170" s="413"/>
      <c r="G170" s="413"/>
      <c r="H170" s="414"/>
      <c r="I170" s="52"/>
      <c r="J170" s="5"/>
      <c r="K170" s="225"/>
      <c r="L170" s="226"/>
      <c r="M170" s="226"/>
      <c r="N170" s="226"/>
      <c r="O170" s="226"/>
      <c r="P170" s="226"/>
      <c r="Q170" s="226"/>
      <c r="R170" s="227"/>
      <c r="T170" s="108"/>
      <c r="U170" s="483"/>
      <c r="V170" s="484"/>
      <c r="W170" s="484"/>
      <c r="X170" s="484"/>
      <c r="Y170" s="484"/>
      <c r="Z170" s="485"/>
      <c r="AA170" s="108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</row>
    <row r="171" spans="1:62">
      <c r="A171" s="52"/>
      <c r="B171" s="412"/>
      <c r="C171" s="413"/>
      <c r="D171" s="413"/>
      <c r="E171" s="413"/>
      <c r="F171" s="413"/>
      <c r="G171" s="413"/>
      <c r="H171" s="414"/>
      <c r="I171" s="52"/>
      <c r="J171" s="5"/>
      <c r="K171" s="225"/>
      <c r="L171" s="226"/>
      <c r="M171" s="226"/>
      <c r="N171" s="226"/>
      <c r="O171" s="226"/>
      <c r="P171" s="226"/>
      <c r="Q171" s="226"/>
      <c r="R171" s="227"/>
      <c r="T171" s="108"/>
      <c r="U171" s="483"/>
      <c r="V171" s="484"/>
      <c r="W171" s="484"/>
      <c r="X171" s="484"/>
      <c r="Y171" s="484"/>
      <c r="Z171" s="485"/>
      <c r="AA171" s="108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</row>
    <row r="172" spans="1:62">
      <c r="A172" s="52"/>
      <c r="B172" s="412"/>
      <c r="C172" s="413"/>
      <c r="D172" s="413"/>
      <c r="E172" s="413"/>
      <c r="F172" s="413"/>
      <c r="G172" s="413"/>
      <c r="H172" s="414"/>
      <c r="I172" s="52"/>
      <c r="J172" s="5"/>
      <c r="K172" s="225"/>
      <c r="L172" s="226"/>
      <c r="M172" s="226"/>
      <c r="N172" s="226"/>
      <c r="O172" s="226"/>
      <c r="P172" s="226"/>
      <c r="Q172" s="226"/>
      <c r="R172" s="227"/>
      <c r="T172" s="108"/>
      <c r="U172" s="483"/>
      <c r="V172" s="484"/>
      <c r="W172" s="484"/>
      <c r="X172" s="484"/>
      <c r="Y172" s="484"/>
      <c r="Z172" s="485"/>
      <c r="AA172" s="108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</row>
    <row r="173" spans="1:62">
      <c r="A173" s="52"/>
      <c r="B173" s="412"/>
      <c r="C173" s="413"/>
      <c r="D173" s="413"/>
      <c r="E173" s="413"/>
      <c r="F173" s="413"/>
      <c r="G173" s="413"/>
      <c r="H173" s="414"/>
      <c r="I173" s="52"/>
      <c r="J173" s="5"/>
      <c r="K173" s="225"/>
      <c r="L173" s="226"/>
      <c r="M173" s="226"/>
      <c r="N173" s="226"/>
      <c r="O173" s="226"/>
      <c r="P173" s="226"/>
      <c r="Q173" s="226"/>
      <c r="R173" s="227"/>
      <c r="T173" s="108"/>
      <c r="U173" s="483"/>
      <c r="V173" s="484"/>
      <c r="W173" s="484"/>
      <c r="X173" s="484"/>
      <c r="Y173" s="484"/>
      <c r="Z173" s="485"/>
      <c r="AA173" s="108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</row>
    <row r="174" spans="1:62">
      <c r="A174" s="52"/>
      <c r="B174" s="412"/>
      <c r="C174" s="413"/>
      <c r="D174" s="413"/>
      <c r="E174" s="413"/>
      <c r="F174" s="413"/>
      <c r="G174" s="413"/>
      <c r="H174" s="414"/>
      <c r="I174" s="52"/>
      <c r="J174" s="5"/>
      <c r="K174" s="225"/>
      <c r="L174" s="226"/>
      <c r="M174" s="226"/>
      <c r="N174" s="226"/>
      <c r="O174" s="226"/>
      <c r="P174" s="226"/>
      <c r="Q174" s="226"/>
      <c r="R174" s="227"/>
      <c r="T174" s="108"/>
      <c r="U174" s="483"/>
      <c r="V174" s="484"/>
      <c r="W174" s="484"/>
      <c r="X174" s="484"/>
      <c r="Y174" s="484"/>
      <c r="Z174" s="485"/>
      <c r="AA174" s="108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</row>
    <row r="175" spans="1:62">
      <c r="A175" s="52"/>
      <c r="B175" s="412"/>
      <c r="C175" s="413"/>
      <c r="D175" s="413"/>
      <c r="E175" s="413"/>
      <c r="F175" s="413"/>
      <c r="G175" s="413"/>
      <c r="H175" s="414"/>
      <c r="I175" s="52"/>
      <c r="J175" s="5"/>
      <c r="K175" s="225"/>
      <c r="L175" s="226"/>
      <c r="M175" s="226"/>
      <c r="N175" s="226"/>
      <c r="O175" s="226"/>
      <c r="P175" s="226"/>
      <c r="Q175" s="226"/>
      <c r="R175" s="227"/>
      <c r="T175" s="108"/>
      <c r="U175" s="483"/>
      <c r="V175" s="484"/>
      <c r="W175" s="484"/>
      <c r="X175" s="484"/>
      <c r="Y175" s="484"/>
      <c r="Z175" s="485"/>
      <c r="AA175" s="108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</row>
    <row r="176" spans="1:62">
      <c r="A176" s="52"/>
      <c r="B176" s="412"/>
      <c r="C176" s="413"/>
      <c r="D176" s="413"/>
      <c r="E176" s="413"/>
      <c r="F176" s="413"/>
      <c r="G176" s="413"/>
      <c r="H176" s="414"/>
      <c r="I176" s="52"/>
      <c r="J176" s="5"/>
      <c r="K176" s="225"/>
      <c r="L176" s="226"/>
      <c r="M176" s="226"/>
      <c r="N176" s="226"/>
      <c r="O176" s="226"/>
      <c r="P176" s="226"/>
      <c r="Q176" s="226"/>
      <c r="R176" s="227"/>
      <c r="T176" s="108"/>
      <c r="U176" s="483"/>
      <c r="V176" s="484"/>
      <c r="W176" s="484"/>
      <c r="X176" s="484"/>
      <c r="Y176" s="484"/>
      <c r="Z176" s="485"/>
      <c r="AA176" s="108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</row>
    <row r="177" spans="1:62">
      <c r="A177" s="52"/>
      <c r="B177" s="412"/>
      <c r="C177" s="413"/>
      <c r="D177" s="413"/>
      <c r="E177" s="413"/>
      <c r="F177" s="413"/>
      <c r="G177" s="413"/>
      <c r="H177" s="414"/>
      <c r="I177" s="52"/>
      <c r="J177" s="5"/>
      <c r="K177" s="225"/>
      <c r="L177" s="226"/>
      <c r="M177" s="226"/>
      <c r="N177" s="226"/>
      <c r="O177" s="226"/>
      <c r="P177" s="226"/>
      <c r="Q177" s="226"/>
      <c r="R177" s="227"/>
      <c r="T177" s="108"/>
      <c r="U177" s="483"/>
      <c r="V177" s="484"/>
      <c r="W177" s="484"/>
      <c r="X177" s="484"/>
      <c r="Y177" s="484"/>
      <c r="Z177" s="485"/>
      <c r="AA177" s="108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</row>
    <row r="178" spans="1:62">
      <c r="A178" s="52"/>
      <c r="B178" s="412"/>
      <c r="C178" s="413"/>
      <c r="D178" s="413"/>
      <c r="E178" s="413"/>
      <c r="F178" s="413"/>
      <c r="G178" s="413"/>
      <c r="H178" s="414"/>
      <c r="I178" s="52"/>
      <c r="J178" s="5"/>
      <c r="K178" s="225"/>
      <c r="L178" s="226"/>
      <c r="M178" s="226"/>
      <c r="N178" s="226"/>
      <c r="O178" s="226"/>
      <c r="P178" s="226"/>
      <c r="Q178" s="226"/>
      <c r="R178" s="227"/>
      <c r="T178" s="108"/>
      <c r="U178" s="483"/>
      <c r="V178" s="484"/>
      <c r="W178" s="484"/>
      <c r="X178" s="484"/>
      <c r="Y178" s="484"/>
      <c r="Z178" s="485"/>
      <c r="AA178" s="108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</row>
    <row r="179" spans="1:62">
      <c r="A179" s="52"/>
      <c r="B179" s="412"/>
      <c r="C179" s="413"/>
      <c r="D179" s="413"/>
      <c r="E179" s="413"/>
      <c r="F179" s="413"/>
      <c r="G179" s="413"/>
      <c r="H179" s="414"/>
      <c r="I179" s="52"/>
      <c r="J179" s="5"/>
      <c r="K179" s="225"/>
      <c r="L179" s="226"/>
      <c r="M179" s="226"/>
      <c r="N179" s="226"/>
      <c r="O179" s="226"/>
      <c r="P179" s="226"/>
      <c r="Q179" s="226"/>
      <c r="R179" s="227"/>
      <c r="T179" s="108"/>
      <c r="U179" s="483"/>
      <c r="V179" s="484"/>
      <c r="W179" s="484"/>
      <c r="X179" s="484"/>
      <c r="Y179" s="484"/>
      <c r="Z179" s="485"/>
      <c r="AA179" s="108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</row>
    <row r="180" spans="1:62">
      <c r="A180" s="52"/>
      <c r="B180" s="412"/>
      <c r="C180" s="413"/>
      <c r="D180" s="413"/>
      <c r="E180" s="413"/>
      <c r="F180" s="413"/>
      <c r="G180" s="413"/>
      <c r="H180" s="414"/>
      <c r="I180" s="52"/>
      <c r="J180" s="5"/>
      <c r="K180" s="225"/>
      <c r="L180" s="226"/>
      <c r="M180" s="226"/>
      <c r="N180" s="226"/>
      <c r="O180" s="226"/>
      <c r="P180" s="226"/>
      <c r="Q180" s="226"/>
      <c r="R180" s="227"/>
      <c r="T180" s="108"/>
      <c r="U180" s="483"/>
      <c r="V180" s="484"/>
      <c r="W180" s="484"/>
      <c r="X180" s="484"/>
      <c r="Y180" s="484"/>
      <c r="Z180" s="485"/>
      <c r="AA180" s="108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</row>
    <row r="181" spans="1:62">
      <c r="A181" s="52"/>
      <c r="B181" s="412"/>
      <c r="C181" s="413"/>
      <c r="D181" s="413"/>
      <c r="E181" s="413"/>
      <c r="F181" s="413"/>
      <c r="G181" s="413"/>
      <c r="H181" s="414"/>
      <c r="I181" s="52"/>
      <c r="J181" s="5"/>
      <c r="K181" s="225"/>
      <c r="L181" s="226"/>
      <c r="M181" s="226"/>
      <c r="N181" s="226"/>
      <c r="O181" s="226"/>
      <c r="P181" s="226"/>
      <c r="Q181" s="226"/>
      <c r="R181" s="227"/>
      <c r="T181" s="108"/>
      <c r="U181" s="483"/>
      <c r="V181" s="484"/>
      <c r="W181" s="484"/>
      <c r="X181" s="484"/>
      <c r="Y181" s="484"/>
      <c r="Z181" s="485"/>
      <c r="AA181" s="108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</row>
    <row r="182" spans="1:62">
      <c r="A182" s="52"/>
      <c r="B182" s="412"/>
      <c r="C182" s="413"/>
      <c r="D182" s="413"/>
      <c r="E182" s="413"/>
      <c r="F182" s="413"/>
      <c r="G182" s="413"/>
      <c r="H182" s="414"/>
      <c r="I182" s="52"/>
      <c r="J182" s="5"/>
      <c r="K182" s="225"/>
      <c r="L182" s="226"/>
      <c r="M182" s="226"/>
      <c r="N182" s="226"/>
      <c r="O182" s="226"/>
      <c r="P182" s="226"/>
      <c r="Q182" s="226"/>
      <c r="R182" s="227"/>
      <c r="T182" s="108"/>
      <c r="U182" s="483"/>
      <c r="V182" s="484"/>
      <c r="W182" s="484"/>
      <c r="X182" s="484"/>
      <c r="Y182" s="484"/>
      <c r="Z182" s="485"/>
      <c r="AA182" s="108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</row>
    <row r="183" spans="1:62">
      <c r="A183" s="52"/>
      <c r="B183" s="412"/>
      <c r="C183" s="413"/>
      <c r="D183" s="413"/>
      <c r="E183" s="413"/>
      <c r="F183" s="413"/>
      <c r="G183" s="413"/>
      <c r="H183" s="414"/>
      <c r="I183" s="52"/>
      <c r="J183" s="5"/>
      <c r="K183" s="225"/>
      <c r="L183" s="226"/>
      <c r="M183" s="226"/>
      <c r="N183" s="226"/>
      <c r="O183" s="226"/>
      <c r="P183" s="226"/>
      <c r="Q183" s="226"/>
      <c r="R183" s="227"/>
      <c r="T183" s="108"/>
      <c r="U183" s="483"/>
      <c r="V183" s="484"/>
      <c r="W183" s="484"/>
      <c r="X183" s="484"/>
      <c r="Y183" s="484"/>
      <c r="Z183" s="485"/>
      <c r="AA183" s="108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</row>
    <row r="184" spans="1:62">
      <c r="A184" s="52"/>
      <c r="B184" s="412"/>
      <c r="C184" s="413"/>
      <c r="D184" s="413"/>
      <c r="E184" s="413"/>
      <c r="F184" s="413"/>
      <c r="G184" s="413"/>
      <c r="H184" s="414"/>
      <c r="I184" s="52"/>
      <c r="J184" s="5"/>
      <c r="K184" s="225"/>
      <c r="L184" s="226"/>
      <c r="M184" s="226"/>
      <c r="N184" s="226"/>
      <c r="O184" s="226"/>
      <c r="P184" s="226"/>
      <c r="Q184" s="226"/>
      <c r="R184" s="227"/>
      <c r="T184" s="108"/>
      <c r="U184" s="483"/>
      <c r="V184" s="484"/>
      <c r="W184" s="484"/>
      <c r="X184" s="484"/>
      <c r="Y184" s="484"/>
      <c r="Z184" s="485"/>
      <c r="AA184" s="108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</row>
    <row r="185" spans="1:62" s="110" customFormat="1">
      <c r="A185" s="52"/>
      <c r="B185" s="412"/>
      <c r="C185" s="413"/>
      <c r="D185" s="413"/>
      <c r="E185" s="413"/>
      <c r="F185" s="413"/>
      <c r="G185" s="413"/>
      <c r="H185" s="414"/>
      <c r="I185" s="52"/>
      <c r="J185" s="5"/>
      <c r="K185" s="225"/>
      <c r="L185" s="226"/>
      <c r="M185" s="226"/>
      <c r="N185" s="226"/>
      <c r="O185" s="226"/>
      <c r="P185" s="226"/>
      <c r="Q185" s="226"/>
      <c r="R185" s="227"/>
      <c r="S185" s="5"/>
      <c r="T185" s="108"/>
      <c r="U185" s="483"/>
      <c r="V185" s="484"/>
      <c r="W185" s="484"/>
      <c r="X185" s="484"/>
      <c r="Y185" s="484"/>
      <c r="Z185" s="485"/>
      <c r="AA185" s="108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</row>
    <row r="186" spans="1:62">
      <c r="A186" s="52"/>
      <c r="B186" s="415"/>
      <c r="C186" s="416"/>
      <c r="D186" s="416"/>
      <c r="E186" s="416"/>
      <c r="F186" s="416"/>
      <c r="G186" s="416"/>
      <c r="H186" s="417"/>
      <c r="I186" s="52"/>
      <c r="J186" s="5"/>
      <c r="K186" s="228"/>
      <c r="L186" s="229"/>
      <c r="M186" s="229"/>
      <c r="N186" s="229"/>
      <c r="O186" s="229"/>
      <c r="P186" s="229"/>
      <c r="Q186" s="229"/>
      <c r="R186" s="230"/>
      <c r="T186" s="108"/>
      <c r="U186" s="486"/>
      <c r="V186" s="487"/>
      <c r="W186" s="487"/>
      <c r="X186" s="487"/>
      <c r="Y186" s="487"/>
      <c r="Z186" s="488"/>
      <c r="AA186" s="108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</row>
    <row r="187" spans="1:62">
      <c r="A187" s="52"/>
      <c r="B187" s="52"/>
      <c r="C187" s="52"/>
      <c r="D187" s="52"/>
      <c r="E187" s="52"/>
      <c r="F187" s="52"/>
      <c r="G187" s="52"/>
      <c r="H187" s="52"/>
      <c r="I187" s="52"/>
      <c r="J187" s="5"/>
      <c r="K187" s="5"/>
      <c r="L187" s="5"/>
      <c r="M187" s="5"/>
      <c r="N187" s="5"/>
      <c r="O187" s="5"/>
      <c r="P187" s="5"/>
      <c r="Q187" s="5"/>
      <c r="T187" s="108"/>
      <c r="U187" s="164"/>
      <c r="V187" s="164"/>
      <c r="W187" s="164"/>
      <c r="X187" s="164"/>
      <c r="Y187" s="164"/>
      <c r="Z187" s="164"/>
      <c r="AA187" s="108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</row>
    <row r="188" spans="1:62" hidden="1">
      <c r="A188" s="109"/>
      <c r="B188" s="109"/>
      <c r="C188" s="109"/>
      <c r="D188" s="109"/>
      <c r="E188" s="109"/>
      <c r="F188" s="109"/>
      <c r="G188" s="109"/>
      <c r="H188" s="109"/>
      <c r="I188" s="109"/>
      <c r="L188" s="109"/>
      <c r="M188" s="109"/>
      <c r="N188" s="109"/>
      <c r="O188" s="109"/>
      <c r="P188" s="109"/>
      <c r="Q188" s="109"/>
      <c r="R188" s="109"/>
      <c r="S188" s="109"/>
      <c r="V188" s="188"/>
      <c r="W188" s="188"/>
      <c r="X188" s="188"/>
      <c r="Y188" s="188"/>
      <c r="Z188" s="188"/>
      <c r="AA188" s="121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</row>
    <row r="189" spans="1:62" hidden="1">
      <c r="A189" s="109"/>
      <c r="B189" s="109"/>
      <c r="C189" s="109"/>
      <c r="D189" s="109"/>
      <c r="E189" s="109"/>
      <c r="F189" s="109"/>
      <c r="G189" s="109"/>
      <c r="H189" s="109"/>
      <c r="I189" s="109"/>
      <c r="L189" s="109"/>
      <c r="M189" s="109"/>
      <c r="N189" s="109"/>
      <c r="O189" s="109"/>
      <c r="P189" s="109"/>
      <c r="Q189" s="109"/>
      <c r="R189" s="109"/>
      <c r="S189" s="109"/>
      <c r="V189" s="188"/>
      <c r="W189" s="188"/>
      <c r="X189" s="188"/>
      <c r="Y189" s="188"/>
      <c r="Z189" s="188"/>
      <c r="AA189" s="121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</row>
    <row r="190" spans="1:62" hidden="1">
      <c r="A190" s="109"/>
      <c r="B190" s="109"/>
      <c r="C190" s="109"/>
      <c r="D190" s="109"/>
      <c r="E190" s="109"/>
      <c r="F190" s="109"/>
      <c r="G190" s="109"/>
      <c r="H190" s="109"/>
      <c r="I190" s="109"/>
      <c r="L190" s="109"/>
      <c r="M190" s="109"/>
      <c r="N190" s="109"/>
      <c r="O190" s="109"/>
      <c r="P190" s="109"/>
      <c r="Q190" s="109"/>
      <c r="R190" s="109"/>
      <c r="S190" s="109"/>
      <c r="V190" s="188"/>
      <c r="W190" s="188"/>
      <c r="X190" s="188"/>
      <c r="Y190" s="188"/>
      <c r="Z190" s="188"/>
      <c r="AA190" s="121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</row>
    <row r="191" spans="1:62" hidden="1">
      <c r="A191" s="109"/>
      <c r="B191" s="109"/>
      <c r="C191" s="109"/>
      <c r="D191" s="109"/>
      <c r="E191" s="109"/>
      <c r="F191" s="109"/>
      <c r="G191" s="109"/>
      <c r="H191" s="109"/>
      <c r="I191" s="109"/>
      <c r="L191" s="109"/>
      <c r="M191" s="109"/>
      <c r="N191" s="109"/>
      <c r="O191" s="109"/>
      <c r="P191" s="109"/>
      <c r="Q191" s="109"/>
      <c r="R191" s="109"/>
      <c r="S191" s="109"/>
      <c r="V191" s="188"/>
      <c r="W191" s="188"/>
      <c r="X191" s="188"/>
      <c r="Y191" s="188"/>
      <c r="Z191" s="188"/>
      <c r="AA191" s="121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</row>
    <row r="192" spans="1:62" hidden="1">
      <c r="A192" s="109"/>
      <c r="B192" s="109"/>
      <c r="C192" s="109"/>
      <c r="D192" s="109"/>
      <c r="E192" s="109"/>
      <c r="F192" s="109"/>
      <c r="G192" s="109"/>
      <c r="H192" s="109"/>
      <c r="I192" s="109"/>
      <c r="L192" s="109"/>
      <c r="M192" s="109"/>
      <c r="N192" s="109"/>
      <c r="O192" s="109"/>
      <c r="P192" s="109"/>
      <c r="Q192" s="109"/>
      <c r="R192" s="109"/>
      <c r="S192" s="109"/>
      <c r="V192" s="188"/>
      <c r="W192" s="188"/>
      <c r="X192" s="188"/>
      <c r="Y192" s="188"/>
      <c r="Z192" s="188"/>
      <c r="AA192" s="121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</row>
    <row r="193" spans="1:62" hidden="1">
      <c r="A193" s="109"/>
      <c r="B193" s="109"/>
      <c r="C193" s="109"/>
      <c r="D193" s="109"/>
      <c r="E193" s="109"/>
      <c r="F193" s="109"/>
      <c r="G193" s="109"/>
      <c r="H193" s="109"/>
      <c r="I193" s="109"/>
      <c r="L193" s="109"/>
      <c r="M193" s="109"/>
      <c r="N193" s="109"/>
      <c r="O193" s="109"/>
      <c r="P193" s="109"/>
      <c r="Q193" s="109"/>
      <c r="R193" s="109"/>
      <c r="S193" s="109"/>
      <c r="V193" s="188"/>
      <c r="W193" s="188"/>
      <c r="X193" s="188"/>
      <c r="Y193" s="188"/>
      <c r="Z193" s="188"/>
      <c r="AA193" s="121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</row>
    <row r="194" spans="1:62" hidden="1">
      <c r="A194" s="109"/>
      <c r="B194" s="109"/>
      <c r="C194" s="109"/>
      <c r="D194" s="109"/>
      <c r="E194" s="109"/>
      <c r="F194" s="109"/>
      <c r="G194" s="109"/>
      <c r="H194" s="109"/>
      <c r="I194" s="109"/>
      <c r="L194" s="109"/>
      <c r="M194" s="109"/>
      <c r="N194" s="109"/>
      <c r="O194" s="109"/>
      <c r="P194" s="109"/>
      <c r="Q194" s="109"/>
      <c r="R194" s="109"/>
      <c r="S194" s="109"/>
      <c r="V194" s="188"/>
      <c r="W194" s="188"/>
      <c r="X194" s="188"/>
      <c r="Y194" s="188"/>
      <c r="Z194" s="188"/>
      <c r="AA194" s="121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</row>
    <row r="195" spans="1:62" hidden="1">
      <c r="A195" s="109"/>
      <c r="B195" s="109"/>
      <c r="C195" s="109"/>
      <c r="D195" s="109"/>
      <c r="E195" s="109"/>
      <c r="F195" s="109"/>
      <c r="G195" s="109"/>
      <c r="H195" s="109"/>
      <c r="I195" s="109"/>
      <c r="L195" s="109"/>
      <c r="M195" s="109"/>
      <c r="N195" s="109"/>
      <c r="O195" s="109"/>
      <c r="P195" s="109"/>
      <c r="Q195" s="109"/>
      <c r="R195" s="109"/>
      <c r="S195" s="109"/>
      <c r="V195" s="188"/>
      <c r="W195" s="188"/>
      <c r="X195" s="188"/>
      <c r="Y195" s="188"/>
      <c r="Z195" s="188"/>
      <c r="AA195" s="121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</row>
    <row r="196" spans="1:62" hidden="1">
      <c r="A196" s="109"/>
      <c r="B196" s="109"/>
      <c r="C196" s="109"/>
      <c r="D196" s="109"/>
      <c r="E196" s="109"/>
      <c r="F196" s="109"/>
      <c r="G196" s="109"/>
      <c r="H196" s="109"/>
      <c r="I196" s="109"/>
      <c r="L196" s="109"/>
      <c r="M196" s="109"/>
      <c r="N196" s="109"/>
      <c r="O196" s="109"/>
      <c r="P196" s="109"/>
      <c r="Q196" s="109"/>
      <c r="R196" s="109"/>
      <c r="S196" s="109"/>
      <c r="V196" s="188"/>
      <c r="W196" s="188"/>
      <c r="X196" s="188"/>
      <c r="Y196" s="188"/>
      <c r="Z196" s="188"/>
      <c r="AA196" s="121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</row>
    <row r="197" spans="1:62" hidden="1">
      <c r="A197" s="109"/>
      <c r="B197" s="109"/>
      <c r="C197" s="109"/>
      <c r="D197" s="109"/>
      <c r="E197" s="109"/>
      <c r="F197" s="109"/>
      <c r="G197" s="109"/>
      <c r="H197" s="109"/>
      <c r="I197" s="109"/>
      <c r="L197" s="109"/>
      <c r="M197" s="109"/>
      <c r="N197" s="109"/>
      <c r="O197" s="109"/>
      <c r="P197" s="109"/>
      <c r="Q197" s="109"/>
      <c r="R197" s="109"/>
      <c r="S197" s="109"/>
      <c r="V197" s="188"/>
      <c r="W197" s="188"/>
      <c r="X197" s="188"/>
      <c r="Y197" s="188"/>
      <c r="Z197" s="188"/>
      <c r="AA197" s="121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</row>
    <row r="198" spans="1:62" hidden="1">
      <c r="A198" s="109"/>
      <c r="B198" s="109"/>
      <c r="C198" s="109"/>
      <c r="D198" s="109"/>
      <c r="E198" s="109"/>
      <c r="F198" s="109"/>
      <c r="G198" s="109"/>
      <c r="H198" s="109"/>
      <c r="I198" s="109"/>
      <c r="L198" s="109"/>
      <c r="M198" s="109"/>
      <c r="N198" s="109"/>
      <c r="O198" s="109"/>
      <c r="P198" s="109"/>
      <c r="Q198" s="109"/>
      <c r="R198" s="109"/>
      <c r="S198" s="109"/>
      <c r="V198" s="188"/>
      <c r="W198" s="188"/>
      <c r="X198" s="188"/>
      <c r="Y198" s="188"/>
      <c r="Z198" s="188"/>
      <c r="AA198" s="121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</row>
    <row r="199" spans="1:62" hidden="1">
      <c r="A199" s="109"/>
      <c r="B199" s="109"/>
      <c r="C199" s="109"/>
      <c r="D199" s="109"/>
      <c r="E199" s="109"/>
      <c r="F199" s="109"/>
      <c r="G199" s="109"/>
      <c r="H199" s="109"/>
      <c r="I199" s="109"/>
      <c r="L199" s="109"/>
      <c r="M199" s="109"/>
      <c r="N199" s="109"/>
      <c r="O199" s="109"/>
      <c r="P199" s="109"/>
      <c r="Q199" s="109"/>
      <c r="R199" s="109"/>
      <c r="S199" s="109"/>
      <c r="V199" s="188"/>
      <c r="W199" s="188"/>
      <c r="X199" s="188"/>
      <c r="Y199" s="188"/>
      <c r="Z199" s="188"/>
      <c r="AA199" s="121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</row>
    <row r="200" spans="1:62" hidden="1">
      <c r="A200" s="109"/>
      <c r="B200" s="109"/>
      <c r="C200" s="109"/>
      <c r="D200" s="109"/>
      <c r="E200" s="109"/>
      <c r="F200" s="109"/>
      <c r="G200" s="109"/>
      <c r="H200" s="109"/>
      <c r="I200" s="109"/>
      <c r="L200" s="109"/>
      <c r="M200" s="109"/>
      <c r="N200" s="109"/>
      <c r="O200" s="109"/>
      <c r="P200" s="109"/>
      <c r="Q200" s="109"/>
      <c r="R200" s="109"/>
      <c r="S200" s="109"/>
      <c r="V200" s="188"/>
      <c r="W200" s="188"/>
      <c r="X200" s="188"/>
      <c r="Y200" s="188"/>
      <c r="Z200" s="188"/>
      <c r="AA200" s="121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</row>
    <row r="201" spans="1:62" hidden="1">
      <c r="A201" s="109"/>
      <c r="B201" s="109"/>
      <c r="C201" s="109"/>
      <c r="D201" s="109"/>
      <c r="E201" s="109"/>
      <c r="F201" s="109"/>
      <c r="G201" s="109"/>
      <c r="H201" s="109"/>
      <c r="I201" s="109"/>
      <c r="L201" s="109"/>
      <c r="M201" s="109"/>
      <c r="N201" s="109"/>
      <c r="O201" s="109"/>
      <c r="P201" s="109"/>
      <c r="Q201" s="109"/>
      <c r="R201" s="109"/>
      <c r="S201" s="109"/>
      <c r="V201" s="188"/>
      <c r="W201" s="188"/>
      <c r="X201" s="188"/>
      <c r="Y201" s="188"/>
      <c r="Z201" s="188"/>
      <c r="AA201" s="121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</row>
    <row r="202" spans="1:62" hidden="1">
      <c r="A202" s="109"/>
      <c r="B202" s="109"/>
      <c r="C202" s="109"/>
      <c r="D202" s="109"/>
      <c r="E202" s="109"/>
      <c r="F202" s="109"/>
      <c r="G202" s="109"/>
      <c r="H202" s="109"/>
      <c r="I202" s="109"/>
      <c r="L202" s="109"/>
      <c r="M202" s="109"/>
      <c r="N202" s="109"/>
      <c r="O202" s="109"/>
      <c r="P202" s="109"/>
      <c r="Q202" s="109"/>
      <c r="R202" s="109"/>
      <c r="S202" s="109"/>
      <c r="V202" s="188"/>
      <c r="W202" s="188"/>
      <c r="X202" s="188"/>
      <c r="Y202" s="188"/>
      <c r="Z202" s="188"/>
      <c r="AA202" s="121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</row>
    <row r="203" spans="1:62" hidden="1">
      <c r="A203" s="109"/>
      <c r="B203" s="109"/>
      <c r="C203" s="109"/>
      <c r="D203" s="109"/>
      <c r="E203" s="109"/>
      <c r="F203" s="109"/>
      <c r="G203" s="109"/>
      <c r="H203" s="109"/>
      <c r="I203" s="109"/>
      <c r="L203" s="109"/>
      <c r="M203" s="109"/>
      <c r="N203" s="109"/>
      <c r="O203" s="109"/>
      <c r="P203" s="109"/>
      <c r="Q203" s="109"/>
      <c r="R203" s="109"/>
      <c r="S203" s="109"/>
      <c r="V203" s="188"/>
      <c r="W203" s="188"/>
      <c r="X203" s="188"/>
      <c r="Y203" s="188"/>
      <c r="Z203" s="188"/>
      <c r="AA203" s="121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</row>
    <row r="204" spans="1:62" hidden="1">
      <c r="A204" s="109"/>
      <c r="B204" s="109"/>
      <c r="C204" s="109"/>
      <c r="D204" s="109"/>
      <c r="E204" s="109"/>
      <c r="F204" s="109"/>
      <c r="G204" s="109"/>
      <c r="H204" s="109"/>
      <c r="I204" s="109"/>
      <c r="L204" s="109"/>
      <c r="M204" s="109"/>
      <c r="N204" s="109"/>
      <c r="O204" s="109"/>
      <c r="P204" s="109"/>
      <c r="Q204" s="109"/>
      <c r="R204" s="109"/>
      <c r="S204" s="109"/>
      <c r="V204" s="188"/>
      <c r="W204" s="188"/>
      <c r="X204" s="188"/>
      <c r="Y204" s="188"/>
      <c r="Z204" s="188"/>
      <c r="AA204" s="121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</row>
    <row r="205" spans="1:62" hidden="1">
      <c r="A205" s="109"/>
      <c r="B205" s="109"/>
      <c r="C205" s="109"/>
      <c r="D205" s="109"/>
      <c r="E205" s="109"/>
      <c r="F205" s="109"/>
      <c r="G205" s="109"/>
      <c r="H205" s="109"/>
      <c r="I205" s="109"/>
      <c r="L205" s="109"/>
      <c r="M205" s="109"/>
      <c r="N205" s="109"/>
      <c r="O205" s="109"/>
      <c r="P205" s="109"/>
      <c r="Q205" s="109"/>
      <c r="R205" s="109"/>
      <c r="S205" s="109"/>
      <c r="V205" s="188"/>
      <c r="W205" s="188"/>
      <c r="X205" s="188"/>
      <c r="Y205" s="188"/>
      <c r="Z205" s="188"/>
      <c r="AA205" s="121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</row>
    <row r="206" spans="1:62" hidden="1">
      <c r="A206" s="109"/>
      <c r="B206" s="109"/>
      <c r="C206" s="109"/>
      <c r="D206" s="109"/>
      <c r="E206" s="109"/>
      <c r="F206" s="109"/>
      <c r="G206" s="109"/>
      <c r="H206" s="109"/>
      <c r="I206" s="109"/>
      <c r="L206" s="109"/>
      <c r="M206" s="109"/>
      <c r="N206" s="109"/>
      <c r="O206" s="109"/>
      <c r="P206" s="109"/>
      <c r="Q206" s="109"/>
      <c r="R206" s="109"/>
      <c r="S206" s="109"/>
      <c r="V206" s="188"/>
      <c r="W206" s="188"/>
      <c r="X206" s="188"/>
      <c r="Y206" s="188"/>
      <c r="Z206" s="188"/>
      <c r="AA206" s="121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</row>
    <row r="207" spans="1:62" hidden="1">
      <c r="A207" s="109"/>
      <c r="B207" s="109"/>
      <c r="C207" s="109"/>
      <c r="D207" s="109"/>
      <c r="E207" s="109"/>
      <c r="F207" s="109"/>
      <c r="G207" s="109"/>
      <c r="H207" s="109"/>
      <c r="I207" s="109"/>
      <c r="L207" s="109"/>
      <c r="M207" s="109"/>
      <c r="N207" s="109"/>
      <c r="O207" s="109"/>
      <c r="P207" s="109"/>
      <c r="Q207" s="109"/>
      <c r="R207" s="109"/>
      <c r="S207" s="109"/>
      <c r="V207" s="188"/>
      <c r="W207" s="188"/>
      <c r="X207" s="188"/>
      <c r="Y207" s="188"/>
      <c r="Z207" s="188"/>
      <c r="AA207" s="121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</row>
    <row r="208" spans="1:62" hidden="1">
      <c r="A208" s="109"/>
      <c r="B208" s="109"/>
      <c r="C208" s="109"/>
      <c r="D208" s="109"/>
      <c r="E208" s="109"/>
      <c r="F208" s="109"/>
      <c r="G208" s="109"/>
      <c r="H208" s="109"/>
      <c r="I208" s="109"/>
      <c r="L208" s="109"/>
      <c r="M208" s="109"/>
      <c r="N208" s="109"/>
      <c r="O208" s="109"/>
      <c r="P208" s="109"/>
      <c r="Q208" s="109"/>
      <c r="R208" s="109"/>
      <c r="S208" s="109"/>
      <c r="V208" s="188"/>
      <c r="W208" s="188"/>
      <c r="X208" s="188"/>
      <c r="Y208" s="188"/>
      <c r="Z208" s="188"/>
      <c r="AA208" s="121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</row>
    <row r="209" spans="1:62" hidden="1">
      <c r="A209" s="109"/>
      <c r="B209" s="109"/>
      <c r="C209" s="109"/>
      <c r="D209" s="109"/>
      <c r="E209" s="109"/>
      <c r="F209" s="109"/>
      <c r="G209" s="109"/>
      <c r="H209" s="109"/>
      <c r="I209" s="109"/>
      <c r="L209" s="109"/>
      <c r="M209" s="109"/>
      <c r="N209" s="109"/>
      <c r="O209" s="109"/>
      <c r="P209" s="109"/>
      <c r="Q209" s="109"/>
      <c r="R209" s="109"/>
      <c r="S209" s="109"/>
      <c r="V209" s="188"/>
      <c r="W209" s="188"/>
      <c r="X209" s="188"/>
      <c r="Y209" s="188"/>
      <c r="Z209" s="188"/>
      <c r="AA209" s="121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</row>
    <row r="210" spans="1:62" hidden="1">
      <c r="A210" s="109"/>
      <c r="B210" s="109"/>
      <c r="C210" s="109"/>
      <c r="D210" s="109"/>
      <c r="E210" s="109"/>
      <c r="F210" s="109"/>
      <c r="G210" s="109"/>
      <c r="H210" s="109"/>
      <c r="I210" s="109"/>
      <c r="L210" s="109"/>
      <c r="M210" s="109"/>
      <c r="N210" s="109"/>
      <c r="O210" s="109"/>
      <c r="P210" s="109"/>
      <c r="Q210" s="109"/>
      <c r="R210" s="109"/>
      <c r="S210" s="109"/>
      <c r="V210" s="188"/>
      <c r="W210" s="188"/>
      <c r="X210" s="188"/>
      <c r="Y210" s="188"/>
      <c r="Z210" s="188"/>
      <c r="AA210" s="121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</row>
    <row r="211" spans="1:62" hidden="1">
      <c r="A211" s="109"/>
      <c r="B211" s="109"/>
      <c r="C211" s="109"/>
      <c r="D211" s="109"/>
      <c r="E211" s="109"/>
      <c r="F211" s="109"/>
      <c r="G211" s="109"/>
      <c r="H211" s="109"/>
      <c r="I211" s="109"/>
      <c r="L211" s="109"/>
      <c r="M211" s="109"/>
      <c r="N211" s="109"/>
      <c r="O211" s="109"/>
      <c r="P211" s="109"/>
      <c r="Q211" s="109"/>
      <c r="R211" s="109"/>
      <c r="S211" s="109"/>
      <c r="V211" s="188"/>
      <c r="W211" s="188"/>
      <c r="X211" s="188"/>
      <c r="Y211" s="188"/>
      <c r="Z211" s="188"/>
      <c r="AA211" s="121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</row>
    <row r="212" spans="1:62" hidden="1">
      <c r="A212" s="109"/>
      <c r="B212" s="109"/>
      <c r="C212" s="109"/>
      <c r="D212" s="109"/>
      <c r="E212" s="109"/>
      <c r="F212" s="109"/>
      <c r="G212" s="109"/>
      <c r="H212" s="109"/>
      <c r="I212" s="109"/>
      <c r="L212" s="109"/>
      <c r="M212" s="109"/>
      <c r="N212" s="109"/>
      <c r="O212" s="109"/>
      <c r="P212" s="109"/>
      <c r="Q212" s="109"/>
      <c r="R212" s="109"/>
      <c r="S212" s="109"/>
      <c r="V212" s="188"/>
      <c r="W212" s="188"/>
      <c r="X212" s="188"/>
      <c r="Y212" s="188"/>
      <c r="Z212" s="188"/>
      <c r="AA212" s="121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</row>
    <row r="213" spans="1:62" hidden="1">
      <c r="A213" s="109"/>
      <c r="B213" s="109"/>
      <c r="C213" s="109"/>
      <c r="D213" s="109"/>
      <c r="E213" s="109"/>
      <c r="F213" s="109"/>
      <c r="G213" s="109"/>
      <c r="H213" s="109"/>
      <c r="I213" s="109"/>
      <c r="L213" s="109"/>
      <c r="M213" s="109"/>
      <c r="N213" s="109"/>
      <c r="O213" s="109"/>
      <c r="P213" s="109"/>
      <c r="Q213" s="109"/>
      <c r="R213" s="109"/>
      <c r="S213" s="109"/>
      <c r="V213" s="188"/>
      <c r="W213" s="188"/>
      <c r="X213" s="188"/>
      <c r="Y213" s="188"/>
      <c r="Z213" s="188"/>
      <c r="AA213" s="121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</row>
    <row r="214" spans="1:62" hidden="1">
      <c r="A214" s="109"/>
      <c r="B214" s="109"/>
      <c r="C214" s="109"/>
      <c r="D214" s="109"/>
      <c r="E214" s="109"/>
      <c r="F214" s="109"/>
      <c r="G214" s="109"/>
      <c r="H214" s="109"/>
      <c r="I214" s="109"/>
      <c r="L214" s="109"/>
      <c r="M214" s="109"/>
      <c r="N214" s="109"/>
      <c r="O214" s="109"/>
      <c r="P214" s="109"/>
      <c r="Q214" s="109"/>
      <c r="R214" s="109"/>
      <c r="S214" s="109"/>
      <c r="V214" s="188"/>
      <c r="W214" s="188"/>
      <c r="X214" s="188"/>
      <c r="Y214" s="188"/>
      <c r="Z214" s="188"/>
      <c r="AA214" s="121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</row>
    <row r="215" spans="1:62" hidden="1">
      <c r="A215" s="109"/>
      <c r="B215" s="109"/>
      <c r="C215" s="109"/>
      <c r="D215" s="109"/>
      <c r="E215" s="109"/>
      <c r="F215" s="109"/>
      <c r="G215" s="109"/>
      <c r="H215" s="109"/>
      <c r="I215" s="109"/>
      <c r="L215" s="109"/>
      <c r="M215" s="109"/>
      <c r="N215" s="109"/>
      <c r="O215" s="109"/>
      <c r="P215" s="109"/>
      <c r="Q215" s="109"/>
      <c r="R215" s="109"/>
      <c r="S215" s="109"/>
      <c r="V215" s="188"/>
      <c r="W215" s="188"/>
      <c r="X215" s="188"/>
      <c r="Y215" s="188"/>
      <c r="Z215" s="188"/>
      <c r="AA215" s="121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</row>
    <row r="216" spans="1:62" hidden="1">
      <c r="A216" s="109"/>
      <c r="B216" s="109"/>
      <c r="C216" s="109"/>
      <c r="D216" s="109"/>
      <c r="E216" s="109"/>
      <c r="F216" s="109"/>
      <c r="G216" s="109"/>
      <c r="H216" s="109"/>
      <c r="I216" s="109"/>
      <c r="L216" s="109"/>
      <c r="M216" s="109"/>
      <c r="N216" s="109"/>
      <c r="O216" s="109"/>
      <c r="P216" s="109"/>
      <c r="Q216" s="109"/>
      <c r="R216" s="109"/>
      <c r="S216" s="109"/>
      <c r="V216" s="188"/>
      <c r="W216" s="188"/>
      <c r="X216" s="188"/>
      <c r="Y216" s="188"/>
      <c r="Z216" s="188"/>
      <c r="AA216" s="121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</row>
    <row r="217" spans="1:62" hidden="1">
      <c r="A217" s="109"/>
      <c r="B217" s="109"/>
      <c r="C217" s="109"/>
      <c r="D217" s="109"/>
      <c r="E217" s="109"/>
      <c r="F217" s="109"/>
      <c r="G217" s="109"/>
      <c r="H217" s="109"/>
      <c r="I217" s="109"/>
      <c r="L217" s="109"/>
      <c r="M217" s="109"/>
      <c r="N217" s="109"/>
      <c r="O217" s="109"/>
      <c r="P217" s="109"/>
      <c r="Q217" s="109"/>
      <c r="R217" s="109"/>
      <c r="S217" s="109"/>
      <c r="V217" s="188"/>
      <c r="W217" s="188"/>
      <c r="X217" s="188"/>
      <c r="Y217" s="188"/>
      <c r="Z217" s="188"/>
      <c r="AA217" s="121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</row>
    <row r="218" spans="1:62" hidden="1">
      <c r="A218" s="109"/>
      <c r="B218" s="109"/>
      <c r="C218" s="109"/>
      <c r="D218" s="109"/>
      <c r="E218" s="109"/>
      <c r="F218" s="109"/>
      <c r="G218" s="109"/>
      <c r="H218" s="109"/>
      <c r="I218" s="109"/>
      <c r="L218" s="109"/>
      <c r="M218" s="109"/>
      <c r="N218" s="109"/>
      <c r="O218" s="109"/>
      <c r="P218" s="109"/>
      <c r="Q218" s="109"/>
      <c r="R218" s="109"/>
      <c r="S218" s="109"/>
      <c r="V218" s="188"/>
      <c r="W218" s="188"/>
      <c r="X218" s="188"/>
      <c r="Y218" s="188"/>
      <c r="Z218" s="188"/>
      <c r="AA218" s="121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</row>
    <row r="219" spans="1:62" hidden="1">
      <c r="A219" s="109"/>
      <c r="B219" s="109"/>
      <c r="C219" s="109"/>
      <c r="D219" s="109"/>
      <c r="E219" s="109"/>
      <c r="F219" s="109"/>
      <c r="G219" s="109"/>
      <c r="H219" s="109"/>
      <c r="I219" s="109"/>
      <c r="L219" s="109"/>
      <c r="M219" s="109"/>
      <c r="N219" s="109"/>
      <c r="O219" s="109"/>
      <c r="P219" s="109"/>
      <c r="Q219" s="109"/>
      <c r="R219" s="109"/>
      <c r="S219" s="109"/>
      <c r="V219" s="188"/>
      <c r="W219" s="188"/>
      <c r="X219" s="188"/>
      <c r="Y219" s="188"/>
      <c r="Z219" s="188"/>
      <c r="AA219" s="121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</row>
    <row r="220" spans="1:62" hidden="1">
      <c r="A220" s="109"/>
      <c r="B220" s="109"/>
      <c r="C220" s="109"/>
      <c r="D220" s="109"/>
      <c r="E220" s="109"/>
      <c r="F220" s="109"/>
      <c r="G220" s="109"/>
      <c r="H220" s="109"/>
      <c r="I220" s="109"/>
      <c r="L220" s="109"/>
      <c r="M220" s="109"/>
      <c r="N220" s="109"/>
      <c r="O220" s="109"/>
      <c r="P220" s="109"/>
      <c r="Q220" s="109"/>
      <c r="R220" s="109"/>
      <c r="S220" s="109"/>
      <c r="V220" s="188"/>
      <c r="W220" s="188"/>
      <c r="X220" s="188"/>
      <c r="Y220" s="188"/>
      <c r="Z220" s="188"/>
      <c r="AA220" s="121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</row>
    <row r="221" spans="1:62" hidden="1">
      <c r="A221" s="109"/>
      <c r="B221" s="109"/>
      <c r="C221" s="109"/>
      <c r="D221" s="109"/>
      <c r="E221" s="109"/>
      <c r="F221" s="109"/>
      <c r="G221" s="109"/>
      <c r="H221" s="109"/>
      <c r="I221" s="109"/>
      <c r="L221" s="109"/>
      <c r="M221" s="109"/>
      <c r="N221" s="109"/>
      <c r="O221" s="109"/>
      <c r="P221" s="109"/>
      <c r="Q221" s="109"/>
      <c r="R221" s="109"/>
      <c r="S221" s="109"/>
      <c r="V221" s="188"/>
      <c r="W221" s="188"/>
      <c r="X221" s="188"/>
      <c r="Y221" s="188"/>
      <c r="Z221" s="188"/>
      <c r="AA221" s="121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</row>
    <row r="222" spans="1:62" hidden="1">
      <c r="A222" s="109"/>
      <c r="B222" s="109"/>
      <c r="C222" s="109"/>
      <c r="D222" s="109"/>
      <c r="E222" s="109"/>
      <c r="F222" s="109"/>
      <c r="G222" s="109"/>
      <c r="H222" s="109"/>
      <c r="I222" s="109"/>
      <c r="L222" s="109"/>
      <c r="M222" s="109"/>
      <c r="N222" s="109"/>
      <c r="O222" s="109"/>
      <c r="P222" s="109"/>
      <c r="Q222" s="109"/>
      <c r="R222" s="109"/>
      <c r="S222" s="109"/>
      <c r="V222" s="188"/>
      <c r="W222" s="188"/>
      <c r="X222" s="188"/>
      <c r="Y222" s="188"/>
      <c r="Z222" s="188"/>
      <c r="AA222" s="121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</row>
    <row r="223" spans="1:62" hidden="1">
      <c r="A223" s="109"/>
      <c r="B223" s="109"/>
      <c r="C223" s="109"/>
      <c r="D223" s="109"/>
      <c r="E223" s="109"/>
      <c r="F223" s="109"/>
      <c r="G223" s="109"/>
      <c r="H223" s="109"/>
      <c r="I223" s="109"/>
      <c r="L223" s="109"/>
      <c r="M223" s="109"/>
      <c r="N223" s="109"/>
      <c r="O223" s="109"/>
      <c r="P223" s="109"/>
      <c r="Q223" s="109"/>
      <c r="R223" s="109"/>
      <c r="S223" s="109"/>
      <c r="V223" s="188"/>
      <c r="W223" s="188"/>
      <c r="X223" s="188"/>
      <c r="Y223" s="188"/>
      <c r="Z223" s="188"/>
      <c r="AA223" s="121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</row>
    <row r="224" spans="1:62" hidden="1">
      <c r="A224" s="109"/>
      <c r="B224" s="109"/>
      <c r="C224" s="109"/>
      <c r="D224" s="109"/>
      <c r="E224" s="109"/>
      <c r="F224" s="109"/>
      <c r="G224" s="109"/>
      <c r="H224" s="109"/>
      <c r="I224" s="109"/>
      <c r="L224" s="109"/>
      <c r="M224" s="109"/>
      <c r="N224" s="109"/>
      <c r="O224" s="109"/>
      <c r="P224" s="109"/>
      <c r="Q224" s="109"/>
      <c r="R224" s="109"/>
      <c r="S224" s="109"/>
      <c r="V224" s="188"/>
      <c r="W224" s="188"/>
      <c r="X224" s="188"/>
      <c r="Y224" s="188"/>
      <c r="Z224" s="188"/>
      <c r="AA224" s="121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</row>
    <row r="225" spans="1:88" hidden="1">
      <c r="A225" s="109"/>
      <c r="B225" s="109"/>
      <c r="C225" s="109"/>
      <c r="D225" s="109"/>
      <c r="E225" s="109"/>
      <c r="F225" s="109"/>
      <c r="G225" s="109"/>
      <c r="H225" s="109"/>
      <c r="I225" s="109"/>
      <c r="L225" s="109"/>
      <c r="M225" s="109"/>
      <c r="N225" s="109"/>
      <c r="O225" s="109"/>
      <c r="P225" s="109"/>
      <c r="Q225" s="109"/>
      <c r="R225" s="109"/>
      <c r="S225" s="109"/>
      <c r="V225" s="188"/>
      <c r="W225" s="188"/>
      <c r="X225" s="188"/>
      <c r="Y225" s="188"/>
      <c r="Z225" s="188"/>
      <c r="AA225" s="121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</row>
    <row r="226" spans="1:88" hidden="1">
      <c r="A226" s="109"/>
      <c r="B226" s="109"/>
      <c r="C226" s="109"/>
      <c r="D226" s="109"/>
      <c r="E226" s="109"/>
      <c r="F226" s="109"/>
      <c r="G226" s="109"/>
      <c r="H226" s="109"/>
      <c r="I226" s="109"/>
      <c r="L226" s="109"/>
      <c r="M226" s="109"/>
      <c r="N226" s="109"/>
      <c r="O226" s="109"/>
      <c r="P226" s="109"/>
      <c r="Q226" s="109"/>
      <c r="R226" s="109"/>
      <c r="S226" s="109"/>
      <c r="V226" s="188"/>
      <c r="W226" s="188"/>
      <c r="X226" s="188"/>
      <c r="Y226" s="188"/>
      <c r="Z226" s="188"/>
      <c r="AA226" s="121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</row>
    <row r="227" spans="1:88" hidden="1">
      <c r="A227" s="109"/>
      <c r="B227" s="109"/>
      <c r="C227" s="109"/>
      <c r="D227" s="109"/>
      <c r="E227" s="109"/>
      <c r="F227" s="109"/>
      <c r="G227" s="109"/>
      <c r="H227" s="109"/>
      <c r="I227" s="109"/>
      <c r="L227" s="109"/>
      <c r="M227" s="109"/>
      <c r="N227" s="109"/>
      <c r="O227" s="109"/>
      <c r="P227" s="109"/>
      <c r="Q227" s="109"/>
      <c r="R227" s="109"/>
      <c r="S227" s="109"/>
      <c r="V227" s="188"/>
      <c r="W227" s="188"/>
      <c r="X227" s="188"/>
      <c r="Y227" s="188"/>
      <c r="Z227" s="188"/>
      <c r="AA227" s="121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</row>
    <row r="228" spans="1:88" hidden="1">
      <c r="A228" s="109"/>
      <c r="B228" s="109"/>
      <c r="C228" s="109"/>
      <c r="D228" s="109"/>
      <c r="E228" s="109"/>
      <c r="F228" s="109"/>
      <c r="G228" s="109"/>
      <c r="H228" s="109"/>
      <c r="I228" s="109"/>
      <c r="L228" s="109"/>
      <c r="M228" s="109"/>
      <c r="N228" s="109"/>
      <c r="O228" s="109"/>
      <c r="P228" s="109"/>
      <c r="Q228" s="109"/>
      <c r="R228" s="109"/>
      <c r="S228" s="109"/>
      <c r="V228" s="188"/>
      <c r="W228" s="188"/>
      <c r="X228" s="188"/>
      <c r="Y228" s="188"/>
      <c r="Z228" s="188"/>
      <c r="AA228" s="121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</row>
    <row r="229" spans="1:88" hidden="1">
      <c r="A229" s="109"/>
      <c r="B229" s="109"/>
      <c r="C229" s="109"/>
      <c r="D229" s="109"/>
      <c r="E229" s="109"/>
      <c r="F229" s="109"/>
      <c r="G229" s="109"/>
      <c r="H229" s="109"/>
      <c r="I229" s="109"/>
      <c r="L229" s="109"/>
      <c r="M229" s="109"/>
      <c r="N229" s="109"/>
      <c r="O229" s="109"/>
      <c r="P229" s="109"/>
      <c r="Q229" s="109"/>
      <c r="R229" s="109"/>
      <c r="S229" s="109"/>
      <c r="V229" s="188"/>
      <c r="W229" s="188"/>
      <c r="X229" s="188"/>
      <c r="Y229" s="188"/>
      <c r="Z229" s="188"/>
      <c r="AA229" s="121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</row>
    <row r="230" spans="1:88" hidden="1">
      <c r="A230" s="109"/>
      <c r="B230" s="109"/>
      <c r="C230" s="109"/>
      <c r="D230" s="109"/>
      <c r="E230" s="109"/>
      <c r="F230" s="109"/>
      <c r="G230" s="109"/>
      <c r="H230" s="109"/>
      <c r="I230" s="109"/>
      <c r="L230" s="109"/>
      <c r="M230" s="109"/>
      <c r="N230" s="109"/>
      <c r="O230" s="109"/>
      <c r="P230" s="109"/>
      <c r="Q230" s="109"/>
      <c r="R230" s="109"/>
      <c r="S230" s="109"/>
      <c r="V230" s="188"/>
      <c r="W230" s="188"/>
      <c r="X230" s="188"/>
      <c r="Y230" s="188"/>
      <c r="Z230" s="188"/>
      <c r="AA230" s="121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</row>
    <row r="231" spans="1:88" hidden="1">
      <c r="A231" s="109"/>
      <c r="B231" s="109"/>
      <c r="C231" s="109"/>
      <c r="D231" s="109"/>
      <c r="E231" s="109"/>
      <c r="F231" s="109"/>
      <c r="G231" s="109"/>
      <c r="H231" s="109"/>
      <c r="I231" s="109"/>
      <c r="L231" s="109"/>
      <c r="M231" s="109"/>
      <c r="N231" s="109"/>
      <c r="O231" s="109"/>
      <c r="P231" s="109"/>
      <c r="Q231" s="109"/>
      <c r="R231" s="109"/>
      <c r="S231" s="109"/>
      <c r="V231" s="188"/>
      <c r="W231" s="188"/>
      <c r="X231" s="188"/>
      <c r="Y231" s="188"/>
      <c r="Z231" s="188"/>
      <c r="AA231" s="121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</row>
    <row r="232" spans="1:88" hidden="1">
      <c r="A232" s="109"/>
      <c r="B232" s="109"/>
      <c r="C232" s="109"/>
      <c r="D232" s="109"/>
      <c r="E232" s="109"/>
      <c r="F232" s="109"/>
      <c r="G232" s="109"/>
      <c r="H232" s="109"/>
      <c r="I232" s="109"/>
      <c r="L232" s="109"/>
      <c r="M232" s="109"/>
      <c r="N232" s="109"/>
      <c r="O232" s="109"/>
      <c r="P232" s="109"/>
      <c r="Q232" s="109"/>
      <c r="R232" s="109"/>
      <c r="S232" s="109"/>
      <c r="V232" s="188"/>
      <c r="W232" s="188"/>
      <c r="X232" s="188"/>
      <c r="Y232" s="188"/>
      <c r="Z232" s="188"/>
      <c r="AA232" s="121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</row>
    <row r="233" spans="1:88" hidden="1">
      <c r="A233" s="109"/>
      <c r="B233" s="109"/>
      <c r="C233" s="109"/>
      <c r="D233" s="109"/>
      <c r="E233" s="109"/>
      <c r="F233" s="109"/>
      <c r="G233" s="109"/>
      <c r="H233" s="109"/>
      <c r="I233" s="109"/>
      <c r="L233" s="109"/>
      <c r="M233" s="109"/>
      <c r="N233" s="109"/>
      <c r="O233" s="109"/>
      <c r="P233" s="109"/>
      <c r="Q233" s="109"/>
      <c r="R233" s="109"/>
      <c r="S233" s="109"/>
      <c r="V233" s="188"/>
      <c r="W233" s="188"/>
      <c r="X233" s="188"/>
      <c r="Y233" s="188"/>
      <c r="Z233" s="188"/>
      <c r="AA233" s="121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</row>
    <row r="234" spans="1:88" hidden="1">
      <c r="A234" s="109"/>
      <c r="B234" s="109"/>
      <c r="C234" s="109"/>
      <c r="D234" s="109"/>
      <c r="E234" s="109"/>
      <c r="F234" s="109"/>
      <c r="G234" s="109"/>
      <c r="H234" s="109"/>
      <c r="I234" s="109"/>
      <c r="L234" s="109"/>
      <c r="M234" s="109"/>
      <c r="N234" s="109"/>
      <c r="O234" s="109"/>
      <c r="P234" s="109"/>
      <c r="Q234" s="109"/>
      <c r="R234" s="109"/>
      <c r="S234" s="109"/>
      <c r="V234" s="188"/>
      <c r="W234" s="188"/>
      <c r="X234" s="188"/>
      <c r="Y234" s="188"/>
      <c r="Z234" s="188"/>
      <c r="AA234" s="121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</row>
    <row r="235" spans="1:88" hidden="1">
      <c r="A235" s="109"/>
      <c r="B235" s="109"/>
      <c r="C235" s="109"/>
      <c r="D235" s="109"/>
      <c r="E235" s="109"/>
      <c r="F235" s="109"/>
      <c r="G235" s="109"/>
      <c r="H235" s="109"/>
      <c r="I235" s="109"/>
      <c r="L235" s="109"/>
      <c r="M235" s="109"/>
      <c r="N235" s="109"/>
      <c r="O235" s="109"/>
      <c r="P235" s="109"/>
      <c r="Q235" s="109"/>
      <c r="R235" s="109"/>
      <c r="S235" s="109"/>
      <c r="V235" s="188"/>
      <c r="W235" s="188"/>
      <c r="X235" s="188"/>
      <c r="Y235" s="188"/>
      <c r="Z235" s="188"/>
      <c r="AA235" s="121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</row>
    <row r="236" spans="1:88" hidden="1">
      <c r="A236" s="109"/>
      <c r="B236" s="109"/>
      <c r="C236" s="109"/>
      <c r="D236" s="109"/>
      <c r="E236" s="109"/>
      <c r="F236" s="109"/>
      <c r="G236" s="109"/>
      <c r="H236" s="109"/>
      <c r="I236" s="109"/>
      <c r="L236" s="109"/>
      <c r="M236" s="109"/>
      <c r="N236" s="109"/>
      <c r="O236" s="109"/>
      <c r="P236" s="109"/>
      <c r="Q236" s="109"/>
      <c r="R236" s="109"/>
      <c r="S236" s="109"/>
      <c r="V236" s="188"/>
      <c r="W236" s="188"/>
      <c r="X236" s="188"/>
      <c r="Y236" s="188"/>
      <c r="Z236" s="188"/>
      <c r="AA236" s="121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</row>
    <row r="237" spans="1:88" hidden="1">
      <c r="A237" s="109"/>
      <c r="B237" s="109"/>
      <c r="C237" s="109"/>
      <c r="D237" s="109"/>
      <c r="E237" s="109"/>
      <c r="F237" s="109"/>
      <c r="G237" s="109"/>
      <c r="H237" s="109"/>
      <c r="I237" s="109"/>
      <c r="L237" s="109"/>
      <c r="M237" s="109"/>
      <c r="N237" s="109"/>
      <c r="O237" s="109"/>
      <c r="P237" s="109"/>
      <c r="Q237" s="109"/>
      <c r="R237" s="109"/>
      <c r="S237" s="109"/>
      <c r="V237" s="188"/>
      <c r="W237" s="188"/>
      <c r="X237" s="188"/>
      <c r="Y237" s="188"/>
      <c r="Z237" s="188"/>
      <c r="AA237" s="121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</row>
    <row r="238" spans="1:88" hidden="1">
      <c r="A238" s="109"/>
      <c r="B238" s="109"/>
      <c r="C238" s="109"/>
      <c r="D238" s="109"/>
      <c r="E238" s="109"/>
      <c r="F238" s="109"/>
      <c r="G238" s="109"/>
      <c r="H238" s="109"/>
      <c r="I238" s="109"/>
      <c r="L238" s="109"/>
      <c r="M238" s="109"/>
      <c r="N238" s="109"/>
      <c r="O238" s="109"/>
      <c r="P238" s="109"/>
      <c r="Q238" s="109"/>
      <c r="R238" s="109"/>
      <c r="S238" s="109"/>
      <c r="V238" s="188"/>
      <c r="W238" s="188"/>
      <c r="X238" s="188"/>
      <c r="Y238" s="188"/>
      <c r="Z238" s="188"/>
      <c r="AA238" s="121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</row>
    <row r="239" spans="1:88" hidden="1">
      <c r="A239" s="109"/>
      <c r="B239" s="109"/>
      <c r="C239" s="109"/>
      <c r="D239" s="109"/>
      <c r="E239" s="109"/>
      <c r="F239" s="109"/>
      <c r="G239" s="109"/>
      <c r="H239" s="109"/>
      <c r="I239" s="109"/>
      <c r="L239" s="109"/>
      <c r="M239" s="109"/>
      <c r="N239" s="109"/>
      <c r="O239" s="109"/>
      <c r="P239" s="109"/>
      <c r="Q239" s="109"/>
      <c r="R239" s="109"/>
      <c r="S239" s="109"/>
      <c r="V239" s="188"/>
      <c r="W239" s="188"/>
      <c r="X239" s="188"/>
      <c r="Y239" s="188"/>
      <c r="Z239" s="188"/>
      <c r="AA239" s="121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</row>
    <row r="240" spans="1:88" hidden="1">
      <c r="A240" s="109"/>
      <c r="B240" s="109"/>
      <c r="C240" s="109"/>
      <c r="D240" s="109"/>
      <c r="E240" s="109"/>
      <c r="F240" s="109"/>
      <c r="G240" s="109"/>
      <c r="H240" s="109"/>
      <c r="I240" s="109"/>
      <c r="L240" s="109"/>
      <c r="M240" s="109"/>
      <c r="N240" s="109"/>
      <c r="O240" s="109"/>
      <c r="P240" s="109"/>
      <c r="Q240" s="109"/>
      <c r="R240" s="109"/>
      <c r="S240" s="109"/>
      <c r="V240" s="188"/>
      <c r="W240" s="188"/>
      <c r="X240" s="188"/>
      <c r="Y240" s="188"/>
      <c r="Z240" s="188"/>
      <c r="AA240" s="121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</row>
    <row r="241" spans="1:88" hidden="1">
      <c r="A241" s="109"/>
      <c r="B241" s="109"/>
      <c r="C241" s="109"/>
      <c r="D241" s="109"/>
      <c r="E241" s="109"/>
      <c r="F241" s="109"/>
      <c r="G241" s="109"/>
      <c r="H241" s="109"/>
      <c r="I241" s="109"/>
      <c r="L241" s="109"/>
      <c r="M241" s="109"/>
      <c r="N241" s="109"/>
      <c r="O241" s="109"/>
      <c r="P241" s="109"/>
      <c r="Q241" s="109"/>
      <c r="R241" s="109"/>
      <c r="S241" s="109"/>
      <c r="V241" s="188"/>
      <c r="W241" s="188"/>
      <c r="X241" s="188"/>
      <c r="Y241" s="188"/>
      <c r="Z241" s="188"/>
      <c r="AA241" s="121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</row>
    <row r="242" spans="1:88" hidden="1">
      <c r="A242" s="109"/>
      <c r="B242" s="109"/>
      <c r="C242" s="109"/>
      <c r="D242" s="109"/>
      <c r="E242" s="109"/>
      <c r="F242" s="109"/>
      <c r="G242" s="109"/>
      <c r="H242" s="109"/>
      <c r="I242" s="109"/>
      <c r="L242" s="109"/>
      <c r="M242" s="109"/>
      <c r="N242" s="109"/>
      <c r="O242" s="109"/>
      <c r="P242" s="109"/>
      <c r="Q242" s="109"/>
      <c r="R242" s="109"/>
      <c r="S242" s="109"/>
      <c r="V242" s="188"/>
      <c r="W242" s="188"/>
      <c r="X242" s="188"/>
      <c r="Y242" s="188"/>
      <c r="Z242" s="188"/>
      <c r="AA242" s="121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</row>
    <row r="243" spans="1:88" hidden="1">
      <c r="A243" s="109"/>
      <c r="B243" s="109"/>
      <c r="C243" s="109"/>
      <c r="D243" s="109"/>
      <c r="E243" s="109"/>
      <c r="F243" s="109"/>
      <c r="G243" s="109"/>
      <c r="H243" s="109"/>
      <c r="I243" s="109"/>
      <c r="L243" s="109"/>
      <c r="M243" s="109"/>
      <c r="N243" s="109"/>
      <c r="O243" s="109"/>
      <c r="P243" s="109"/>
      <c r="Q243" s="109"/>
      <c r="R243" s="109"/>
      <c r="S243" s="109"/>
      <c r="V243" s="188"/>
      <c r="W243" s="188"/>
      <c r="X243" s="188"/>
      <c r="Y243" s="188"/>
      <c r="Z243" s="188"/>
      <c r="AA243" s="121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</row>
    <row r="244" spans="1:88" hidden="1">
      <c r="A244" s="109"/>
      <c r="B244" s="109"/>
      <c r="C244" s="109"/>
      <c r="D244" s="109"/>
      <c r="E244" s="109"/>
      <c r="F244" s="109"/>
      <c r="G244" s="109"/>
      <c r="H244" s="109"/>
      <c r="I244" s="109"/>
      <c r="L244" s="109"/>
      <c r="M244" s="109"/>
      <c r="N244" s="109"/>
      <c r="O244" s="109"/>
      <c r="P244" s="109"/>
      <c r="Q244" s="109"/>
      <c r="R244" s="109"/>
      <c r="S244" s="109"/>
      <c r="V244" s="188"/>
      <c r="W244" s="188"/>
      <c r="X244" s="188"/>
      <c r="Y244" s="188"/>
      <c r="Z244" s="188"/>
      <c r="AA244" s="121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</row>
    <row r="245" spans="1:88" hidden="1">
      <c r="A245" s="109"/>
      <c r="B245" s="109"/>
      <c r="C245" s="109"/>
      <c r="D245" s="109"/>
      <c r="E245" s="109"/>
      <c r="F245" s="109"/>
      <c r="G245" s="109"/>
      <c r="H245" s="109"/>
      <c r="I245" s="109"/>
      <c r="L245" s="109"/>
      <c r="M245" s="109"/>
      <c r="N245" s="109"/>
      <c r="O245" s="109"/>
      <c r="P245" s="109"/>
      <c r="Q245" s="109"/>
      <c r="R245" s="109"/>
      <c r="S245" s="109"/>
      <c r="V245" s="188"/>
      <c r="W245" s="188"/>
      <c r="X245" s="188"/>
      <c r="Y245" s="188"/>
      <c r="Z245" s="188"/>
      <c r="AA245" s="121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</row>
    <row r="246" spans="1:88" hidden="1">
      <c r="A246" s="109"/>
      <c r="B246" s="109"/>
      <c r="C246" s="109"/>
      <c r="D246" s="109"/>
      <c r="E246" s="109"/>
      <c r="F246" s="109"/>
      <c r="G246" s="109"/>
      <c r="H246" s="109"/>
      <c r="I246" s="109"/>
      <c r="L246" s="109"/>
      <c r="M246" s="109"/>
      <c r="N246" s="109"/>
      <c r="O246" s="109"/>
      <c r="P246" s="109"/>
      <c r="Q246" s="109"/>
      <c r="R246" s="109"/>
      <c r="S246" s="109"/>
      <c r="V246" s="188"/>
      <c r="W246" s="188"/>
      <c r="X246" s="188"/>
      <c r="Y246" s="188"/>
      <c r="Z246" s="188"/>
      <c r="AA246" s="121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</row>
    <row r="247" spans="1:88" hidden="1">
      <c r="A247" s="109"/>
      <c r="B247" s="109"/>
      <c r="C247" s="109"/>
      <c r="D247" s="109"/>
      <c r="E247" s="109"/>
      <c r="F247" s="109"/>
      <c r="G247" s="109"/>
      <c r="H247" s="109"/>
      <c r="I247" s="109"/>
      <c r="L247" s="109"/>
      <c r="M247" s="109"/>
      <c r="N247" s="109"/>
      <c r="O247" s="109"/>
      <c r="P247" s="109"/>
      <c r="Q247" s="109"/>
      <c r="R247" s="109"/>
      <c r="S247" s="109"/>
      <c r="V247" s="188"/>
      <c r="W247" s="188"/>
      <c r="X247" s="188"/>
      <c r="Y247" s="188"/>
      <c r="Z247" s="188"/>
      <c r="AA247" s="121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</row>
    <row r="248" spans="1:88" hidden="1">
      <c r="A248" s="109"/>
      <c r="B248" s="109"/>
      <c r="C248" s="109"/>
      <c r="D248" s="109"/>
      <c r="E248" s="109"/>
      <c r="F248" s="109"/>
      <c r="G248" s="109"/>
      <c r="H248" s="109"/>
      <c r="I248" s="109"/>
      <c r="L248" s="109"/>
      <c r="M248" s="109"/>
      <c r="N248" s="109"/>
      <c r="O248" s="109"/>
      <c r="P248" s="109"/>
      <c r="Q248" s="109"/>
      <c r="R248" s="109"/>
      <c r="S248" s="109"/>
      <c r="V248" s="188"/>
      <c r="W248" s="188"/>
      <c r="X248" s="188"/>
      <c r="Y248" s="188"/>
      <c r="Z248" s="188"/>
      <c r="AA248" s="121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</row>
    <row r="249" spans="1:88" hidden="1">
      <c r="A249" s="109"/>
      <c r="B249" s="109"/>
      <c r="C249" s="109"/>
      <c r="D249" s="109"/>
      <c r="E249" s="109"/>
      <c r="F249" s="109"/>
      <c r="G249" s="109"/>
      <c r="H249" s="109"/>
      <c r="I249" s="109"/>
      <c r="L249" s="109"/>
      <c r="M249" s="109"/>
      <c r="N249" s="109"/>
      <c r="O249" s="109"/>
      <c r="P249" s="109"/>
      <c r="Q249" s="109"/>
      <c r="R249" s="109"/>
      <c r="S249" s="109"/>
      <c r="V249" s="188"/>
      <c r="W249" s="188"/>
      <c r="X249" s="188"/>
      <c r="Y249" s="188"/>
      <c r="Z249" s="188"/>
      <c r="AA249" s="121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</row>
    <row r="250" spans="1:88" hidden="1">
      <c r="A250" s="109"/>
      <c r="B250" s="109"/>
      <c r="C250" s="109"/>
      <c r="D250" s="109"/>
      <c r="E250" s="109"/>
      <c r="F250" s="109"/>
      <c r="G250" s="109"/>
      <c r="H250" s="109"/>
      <c r="I250" s="109"/>
      <c r="L250" s="109"/>
      <c r="M250" s="109"/>
      <c r="N250" s="109"/>
      <c r="O250" s="109"/>
      <c r="P250" s="109"/>
      <c r="Q250" s="109"/>
      <c r="R250" s="109"/>
      <c r="S250" s="109"/>
      <c r="V250" s="188"/>
      <c r="W250" s="188"/>
      <c r="X250" s="188"/>
      <c r="Y250" s="188"/>
      <c r="Z250" s="188"/>
      <c r="AA250" s="121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</row>
    <row r="251" spans="1:88" hidden="1">
      <c r="A251" s="109"/>
      <c r="B251" s="109"/>
      <c r="C251" s="109"/>
      <c r="D251" s="109"/>
      <c r="E251" s="109"/>
      <c r="F251" s="109"/>
      <c r="G251" s="109"/>
      <c r="H251" s="109"/>
      <c r="I251" s="109"/>
      <c r="L251" s="109"/>
      <c r="M251" s="109"/>
      <c r="N251" s="109"/>
      <c r="O251" s="109"/>
      <c r="P251" s="109"/>
      <c r="Q251" s="109"/>
      <c r="R251" s="109"/>
      <c r="S251" s="109"/>
      <c r="V251" s="188"/>
      <c r="W251" s="188"/>
      <c r="X251" s="188"/>
      <c r="Y251" s="188"/>
      <c r="Z251" s="188"/>
      <c r="AA251" s="121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</row>
    <row r="252" spans="1:88" hidden="1">
      <c r="A252" s="109"/>
      <c r="B252" s="109"/>
      <c r="C252" s="109"/>
      <c r="D252" s="109"/>
      <c r="E252" s="109"/>
      <c r="F252" s="109"/>
      <c r="G252" s="109"/>
      <c r="H252" s="109"/>
      <c r="I252" s="109"/>
      <c r="L252" s="109"/>
      <c r="M252" s="109"/>
      <c r="N252" s="109"/>
      <c r="O252" s="109"/>
      <c r="P252" s="109"/>
      <c r="Q252" s="109"/>
      <c r="R252" s="109"/>
      <c r="S252" s="109"/>
      <c r="V252" s="188"/>
      <c r="W252" s="188"/>
      <c r="X252" s="188"/>
      <c r="Y252" s="188"/>
      <c r="Z252" s="188"/>
      <c r="AA252" s="121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</row>
    <row r="253" spans="1:88" hidden="1">
      <c r="A253" s="109"/>
      <c r="B253" s="109"/>
      <c r="C253" s="109"/>
      <c r="D253" s="109"/>
      <c r="E253" s="109"/>
      <c r="F253" s="109"/>
      <c r="G253" s="109"/>
      <c r="H253" s="109"/>
      <c r="I253" s="109"/>
      <c r="L253" s="109"/>
      <c r="M253" s="109"/>
      <c r="N253" s="109"/>
      <c r="O253" s="109"/>
      <c r="P253" s="109"/>
      <c r="Q253" s="109"/>
      <c r="R253" s="109"/>
      <c r="S253" s="109"/>
      <c r="V253" s="188"/>
      <c r="W253" s="188"/>
      <c r="X253" s="188"/>
      <c r="Y253" s="188"/>
      <c r="Z253" s="188"/>
      <c r="AA253" s="121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</row>
    <row r="254" spans="1:88" hidden="1">
      <c r="A254" s="109"/>
      <c r="B254" s="109"/>
      <c r="C254" s="109"/>
      <c r="D254" s="109"/>
      <c r="E254" s="109"/>
      <c r="F254" s="109"/>
      <c r="G254" s="109"/>
      <c r="H254" s="109"/>
      <c r="I254" s="109"/>
      <c r="L254" s="109"/>
      <c r="M254" s="109"/>
      <c r="N254" s="109"/>
      <c r="O254" s="109"/>
      <c r="P254" s="109"/>
      <c r="Q254" s="109"/>
      <c r="R254" s="109"/>
      <c r="S254" s="109"/>
      <c r="V254" s="188"/>
      <c r="W254" s="188"/>
      <c r="X254" s="188"/>
      <c r="Y254" s="188"/>
      <c r="Z254" s="188"/>
      <c r="AA254" s="121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</row>
    <row r="255" spans="1:88" hidden="1">
      <c r="A255" s="109"/>
      <c r="B255" s="109"/>
      <c r="C255" s="109"/>
      <c r="D255" s="109"/>
      <c r="E255" s="109"/>
      <c r="F255" s="109"/>
      <c r="G255" s="109"/>
      <c r="H255" s="109"/>
      <c r="I255" s="109"/>
      <c r="L255" s="109"/>
      <c r="M255" s="109"/>
      <c r="N255" s="109"/>
      <c r="O255" s="109"/>
      <c r="P255" s="109"/>
      <c r="Q255" s="109"/>
      <c r="R255" s="109"/>
      <c r="S255" s="109"/>
      <c r="V255" s="188"/>
      <c r="W255" s="188"/>
      <c r="X255" s="188"/>
      <c r="Y255" s="188"/>
      <c r="Z255" s="188"/>
      <c r="AA255" s="121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</row>
    <row r="256" spans="1:88" hidden="1">
      <c r="A256" s="109"/>
      <c r="B256" s="109"/>
      <c r="C256" s="109"/>
      <c r="D256" s="109"/>
      <c r="E256" s="109"/>
      <c r="F256" s="109"/>
      <c r="G256" s="109"/>
      <c r="H256" s="109"/>
      <c r="I256" s="109"/>
      <c r="L256" s="109"/>
      <c r="M256" s="109"/>
      <c r="N256" s="109"/>
      <c r="O256" s="109"/>
      <c r="P256" s="109"/>
      <c r="Q256" s="109"/>
      <c r="R256" s="109"/>
      <c r="S256" s="109"/>
      <c r="V256" s="188"/>
      <c r="W256" s="188"/>
      <c r="X256" s="188"/>
      <c r="Y256" s="188"/>
      <c r="Z256" s="188"/>
      <c r="AA256" s="121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</row>
    <row r="257" spans="1:88" hidden="1">
      <c r="A257" s="109"/>
      <c r="B257" s="109"/>
      <c r="C257" s="109"/>
      <c r="D257" s="109"/>
      <c r="E257" s="109"/>
      <c r="F257" s="109"/>
      <c r="G257" s="109"/>
      <c r="H257" s="109"/>
      <c r="I257" s="109"/>
      <c r="L257" s="109"/>
      <c r="M257" s="109"/>
      <c r="N257" s="109"/>
      <c r="O257" s="109"/>
      <c r="P257" s="109"/>
      <c r="Q257" s="109"/>
      <c r="R257" s="109"/>
      <c r="S257" s="109"/>
      <c r="V257" s="188"/>
      <c r="W257" s="188"/>
      <c r="X257" s="188"/>
      <c r="Y257" s="188"/>
      <c r="Z257" s="188"/>
      <c r="AA257" s="121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</row>
    <row r="258" spans="1:88" hidden="1">
      <c r="A258" s="109"/>
      <c r="B258" s="109"/>
      <c r="C258" s="109"/>
      <c r="D258" s="109"/>
      <c r="E258" s="109"/>
      <c r="F258" s="109"/>
      <c r="G258" s="109"/>
      <c r="H258" s="109"/>
      <c r="I258" s="109"/>
      <c r="L258" s="109"/>
      <c r="M258" s="109"/>
      <c r="N258" s="109"/>
      <c r="O258" s="109"/>
      <c r="P258" s="109"/>
      <c r="Q258" s="109"/>
      <c r="R258" s="109"/>
      <c r="S258" s="109"/>
      <c r="V258" s="188"/>
      <c r="W258" s="188"/>
      <c r="X258" s="188"/>
      <c r="Y258" s="188"/>
      <c r="Z258" s="188"/>
      <c r="AA258" s="121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</row>
    <row r="259" spans="1:88" hidden="1">
      <c r="A259" s="109"/>
      <c r="B259" s="109"/>
      <c r="C259" s="109"/>
      <c r="D259" s="109"/>
      <c r="E259" s="109"/>
      <c r="F259" s="109"/>
      <c r="G259" s="109"/>
      <c r="H259" s="109"/>
      <c r="I259" s="109"/>
      <c r="L259" s="109"/>
      <c r="M259" s="109"/>
      <c r="N259" s="109"/>
      <c r="O259" s="109"/>
      <c r="P259" s="109"/>
      <c r="Q259" s="109"/>
      <c r="R259" s="109"/>
      <c r="S259" s="109"/>
      <c r="V259" s="188"/>
      <c r="W259" s="188"/>
      <c r="X259" s="188"/>
      <c r="Y259" s="188"/>
      <c r="Z259" s="188"/>
      <c r="AA259" s="121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</row>
    <row r="260" spans="1:88" hidden="1">
      <c r="A260" s="109"/>
      <c r="B260" s="109"/>
      <c r="C260" s="109"/>
      <c r="D260" s="109"/>
      <c r="E260" s="109"/>
      <c r="F260" s="109"/>
      <c r="G260" s="109"/>
      <c r="H260" s="109"/>
      <c r="I260" s="109"/>
      <c r="L260" s="109"/>
      <c r="M260" s="109"/>
      <c r="N260" s="109"/>
      <c r="O260" s="109"/>
      <c r="P260" s="109"/>
      <c r="Q260" s="109"/>
      <c r="R260" s="109"/>
      <c r="S260" s="109"/>
      <c r="V260" s="188"/>
      <c r="W260" s="188"/>
      <c r="X260" s="188"/>
      <c r="Y260" s="188"/>
      <c r="Z260" s="188"/>
      <c r="AA260" s="121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</row>
    <row r="261" spans="1:88" hidden="1">
      <c r="A261" s="109"/>
      <c r="B261" s="109"/>
      <c r="C261" s="109"/>
      <c r="D261" s="109"/>
      <c r="E261" s="109"/>
      <c r="F261" s="109"/>
      <c r="G261" s="109"/>
      <c r="H261" s="109"/>
      <c r="I261" s="109"/>
      <c r="L261" s="109"/>
      <c r="M261" s="109"/>
      <c r="N261" s="109"/>
      <c r="O261" s="109"/>
      <c r="P261" s="109"/>
      <c r="Q261" s="109"/>
      <c r="R261" s="109"/>
      <c r="S261" s="109"/>
      <c r="V261" s="188"/>
      <c r="W261" s="188"/>
      <c r="X261" s="188"/>
      <c r="Y261" s="188"/>
      <c r="Z261" s="188"/>
      <c r="AA261" s="121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</row>
    <row r="262" spans="1:88" hidden="1">
      <c r="A262" s="109"/>
      <c r="B262" s="109"/>
      <c r="C262" s="109"/>
      <c r="D262" s="109"/>
      <c r="E262" s="109"/>
      <c r="F262" s="109"/>
      <c r="G262" s="109"/>
      <c r="H262" s="109"/>
      <c r="I262" s="109"/>
      <c r="L262" s="109"/>
      <c r="M262" s="109"/>
      <c r="N262" s="109"/>
      <c r="O262" s="109"/>
      <c r="P262" s="109"/>
      <c r="Q262" s="109"/>
      <c r="R262" s="109"/>
      <c r="S262" s="109"/>
      <c r="V262" s="188"/>
      <c r="W262" s="188"/>
      <c r="X262" s="188"/>
      <c r="Y262" s="188"/>
      <c r="Z262" s="188"/>
      <c r="AA262" s="121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</row>
    <row r="263" spans="1:88" hidden="1">
      <c r="A263" s="109"/>
      <c r="B263" s="109"/>
      <c r="C263" s="109"/>
      <c r="D263" s="109"/>
      <c r="E263" s="109"/>
      <c r="F263" s="109"/>
      <c r="G263" s="109"/>
      <c r="H263" s="109"/>
      <c r="I263" s="109"/>
      <c r="L263" s="109"/>
      <c r="M263" s="109"/>
      <c r="N263" s="109"/>
      <c r="O263" s="109"/>
      <c r="P263" s="109"/>
      <c r="Q263" s="109"/>
      <c r="R263" s="109"/>
      <c r="S263" s="109"/>
      <c r="V263" s="188"/>
      <c r="W263" s="188"/>
      <c r="X263" s="188"/>
      <c r="Y263" s="188"/>
      <c r="Z263" s="188"/>
      <c r="AA263" s="121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</row>
    <row r="264" spans="1:88" hidden="1">
      <c r="A264" s="109"/>
      <c r="B264" s="109"/>
      <c r="C264" s="109"/>
      <c r="D264" s="109"/>
      <c r="E264" s="109"/>
      <c r="F264" s="109"/>
      <c r="G264" s="109"/>
      <c r="H264" s="109"/>
      <c r="I264" s="109"/>
      <c r="L264" s="109"/>
      <c r="M264" s="109"/>
      <c r="N264" s="109"/>
      <c r="O264" s="109"/>
      <c r="P264" s="109"/>
      <c r="Q264" s="109"/>
      <c r="R264" s="109"/>
      <c r="S264" s="109"/>
      <c r="V264" s="188"/>
      <c r="W264" s="188"/>
      <c r="X264" s="188"/>
      <c r="Y264" s="188"/>
      <c r="Z264" s="188"/>
      <c r="AA264" s="121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</row>
    <row r="265" spans="1:88" hidden="1">
      <c r="A265" s="109"/>
      <c r="B265" s="109"/>
      <c r="C265" s="109"/>
      <c r="D265" s="109"/>
      <c r="E265" s="109"/>
      <c r="F265" s="109"/>
      <c r="G265" s="109"/>
      <c r="H265" s="109"/>
      <c r="I265" s="109"/>
      <c r="L265" s="109"/>
      <c r="M265" s="109"/>
      <c r="N265" s="109"/>
      <c r="O265" s="109"/>
      <c r="P265" s="109"/>
      <c r="Q265" s="109"/>
      <c r="R265" s="109"/>
      <c r="S265" s="109"/>
      <c r="V265" s="188"/>
      <c r="W265" s="188"/>
      <c r="X265" s="188"/>
      <c r="Y265" s="188"/>
      <c r="Z265" s="188"/>
      <c r="AA265" s="121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</row>
    <row r="266" spans="1:88" hidden="1">
      <c r="A266" s="109"/>
      <c r="B266" s="109"/>
      <c r="C266" s="109"/>
      <c r="D266" s="109"/>
      <c r="E266" s="109"/>
      <c r="F266" s="109"/>
      <c r="G266" s="109"/>
      <c r="H266" s="109"/>
      <c r="I266" s="109"/>
      <c r="L266" s="109"/>
      <c r="M266" s="109"/>
      <c r="N266" s="109"/>
      <c r="O266" s="109"/>
      <c r="P266" s="109"/>
      <c r="Q266" s="109"/>
      <c r="R266" s="109"/>
      <c r="S266" s="109"/>
      <c r="V266" s="188"/>
      <c r="W266" s="188"/>
      <c r="X266" s="188"/>
      <c r="Y266" s="188"/>
      <c r="Z266" s="188"/>
      <c r="AA266" s="121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</row>
    <row r="267" spans="1:88" hidden="1">
      <c r="A267" s="109"/>
      <c r="B267" s="109"/>
      <c r="C267" s="109"/>
      <c r="D267" s="109"/>
      <c r="E267" s="109"/>
      <c r="F267" s="109"/>
      <c r="G267" s="109"/>
      <c r="H267" s="109"/>
      <c r="I267" s="109"/>
      <c r="L267" s="109"/>
      <c r="M267" s="109"/>
      <c r="N267" s="109"/>
      <c r="O267" s="109"/>
      <c r="P267" s="109"/>
      <c r="Q267" s="109"/>
      <c r="R267" s="109"/>
      <c r="S267" s="109"/>
      <c r="V267" s="188"/>
      <c r="W267" s="188"/>
      <c r="X267" s="188"/>
      <c r="Y267" s="188"/>
      <c r="Z267" s="188"/>
      <c r="AA267" s="121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</row>
    <row r="268" spans="1:88" hidden="1">
      <c r="A268" s="109"/>
      <c r="B268" s="109"/>
      <c r="C268" s="109"/>
      <c r="D268" s="109"/>
      <c r="E268" s="109"/>
      <c r="F268" s="109"/>
      <c r="G268" s="109"/>
      <c r="H268" s="109"/>
      <c r="I268" s="109"/>
      <c r="L268" s="109"/>
      <c r="M268" s="109"/>
      <c r="N268" s="109"/>
      <c r="O268" s="109"/>
      <c r="P268" s="109"/>
      <c r="Q268" s="109"/>
      <c r="R268" s="109"/>
      <c r="S268" s="109"/>
      <c r="V268" s="188"/>
      <c r="W268" s="188"/>
      <c r="X268" s="188"/>
      <c r="Y268" s="188"/>
      <c r="Z268" s="188"/>
      <c r="AA268" s="121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</row>
    <row r="269" spans="1:88" hidden="1">
      <c r="A269" s="109"/>
      <c r="B269" s="109"/>
      <c r="C269" s="109"/>
      <c r="D269" s="109"/>
      <c r="E269" s="109"/>
      <c r="F269" s="109"/>
      <c r="G269" s="109"/>
      <c r="H269" s="109"/>
      <c r="I269" s="109"/>
      <c r="L269" s="109"/>
      <c r="M269" s="109"/>
      <c r="N269" s="109"/>
      <c r="O269" s="109"/>
      <c r="P269" s="109"/>
      <c r="Q269" s="109"/>
      <c r="R269" s="109"/>
      <c r="S269" s="109"/>
      <c r="V269" s="188"/>
      <c r="W269" s="188"/>
      <c r="X269" s="188"/>
      <c r="Y269" s="188"/>
      <c r="Z269" s="188"/>
      <c r="AA269" s="121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</row>
    <row r="270" spans="1:88" hidden="1">
      <c r="A270" s="109"/>
      <c r="B270" s="109"/>
      <c r="C270" s="109"/>
      <c r="D270" s="109"/>
      <c r="E270" s="109"/>
      <c r="F270" s="109"/>
      <c r="G270" s="109"/>
      <c r="H270" s="109"/>
      <c r="I270" s="109"/>
      <c r="L270" s="109"/>
      <c r="M270" s="109"/>
      <c r="N270" s="109"/>
      <c r="O270" s="109"/>
      <c r="P270" s="109"/>
      <c r="Q270" s="109"/>
      <c r="R270" s="109"/>
      <c r="S270" s="109"/>
      <c r="V270" s="188"/>
      <c r="W270" s="188"/>
      <c r="X270" s="188"/>
      <c r="Y270" s="188"/>
      <c r="Z270" s="188"/>
      <c r="AA270" s="121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</row>
    <row r="271" spans="1:88" hidden="1">
      <c r="A271" s="109"/>
      <c r="B271" s="109"/>
      <c r="C271" s="109"/>
      <c r="D271" s="109"/>
      <c r="E271" s="109"/>
      <c r="F271" s="109"/>
      <c r="G271" s="109"/>
      <c r="H271" s="109"/>
      <c r="I271" s="109"/>
      <c r="L271" s="109"/>
      <c r="M271" s="109"/>
      <c r="N271" s="109"/>
      <c r="O271" s="109"/>
      <c r="P271" s="109"/>
      <c r="Q271" s="109"/>
      <c r="R271" s="109"/>
      <c r="S271" s="109"/>
      <c r="V271" s="188"/>
      <c r="W271" s="188"/>
      <c r="X271" s="188"/>
      <c r="Y271" s="188"/>
      <c r="Z271" s="188"/>
      <c r="AA271" s="121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</row>
    <row r="272" spans="1:88" hidden="1">
      <c r="A272" s="109"/>
      <c r="B272" s="109"/>
      <c r="C272" s="109"/>
      <c r="D272" s="109"/>
      <c r="E272" s="109"/>
      <c r="F272" s="109"/>
      <c r="G272" s="109"/>
      <c r="H272" s="109"/>
      <c r="I272" s="109"/>
      <c r="L272" s="109"/>
      <c r="M272" s="109"/>
      <c r="N272" s="109"/>
      <c r="O272" s="109"/>
      <c r="P272" s="109"/>
      <c r="Q272" s="109"/>
      <c r="R272" s="109"/>
      <c r="S272" s="109"/>
      <c r="V272" s="188"/>
      <c r="W272" s="188"/>
      <c r="X272" s="188"/>
      <c r="Y272" s="188"/>
      <c r="Z272" s="188"/>
      <c r="AA272" s="121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</row>
    <row r="273" spans="1:88" hidden="1">
      <c r="A273" s="109"/>
      <c r="B273" s="109"/>
      <c r="C273" s="109"/>
      <c r="D273" s="109"/>
      <c r="E273" s="109"/>
      <c r="F273" s="109"/>
      <c r="G273" s="109"/>
      <c r="H273" s="109"/>
      <c r="I273" s="109"/>
      <c r="L273" s="109"/>
      <c r="M273" s="109"/>
      <c r="N273" s="109"/>
      <c r="O273" s="109"/>
      <c r="P273" s="109"/>
      <c r="Q273" s="109"/>
      <c r="R273" s="109"/>
      <c r="S273" s="109"/>
      <c r="V273" s="188"/>
      <c r="W273" s="188"/>
      <c r="X273" s="188"/>
      <c r="Y273" s="188"/>
      <c r="Z273" s="188"/>
      <c r="AA273" s="121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</row>
    <row r="274" spans="1:88" hidden="1">
      <c r="A274" s="109"/>
      <c r="B274" s="109"/>
      <c r="C274" s="109"/>
      <c r="D274" s="109"/>
      <c r="E274" s="109"/>
      <c r="F274" s="109"/>
      <c r="G274" s="109"/>
      <c r="H274" s="109"/>
      <c r="I274" s="109"/>
      <c r="L274" s="109"/>
      <c r="M274" s="109"/>
      <c r="N274" s="109"/>
      <c r="O274" s="109"/>
      <c r="P274" s="109"/>
      <c r="Q274" s="109"/>
      <c r="R274" s="109"/>
      <c r="S274" s="109"/>
      <c r="V274" s="188"/>
      <c r="W274" s="188"/>
      <c r="X274" s="188"/>
      <c r="Y274" s="188"/>
      <c r="Z274" s="188"/>
      <c r="AA274" s="121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</row>
    <row r="275" spans="1:88" hidden="1">
      <c r="A275" s="109"/>
      <c r="B275" s="109"/>
      <c r="C275" s="109"/>
      <c r="D275" s="109"/>
      <c r="E275" s="109"/>
      <c r="F275" s="109"/>
      <c r="G275" s="109"/>
      <c r="H275" s="109"/>
      <c r="I275" s="109"/>
      <c r="L275" s="109"/>
      <c r="M275" s="109"/>
      <c r="N275" s="109"/>
      <c r="O275" s="109"/>
      <c r="P275" s="109"/>
      <c r="Q275" s="109"/>
      <c r="R275" s="109"/>
      <c r="S275" s="109"/>
      <c r="V275" s="188"/>
      <c r="W275" s="188"/>
      <c r="X275" s="188"/>
      <c r="Y275" s="188"/>
      <c r="Z275" s="188"/>
      <c r="AA275" s="121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</row>
    <row r="276" spans="1:88" hidden="1">
      <c r="A276" s="109"/>
      <c r="B276" s="109"/>
      <c r="C276" s="109"/>
      <c r="D276" s="109"/>
      <c r="E276" s="109"/>
      <c r="F276" s="109"/>
      <c r="G276" s="109"/>
      <c r="H276" s="109"/>
      <c r="I276" s="109"/>
      <c r="L276" s="109"/>
      <c r="M276" s="109"/>
      <c r="N276" s="109"/>
      <c r="O276" s="109"/>
      <c r="P276" s="109"/>
      <c r="Q276" s="109"/>
      <c r="R276" s="109"/>
      <c r="S276" s="109"/>
      <c r="V276" s="188"/>
      <c r="W276" s="188"/>
      <c r="X276" s="188"/>
      <c r="Y276" s="188"/>
      <c r="Z276" s="188"/>
      <c r="AA276" s="121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</row>
    <row r="277" spans="1:88" hidden="1">
      <c r="A277" s="109"/>
      <c r="B277" s="109"/>
      <c r="C277" s="109"/>
      <c r="D277" s="109"/>
      <c r="E277" s="109"/>
      <c r="F277" s="109"/>
      <c r="G277" s="109"/>
      <c r="H277" s="109"/>
      <c r="I277" s="109"/>
      <c r="L277" s="109"/>
      <c r="M277" s="109"/>
      <c r="N277" s="109"/>
      <c r="O277" s="109"/>
      <c r="P277" s="109"/>
      <c r="Q277" s="109"/>
      <c r="R277" s="109"/>
      <c r="S277" s="109"/>
      <c r="V277" s="188"/>
      <c r="W277" s="188"/>
      <c r="X277" s="188"/>
      <c r="Y277" s="188"/>
      <c r="Z277" s="188"/>
      <c r="AA277" s="121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</row>
    <row r="278" spans="1:88" hidden="1">
      <c r="A278" s="109"/>
      <c r="B278" s="109"/>
      <c r="C278" s="109"/>
      <c r="D278" s="109"/>
      <c r="E278" s="109"/>
      <c r="F278" s="109"/>
      <c r="G278" s="109"/>
      <c r="H278" s="109"/>
      <c r="I278" s="109"/>
      <c r="L278" s="109"/>
      <c r="M278" s="109"/>
      <c r="N278" s="109"/>
      <c r="O278" s="109"/>
      <c r="P278" s="109"/>
      <c r="Q278" s="109"/>
      <c r="R278" s="109"/>
      <c r="S278" s="109"/>
      <c r="V278" s="188"/>
      <c r="W278" s="188"/>
      <c r="X278" s="188"/>
      <c r="Y278" s="188"/>
      <c r="Z278" s="188"/>
      <c r="AA278" s="121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</row>
    <row r="279" spans="1:88" hidden="1">
      <c r="A279" s="109"/>
      <c r="B279" s="109"/>
      <c r="C279" s="109"/>
      <c r="D279" s="109"/>
      <c r="E279" s="109"/>
      <c r="F279" s="109"/>
      <c r="G279" s="109"/>
      <c r="H279" s="109"/>
      <c r="I279" s="109"/>
      <c r="L279" s="109"/>
      <c r="M279" s="109"/>
      <c r="N279" s="109"/>
      <c r="O279" s="109"/>
      <c r="P279" s="109"/>
      <c r="Q279" s="109"/>
      <c r="R279" s="109"/>
      <c r="S279" s="109"/>
      <c r="V279" s="188"/>
      <c r="W279" s="188"/>
      <c r="X279" s="188"/>
      <c r="Y279" s="188"/>
      <c r="Z279" s="188"/>
      <c r="AA279" s="121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</row>
    <row r="280" spans="1:88" hidden="1">
      <c r="A280" s="109"/>
      <c r="B280" s="109"/>
      <c r="C280" s="109"/>
      <c r="D280" s="109"/>
      <c r="E280" s="109"/>
      <c r="F280" s="109"/>
      <c r="G280" s="109"/>
      <c r="H280" s="109"/>
      <c r="I280" s="109"/>
      <c r="L280" s="109"/>
      <c r="M280" s="109"/>
      <c r="N280" s="109"/>
      <c r="O280" s="109"/>
      <c r="P280" s="109"/>
      <c r="Q280" s="109"/>
      <c r="R280" s="109"/>
      <c r="S280" s="109"/>
      <c r="V280" s="188"/>
      <c r="W280" s="188"/>
      <c r="X280" s="188"/>
      <c r="Y280" s="188"/>
      <c r="Z280" s="188"/>
      <c r="AA280" s="121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</row>
    <row r="281" spans="1:88" hidden="1">
      <c r="A281" s="109"/>
      <c r="B281" s="109"/>
      <c r="C281" s="109"/>
      <c r="D281" s="109"/>
      <c r="E281" s="109"/>
      <c r="F281" s="109"/>
      <c r="G281" s="109"/>
      <c r="H281" s="109"/>
      <c r="I281" s="109"/>
      <c r="L281" s="109"/>
      <c r="M281" s="109"/>
      <c r="N281" s="109"/>
      <c r="O281" s="109"/>
      <c r="P281" s="109"/>
      <c r="Q281" s="109"/>
      <c r="R281" s="109"/>
      <c r="S281" s="109"/>
      <c r="V281" s="188"/>
      <c r="W281" s="188"/>
      <c r="X281" s="188"/>
      <c r="Y281" s="188"/>
      <c r="Z281" s="188"/>
      <c r="AA281" s="121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</row>
    <row r="282" spans="1:88" hidden="1">
      <c r="A282" s="109"/>
      <c r="B282" s="109"/>
      <c r="C282" s="109"/>
      <c r="D282" s="109"/>
      <c r="E282" s="109"/>
      <c r="F282" s="109"/>
      <c r="G282" s="109"/>
      <c r="H282" s="109"/>
      <c r="I282" s="109"/>
      <c r="L282" s="109"/>
      <c r="M282" s="109"/>
      <c r="N282" s="109"/>
      <c r="O282" s="109"/>
      <c r="P282" s="109"/>
      <c r="Q282" s="109"/>
      <c r="R282" s="109"/>
      <c r="S282" s="109"/>
      <c r="V282" s="188"/>
      <c r="W282" s="188"/>
      <c r="X282" s="188"/>
      <c r="Y282" s="188"/>
      <c r="Z282" s="188"/>
      <c r="AA282" s="121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</row>
    <row r="283" spans="1:88" hidden="1">
      <c r="A283" s="109"/>
      <c r="B283" s="109"/>
      <c r="C283" s="109"/>
      <c r="D283" s="109"/>
      <c r="E283" s="109"/>
      <c r="F283" s="109"/>
      <c r="G283" s="109"/>
      <c r="H283" s="109"/>
      <c r="I283" s="109"/>
      <c r="L283" s="109"/>
      <c r="M283" s="109"/>
      <c r="N283" s="109"/>
      <c r="O283" s="109"/>
      <c r="P283" s="109"/>
      <c r="Q283" s="109"/>
      <c r="R283" s="109"/>
      <c r="S283" s="109"/>
      <c r="V283" s="188"/>
      <c r="W283" s="188"/>
      <c r="X283" s="188"/>
      <c r="Y283" s="188"/>
      <c r="Z283" s="188"/>
      <c r="AA283" s="121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</row>
    <row r="284" spans="1:88" hidden="1">
      <c r="A284" s="109"/>
      <c r="B284" s="109"/>
      <c r="C284" s="109"/>
      <c r="D284" s="109"/>
      <c r="E284" s="109"/>
      <c r="F284" s="109"/>
      <c r="G284" s="109"/>
      <c r="H284" s="109"/>
      <c r="I284" s="109"/>
      <c r="L284" s="109"/>
      <c r="M284" s="109"/>
      <c r="N284" s="109"/>
      <c r="O284" s="109"/>
      <c r="P284" s="109"/>
      <c r="Q284" s="109"/>
      <c r="R284" s="109"/>
      <c r="S284" s="109"/>
      <c r="V284" s="188"/>
      <c r="W284" s="188"/>
      <c r="X284" s="188"/>
      <c r="Y284" s="188"/>
      <c r="Z284" s="188"/>
      <c r="AA284" s="121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</row>
    <row r="285" spans="1:88" hidden="1">
      <c r="A285" s="109"/>
      <c r="B285" s="109"/>
      <c r="C285" s="109"/>
      <c r="D285" s="109"/>
      <c r="E285" s="109"/>
      <c r="F285" s="109"/>
      <c r="G285" s="109"/>
      <c r="H285" s="109"/>
      <c r="I285" s="109"/>
      <c r="L285" s="109"/>
      <c r="M285" s="109"/>
      <c r="N285" s="109"/>
      <c r="O285" s="109"/>
      <c r="P285" s="109"/>
      <c r="Q285" s="109"/>
      <c r="R285" s="109"/>
      <c r="S285" s="109"/>
      <c r="V285" s="188"/>
      <c r="W285" s="188"/>
      <c r="X285" s="188"/>
      <c r="Y285" s="188"/>
      <c r="Z285" s="188"/>
      <c r="AA285" s="121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09"/>
      <c r="CF285" s="109"/>
      <c r="CG285" s="109"/>
      <c r="CH285" s="109"/>
      <c r="CI285" s="109"/>
      <c r="CJ285" s="109"/>
    </row>
    <row r="286" spans="1:88" hidden="1">
      <c r="A286" s="109"/>
      <c r="B286" s="109"/>
      <c r="C286" s="109"/>
      <c r="D286" s="109"/>
      <c r="E286" s="109"/>
      <c r="F286" s="109"/>
      <c r="G286" s="109"/>
      <c r="H286" s="109"/>
      <c r="I286" s="109"/>
      <c r="L286" s="109"/>
      <c r="M286" s="109"/>
      <c r="N286" s="109"/>
      <c r="O286" s="109"/>
      <c r="P286" s="109"/>
      <c r="Q286" s="109"/>
      <c r="R286" s="109"/>
      <c r="S286" s="109"/>
      <c r="V286" s="188"/>
      <c r="W286" s="188"/>
      <c r="X286" s="188"/>
      <c r="Y286" s="188"/>
      <c r="Z286" s="188"/>
      <c r="AA286" s="121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</row>
    <row r="287" spans="1:88" hidden="1">
      <c r="A287" s="109"/>
      <c r="B287" s="109"/>
      <c r="C287" s="109"/>
      <c r="D287" s="109"/>
      <c r="E287" s="109"/>
      <c r="F287" s="109"/>
      <c r="G287" s="109"/>
      <c r="H287" s="109"/>
      <c r="I287" s="109"/>
      <c r="L287" s="109"/>
      <c r="M287" s="109"/>
      <c r="N287" s="109"/>
      <c r="O287" s="109"/>
      <c r="P287" s="109"/>
      <c r="Q287" s="109"/>
      <c r="R287" s="109"/>
      <c r="S287" s="109"/>
      <c r="V287" s="188"/>
      <c r="W287" s="188"/>
      <c r="X287" s="188"/>
      <c r="Y287" s="188"/>
      <c r="Z287" s="188"/>
      <c r="AA287" s="121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</row>
    <row r="288" spans="1:88" s="110" customFormat="1" hidden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21"/>
      <c r="U288" s="188"/>
      <c r="V288" s="188"/>
      <c r="W288" s="188"/>
      <c r="X288" s="188"/>
      <c r="Y288" s="188"/>
      <c r="Z288" s="188"/>
      <c r="AA288" s="121"/>
      <c r="AB288" s="109"/>
      <c r="AC288" s="109"/>
      <c r="AD288" s="109"/>
      <c r="AE288" s="109"/>
      <c r="AF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</row>
    <row r="289" spans="1:62" s="110" customFormat="1" hidden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21"/>
      <c r="U289" s="188"/>
      <c r="V289" s="188"/>
      <c r="W289" s="188"/>
      <c r="X289" s="188"/>
      <c r="Y289" s="188"/>
      <c r="Z289" s="188"/>
      <c r="AA289" s="121"/>
      <c r="AB289" s="109"/>
      <c r="AC289" s="109"/>
      <c r="AD289" s="109"/>
      <c r="AE289" s="109"/>
      <c r="AF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</row>
    <row r="290" spans="1:62" s="110" customFormat="1" hidden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21"/>
      <c r="U290" s="188"/>
      <c r="V290" s="188"/>
      <c r="W290" s="188"/>
      <c r="X290" s="188"/>
      <c r="Y290" s="188"/>
      <c r="Z290" s="188"/>
      <c r="AA290" s="121"/>
      <c r="AB290" s="109"/>
      <c r="AC290" s="109"/>
      <c r="AD290" s="109"/>
      <c r="AE290" s="109"/>
      <c r="AF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</row>
    <row r="291" spans="1:62" s="110" customFormat="1" hidden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21"/>
      <c r="U291" s="188"/>
      <c r="V291" s="188"/>
      <c r="W291" s="188"/>
      <c r="X291" s="188"/>
      <c r="Y291" s="188"/>
      <c r="Z291" s="188"/>
      <c r="AA291" s="121"/>
      <c r="AB291" s="109"/>
      <c r="AC291" s="109"/>
      <c r="AD291" s="109"/>
      <c r="AE291" s="109"/>
      <c r="AF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</row>
    <row r="292" spans="1:62" s="110" customFormat="1" hidden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21"/>
      <c r="U292" s="188"/>
      <c r="V292" s="188"/>
      <c r="W292" s="188"/>
      <c r="X292" s="188"/>
      <c r="Y292" s="188"/>
      <c r="Z292" s="188"/>
      <c r="AA292" s="121"/>
      <c r="AB292" s="109"/>
      <c r="AC292" s="109"/>
      <c r="AD292" s="109"/>
      <c r="AE292" s="109"/>
      <c r="AF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</row>
    <row r="293" spans="1:62" s="110" customFormat="1" hidden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21"/>
      <c r="U293" s="188"/>
      <c r="V293" s="188"/>
      <c r="W293" s="188"/>
      <c r="X293" s="188"/>
      <c r="Y293" s="188"/>
      <c r="Z293" s="188"/>
      <c r="AA293" s="121"/>
      <c r="AB293" s="109"/>
      <c r="AC293" s="109"/>
      <c r="AD293" s="109"/>
      <c r="AE293" s="109"/>
      <c r="AF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</row>
    <row r="294" spans="1:62" s="110" customFormat="1" ht="17.25" hidden="1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21"/>
      <c r="U294" s="188"/>
      <c r="V294" s="188"/>
      <c r="W294" s="188"/>
      <c r="X294" s="188"/>
      <c r="Y294" s="188"/>
      <c r="Z294" s="188"/>
      <c r="AA294" s="121"/>
      <c r="AB294" s="109"/>
      <c r="AC294" s="109"/>
      <c r="AD294" s="109"/>
      <c r="AE294" s="109"/>
      <c r="AF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</row>
    <row r="295" spans="1:62" hidden="1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R295" s="122"/>
      <c r="S295" s="122"/>
      <c r="T295" s="123"/>
      <c r="U295" s="189"/>
      <c r="AA295" s="123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</row>
    <row r="296" spans="1:62" hidden="1">
      <c r="A296" s="122"/>
      <c r="B296" s="18" t="s">
        <v>19</v>
      </c>
      <c r="C296" s="18"/>
      <c r="D296" s="18"/>
      <c r="E296" s="124">
        <v>36983</v>
      </c>
      <c r="F296" s="124">
        <v>41717</v>
      </c>
      <c r="G296" s="122"/>
      <c r="I296" s="122"/>
      <c r="J296" s="122"/>
      <c r="K296" s="198" t="s">
        <v>25</v>
      </c>
      <c r="N296" s="199">
        <v>100</v>
      </c>
      <c r="R296" s="122"/>
      <c r="S296" s="122"/>
      <c r="T296" s="123"/>
      <c r="U296" s="189"/>
      <c r="AA296" s="123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</row>
    <row r="297" spans="1:62" hidden="1">
      <c r="A297" s="122"/>
      <c r="B297" s="125"/>
      <c r="C297" s="125" t="s">
        <v>0</v>
      </c>
      <c r="D297" s="125"/>
      <c r="E297" s="125" t="s">
        <v>20</v>
      </c>
      <c r="F297" s="125" t="s">
        <v>21</v>
      </c>
      <c r="G297" s="122"/>
      <c r="I297" s="122"/>
      <c r="J297" s="122"/>
      <c r="K297" s="200" t="s">
        <v>105</v>
      </c>
      <c r="L297" s="153"/>
      <c r="M297" s="153"/>
      <c r="N297" s="199">
        <v>95</v>
      </c>
      <c r="R297" s="122"/>
      <c r="S297" s="122"/>
      <c r="T297" s="123"/>
      <c r="U297" s="189"/>
      <c r="AA297" s="123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</row>
    <row r="298" spans="1:62" hidden="1">
      <c r="A298" s="122"/>
      <c r="B298" s="18" t="s">
        <v>25</v>
      </c>
      <c r="C298" s="125" t="s">
        <v>12</v>
      </c>
      <c r="D298" s="125"/>
      <c r="E298" s="125">
        <v>53</v>
      </c>
      <c r="F298" s="125">
        <v>55.75</v>
      </c>
      <c r="G298" s="122"/>
      <c r="I298" s="122"/>
      <c r="J298" s="122"/>
      <c r="K298" s="200" t="s">
        <v>106</v>
      </c>
      <c r="L298" s="153"/>
      <c r="M298" s="153"/>
      <c r="N298" s="199">
        <v>90</v>
      </c>
      <c r="R298" s="122"/>
      <c r="S298" s="122"/>
      <c r="T298" s="123"/>
      <c r="U298" s="189"/>
      <c r="AA298" s="123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</row>
    <row r="299" spans="1:62" hidden="1">
      <c r="A299" s="122"/>
      <c r="B299" s="18"/>
      <c r="C299" s="125" t="s">
        <v>13</v>
      </c>
      <c r="D299" s="125"/>
      <c r="E299" s="125">
        <v>45</v>
      </c>
      <c r="F299" s="125">
        <v>47.25</v>
      </c>
      <c r="G299" s="122"/>
      <c r="H299" s="100"/>
      <c r="I299" s="122"/>
      <c r="J299" s="122"/>
      <c r="K299" s="201" t="s">
        <v>22</v>
      </c>
      <c r="L299" s="153"/>
      <c r="M299" s="153"/>
      <c r="N299" s="199">
        <v>85</v>
      </c>
      <c r="R299" s="122"/>
      <c r="S299" s="122"/>
      <c r="T299" s="123"/>
      <c r="U299" s="189"/>
      <c r="AA299" s="123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</row>
    <row r="300" spans="1:62" hidden="1">
      <c r="A300" s="122"/>
      <c r="B300" s="18"/>
      <c r="C300" s="125" t="s">
        <v>14</v>
      </c>
      <c r="D300" s="125"/>
      <c r="E300" s="125">
        <v>29.75</v>
      </c>
      <c r="F300" s="125">
        <v>34</v>
      </c>
      <c r="G300" s="122"/>
      <c r="H300" s="100"/>
      <c r="I300" s="122"/>
      <c r="J300" s="122"/>
      <c r="K300" s="122"/>
      <c r="L300" s="153"/>
      <c r="M300" s="153"/>
      <c r="N300" s="199">
        <v>80</v>
      </c>
      <c r="R300" s="122"/>
      <c r="S300" s="122"/>
      <c r="T300" s="123"/>
      <c r="U300" s="189"/>
      <c r="AA300" s="123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</row>
    <row r="301" spans="1:62" ht="15.75" hidden="1" customHeight="1">
      <c r="A301" s="122"/>
      <c r="B301" s="19" t="s">
        <v>22</v>
      </c>
      <c r="C301" s="125" t="s">
        <v>12</v>
      </c>
      <c r="D301" s="125"/>
      <c r="E301" s="125">
        <v>42.25</v>
      </c>
      <c r="F301" s="125">
        <v>42.25</v>
      </c>
      <c r="G301" s="122"/>
      <c r="H301" s="100"/>
      <c r="I301" s="122"/>
      <c r="J301" s="122"/>
      <c r="K301" s="122"/>
      <c r="L301" s="153"/>
      <c r="M301" s="153"/>
      <c r="N301" s="199">
        <v>75</v>
      </c>
      <c r="R301" s="122"/>
      <c r="S301" s="122"/>
      <c r="T301" s="123"/>
      <c r="U301" s="189"/>
      <c r="AA301" s="123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</row>
    <row r="302" spans="1:62" hidden="1">
      <c r="A302" s="122"/>
      <c r="B302" s="19"/>
      <c r="C302" s="125" t="s">
        <v>13</v>
      </c>
      <c r="D302" s="125"/>
      <c r="E302" s="125">
        <v>34</v>
      </c>
      <c r="F302" s="125">
        <v>34</v>
      </c>
      <c r="G302" s="122"/>
      <c r="H302" s="100"/>
      <c r="I302" s="122"/>
      <c r="J302" s="122"/>
      <c r="K302" s="122"/>
      <c r="L302" s="153"/>
      <c r="M302" s="153"/>
      <c r="N302" s="199">
        <v>70</v>
      </c>
      <c r="R302" s="122"/>
      <c r="S302" s="122"/>
      <c r="T302" s="123"/>
      <c r="U302" s="189"/>
      <c r="AA302" s="123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</row>
    <row r="303" spans="1:62" hidden="1">
      <c r="A303" s="122"/>
      <c r="B303" s="19"/>
      <c r="C303" s="125" t="s">
        <v>14</v>
      </c>
      <c r="D303" s="125"/>
      <c r="E303" s="125">
        <v>20.5</v>
      </c>
      <c r="F303" s="125">
        <v>20.5</v>
      </c>
      <c r="G303" s="122"/>
      <c r="H303" s="100"/>
      <c r="I303" s="122"/>
      <c r="J303" s="122"/>
      <c r="K303" s="122"/>
      <c r="L303" s="153"/>
      <c r="M303" s="153"/>
      <c r="N303" s="199">
        <v>65</v>
      </c>
      <c r="R303" s="122"/>
      <c r="S303" s="122"/>
      <c r="T303" s="123"/>
      <c r="U303" s="189"/>
      <c r="AA303" s="123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</row>
    <row r="304" spans="1:62" hidden="1">
      <c r="A304" s="122"/>
      <c r="B304" s="18" t="s">
        <v>23</v>
      </c>
      <c r="C304" s="125" t="s">
        <v>12</v>
      </c>
      <c r="D304" s="125"/>
      <c r="E304" s="125">
        <v>24.75</v>
      </c>
      <c r="F304" s="125">
        <v>24.75</v>
      </c>
      <c r="G304" s="122"/>
      <c r="H304" s="100"/>
      <c r="I304" s="122"/>
      <c r="J304" s="122"/>
      <c r="K304" s="122"/>
      <c r="L304" s="153"/>
      <c r="M304" s="153"/>
      <c r="N304" s="199">
        <v>60</v>
      </c>
      <c r="R304" s="122"/>
      <c r="S304" s="122"/>
      <c r="T304" s="123"/>
      <c r="U304" s="189"/>
      <c r="AA304" s="123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</row>
    <row r="305" spans="1:62" hidden="1">
      <c r="A305" s="122"/>
      <c r="B305" s="18"/>
      <c r="C305" s="125" t="s">
        <v>13</v>
      </c>
      <c r="D305" s="125"/>
      <c r="E305" s="125">
        <v>24.75</v>
      </c>
      <c r="F305" s="125">
        <v>24.75</v>
      </c>
      <c r="G305" s="122"/>
      <c r="H305" s="100"/>
      <c r="I305" s="122"/>
      <c r="J305" s="122"/>
      <c r="K305" s="122"/>
      <c r="N305" s="199">
        <v>55</v>
      </c>
      <c r="R305" s="122"/>
      <c r="S305" s="122"/>
      <c r="T305" s="123"/>
      <c r="U305" s="189"/>
      <c r="AA305" s="123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</row>
    <row r="306" spans="1:62" hidden="1">
      <c r="A306" s="122"/>
      <c r="B306" s="18"/>
      <c r="C306" s="125" t="s">
        <v>14</v>
      </c>
      <c r="D306" s="125"/>
      <c r="E306" s="125">
        <v>12.5</v>
      </c>
      <c r="F306" s="125">
        <v>12.5</v>
      </c>
      <c r="G306" s="122"/>
      <c r="H306" s="100"/>
      <c r="I306" s="122"/>
      <c r="J306" s="122"/>
      <c r="K306" s="122"/>
      <c r="N306" s="199">
        <v>50</v>
      </c>
      <c r="R306" s="122"/>
      <c r="S306" s="122"/>
      <c r="T306" s="123"/>
      <c r="U306" s="189"/>
      <c r="AA306" s="123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</row>
    <row r="307" spans="1:62" hidden="1">
      <c r="A307" s="122"/>
      <c r="B307" s="18" t="s">
        <v>24</v>
      </c>
      <c r="C307" s="125"/>
      <c r="D307" s="125"/>
      <c r="E307" s="125">
        <v>3.45</v>
      </c>
      <c r="F307" s="125">
        <v>3.6</v>
      </c>
      <c r="G307" s="122"/>
      <c r="H307" s="100"/>
      <c r="I307" s="122"/>
      <c r="J307" s="122"/>
      <c r="K307" s="122"/>
      <c r="N307" s="199">
        <v>45</v>
      </c>
      <c r="R307" s="122"/>
      <c r="S307" s="122"/>
      <c r="T307" s="123"/>
      <c r="U307" s="189"/>
      <c r="AA307" s="123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</row>
    <row r="308" spans="1:62" hidden="1">
      <c r="A308" s="122"/>
      <c r="B308" s="126"/>
      <c r="C308" s="126"/>
      <c r="D308" s="126"/>
      <c r="E308" s="127"/>
      <c r="F308" s="127"/>
      <c r="G308" s="122"/>
      <c r="H308" s="122"/>
      <c r="I308" s="122"/>
      <c r="J308" s="122"/>
      <c r="K308" s="122"/>
      <c r="N308" s="199">
        <v>40</v>
      </c>
      <c r="R308" s="122"/>
      <c r="S308" s="122"/>
      <c r="T308" s="123"/>
      <c r="U308" s="189"/>
      <c r="AA308" s="123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</row>
    <row r="309" spans="1:62" hidden="1">
      <c r="A309" s="122"/>
      <c r="B309" s="18" t="s">
        <v>19</v>
      </c>
      <c r="C309" s="18"/>
      <c r="D309" s="18"/>
      <c r="E309" s="124">
        <v>41718</v>
      </c>
      <c r="F309" s="124">
        <v>42185</v>
      </c>
      <c r="G309" s="122"/>
      <c r="H309" s="122"/>
      <c r="I309" s="122"/>
      <c r="J309" s="122"/>
      <c r="K309" s="122"/>
      <c r="N309" s="199">
        <v>35</v>
      </c>
      <c r="R309" s="122"/>
      <c r="S309" s="122"/>
      <c r="T309" s="123"/>
      <c r="U309" s="189"/>
      <c r="AA309" s="123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</row>
    <row r="310" spans="1:62" hidden="1">
      <c r="A310" s="122"/>
      <c r="B310" s="125"/>
      <c r="C310" s="125" t="s">
        <v>0</v>
      </c>
      <c r="D310" s="125"/>
      <c r="E310" s="125" t="s">
        <v>20</v>
      </c>
      <c r="F310" s="125" t="s">
        <v>21</v>
      </c>
      <c r="G310" s="122"/>
      <c r="H310" s="122"/>
      <c r="I310" s="122"/>
      <c r="J310" s="122"/>
      <c r="K310" s="122"/>
      <c r="N310" s="199">
        <v>30</v>
      </c>
      <c r="R310" s="122"/>
      <c r="S310" s="122"/>
      <c r="T310" s="123"/>
      <c r="U310" s="189"/>
      <c r="AA310" s="123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</row>
    <row r="311" spans="1:62" hidden="1">
      <c r="A311" s="122"/>
      <c r="B311" s="12" t="s">
        <v>25</v>
      </c>
      <c r="C311" s="125" t="s">
        <v>12</v>
      </c>
      <c r="D311" s="125"/>
      <c r="E311" s="125">
        <v>48.36</v>
      </c>
      <c r="F311" s="125">
        <v>50.87</v>
      </c>
      <c r="G311" s="122"/>
      <c r="H311" s="122"/>
      <c r="I311" s="122"/>
      <c r="J311" s="122"/>
      <c r="K311" s="122"/>
      <c r="N311" s="199">
        <v>25</v>
      </c>
      <c r="R311" s="122"/>
      <c r="S311" s="122"/>
      <c r="T311" s="123"/>
      <c r="U311" s="189"/>
      <c r="AA311" s="123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</row>
    <row r="312" spans="1:62" hidden="1">
      <c r="A312" s="122"/>
      <c r="B312" s="13"/>
      <c r="C312" s="125" t="s">
        <v>13</v>
      </c>
      <c r="D312" s="125"/>
      <c r="E312" s="125">
        <v>41.06</v>
      </c>
      <c r="F312" s="125">
        <v>43.12</v>
      </c>
      <c r="G312" s="122"/>
      <c r="H312" s="122"/>
      <c r="I312" s="122"/>
      <c r="J312" s="122"/>
      <c r="K312" s="122"/>
      <c r="N312" s="199">
        <v>20</v>
      </c>
      <c r="R312" s="122"/>
      <c r="S312" s="122"/>
      <c r="T312" s="123"/>
      <c r="U312" s="189"/>
      <c r="AA312" s="123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</row>
    <row r="313" spans="1:62" hidden="1">
      <c r="A313" s="122"/>
      <c r="B313" s="14"/>
      <c r="C313" s="125" t="s">
        <v>14</v>
      </c>
      <c r="D313" s="125"/>
      <c r="E313" s="125">
        <v>27.15</v>
      </c>
      <c r="F313" s="125">
        <v>31.03</v>
      </c>
      <c r="G313" s="122"/>
      <c r="H313" s="122"/>
      <c r="I313" s="122"/>
      <c r="J313" s="122"/>
      <c r="K313" s="122"/>
      <c r="N313" s="199">
        <v>15</v>
      </c>
      <c r="R313" s="122"/>
      <c r="S313" s="122"/>
      <c r="T313" s="123"/>
      <c r="U313" s="189"/>
      <c r="AA313" s="123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</row>
    <row r="314" spans="1:62" ht="15.75" hidden="1" customHeight="1">
      <c r="A314" s="122"/>
      <c r="B314" s="15" t="s">
        <v>22</v>
      </c>
      <c r="C314" s="125" t="s">
        <v>12</v>
      </c>
      <c r="D314" s="125"/>
      <c r="E314" s="125">
        <v>38.549999999999997</v>
      </c>
      <c r="F314" s="125">
        <v>38.549999999999997</v>
      </c>
      <c r="G314" s="122"/>
      <c r="H314" s="122"/>
      <c r="I314" s="122"/>
      <c r="J314" s="122"/>
      <c r="K314" s="122"/>
      <c r="N314" s="199">
        <v>10</v>
      </c>
      <c r="R314" s="122"/>
      <c r="S314" s="122"/>
      <c r="T314" s="123"/>
      <c r="U314" s="189"/>
      <c r="AA314" s="123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</row>
    <row r="315" spans="1:62" hidden="1">
      <c r="A315" s="122"/>
      <c r="B315" s="16"/>
      <c r="C315" s="125" t="s">
        <v>13</v>
      </c>
      <c r="D315" s="125"/>
      <c r="E315" s="125">
        <v>31.03</v>
      </c>
      <c r="F315" s="125">
        <v>31.03</v>
      </c>
      <c r="G315" s="122"/>
      <c r="H315" s="122"/>
      <c r="I315" s="122"/>
      <c r="J315" s="122"/>
      <c r="K315" s="122"/>
      <c r="N315" s="199">
        <v>5</v>
      </c>
      <c r="R315" s="122"/>
      <c r="S315" s="122"/>
      <c r="T315" s="123"/>
      <c r="U315" s="189"/>
      <c r="AA315" s="123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</row>
    <row r="316" spans="1:62" hidden="1">
      <c r="A316" s="122"/>
      <c r="B316" s="17"/>
      <c r="C316" s="125" t="s">
        <v>14</v>
      </c>
      <c r="D316" s="125"/>
      <c r="E316" s="125">
        <v>18.71</v>
      </c>
      <c r="F316" s="125">
        <v>18.71</v>
      </c>
      <c r="G316" s="122"/>
      <c r="H316" s="122"/>
      <c r="I316" s="122"/>
      <c r="J316" s="122"/>
      <c r="K316" s="122"/>
      <c r="N316" s="199">
        <v>0</v>
      </c>
      <c r="R316" s="122"/>
      <c r="S316" s="122"/>
      <c r="T316" s="123"/>
      <c r="U316" s="189"/>
      <c r="AA316" s="123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</row>
    <row r="317" spans="1:62" hidden="1">
      <c r="A317" s="122"/>
      <c r="B317" s="12" t="s">
        <v>23</v>
      </c>
      <c r="C317" s="125" t="s">
        <v>12</v>
      </c>
      <c r="D317" s="125"/>
      <c r="E317" s="125">
        <v>22.58</v>
      </c>
      <c r="F317" s="125">
        <v>22.58</v>
      </c>
      <c r="G317" s="122"/>
      <c r="H317" s="122"/>
      <c r="I317" s="122"/>
      <c r="J317" s="122"/>
      <c r="K317" s="122"/>
      <c r="R317" s="122"/>
      <c r="S317" s="122"/>
      <c r="T317" s="123"/>
      <c r="U317" s="189"/>
      <c r="AA317" s="123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</row>
    <row r="318" spans="1:62" hidden="1">
      <c r="A318" s="122"/>
      <c r="B318" s="13"/>
      <c r="C318" s="125" t="s">
        <v>13</v>
      </c>
      <c r="D318" s="125"/>
      <c r="E318" s="125">
        <v>22.58</v>
      </c>
      <c r="F318" s="125">
        <v>22.58</v>
      </c>
      <c r="G318" s="122"/>
      <c r="H318" s="122"/>
      <c r="I318" s="122"/>
      <c r="J318" s="122"/>
      <c r="K318" s="122"/>
      <c r="R318" s="122"/>
      <c r="S318" s="122"/>
      <c r="T318" s="123"/>
      <c r="U318" s="189"/>
      <c r="AA318" s="123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</row>
    <row r="319" spans="1:62" hidden="1">
      <c r="A319" s="122"/>
      <c r="B319" s="14"/>
      <c r="C319" s="125" t="s">
        <v>14</v>
      </c>
      <c r="D319" s="125"/>
      <c r="E319" s="125">
        <v>11.41</v>
      </c>
      <c r="F319" s="125">
        <v>11.41</v>
      </c>
      <c r="G319" s="122"/>
      <c r="H319" s="122"/>
      <c r="I319" s="122"/>
      <c r="J319" s="122"/>
      <c r="K319" s="122"/>
      <c r="M319" s="153"/>
      <c r="N319" s="153"/>
      <c r="R319" s="122"/>
      <c r="S319" s="122"/>
      <c r="T319" s="123"/>
      <c r="U319" s="189"/>
      <c r="AA319" s="123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</row>
    <row r="320" spans="1:62" hidden="1">
      <c r="A320" s="122"/>
      <c r="B320" s="18" t="s">
        <v>24</v>
      </c>
      <c r="C320" s="125"/>
      <c r="D320" s="125"/>
      <c r="E320" s="125">
        <v>3.15</v>
      </c>
      <c r="F320" s="125">
        <v>3.29</v>
      </c>
      <c r="G320" s="122"/>
      <c r="H320" s="122"/>
      <c r="I320" s="122"/>
      <c r="J320" s="122"/>
      <c r="K320" s="122"/>
      <c r="M320" s="155"/>
      <c r="N320" s="153"/>
      <c r="R320" s="122"/>
      <c r="S320" s="122"/>
      <c r="T320" s="123"/>
      <c r="U320" s="189"/>
      <c r="AA320" s="123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</row>
    <row r="321" spans="1:62" hidden="1">
      <c r="A321" s="122"/>
      <c r="B321" s="128"/>
      <c r="C321" s="129"/>
      <c r="D321" s="129"/>
      <c r="E321" s="129"/>
      <c r="F321" s="129"/>
      <c r="G321" s="122"/>
      <c r="H321" s="122"/>
      <c r="I321" s="122"/>
      <c r="J321" s="122"/>
      <c r="K321" s="122"/>
      <c r="M321" s="155"/>
      <c r="R321" s="122"/>
      <c r="S321" s="122"/>
      <c r="T321" s="123"/>
      <c r="U321" s="189"/>
      <c r="AA321" s="123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</row>
    <row r="322" spans="1:62" hidden="1">
      <c r="A322" s="122"/>
      <c r="B322" s="126"/>
      <c r="C322" s="126"/>
      <c r="D322" s="126"/>
      <c r="E322" s="127"/>
      <c r="F322" s="127"/>
      <c r="G322" s="122"/>
      <c r="H322" s="122"/>
      <c r="I322" s="122"/>
      <c r="J322" s="122"/>
      <c r="K322" s="122"/>
      <c r="M322" s="155"/>
      <c r="R322" s="122"/>
      <c r="S322" s="122"/>
      <c r="T322" s="123"/>
      <c r="U322" s="189"/>
      <c r="AA322" s="123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</row>
    <row r="323" spans="1:62" ht="15.75" hidden="1" customHeight="1">
      <c r="A323" s="122"/>
      <c r="B323" s="18" t="s">
        <v>19</v>
      </c>
      <c r="C323" s="18"/>
      <c r="D323" s="18"/>
      <c r="E323" s="124">
        <v>42186</v>
      </c>
      <c r="F323" s="124">
        <v>42460</v>
      </c>
      <c r="G323" s="122"/>
      <c r="H323" s="122"/>
      <c r="I323" s="122"/>
      <c r="J323" s="122"/>
      <c r="K323" s="122"/>
      <c r="M323" s="155"/>
      <c r="R323" s="122"/>
      <c r="S323" s="122"/>
      <c r="T323" s="123"/>
      <c r="U323" s="189"/>
      <c r="AA323" s="123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</row>
    <row r="324" spans="1:62" hidden="1">
      <c r="A324" s="122"/>
      <c r="B324" s="125"/>
      <c r="C324" s="125" t="s">
        <v>0</v>
      </c>
      <c r="D324" s="125"/>
      <c r="E324" s="125" t="s">
        <v>20</v>
      </c>
      <c r="F324" s="125" t="s">
        <v>21</v>
      </c>
      <c r="G324" s="122"/>
      <c r="H324" s="122"/>
      <c r="I324" s="122"/>
      <c r="J324" s="122"/>
      <c r="K324" s="122"/>
      <c r="M324" s="155"/>
      <c r="R324" s="122"/>
      <c r="S324" s="122"/>
      <c r="T324" s="123"/>
      <c r="U324" s="189"/>
      <c r="AA324" s="123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</row>
    <row r="325" spans="1:62" hidden="1">
      <c r="A325" s="122"/>
      <c r="B325" s="12" t="s">
        <v>25</v>
      </c>
      <c r="C325" s="125" t="s">
        <v>12</v>
      </c>
      <c r="D325" s="125"/>
      <c r="E325" s="125">
        <v>43.73</v>
      </c>
      <c r="F325" s="125">
        <v>45.99</v>
      </c>
      <c r="G325" s="122"/>
      <c r="H325" s="122"/>
      <c r="I325" s="122"/>
      <c r="J325" s="122"/>
      <c r="K325" s="122"/>
      <c r="M325" s="155"/>
      <c r="R325" s="122"/>
      <c r="S325" s="122"/>
      <c r="T325" s="123"/>
      <c r="U325" s="189"/>
      <c r="AA325" s="123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</row>
    <row r="326" spans="1:62" ht="15.75" hidden="1" customHeight="1">
      <c r="A326" s="122"/>
      <c r="B326" s="13"/>
      <c r="C326" s="125" t="s">
        <v>13</v>
      </c>
      <c r="D326" s="125"/>
      <c r="E326" s="125">
        <v>37.130000000000003</v>
      </c>
      <c r="F326" s="125">
        <v>38.979999999999997</v>
      </c>
      <c r="G326" s="122"/>
      <c r="H326" s="122"/>
      <c r="I326" s="122"/>
      <c r="J326" s="122"/>
      <c r="K326" s="122"/>
      <c r="M326" s="155"/>
      <c r="R326" s="122"/>
      <c r="S326" s="122"/>
      <c r="T326" s="123"/>
      <c r="U326" s="189"/>
      <c r="AA326" s="123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</row>
    <row r="327" spans="1:62" hidden="1">
      <c r="A327" s="122"/>
      <c r="B327" s="14"/>
      <c r="C327" s="125" t="s">
        <v>14</v>
      </c>
      <c r="D327" s="125"/>
      <c r="E327" s="125">
        <v>24.54</v>
      </c>
      <c r="F327" s="125">
        <v>28.05</v>
      </c>
      <c r="G327" s="122"/>
      <c r="H327" s="122"/>
      <c r="I327" s="122"/>
      <c r="J327" s="122"/>
      <c r="K327" s="122"/>
      <c r="M327" s="155"/>
      <c r="R327" s="122"/>
      <c r="S327" s="122"/>
      <c r="T327" s="123"/>
      <c r="U327" s="189"/>
      <c r="AA327" s="123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</row>
    <row r="328" spans="1:62" ht="15.75" hidden="1" customHeight="1">
      <c r="A328" s="122"/>
      <c r="B328" s="15" t="s">
        <v>22</v>
      </c>
      <c r="C328" s="125" t="s">
        <v>12</v>
      </c>
      <c r="D328" s="125"/>
      <c r="E328" s="125">
        <v>34.86</v>
      </c>
      <c r="F328" s="125">
        <v>34.86</v>
      </c>
      <c r="G328" s="122"/>
      <c r="H328" s="122"/>
      <c r="I328" s="122"/>
      <c r="J328" s="122"/>
      <c r="K328" s="122"/>
      <c r="M328" s="155"/>
      <c r="R328" s="122"/>
      <c r="S328" s="122"/>
      <c r="T328" s="123"/>
      <c r="U328" s="189"/>
      <c r="AA328" s="123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</row>
    <row r="329" spans="1:62" hidden="1">
      <c r="A329" s="122"/>
      <c r="B329" s="16"/>
      <c r="C329" s="125" t="s">
        <v>13</v>
      </c>
      <c r="D329" s="125"/>
      <c r="E329" s="125">
        <v>28.05</v>
      </c>
      <c r="F329" s="125">
        <v>28.05</v>
      </c>
      <c r="G329" s="122"/>
      <c r="H329" s="122"/>
      <c r="I329" s="122"/>
      <c r="J329" s="122"/>
      <c r="K329" s="122"/>
      <c r="M329" s="155"/>
      <c r="R329" s="122"/>
      <c r="S329" s="122"/>
      <c r="T329" s="123"/>
      <c r="U329" s="189"/>
      <c r="AA329" s="123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</row>
    <row r="330" spans="1:62" hidden="1">
      <c r="A330" s="122"/>
      <c r="B330" s="17"/>
      <c r="C330" s="125" t="s">
        <v>14</v>
      </c>
      <c r="D330" s="125"/>
      <c r="E330" s="125">
        <v>16.91</v>
      </c>
      <c r="F330" s="125">
        <v>16.91</v>
      </c>
      <c r="G330" s="122"/>
      <c r="H330" s="122"/>
      <c r="I330" s="122"/>
      <c r="J330" s="122"/>
      <c r="K330" s="122"/>
      <c r="R330" s="122"/>
      <c r="S330" s="122"/>
      <c r="T330" s="123"/>
      <c r="U330" s="189"/>
      <c r="AA330" s="123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</row>
    <row r="331" spans="1:62" hidden="1">
      <c r="A331" s="122"/>
      <c r="B331" s="12" t="s">
        <v>23</v>
      </c>
      <c r="C331" s="125" t="s">
        <v>12</v>
      </c>
      <c r="D331" s="125"/>
      <c r="E331" s="125">
        <v>20.420000000000002</v>
      </c>
      <c r="F331" s="125">
        <v>20.420000000000002</v>
      </c>
      <c r="G331" s="122"/>
      <c r="H331" s="122"/>
      <c r="I331" s="122"/>
      <c r="J331" s="122"/>
      <c r="K331" s="122"/>
      <c r="R331" s="122"/>
      <c r="S331" s="122"/>
      <c r="T331" s="123"/>
      <c r="U331" s="189"/>
      <c r="AA331" s="123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</row>
    <row r="332" spans="1:62" hidden="1">
      <c r="A332" s="122"/>
      <c r="B332" s="13"/>
      <c r="C332" s="125" t="s">
        <v>13</v>
      </c>
      <c r="D332" s="125"/>
      <c r="E332" s="125">
        <v>20.420000000000002</v>
      </c>
      <c r="F332" s="125">
        <v>20.420000000000002</v>
      </c>
      <c r="G332" s="122"/>
      <c r="H332" s="122"/>
      <c r="I332" s="122"/>
      <c r="J332" s="122"/>
      <c r="K332" s="122"/>
      <c r="R332" s="122"/>
      <c r="S332" s="122"/>
      <c r="T332" s="123"/>
      <c r="U332" s="189"/>
      <c r="AA332" s="123"/>
    </row>
    <row r="333" spans="1:62" hidden="1">
      <c r="A333" s="122"/>
      <c r="B333" s="14"/>
      <c r="C333" s="125" t="s">
        <v>14</v>
      </c>
      <c r="D333" s="125"/>
      <c r="E333" s="125">
        <v>10.31</v>
      </c>
      <c r="F333" s="125">
        <v>10.31</v>
      </c>
      <c r="G333" s="122"/>
      <c r="H333" s="122"/>
      <c r="I333" s="122"/>
      <c r="J333" s="122"/>
      <c r="K333" s="122"/>
      <c r="R333" s="122"/>
      <c r="S333" s="122"/>
      <c r="T333" s="123"/>
      <c r="U333" s="189"/>
      <c r="AA333" s="123"/>
    </row>
    <row r="334" spans="1:62" hidden="1">
      <c r="A334" s="122"/>
      <c r="B334" s="18" t="s">
        <v>24</v>
      </c>
      <c r="C334" s="125"/>
      <c r="D334" s="125"/>
      <c r="E334" s="125">
        <v>2.85</v>
      </c>
      <c r="F334" s="125">
        <v>2.97</v>
      </c>
      <c r="G334" s="122"/>
      <c r="H334" s="122"/>
      <c r="I334" s="122"/>
      <c r="J334" s="122"/>
      <c r="K334" s="122"/>
      <c r="R334" s="122"/>
      <c r="S334" s="122"/>
      <c r="T334" s="123"/>
      <c r="U334" s="189"/>
      <c r="AA334" s="123"/>
    </row>
    <row r="335" spans="1:62" hidden="1">
      <c r="A335" s="122"/>
      <c r="B335" s="126"/>
      <c r="C335" s="126"/>
      <c r="D335" s="126"/>
      <c r="E335" s="127"/>
      <c r="F335" s="127"/>
      <c r="G335" s="122"/>
      <c r="H335" s="122"/>
      <c r="I335" s="122"/>
      <c r="J335" s="122"/>
      <c r="K335" s="122"/>
      <c r="R335" s="122"/>
      <c r="S335" s="122"/>
      <c r="T335" s="123"/>
      <c r="U335" s="189"/>
      <c r="AA335" s="123"/>
    </row>
    <row r="336" spans="1:62" hidden="1">
      <c r="A336" s="122"/>
      <c r="B336" s="18" t="s">
        <v>19</v>
      </c>
      <c r="C336" s="18"/>
      <c r="D336" s="18"/>
      <c r="E336" s="124">
        <v>42461</v>
      </c>
      <c r="F336" s="124">
        <v>44833</v>
      </c>
      <c r="G336" s="122"/>
      <c r="H336" s="122"/>
      <c r="I336" s="122"/>
      <c r="J336" s="122"/>
      <c r="K336" s="122"/>
      <c r="R336" s="122"/>
      <c r="S336" s="122"/>
      <c r="T336" s="123"/>
      <c r="U336" s="189"/>
      <c r="AA336" s="123"/>
    </row>
    <row r="337" spans="1:27" hidden="1">
      <c r="A337" s="122"/>
      <c r="B337" s="125"/>
      <c r="C337" s="125" t="s">
        <v>0</v>
      </c>
      <c r="D337" s="125"/>
      <c r="E337" s="125" t="s">
        <v>20</v>
      </c>
      <c r="F337" s="125" t="s">
        <v>21</v>
      </c>
      <c r="G337" s="122"/>
      <c r="H337" s="122"/>
      <c r="I337" s="122"/>
      <c r="J337" s="122"/>
      <c r="K337" s="122"/>
      <c r="R337" s="122"/>
      <c r="S337" s="122"/>
      <c r="T337" s="123"/>
      <c r="U337" s="189"/>
      <c r="AA337" s="123"/>
    </row>
    <row r="338" spans="1:27" hidden="1">
      <c r="A338" s="122"/>
      <c r="B338" s="12" t="s">
        <v>25</v>
      </c>
      <c r="C338" s="125" t="s">
        <v>12</v>
      </c>
      <c r="D338" s="125"/>
      <c r="E338" s="125">
        <v>48.36</v>
      </c>
      <c r="F338" s="125">
        <v>50.87</v>
      </c>
      <c r="G338" s="122"/>
      <c r="H338" s="122"/>
      <c r="I338" s="122"/>
      <c r="J338" s="122"/>
      <c r="K338" s="122"/>
      <c r="R338" s="122"/>
      <c r="S338" s="122"/>
      <c r="T338" s="123"/>
      <c r="U338" s="189"/>
      <c r="AA338" s="123"/>
    </row>
    <row r="339" spans="1:27" hidden="1">
      <c r="A339" s="122"/>
      <c r="B339" s="13"/>
      <c r="C339" s="125" t="s">
        <v>13</v>
      </c>
      <c r="D339" s="125"/>
      <c r="E339" s="125">
        <v>41.06</v>
      </c>
      <c r="F339" s="125">
        <v>43.12</v>
      </c>
      <c r="G339" s="122"/>
      <c r="H339" s="122"/>
      <c r="I339" s="122"/>
      <c r="J339" s="122"/>
      <c r="K339" s="122"/>
      <c r="R339" s="122"/>
      <c r="S339" s="122"/>
      <c r="T339" s="123"/>
      <c r="U339" s="189"/>
      <c r="AA339" s="123"/>
    </row>
    <row r="340" spans="1:27" hidden="1">
      <c r="A340" s="122"/>
      <c r="B340" s="14"/>
      <c r="C340" s="125" t="s">
        <v>14</v>
      </c>
      <c r="D340" s="125"/>
      <c r="E340" s="125">
        <v>27.15</v>
      </c>
      <c r="F340" s="125">
        <v>31.03</v>
      </c>
      <c r="G340" s="122"/>
      <c r="H340" s="122"/>
      <c r="I340" s="122"/>
      <c r="J340" s="122"/>
      <c r="K340" s="122"/>
      <c r="R340" s="122"/>
      <c r="S340" s="122"/>
      <c r="T340" s="123"/>
      <c r="U340" s="189"/>
      <c r="AA340" s="123"/>
    </row>
    <row r="341" spans="1:27" ht="15.75" hidden="1" customHeight="1">
      <c r="A341" s="122"/>
      <c r="B341" s="15" t="s">
        <v>22</v>
      </c>
      <c r="C341" s="125" t="s">
        <v>12</v>
      </c>
      <c r="D341" s="125"/>
      <c r="E341" s="125">
        <v>38.549999999999997</v>
      </c>
      <c r="F341" s="125">
        <v>38.549999999999997</v>
      </c>
      <c r="G341" s="122"/>
      <c r="H341" s="122"/>
      <c r="I341" s="122"/>
      <c r="J341" s="122"/>
      <c r="K341" s="122"/>
      <c r="R341" s="122"/>
      <c r="S341" s="122"/>
      <c r="T341" s="123"/>
      <c r="U341" s="189"/>
      <c r="AA341" s="123"/>
    </row>
    <row r="342" spans="1:27" hidden="1">
      <c r="A342" s="122"/>
      <c r="B342" s="16"/>
      <c r="C342" s="125" t="s">
        <v>13</v>
      </c>
      <c r="D342" s="125"/>
      <c r="E342" s="125">
        <v>31.03</v>
      </c>
      <c r="F342" s="125">
        <v>31.03</v>
      </c>
      <c r="G342" s="122"/>
      <c r="H342" s="122"/>
      <c r="I342" s="122"/>
      <c r="J342" s="122"/>
      <c r="K342" s="122"/>
      <c r="R342" s="122"/>
      <c r="S342" s="122"/>
      <c r="T342" s="123"/>
      <c r="U342" s="189"/>
      <c r="AA342" s="123"/>
    </row>
    <row r="343" spans="1:27" hidden="1">
      <c r="A343" s="122"/>
      <c r="B343" s="17"/>
      <c r="C343" s="125" t="s">
        <v>14</v>
      </c>
      <c r="D343" s="125"/>
      <c r="E343" s="125">
        <v>18.71</v>
      </c>
      <c r="F343" s="125">
        <v>18.71</v>
      </c>
      <c r="G343" s="122"/>
      <c r="H343" s="122"/>
      <c r="I343" s="122"/>
      <c r="J343" s="122"/>
      <c r="K343" s="122"/>
      <c r="R343" s="122"/>
      <c r="S343" s="122"/>
      <c r="T343" s="123"/>
      <c r="U343" s="189"/>
      <c r="AA343" s="123"/>
    </row>
    <row r="344" spans="1:27" hidden="1">
      <c r="A344" s="122"/>
      <c r="B344" s="12" t="s">
        <v>23</v>
      </c>
      <c r="C344" s="125" t="s">
        <v>12</v>
      </c>
      <c r="D344" s="125"/>
      <c r="E344" s="125">
        <v>22.58</v>
      </c>
      <c r="F344" s="125">
        <v>22.58</v>
      </c>
      <c r="G344" s="122"/>
      <c r="H344" s="122"/>
      <c r="I344" s="122"/>
      <c r="J344" s="122"/>
      <c r="K344" s="122"/>
      <c r="R344" s="122"/>
      <c r="S344" s="122"/>
      <c r="T344" s="123"/>
      <c r="U344" s="189"/>
      <c r="AA344" s="123"/>
    </row>
    <row r="345" spans="1:27" hidden="1">
      <c r="A345" s="122"/>
      <c r="B345" s="13"/>
      <c r="C345" s="125" t="s">
        <v>13</v>
      </c>
      <c r="D345" s="125"/>
      <c r="E345" s="125">
        <v>22.58</v>
      </c>
      <c r="F345" s="125">
        <v>22.58</v>
      </c>
      <c r="G345" s="122"/>
      <c r="H345" s="122"/>
      <c r="I345" s="122"/>
      <c r="J345" s="122"/>
      <c r="K345" s="122"/>
      <c r="R345" s="122"/>
      <c r="S345" s="122"/>
      <c r="T345" s="123"/>
      <c r="U345" s="189"/>
      <c r="AA345" s="123"/>
    </row>
    <row r="346" spans="1:27" hidden="1">
      <c r="A346" s="122"/>
      <c r="B346" s="14"/>
      <c r="C346" s="125" t="s">
        <v>14</v>
      </c>
      <c r="D346" s="125"/>
      <c r="E346" s="125">
        <v>11.41</v>
      </c>
      <c r="F346" s="125">
        <v>11.41</v>
      </c>
      <c r="G346" s="122"/>
      <c r="H346" s="122"/>
      <c r="I346" s="122"/>
      <c r="J346" s="122"/>
      <c r="K346" s="122"/>
      <c r="R346" s="122"/>
      <c r="S346" s="122"/>
      <c r="T346" s="123"/>
      <c r="U346" s="189"/>
      <c r="AA346" s="123"/>
    </row>
    <row r="347" spans="1:27" hidden="1">
      <c r="A347" s="122"/>
      <c r="B347" s="18" t="s">
        <v>24</v>
      </c>
      <c r="C347" s="125"/>
      <c r="D347" s="125"/>
      <c r="E347" s="125">
        <v>3.15</v>
      </c>
      <c r="F347" s="125">
        <v>3.29</v>
      </c>
      <c r="G347" s="122"/>
      <c r="H347" s="122"/>
      <c r="I347" s="122"/>
      <c r="J347" s="122"/>
      <c r="K347" s="122"/>
      <c r="R347" s="122"/>
      <c r="S347" s="122"/>
      <c r="T347" s="123"/>
      <c r="U347" s="189"/>
      <c r="AA347" s="123"/>
    </row>
    <row r="348" spans="1:27" hidden="1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R348" s="122"/>
      <c r="S348" s="122"/>
      <c r="T348" s="123"/>
      <c r="U348" s="189"/>
      <c r="AA348" s="123"/>
    </row>
    <row r="349" spans="1:27" hidden="1">
      <c r="A349" s="122"/>
      <c r="B349" s="130" t="s">
        <v>19</v>
      </c>
      <c r="C349" s="130"/>
      <c r="D349" s="130"/>
      <c r="E349" s="131">
        <v>44834</v>
      </c>
      <c r="F349" s="131">
        <v>47484</v>
      </c>
      <c r="G349" s="122"/>
      <c r="H349" s="122"/>
      <c r="I349" s="122"/>
      <c r="J349" s="122"/>
      <c r="K349" s="122"/>
      <c r="R349" s="122"/>
      <c r="S349" s="122"/>
      <c r="T349" s="123"/>
      <c r="U349" s="189"/>
      <c r="AA349" s="123"/>
    </row>
    <row r="350" spans="1:27" hidden="1">
      <c r="A350" s="122"/>
      <c r="B350" s="132"/>
      <c r="C350" s="132" t="s">
        <v>0</v>
      </c>
      <c r="D350" s="132"/>
      <c r="E350" s="132" t="s">
        <v>20</v>
      </c>
      <c r="F350" s="132" t="s">
        <v>21</v>
      </c>
      <c r="G350" s="122"/>
      <c r="H350" s="122"/>
      <c r="I350" s="122"/>
      <c r="J350" s="122"/>
      <c r="K350" s="122"/>
      <c r="R350" s="122"/>
      <c r="S350" s="122"/>
      <c r="T350" s="123"/>
      <c r="U350" s="189"/>
      <c r="AA350" s="123"/>
    </row>
    <row r="351" spans="1:27" hidden="1">
      <c r="A351" s="122"/>
      <c r="B351" s="53" t="s">
        <v>25</v>
      </c>
      <c r="C351" s="132" t="s">
        <v>12</v>
      </c>
      <c r="D351" s="132"/>
      <c r="E351" s="133">
        <v>55.61</v>
      </c>
      <c r="F351" s="133">
        <v>58.500499999999995</v>
      </c>
      <c r="G351" s="122"/>
      <c r="H351" s="122"/>
      <c r="I351" s="122"/>
      <c r="J351" s="122"/>
      <c r="K351" s="122"/>
      <c r="R351" s="122"/>
      <c r="S351" s="122"/>
      <c r="T351" s="123"/>
      <c r="U351" s="189"/>
      <c r="AA351" s="123"/>
    </row>
    <row r="352" spans="1:27" hidden="1">
      <c r="A352" s="122"/>
      <c r="B352" s="54"/>
      <c r="C352" s="132" t="s">
        <v>13</v>
      </c>
      <c r="D352" s="132"/>
      <c r="E352" s="133">
        <v>47.219000000000001</v>
      </c>
      <c r="F352" s="133">
        <v>49.587999999999994</v>
      </c>
      <c r="G352" s="122"/>
      <c r="H352" s="122"/>
      <c r="I352" s="122"/>
      <c r="J352" s="122"/>
      <c r="K352" s="122"/>
      <c r="R352" s="122"/>
      <c r="S352" s="122"/>
      <c r="T352" s="123"/>
      <c r="U352" s="189"/>
      <c r="AA352" s="123"/>
    </row>
    <row r="353" spans="1:27" hidden="1">
      <c r="A353" s="122"/>
      <c r="B353" s="55"/>
      <c r="C353" s="132" t="s">
        <v>14</v>
      </c>
      <c r="D353" s="132"/>
      <c r="E353" s="133">
        <v>31.222499999999997</v>
      </c>
      <c r="F353" s="133">
        <v>35.6845</v>
      </c>
      <c r="G353" s="122"/>
      <c r="H353" s="122"/>
      <c r="I353" s="122"/>
      <c r="J353" s="122"/>
      <c r="K353" s="122"/>
      <c r="R353" s="122"/>
      <c r="S353" s="122"/>
      <c r="T353" s="123"/>
      <c r="U353" s="189"/>
      <c r="AA353" s="123"/>
    </row>
    <row r="354" spans="1:27" ht="30" hidden="1">
      <c r="A354" s="122"/>
      <c r="B354" s="56" t="s">
        <v>22</v>
      </c>
      <c r="C354" s="132" t="s">
        <v>12</v>
      </c>
      <c r="D354" s="132"/>
      <c r="E354" s="133">
        <v>44.332499999999996</v>
      </c>
      <c r="F354" s="133">
        <v>44.332499999999996</v>
      </c>
      <c r="G354" s="122"/>
      <c r="H354" s="122"/>
      <c r="I354" s="122"/>
      <c r="J354" s="122"/>
      <c r="K354" s="122"/>
      <c r="R354" s="122"/>
      <c r="S354" s="122"/>
      <c r="T354" s="123"/>
      <c r="U354" s="189"/>
      <c r="AA354" s="123"/>
    </row>
    <row r="355" spans="1:27" hidden="1">
      <c r="A355" s="122"/>
      <c r="B355" s="57"/>
      <c r="C355" s="132" t="s">
        <v>13</v>
      </c>
      <c r="D355" s="132"/>
      <c r="E355" s="133">
        <v>35.6845</v>
      </c>
      <c r="F355" s="133">
        <v>35.6845</v>
      </c>
      <c r="G355" s="122"/>
      <c r="H355" s="122"/>
      <c r="I355" s="122"/>
      <c r="J355" s="122"/>
      <c r="K355" s="122"/>
      <c r="R355" s="122"/>
      <c r="S355" s="122"/>
      <c r="T355" s="123"/>
      <c r="U355" s="189"/>
      <c r="AA355" s="123"/>
    </row>
    <row r="356" spans="1:27" hidden="1">
      <c r="A356" s="122"/>
      <c r="B356" s="58"/>
      <c r="C356" s="132" t="s">
        <v>14</v>
      </c>
      <c r="D356" s="132"/>
      <c r="E356" s="133">
        <v>21.516500000000001</v>
      </c>
      <c r="F356" s="133">
        <v>21.516500000000001</v>
      </c>
      <c r="G356" s="122"/>
      <c r="H356" s="122"/>
      <c r="I356" s="122"/>
      <c r="J356" s="122"/>
      <c r="K356" s="122"/>
      <c r="R356" s="122"/>
      <c r="S356" s="122"/>
      <c r="T356" s="123"/>
      <c r="U356" s="189"/>
      <c r="AA356" s="123"/>
    </row>
    <row r="357" spans="1:27" hidden="1">
      <c r="A357" s="122"/>
      <c r="B357" s="53" t="s">
        <v>23</v>
      </c>
      <c r="C357" s="132" t="s">
        <v>12</v>
      </c>
      <c r="D357" s="132"/>
      <c r="E357" s="133">
        <v>25.966999999999995</v>
      </c>
      <c r="F357" s="133">
        <v>25.966999999999995</v>
      </c>
      <c r="G357" s="122"/>
      <c r="H357" s="122"/>
      <c r="I357" s="122"/>
      <c r="J357" s="122"/>
      <c r="K357" s="122"/>
      <c r="R357" s="122"/>
      <c r="S357" s="122"/>
      <c r="T357" s="123"/>
      <c r="U357" s="189"/>
      <c r="AA357" s="123"/>
    </row>
    <row r="358" spans="1:27" hidden="1">
      <c r="A358" s="122"/>
      <c r="B358" s="54"/>
      <c r="C358" s="132" t="s">
        <v>13</v>
      </c>
      <c r="D358" s="132"/>
      <c r="E358" s="133">
        <v>25.966999999999995</v>
      </c>
      <c r="F358" s="133">
        <v>25.966999999999995</v>
      </c>
      <c r="G358" s="122"/>
      <c r="H358" s="122"/>
      <c r="I358" s="122"/>
      <c r="J358" s="122"/>
      <c r="K358" s="122"/>
      <c r="R358" s="122"/>
      <c r="S358" s="122"/>
      <c r="T358" s="123"/>
      <c r="U358" s="189"/>
      <c r="AA358" s="123"/>
    </row>
    <row r="359" spans="1:27" hidden="1">
      <c r="A359" s="122"/>
      <c r="B359" s="55"/>
      <c r="C359" s="132" t="s">
        <v>14</v>
      </c>
      <c r="D359" s="132"/>
      <c r="E359" s="133">
        <v>13.121499999999999</v>
      </c>
      <c r="F359" s="133">
        <v>13.121499999999999</v>
      </c>
      <c r="G359" s="122"/>
      <c r="H359" s="122"/>
      <c r="I359" s="122"/>
      <c r="J359" s="122"/>
      <c r="K359" s="122"/>
      <c r="R359" s="122"/>
      <c r="S359" s="122"/>
      <c r="T359" s="123"/>
      <c r="U359" s="189"/>
      <c r="AA359" s="123"/>
    </row>
    <row r="360" spans="1:27" hidden="1">
      <c r="A360" s="122"/>
      <c r="B360" s="130" t="s">
        <v>24</v>
      </c>
      <c r="C360" s="132"/>
      <c r="D360" s="132"/>
      <c r="E360" s="133">
        <v>3.6224999999999996</v>
      </c>
      <c r="F360" s="133">
        <v>3.7834999999999996</v>
      </c>
      <c r="G360" s="122"/>
      <c r="H360" s="122"/>
      <c r="I360" s="122"/>
      <c r="J360" s="122"/>
      <c r="K360" s="122"/>
      <c r="R360" s="122"/>
      <c r="S360" s="122"/>
      <c r="T360" s="123"/>
      <c r="U360" s="189"/>
      <c r="AA360" s="123"/>
    </row>
    <row r="361" spans="1:27" hidden="1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R361" s="122"/>
      <c r="S361" s="122"/>
      <c r="T361" s="123"/>
      <c r="U361" s="189"/>
      <c r="AA361" s="123"/>
    </row>
    <row r="362" spans="1:27" hidden="1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R362" s="122"/>
      <c r="S362" s="122"/>
      <c r="T362" s="123"/>
      <c r="U362" s="189"/>
      <c r="AA362" s="123"/>
    </row>
    <row r="363" spans="1:27" hidden="1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R363" s="122"/>
      <c r="S363" s="122"/>
      <c r="T363" s="123"/>
      <c r="U363" s="189"/>
      <c r="AA363" s="123"/>
    </row>
    <row r="364" spans="1:27" hidden="1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R364" s="122"/>
      <c r="S364" s="122"/>
      <c r="T364" s="123"/>
      <c r="U364" s="189"/>
      <c r="AA364" s="123"/>
    </row>
    <row r="365" spans="1:27" hidden="1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R365" s="122"/>
      <c r="S365" s="122"/>
      <c r="T365" s="123"/>
      <c r="U365" s="189"/>
      <c r="AA365" s="123"/>
    </row>
    <row r="366" spans="1:27" hidden="1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R366" s="122"/>
      <c r="S366" s="122"/>
      <c r="T366" s="123"/>
      <c r="U366" s="189"/>
      <c r="AA366" s="123"/>
    </row>
    <row r="367" spans="1:27" hidden="1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R367" s="122"/>
      <c r="S367" s="122"/>
      <c r="T367" s="123"/>
      <c r="U367" s="189"/>
      <c r="AA367" s="123"/>
    </row>
    <row r="368" spans="1:27" hidden="1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R368" s="122"/>
      <c r="S368" s="122"/>
      <c r="T368" s="123"/>
      <c r="U368" s="189"/>
      <c r="AA368" s="123"/>
    </row>
    <row r="369" spans="1:27" ht="15.75" hidden="1">
      <c r="A369" s="122"/>
      <c r="B369" s="272" t="s">
        <v>125</v>
      </c>
      <c r="C369" s="272"/>
      <c r="D369" s="272"/>
      <c r="E369" s="272"/>
      <c r="F369" s="272"/>
      <c r="G369" s="122"/>
      <c r="H369" s="122"/>
      <c r="I369" s="122"/>
      <c r="J369" s="122"/>
      <c r="K369" s="122"/>
      <c r="R369" s="122"/>
      <c r="S369" s="122"/>
      <c r="T369" s="123"/>
      <c r="U369" s="189"/>
      <c r="AA369" s="123"/>
    </row>
    <row r="370" spans="1:27" hidden="1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R370" s="122"/>
      <c r="S370" s="122"/>
      <c r="T370" s="123"/>
      <c r="U370" s="189"/>
      <c r="AA370" s="123"/>
    </row>
    <row r="371" spans="1:27" hidden="1">
      <c r="A371" s="122"/>
      <c r="B371" s="59" t="s">
        <v>127</v>
      </c>
      <c r="C371" s="59" t="s">
        <v>11</v>
      </c>
      <c r="D371" s="59" t="s">
        <v>128</v>
      </c>
      <c r="E371" s="59" t="s">
        <v>129</v>
      </c>
      <c r="F371" s="59" t="s">
        <v>130</v>
      </c>
      <c r="G371" s="122"/>
      <c r="H371" s="122"/>
      <c r="I371" s="122"/>
      <c r="J371" s="122"/>
      <c r="K371" s="510" t="s">
        <v>134</v>
      </c>
      <c r="L371" s="510"/>
      <c r="M371" s="510"/>
      <c r="N371" s="510"/>
      <c r="O371" s="510"/>
      <c r="R371" s="122"/>
      <c r="S371" s="122"/>
      <c r="T371" s="123"/>
      <c r="U371" s="189"/>
      <c r="AA371" s="123"/>
    </row>
    <row r="372" spans="1:27" hidden="1">
      <c r="A372" s="122"/>
      <c r="B372" s="63" t="s">
        <v>12</v>
      </c>
      <c r="C372" s="71">
        <v>53</v>
      </c>
      <c r="D372" s="71">
        <v>55.75</v>
      </c>
      <c r="E372" s="72">
        <v>36983</v>
      </c>
      <c r="F372" s="73">
        <v>41717</v>
      </c>
      <c r="G372" s="122"/>
      <c r="H372" s="122"/>
      <c r="I372" s="122"/>
      <c r="J372" s="122"/>
      <c r="K372" s="202" t="s">
        <v>12</v>
      </c>
      <c r="L372" s="203" t="e" cm="1">
        <f t="array" ref="L372">LOOKUP(2,1/(E372:E376&lt;=F22)/(F372:F376&gt;=F22),C372:C376)</f>
        <v>#N/A</v>
      </c>
      <c r="M372" s="203" t="e" cm="1">
        <f t="array" ref="M372">LOOKUP(2,1/(E372:E376&lt;=F22)/(F372:F376&gt;=G22),D372:D376)</f>
        <v>#N/A</v>
      </c>
      <c r="N372" s="203"/>
      <c r="O372" s="203">
        <f>IFERROR(IF(F14="yes",M372,L372),0)</f>
        <v>0</v>
      </c>
      <c r="R372" s="122"/>
      <c r="S372" s="122"/>
      <c r="T372" s="123"/>
      <c r="U372" s="189"/>
      <c r="AA372" s="123"/>
    </row>
    <row r="373" spans="1:27" hidden="1">
      <c r="A373" s="122"/>
      <c r="B373" s="64" t="s">
        <v>12</v>
      </c>
      <c r="C373" s="69">
        <v>48.36</v>
      </c>
      <c r="D373" s="69">
        <v>50.87</v>
      </c>
      <c r="E373" s="70">
        <v>41718</v>
      </c>
      <c r="F373" s="74">
        <v>42185</v>
      </c>
      <c r="G373" s="122"/>
      <c r="H373" s="122"/>
      <c r="I373" s="122"/>
      <c r="J373" s="122"/>
      <c r="K373" s="204" t="s">
        <v>13</v>
      </c>
      <c r="L373" s="203" t="e" cm="1">
        <f t="array" ref="L373">LOOKUP(2,1/(E377:E381&lt;=$F$22)/(F377:F381&gt;=$F$22),C377:C381)</f>
        <v>#N/A</v>
      </c>
      <c r="M373" s="203" t="e" cm="1">
        <f t="array" ref="M373">LOOKUP(2,1/(E377:E381&lt;=$F$22)/(F377:F381&gt;=$F$22),D377:D381)</f>
        <v>#N/A</v>
      </c>
      <c r="N373" s="203"/>
      <c r="O373" s="203">
        <f>IFERROR(IF($F$14="yes",M373,L373),0)</f>
        <v>0</v>
      </c>
      <c r="R373" s="122"/>
      <c r="S373" s="122"/>
      <c r="T373" s="123"/>
      <c r="U373" s="189"/>
      <c r="AA373" s="123"/>
    </row>
    <row r="374" spans="1:27" hidden="1">
      <c r="A374" s="122"/>
      <c r="B374" s="64" t="s">
        <v>12</v>
      </c>
      <c r="C374" s="69">
        <v>43.73</v>
      </c>
      <c r="D374" s="69">
        <v>45.99</v>
      </c>
      <c r="E374" s="70">
        <v>42186</v>
      </c>
      <c r="F374" s="74">
        <v>42460</v>
      </c>
      <c r="G374" s="122"/>
      <c r="H374" s="122"/>
      <c r="I374" s="122"/>
      <c r="J374" s="122"/>
      <c r="K374" s="204" t="s">
        <v>14</v>
      </c>
      <c r="L374" s="203" t="e" cm="1">
        <f t="array" ref="L374">LOOKUP(2,1/(E382:E386&lt;=$F$22)/(F382:F386&gt;=$F$22),C382:C386)</f>
        <v>#N/A</v>
      </c>
      <c r="M374" s="203" t="e" cm="1">
        <f t="array" ref="M374">LOOKUP(2,1/(E382:E386&lt;=$F$22)/(F382:F386&gt;=$F$22),D382:D386)</f>
        <v>#N/A</v>
      </c>
      <c r="N374" s="203"/>
      <c r="O374" s="203">
        <f t="shared" ref="O374:O381" si="20">IFERROR(IF($F$14="yes",M374,L374),0)</f>
        <v>0</v>
      </c>
      <c r="R374" s="122"/>
      <c r="S374" s="122"/>
      <c r="T374" s="123"/>
      <c r="U374" s="189"/>
      <c r="AA374" s="123"/>
    </row>
    <row r="375" spans="1:27" hidden="1">
      <c r="A375" s="122"/>
      <c r="B375" s="64" t="s">
        <v>12</v>
      </c>
      <c r="C375" s="69">
        <v>48.36</v>
      </c>
      <c r="D375" s="69">
        <v>50.87</v>
      </c>
      <c r="E375" s="135">
        <v>42461</v>
      </c>
      <c r="F375" s="74">
        <v>44833</v>
      </c>
      <c r="G375" s="122"/>
      <c r="H375" s="122"/>
      <c r="I375" s="122"/>
      <c r="J375" s="122"/>
      <c r="K375" s="205" t="s">
        <v>12</v>
      </c>
      <c r="L375" s="206" t="e" cm="1">
        <f t="array" ref="L375">LOOKUP(2,1/(E389:E393&lt;=$F$22)/(F389:F393&gt;=$F$22),C389:C393)</f>
        <v>#N/A</v>
      </c>
      <c r="M375" s="206" t="e">
        <f t="shared" ref="M375:M380" si="21">L375</f>
        <v>#N/A</v>
      </c>
      <c r="N375" s="206"/>
      <c r="O375" s="206">
        <f t="shared" si="20"/>
        <v>0</v>
      </c>
      <c r="R375" s="122"/>
      <c r="S375" s="122"/>
      <c r="T375" s="123"/>
      <c r="U375" s="189"/>
      <c r="AA375" s="123"/>
    </row>
    <row r="376" spans="1:27" hidden="1">
      <c r="A376" s="122"/>
      <c r="B376" s="149" t="s">
        <v>12</v>
      </c>
      <c r="C376" s="150">
        <v>55.61</v>
      </c>
      <c r="D376" s="150">
        <v>58.500499999999995</v>
      </c>
      <c r="E376" s="151">
        <v>44834</v>
      </c>
      <c r="F376" s="152">
        <v>47484</v>
      </c>
      <c r="G376" s="122"/>
      <c r="H376" s="122"/>
      <c r="I376" s="122"/>
      <c r="J376" s="122"/>
      <c r="K376" s="207" t="s">
        <v>13</v>
      </c>
      <c r="L376" s="206" t="e" cm="1">
        <f t="array" ref="L376">LOOKUP(2,1/(E394:E398&lt;=$F$22)/(F394:F398&gt;=$F$22),C394:C398)</f>
        <v>#N/A</v>
      </c>
      <c r="M376" s="206" t="e">
        <f t="shared" si="21"/>
        <v>#N/A</v>
      </c>
      <c r="N376" s="206"/>
      <c r="O376" s="206">
        <f t="shared" si="20"/>
        <v>0</v>
      </c>
      <c r="R376" s="122"/>
      <c r="S376" s="122"/>
      <c r="T376" s="123"/>
      <c r="U376" s="189"/>
      <c r="AA376" s="123"/>
    </row>
    <row r="377" spans="1:27" hidden="1">
      <c r="A377" s="122"/>
      <c r="B377" s="64" t="s">
        <v>13</v>
      </c>
      <c r="C377" s="69">
        <v>45</v>
      </c>
      <c r="D377" s="69">
        <v>47.25</v>
      </c>
      <c r="E377" s="70">
        <v>36983</v>
      </c>
      <c r="F377" s="74">
        <v>41717</v>
      </c>
      <c r="G377" s="122"/>
      <c r="H377" s="122"/>
      <c r="I377" s="122"/>
      <c r="J377" s="122"/>
      <c r="K377" s="207" t="s">
        <v>14</v>
      </c>
      <c r="L377" s="206" t="e" cm="1">
        <f t="array" ref="L377">LOOKUP(2,1/(E399:E403&lt;=$F$22)/(F399:F403&gt;=$F$22),C399:C403)</f>
        <v>#N/A</v>
      </c>
      <c r="M377" s="206" t="e">
        <f t="shared" si="21"/>
        <v>#N/A</v>
      </c>
      <c r="N377" s="206"/>
      <c r="O377" s="206">
        <f t="shared" si="20"/>
        <v>0</v>
      </c>
      <c r="R377" s="122"/>
      <c r="S377" s="122"/>
      <c r="T377" s="123"/>
      <c r="U377" s="189"/>
      <c r="AA377" s="123"/>
    </row>
    <row r="378" spans="1:27" hidden="1">
      <c r="A378" s="122"/>
      <c r="B378" s="64" t="s">
        <v>13</v>
      </c>
      <c r="C378" s="69">
        <v>41.06</v>
      </c>
      <c r="D378" s="69">
        <v>43.12</v>
      </c>
      <c r="E378" s="70">
        <v>41718</v>
      </c>
      <c r="F378" s="74">
        <v>42185</v>
      </c>
      <c r="G378" s="122"/>
      <c r="H378" s="122"/>
      <c r="I378" s="122"/>
      <c r="J378" s="122"/>
      <c r="K378" s="208" t="s">
        <v>12</v>
      </c>
      <c r="L378" s="209" t="e" cm="1">
        <f t="array" ref="L378">LOOKUP(2,1/(E406:E410&lt;=$F$22)/(F406:F410&gt;=$F$22),C406:C410)</f>
        <v>#N/A</v>
      </c>
      <c r="M378" s="209" t="e">
        <f t="shared" si="21"/>
        <v>#N/A</v>
      </c>
      <c r="N378" s="209"/>
      <c r="O378" s="209">
        <f t="shared" si="20"/>
        <v>0</v>
      </c>
      <c r="R378" s="122"/>
      <c r="S378" s="122"/>
      <c r="T378" s="123"/>
      <c r="U378" s="189"/>
      <c r="AA378" s="123"/>
    </row>
    <row r="379" spans="1:27" hidden="1">
      <c r="A379" s="122"/>
      <c r="B379" s="64" t="s">
        <v>13</v>
      </c>
      <c r="C379" s="69">
        <v>37.130000000000003</v>
      </c>
      <c r="D379" s="69">
        <v>38.979999999999997</v>
      </c>
      <c r="E379" s="70">
        <v>42186</v>
      </c>
      <c r="F379" s="74">
        <v>42460</v>
      </c>
      <c r="G379" s="122"/>
      <c r="H379" s="122"/>
      <c r="I379" s="122"/>
      <c r="J379" s="122"/>
      <c r="K379" s="210" t="s">
        <v>13</v>
      </c>
      <c r="L379" s="209" t="e" cm="1">
        <f t="array" ref="L379">LOOKUP(2,1/(E411:E415&lt;=$F$22)/(F411:F415&gt;=$F$22),C411:C415)</f>
        <v>#N/A</v>
      </c>
      <c r="M379" s="209" t="e">
        <f t="shared" si="21"/>
        <v>#N/A</v>
      </c>
      <c r="N379" s="209"/>
      <c r="O379" s="209">
        <f t="shared" si="20"/>
        <v>0</v>
      </c>
      <c r="R379" s="122"/>
      <c r="S379" s="122"/>
      <c r="T379" s="123"/>
      <c r="U379" s="189"/>
      <c r="AA379" s="123"/>
    </row>
    <row r="380" spans="1:27" hidden="1">
      <c r="A380" s="122"/>
      <c r="B380" s="64" t="s">
        <v>13</v>
      </c>
      <c r="C380" s="69">
        <v>41.06</v>
      </c>
      <c r="D380" s="69">
        <v>43.12</v>
      </c>
      <c r="E380" s="135">
        <v>42461</v>
      </c>
      <c r="F380" s="74">
        <v>44833</v>
      </c>
      <c r="G380" s="122"/>
      <c r="H380" s="122"/>
      <c r="I380" s="122"/>
      <c r="J380" s="122"/>
      <c r="K380" s="210" t="s">
        <v>14</v>
      </c>
      <c r="L380" s="209" t="e" cm="1">
        <f t="array" ref="L380">LOOKUP(2,1/(E416:E420&lt;=$F$22)/(F416:F420&gt;=$F$22),C416:C420)</f>
        <v>#N/A</v>
      </c>
      <c r="M380" s="209" t="e">
        <f t="shared" si="21"/>
        <v>#N/A</v>
      </c>
      <c r="N380" s="209"/>
      <c r="O380" s="209">
        <f t="shared" si="20"/>
        <v>0</v>
      </c>
      <c r="R380" s="122"/>
      <c r="S380" s="122"/>
      <c r="T380" s="123"/>
      <c r="U380" s="189"/>
      <c r="AA380" s="123"/>
    </row>
    <row r="381" spans="1:27" hidden="1">
      <c r="A381" s="122"/>
      <c r="B381" s="149" t="s">
        <v>13</v>
      </c>
      <c r="C381" s="150">
        <v>47.22</v>
      </c>
      <c r="D381" s="150">
        <v>49.587999999999994</v>
      </c>
      <c r="E381" s="151">
        <v>44834</v>
      </c>
      <c r="F381" s="152">
        <v>47484</v>
      </c>
      <c r="G381" s="122"/>
      <c r="H381" s="122"/>
      <c r="I381" s="122"/>
      <c r="J381" s="122"/>
      <c r="K381" s="211"/>
      <c r="L381" s="212" t="e" cm="1">
        <f t="array" ref="L381">LOOKUP(2,1/(E423:E427&lt;=F22)/(F423:F427&gt;=F22),C423:C427)</f>
        <v>#N/A</v>
      </c>
      <c r="M381" s="212" t="e" cm="1">
        <f t="array" ref="M381">LOOKUP(2,1/(E423:E427&lt;=F22)/(F423:F427&gt;=F22),D423:D427)</f>
        <v>#N/A</v>
      </c>
      <c r="N381" s="212"/>
      <c r="O381" s="212">
        <f t="shared" si="20"/>
        <v>0</v>
      </c>
      <c r="R381" s="122"/>
      <c r="S381" s="122"/>
      <c r="T381" s="123"/>
      <c r="U381" s="189"/>
      <c r="AA381" s="123"/>
    </row>
    <row r="382" spans="1:27" hidden="1">
      <c r="A382" s="122"/>
      <c r="B382" s="63" t="s">
        <v>14</v>
      </c>
      <c r="C382" s="71">
        <v>29.75</v>
      </c>
      <c r="D382" s="71">
        <v>34</v>
      </c>
      <c r="E382" s="72">
        <v>36983</v>
      </c>
      <c r="F382" s="73">
        <v>41717</v>
      </c>
      <c r="G382" s="122"/>
      <c r="H382" s="122"/>
      <c r="I382" s="122"/>
      <c r="J382" s="122"/>
      <c r="K382" s="122"/>
      <c r="R382" s="122"/>
      <c r="S382" s="122"/>
      <c r="T382" s="123"/>
      <c r="U382" s="189"/>
      <c r="AA382" s="123"/>
    </row>
    <row r="383" spans="1:27" hidden="1">
      <c r="A383" s="122"/>
      <c r="B383" s="64" t="s">
        <v>14</v>
      </c>
      <c r="C383" s="69">
        <v>27.15</v>
      </c>
      <c r="D383" s="69">
        <v>31.03</v>
      </c>
      <c r="E383" s="70">
        <v>41718</v>
      </c>
      <c r="F383" s="74">
        <v>42185</v>
      </c>
      <c r="G383" s="122"/>
      <c r="H383" s="122"/>
      <c r="I383" s="122"/>
      <c r="J383" s="122"/>
      <c r="K383" s="511" t="s">
        <v>135</v>
      </c>
      <c r="L383" s="511"/>
      <c r="M383" s="511"/>
      <c r="N383" s="511"/>
      <c r="O383" s="511"/>
      <c r="R383" s="122"/>
      <c r="S383" s="122"/>
      <c r="T383" s="123"/>
      <c r="U383" s="189"/>
      <c r="AA383" s="123"/>
    </row>
    <row r="384" spans="1:27" hidden="1">
      <c r="A384" s="122"/>
      <c r="B384" s="64" t="s">
        <v>14</v>
      </c>
      <c r="C384" s="69">
        <v>24.54</v>
      </c>
      <c r="D384" s="69">
        <v>28.05</v>
      </c>
      <c r="E384" s="70">
        <v>42186</v>
      </c>
      <c r="F384" s="74">
        <v>42460</v>
      </c>
      <c r="G384" s="122"/>
      <c r="H384" s="122"/>
      <c r="I384" s="122"/>
      <c r="J384" s="122"/>
      <c r="K384" s="202" t="s">
        <v>12</v>
      </c>
      <c r="L384" s="203" t="e" cm="1">
        <f t="array" ref="L384">LOOKUP(2,1/(E372:E376&lt;=K22)/(F372:F376&gt;=K22),C372:C376)</f>
        <v>#N/A</v>
      </c>
      <c r="M384" s="203" t="e" cm="1">
        <f t="array" ref="M384">LOOKUP(2,1/(E372:E376&lt;=K22)/(F372:F376&gt;=G22),D372:D376)</f>
        <v>#N/A</v>
      </c>
      <c r="N384" s="203"/>
      <c r="O384" s="203">
        <f>IFERROR(IF($K$14="yes",M384,L384),0)</f>
        <v>0</v>
      </c>
      <c r="R384" s="122"/>
      <c r="S384" s="122"/>
      <c r="T384" s="123"/>
      <c r="U384" s="189"/>
      <c r="AA384" s="123"/>
    </row>
    <row r="385" spans="1:27" hidden="1">
      <c r="A385" s="122"/>
      <c r="B385" s="64" t="s">
        <v>14</v>
      </c>
      <c r="C385" s="69">
        <v>27.15</v>
      </c>
      <c r="D385" s="69">
        <v>31.03</v>
      </c>
      <c r="E385" s="135">
        <v>42461</v>
      </c>
      <c r="F385" s="74">
        <v>44833</v>
      </c>
      <c r="G385" s="122"/>
      <c r="H385" s="122"/>
      <c r="I385" s="122"/>
      <c r="J385" s="122"/>
      <c r="K385" s="204" t="s">
        <v>13</v>
      </c>
      <c r="L385" s="203" t="e" cm="1">
        <f t="array" ref="L385">LOOKUP(2,1/(E377:E381&lt;=K22)/(F377:F381&gt;=K22),C377:C381)</f>
        <v>#N/A</v>
      </c>
      <c r="M385" s="203" t="e" cm="1">
        <f t="array" ref="M385">LOOKUP(2,1/(E377:E381&lt;=K22)/(F377:F381&gt;=K22),D377:D381)</f>
        <v>#N/A</v>
      </c>
      <c r="N385" s="203"/>
      <c r="O385" s="203">
        <f t="shared" ref="O385:O393" si="22">IFERROR(IF($K$14="yes",M385,L385),0)</f>
        <v>0</v>
      </c>
      <c r="R385" s="122"/>
      <c r="S385" s="122"/>
      <c r="T385" s="123"/>
      <c r="U385" s="189"/>
      <c r="AA385" s="123"/>
    </row>
    <row r="386" spans="1:27" hidden="1">
      <c r="A386" s="122"/>
      <c r="B386" s="149" t="s">
        <v>14</v>
      </c>
      <c r="C386" s="150">
        <v>31.22</v>
      </c>
      <c r="D386" s="150">
        <v>35.6845</v>
      </c>
      <c r="E386" s="151">
        <v>44834</v>
      </c>
      <c r="F386" s="152">
        <v>47484</v>
      </c>
      <c r="G386" s="122"/>
      <c r="H386" s="122"/>
      <c r="I386" s="122"/>
      <c r="J386" s="122"/>
      <c r="K386" s="204" t="s">
        <v>14</v>
      </c>
      <c r="L386" s="203" t="e" cm="1">
        <f t="array" ref="L386">LOOKUP(2,1/(E382:E386&lt;=K22)/(F382:F386&gt;=K22),C382:C386)</f>
        <v>#N/A</v>
      </c>
      <c r="M386" s="203" t="e" cm="1">
        <f t="array" ref="M386">LOOKUP(2,1/(E382:E386&lt;=K22)/(F382:F386&gt;=K22),D382:D386)</f>
        <v>#N/A</v>
      </c>
      <c r="N386" s="203"/>
      <c r="O386" s="203">
        <f t="shared" si="22"/>
        <v>0</v>
      </c>
      <c r="R386" s="122"/>
      <c r="S386" s="122"/>
      <c r="T386" s="123"/>
      <c r="U386" s="189"/>
      <c r="AA386" s="123"/>
    </row>
    <row r="387" spans="1:27" hidden="1">
      <c r="A387" s="122"/>
      <c r="B387" s="59"/>
      <c r="C387" s="60"/>
      <c r="D387" s="60"/>
      <c r="G387" s="122"/>
      <c r="H387" s="122"/>
      <c r="I387" s="122"/>
      <c r="J387" s="122"/>
      <c r="K387" s="205" t="s">
        <v>12</v>
      </c>
      <c r="L387" s="206" t="e" cm="1">
        <f t="array" ref="L387">LOOKUP(2,1/(E389:E393&lt;=K22)/(F389:F393&gt;=K22),C389:C393)</f>
        <v>#N/A</v>
      </c>
      <c r="M387" s="206" t="e">
        <f t="shared" ref="M387:M392" si="23">L387</f>
        <v>#N/A</v>
      </c>
      <c r="N387" s="206"/>
      <c r="O387" s="206">
        <f t="shared" si="22"/>
        <v>0</v>
      </c>
      <c r="R387" s="122"/>
      <c r="S387" s="122"/>
      <c r="T387" s="123"/>
      <c r="U387" s="189"/>
      <c r="AA387" s="123"/>
    </row>
    <row r="388" spans="1:27" hidden="1">
      <c r="A388" s="122"/>
      <c r="B388" s="59" t="s">
        <v>131</v>
      </c>
      <c r="C388" s="62" t="s">
        <v>11</v>
      </c>
      <c r="D388" s="62" t="s">
        <v>128</v>
      </c>
      <c r="E388" s="59" t="s">
        <v>129</v>
      </c>
      <c r="F388" s="59" t="s">
        <v>130</v>
      </c>
      <c r="G388" s="122"/>
      <c r="H388" s="122"/>
      <c r="I388" s="122"/>
      <c r="J388" s="122"/>
      <c r="K388" s="207" t="s">
        <v>13</v>
      </c>
      <c r="L388" s="206" t="e" cm="1">
        <f t="array" ref="L388">LOOKUP(2,1/(E394:E398&lt;=K22)/(F394:F398&gt;=K22),C394:C398)</f>
        <v>#N/A</v>
      </c>
      <c r="M388" s="206" t="e">
        <f t="shared" si="23"/>
        <v>#N/A</v>
      </c>
      <c r="N388" s="206"/>
      <c r="O388" s="206">
        <f t="shared" si="22"/>
        <v>0</v>
      </c>
      <c r="R388" s="122"/>
      <c r="S388" s="122"/>
      <c r="T388" s="123"/>
      <c r="U388" s="189"/>
      <c r="AA388" s="123"/>
    </row>
    <row r="389" spans="1:27" hidden="1">
      <c r="A389" s="122"/>
      <c r="B389" s="65" t="s">
        <v>12</v>
      </c>
      <c r="C389" s="85">
        <v>42.25</v>
      </c>
      <c r="D389" s="85"/>
      <c r="E389" s="86">
        <v>36983</v>
      </c>
      <c r="F389" s="87">
        <v>41717</v>
      </c>
      <c r="G389" s="122"/>
      <c r="H389" s="122"/>
      <c r="I389" s="122"/>
      <c r="J389" s="122"/>
      <c r="K389" s="207" t="s">
        <v>14</v>
      </c>
      <c r="L389" s="206" t="e" cm="1">
        <f t="array" ref="L389">LOOKUP(2,1/(E399:E403&lt;=K22)/(F399:F403&gt;=K22),C399:C403)</f>
        <v>#N/A</v>
      </c>
      <c r="M389" s="206" t="e">
        <f t="shared" si="23"/>
        <v>#N/A</v>
      </c>
      <c r="N389" s="206"/>
      <c r="O389" s="206">
        <f t="shared" si="22"/>
        <v>0</v>
      </c>
      <c r="R389" s="122"/>
      <c r="S389" s="122"/>
      <c r="T389" s="123"/>
      <c r="U389" s="189"/>
      <c r="AA389" s="123"/>
    </row>
    <row r="390" spans="1:27" hidden="1">
      <c r="A390" s="122"/>
      <c r="B390" s="66" t="s">
        <v>12</v>
      </c>
      <c r="C390" s="75">
        <v>38.549999999999997</v>
      </c>
      <c r="D390" s="75"/>
      <c r="E390" s="76">
        <v>41718</v>
      </c>
      <c r="F390" s="88">
        <v>42185</v>
      </c>
      <c r="G390" s="122"/>
      <c r="H390" s="122"/>
      <c r="I390" s="122"/>
      <c r="J390" s="122"/>
      <c r="K390" s="208" t="s">
        <v>12</v>
      </c>
      <c r="L390" s="209" t="e" cm="1">
        <f t="array" ref="L390">LOOKUP(2,1/(E406:E410&lt;=K22)/(F406:F410&gt;=K22),C406:C410)</f>
        <v>#N/A</v>
      </c>
      <c r="M390" s="209" t="e">
        <f t="shared" si="23"/>
        <v>#N/A</v>
      </c>
      <c r="N390" s="209"/>
      <c r="O390" s="209">
        <f t="shared" si="22"/>
        <v>0</v>
      </c>
      <c r="R390" s="122"/>
      <c r="S390" s="122"/>
      <c r="T390" s="123"/>
      <c r="U390" s="189"/>
      <c r="AA390" s="123"/>
    </row>
    <row r="391" spans="1:27" hidden="1">
      <c r="A391" s="122"/>
      <c r="B391" s="66" t="s">
        <v>12</v>
      </c>
      <c r="C391" s="75">
        <v>34.86</v>
      </c>
      <c r="D391" s="75"/>
      <c r="E391" s="76">
        <v>42186</v>
      </c>
      <c r="F391" s="88">
        <v>42460</v>
      </c>
      <c r="G391" s="122"/>
      <c r="H391" s="122"/>
      <c r="I391" s="122"/>
      <c r="J391" s="122"/>
      <c r="K391" s="210" t="s">
        <v>13</v>
      </c>
      <c r="L391" s="209" t="e" cm="1">
        <f t="array" ref="L391">LOOKUP(2,1/(E411:E415&lt;=K22)/(F411:F415&gt;=K22),C411:C415)</f>
        <v>#N/A</v>
      </c>
      <c r="M391" s="209" t="e">
        <f t="shared" si="23"/>
        <v>#N/A</v>
      </c>
      <c r="N391" s="209"/>
      <c r="O391" s="209">
        <f t="shared" si="22"/>
        <v>0</v>
      </c>
      <c r="R391" s="122"/>
      <c r="S391" s="122"/>
      <c r="T391" s="123"/>
      <c r="U391" s="189"/>
      <c r="AA391" s="123"/>
    </row>
    <row r="392" spans="1:27" hidden="1">
      <c r="A392" s="122"/>
      <c r="B392" s="66" t="s">
        <v>12</v>
      </c>
      <c r="C392" s="75">
        <v>38.549999999999997</v>
      </c>
      <c r="D392" s="75"/>
      <c r="E392" s="135">
        <v>42461</v>
      </c>
      <c r="F392" s="74">
        <v>44833</v>
      </c>
      <c r="G392" s="122"/>
      <c r="H392" s="122"/>
      <c r="I392" s="122"/>
      <c r="J392" s="122"/>
      <c r="K392" s="210" t="s">
        <v>14</v>
      </c>
      <c r="L392" s="209" t="e" cm="1">
        <f t="array" ref="L392">LOOKUP(2,1/(E416:E420&lt;=K22)/(F416:F420&gt;=K22),C416:C420)</f>
        <v>#N/A</v>
      </c>
      <c r="M392" s="209" t="e">
        <f t="shared" si="23"/>
        <v>#N/A</v>
      </c>
      <c r="N392" s="209"/>
      <c r="O392" s="209">
        <f t="shared" si="22"/>
        <v>0</v>
      </c>
      <c r="R392" s="122"/>
      <c r="S392" s="122"/>
      <c r="T392" s="123"/>
      <c r="U392" s="189"/>
      <c r="AA392" s="123"/>
    </row>
    <row r="393" spans="1:27" hidden="1">
      <c r="A393" s="122"/>
      <c r="B393" s="149" t="s">
        <v>12</v>
      </c>
      <c r="C393" s="150">
        <v>44.33</v>
      </c>
      <c r="D393" s="150"/>
      <c r="E393" s="151">
        <v>44834</v>
      </c>
      <c r="F393" s="152">
        <v>47484</v>
      </c>
      <c r="G393" s="122"/>
      <c r="H393" s="122"/>
      <c r="I393" s="122"/>
      <c r="J393" s="122"/>
      <c r="K393" s="211"/>
      <c r="L393" s="212" t="e" cm="1">
        <f t="array" ref="L393">LOOKUP(2,1/(E423:E427&lt;=K22)/(F423:F427&gt;=K22),C423:C427)</f>
        <v>#N/A</v>
      </c>
      <c r="M393" s="212" t="e" cm="1">
        <f t="array" ref="M393">LOOKUP(2,1/(E423:E427&lt;=K22)/(F423:F427&gt;=K22),D423:D427)</f>
        <v>#N/A</v>
      </c>
      <c r="N393" s="212"/>
      <c r="O393" s="212">
        <f t="shared" si="22"/>
        <v>0</v>
      </c>
      <c r="R393" s="122"/>
      <c r="S393" s="122"/>
      <c r="T393" s="123"/>
      <c r="U393" s="189"/>
      <c r="AA393" s="123"/>
    </row>
    <row r="394" spans="1:27" hidden="1">
      <c r="A394" s="122"/>
      <c r="B394" s="65" t="s">
        <v>13</v>
      </c>
      <c r="C394" s="85">
        <v>34</v>
      </c>
      <c r="D394" s="85"/>
      <c r="E394" s="86">
        <v>36983</v>
      </c>
      <c r="F394" s="87">
        <v>41717</v>
      </c>
      <c r="G394" s="122"/>
      <c r="H394" s="122"/>
      <c r="I394" s="122"/>
      <c r="J394" s="122"/>
      <c r="K394" s="122"/>
      <c r="R394" s="122"/>
      <c r="S394" s="122"/>
      <c r="T394" s="123"/>
      <c r="U394" s="189"/>
      <c r="AA394" s="123"/>
    </row>
    <row r="395" spans="1:27" hidden="1">
      <c r="A395" s="122"/>
      <c r="B395" s="66" t="s">
        <v>13</v>
      </c>
      <c r="C395" s="75">
        <v>31.03</v>
      </c>
      <c r="D395" s="75"/>
      <c r="E395" s="76">
        <v>41718</v>
      </c>
      <c r="F395" s="88">
        <v>42185</v>
      </c>
      <c r="G395" s="122"/>
      <c r="H395" s="122"/>
      <c r="I395" s="122"/>
      <c r="J395" s="122"/>
      <c r="K395" s="511" t="s">
        <v>136</v>
      </c>
      <c r="L395" s="511"/>
      <c r="M395" s="511"/>
      <c r="N395" s="511"/>
      <c r="O395" s="511"/>
      <c r="R395" s="122"/>
      <c r="S395" s="122"/>
      <c r="T395" s="123"/>
      <c r="U395" s="189"/>
      <c r="AA395" s="123"/>
    </row>
    <row r="396" spans="1:27" hidden="1">
      <c r="A396" s="122"/>
      <c r="B396" s="66" t="s">
        <v>13</v>
      </c>
      <c r="C396" s="75">
        <v>28.05</v>
      </c>
      <c r="D396" s="75"/>
      <c r="E396" s="76">
        <v>42186</v>
      </c>
      <c r="F396" s="88">
        <v>42460</v>
      </c>
      <c r="G396" s="122"/>
      <c r="H396" s="122"/>
      <c r="I396" s="122"/>
      <c r="J396" s="122"/>
      <c r="K396" s="202" t="s">
        <v>12</v>
      </c>
      <c r="L396" s="203" t="e" cm="1">
        <f t="array" ref="L396">LOOKUP(2,1/(E372:E376&lt;=U22)/(F372:F376&gt;=U22),C372:C376)</f>
        <v>#N/A</v>
      </c>
      <c r="M396" s="203" t="e" cm="1">
        <f t="array" ref="M396">LOOKUP(2,1/(E372:E376&lt;=U22)/(F372:F376&gt;=G22),D372:D376)</f>
        <v>#N/A</v>
      </c>
      <c r="N396" s="203"/>
      <c r="O396" s="203">
        <f>IFERROR(IF($U$14="yes",M396,L396),0)</f>
        <v>0</v>
      </c>
      <c r="R396" s="122"/>
      <c r="S396" s="122"/>
      <c r="T396" s="123"/>
      <c r="U396" s="189"/>
      <c r="AA396" s="123"/>
    </row>
    <row r="397" spans="1:27" hidden="1">
      <c r="A397" s="122"/>
      <c r="B397" s="66" t="s">
        <v>13</v>
      </c>
      <c r="C397" s="75">
        <v>31.03</v>
      </c>
      <c r="D397" s="75"/>
      <c r="E397" s="135">
        <v>42461</v>
      </c>
      <c r="F397" s="74">
        <v>44833</v>
      </c>
      <c r="G397" s="122"/>
      <c r="H397" s="122"/>
      <c r="I397" s="122"/>
      <c r="J397" s="122"/>
      <c r="K397" s="204" t="s">
        <v>13</v>
      </c>
      <c r="L397" s="203" t="e" cm="1">
        <f t="array" ref="L397">LOOKUP(2,1/(E377:E381&lt;=U22)/(F377:F381&gt;=U22),C377:C381)</f>
        <v>#N/A</v>
      </c>
      <c r="M397" s="203" t="e" cm="1">
        <f t="array" ref="M397">LOOKUP(2,1/(E377:E381&lt;=U22)/(F377:F381&gt;=U22),D377:D381)</f>
        <v>#N/A</v>
      </c>
      <c r="N397" s="203"/>
      <c r="O397" s="203">
        <f t="shared" ref="O397:O405" si="24">IFERROR(IF($U$14="yes",M397,L397),0)</f>
        <v>0</v>
      </c>
      <c r="R397" s="122"/>
      <c r="S397" s="122"/>
      <c r="T397" s="123"/>
      <c r="U397" s="189"/>
      <c r="AA397" s="123"/>
    </row>
    <row r="398" spans="1:27" hidden="1">
      <c r="A398" s="61"/>
      <c r="B398" s="149" t="s">
        <v>13</v>
      </c>
      <c r="C398" s="150">
        <v>35.68</v>
      </c>
      <c r="D398" s="150"/>
      <c r="E398" s="151">
        <v>44834</v>
      </c>
      <c r="F398" s="152">
        <v>47484</v>
      </c>
      <c r="I398" s="61"/>
      <c r="J398" s="122"/>
      <c r="K398" s="204" t="s">
        <v>14</v>
      </c>
      <c r="L398" s="203" t="e" cm="1">
        <f t="array" ref="L398">LOOKUP(2,1/(E382:E386&lt;=U22)/(F382:F386&gt;=U22),C382:C386)</f>
        <v>#N/A</v>
      </c>
      <c r="M398" s="203" t="e" cm="1">
        <f t="array" ref="M398">LOOKUP(2,1/(E382:E386&lt;=U22)/(F382:F386&gt;=U22),D382:D386)</f>
        <v>#N/A</v>
      </c>
      <c r="N398" s="203"/>
      <c r="O398" s="203">
        <f t="shared" si="24"/>
        <v>0</v>
      </c>
      <c r="R398" s="122"/>
      <c r="S398" s="122"/>
      <c r="T398" s="123"/>
      <c r="U398" s="189"/>
      <c r="AA398" s="123"/>
    </row>
    <row r="399" spans="1:27" hidden="1">
      <c r="A399" s="61"/>
      <c r="B399" s="66" t="s">
        <v>14</v>
      </c>
      <c r="C399" s="75">
        <v>20.5</v>
      </c>
      <c r="D399" s="75"/>
      <c r="E399" s="76">
        <v>36983</v>
      </c>
      <c r="F399" s="88">
        <v>41717</v>
      </c>
      <c r="I399" s="61"/>
      <c r="J399" s="122"/>
      <c r="K399" s="205" t="s">
        <v>12</v>
      </c>
      <c r="L399" s="206" t="e" cm="1">
        <f t="array" ref="L399">LOOKUP(2,1/(E389:E393&lt;=U22)/(F389:F393&gt;=U22),C389:C393)</f>
        <v>#N/A</v>
      </c>
      <c r="M399" s="206" t="e">
        <f t="shared" ref="M399:M404" si="25">L399</f>
        <v>#N/A</v>
      </c>
      <c r="N399" s="206"/>
      <c r="O399" s="206">
        <f t="shared" si="24"/>
        <v>0</v>
      </c>
      <c r="R399" s="122"/>
      <c r="S399" s="122"/>
      <c r="T399" s="123"/>
      <c r="U399" s="189"/>
      <c r="AA399" s="123"/>
    </row>
    <row r="400" spans="1:27" hidden="1">
      <c r="A400" s="61"/>
      <c r="B400" s="66" t="s">
        <v>14</v>
      </c>
      <c r="C400" s="75">
        <v>18.71</v>
      </c>
      <c r="D400" s="75"/>
      <c r="E400" s="76">
        <v>41718</v>
      </c>
      <c r="F400" s="88">
        <v>42185</v>
      </c>
      <c r="I400" s="61"/>
      <c r="J400" s="122"/>
      <c r="K400" s="207" t="s">
        <v>13</v>
      </c>
      <c r="L400" s="206" t="e" cm="1">
        <f t="array" ref="L400">LOOKUP(2,1/(E394:E398&lt;=U22)/(F394:F398&gt;=U22),C394:C398)</f>
        <v>#N/A</v>
      </c>
      <c r="M400" s="206" t="e">
        <f t="shared" si="25"/>
        <v>#N/A</v>
      </c>
      <c r="N400" s="206"/>
      <c r="O400" s="206">
        <f t="shared" si="24"/>
        <v>0</v>
      </c>
      <c r="R400" s="122"/>
      <c r="S400" s="122"/>
      <c r="T400" s="123"/>
      <c r="U400" s="189"/>
      <c r="AA400" s="123"/>
    </row>
    <row r="401" spans="1:27" hidden="1">
      <c r="A401" s="61"/>
      <c r="B401" s="66" t="s">
        <v>14</v>
      </c>
      <c r="C401" s="75">
        <v>16.91</v>
      </c>
      <c r="D401" s="75"/>
      <c r="E401" s="76">
        <v>42186</v>
      </c>
      <c r="F401" s="88">
        <v>42460</v>
      </c>
      <c r="I401" s="61"/>
      <c r="J401" s="122"/>
      <c r="K401" s="207" t="s">
        <v>14</v>
      </c>
      <c r="L401" s="206" t="e" cm="1">
        <f t="array" ref="L401">LOOKUP(2,1/(E399:E403&lt;=U22)/(F399:F403&gt;=U22),C399:C403)</f>
        <v>#N/A</v>
      </c>
      <c r="M401" s="206" t="e">
        <f t="shared" si="25"/>
        <v>#N/A</v>
      </c>
      <c r="N401" s="206"/>
      <c r="O401" s="206">
        <f t="shared" si="24"/>
        <v>0</v>
      </c>
      <c r="R401" s="122"/>
      <c r="S401" s="122"/>
      <c r="T401" s="123"/>
      <c r="U401" s="189"/>
      <c r="AA401" s="123"/>
    </row>
    <row r="402" spans="1:27" hidden="1">
      <c r="A402" s="61"/>
      <c r="B402" s="66" t="s">
        <v>14</v>
      </c>
      <c r="C402" s="75">
        <v>18.71</v>
      </c>
      <c r="D402" s="75"/>
      <c r="E402" s="135">
        <v>42461</v>
      </c>
      <c r="F402" s="74">
        <v>44833</v>
      </c>
      <c r="I402" s="61"/>
      <c r="J402" s="122"/>
      <c r="K402" s="208" t="s">
        <v>12</v>
      </c>
      <c r="L402" s="209" t="e" cm="1">
        <f t="array" ref="L402">LOOKUP(2,1/(E406:E410&lt;=U22)/(F406:F410&gt;=U22),C406:C410)</f>
        <v>#N/A</v>
      </c>
      <c r="M402" s="209" t="e">
        <f t="shared" si="25"/>
        <v>#N/A</v>
      </c>
      <c r="N402" s="209"/>
      <c r="O402" s="209">
        <f t="shared" si="24"/>
        <v>0</v>
      </c>
      <c r="R402" s="122"/>
      <c r="S402" s="122"/>
      <c r="T402" s="123"/>
      <c r="U402" s="189"/>
      <c r="AA402" s="123"/>
    </row>
    <row r="403" spans="1:27" hidden="1">
      <c r="A403" s="61"/>
      <c r="B403" s="149" t="s">
        <v>14</v>
      </c>
      <c r="C403" s="150">
        <v>21.52</v>
      </c>
      <c r="D403" s="150"/>
      <c r="E403" s="151">
        <v>44834</v>
      </c>
      <c r="F403" s="152">
        <v>47484</v>
      </c>
      <c r="I403" s="61"/>
      <c r="J403" s="122"/>
      <c r="K403" s="210" t="s">
        <v>13</v>
      </c>
      <c r="L403" s="209" t="e" cm="1">
        <f t="array" ref="L403">LOOKUP(2,1/(E411:E415&lt;=U22)/(F411:F415&gt;=U22),C411:C415)</f>
        <v>#N/A</v>
      </c>
      <c r="M403" s="209" t="e">
        <f t="shared" si="25"/>
        <v>#N/A</v>
      </c>
      <c r="N403" s="209"/>
      <c r="O403" s="209">
        <f t="shared" si="24"/>
        <v>0</v>
      </c>
      <c r="R403" s="122"/>
      <c r="S403" s="122"/>
      <c r="T403" s="123"/>
      <c r="U403" s="189"/>
      <c r="AA403" s="123"/>
    </row>
    <row r="404" spans="1:27" hidden="1">
      <c r="A404" s="61"/>
      <c r="B404" s="77"/>
      <c r="C404" s="78"/>
      <c r="D404" s="78"/>
      <c r="E404" s="79"/>
      <c r="F404" s="79"/>
      <c r="I404" s="61"/>
      <c r="J404" s="122"/>
      <c r="K404" s="210" t="s">
        <v>14</v>
      </c>
      <c r="L404" s="209" t="e" cm="1">
        <f t="array" ref="L404">LOOKUP(2,1/(E416:E420&lt;=U22)/(F416:F420&gt;=U22),C416:C420)</f>
        <v>#N/A</v>
      </c>
      <c r="M404" s="209" t="e">
        <f t="shared" si="25"/>
        <v>#N/A</v>
      </c>
      <c r="N404" s="209"/>
      <c r="O404" s="209">
        <f t="shared" si="24"/>
        <v>0</v>
      </c>
      <c r="R404" s="122"/>
      <c r="S404" s="122"/>
      <c r="T404" s="123"/>
      <c r="U404" s="189"/>
      <c r="AA404" s="123"/>
    </row>
    <row r="405" spans="1:27" hidden="1">
      <c r="A405" s="61"/>
      <c r="B405" s="77" t="s">
        <v>132</v>
      </c>
      <c r="C405" s="80" t="s">
        <v>11</v>
      </c>
      <c r="D405" s="80" t="s">
        <v>128</v>
      </c>
      <c r="E405" s="77" t="s">
        <v>129</v>
      </c>
      <c r="F405" s="77" t="s">
        <v>130</v>
      </c>
      <c r="I405" s="61"/>
      <c r="J405" s="122"/>
      <c r="K405" s="211"/>
      <c r="L405" s="212" t="e" cm="1">
        <f t="array" ref="L405">LOOKUP(2,1/(E423:E427&lt;=U22)/(F423:F427&gt;=U22),C423:C427)</f>
        <v>#N/A</v>
      </c>
      <c r="M405" s="212" t="e" cm="1">
        <f t="array" ref="M405">LOOKUP(2,1/(E423:E427&lt;=U22)/(F423:F427&gt;=U22),D423:D427)</f>
        <v>#N/A</v>
      </c>
      <c r="N405" s="212"/>
      <c r="O405" s="212">
        <f t="shared" si="24"/>
        <v>0</v>
      </c>
      <c r="R405" s="122"/>
      <c r="S405" s="122"/>
      <c r="T405" s="123"/>
      <c r="U405" s="189"/>
      <c r="AA405" s="123"/>
    </row>
    <row r="406" spans="1:27" hidden="1">
      <c r="A406" s="61"/>
      <c r="B406" s="67" t="s">
        <v>12</v>
      </c>
      <c r="C406" s="89">
        <v>24.75</v>
      </c>
      <c r="D406" s="89"/>
      <c r="E406" s="90">
        <v>36983</v>
      </c>
      <c r="F406" s="91">
        <v>41717</v>
      </c>
      <c r="I406" s="61"/>
      <c r="J406" s="122"/>
      <c r="K406" s="122"/>
      <c r="R406" s="122"/>
      <c r="S406" s="122"/>
      <c r="T406" s="123"/>
      <c r="U406" s="189"/>
      <c r="AA406" s="123"/>
    </row>
    <row r="407" spans="1:27" hidden="1">
      <c r="A407" s="61"/>
      <c r="B407" s="68" t="s">
        <v>12</v>
      </c>
      <c r="C407" s="81">
        <v>22.58</v>
      </c>
      <c r="D407" s="81"/>
      <c r="E407" s="82">
        <v>41718</v>
      </c>
      <c r="F407" s="92">
        <v>42185</v>
      </c>
      <c r="I407" s="61"/>
      <c r="J407" s="122"/>
      <c r="K407" s="122"/>
      <c r="R407" s="122"/>
      <c r="S407" s="122"/>
      <c r="T407" s="123"/>
      <c r="U407" s="189"/>
      <c r="AA407" s="123"/>
    </row>
    <row r="408" spans="1:27" hidden="1">
      <c r="A408" s="61"/>
      <c r="B408" s="68" t="s">
        <v>12</v>
      </c>
      <c r="C408" s="81">
        <v>20.420000000000002</v>
      </c>
      <c r="D408" s="81"/>
      <c r="E408" s="82">
        <v>42186</v>
      </c>
      <c r="F408" s="92">
        <v>42460</v>
      </c>
      <c r="I408" s="61"/>
      <c r="J408" s="122"/>
      <c r="K408" s="122"/>
      <c r="R408" s="122"/>
      <c r="S408" s="122"/>
      <c r="T408" s="123"/>
      <c r="U408" s="189"/>
      <c r="AA408" s="123"/>
    </row>
    <row r="409" spans="1:27" hidden="1">
      <c r="A409" s="61"/>
      <c r="B409" s="68" t="s">
        <v>12</v>
      </c>
      <c r="C409" s="81">
        <v>22.58</v>
      </c>
      <c r="D409" s="81"/>
      <c r="E409" s="135">
        <v>42461</v>
      </c>
      <c r="F409" s="74">
        <v>44833</v>
      </c>
      <c r="I409" s="61"/>
      <c r="J409" s="122"/>
      <c r="K409" s="122"/>
      <c r="R409" s="122"/>
      <c r="S409" s="122"/>
      <c r="T409" s="123"/>
      <c r="U409" s="189"/>
      <c r="AA409" s="123"/>
    </row>
    <row r="410" spans="1:27" hidden="1">
      <c r="A410" s="61"/>
      <c r="B410" s="149" t="s">
        <v>12</v>
      </c>
      <c r="C410" s="150">
        <v>25.97</v>
      </c>
      <c r="D410" s="150"/>
      <c r="E410" s="151">
        <v>44834</v>
      </c>
      <c r="F410" s="152">
        <v>47484</v>
      </c>
      <c r="I410" s="61"/>
      <c r="J410" s="122"/>
      <c r="K410" s="122"/>
      <c r="R410" s="122"/>
      <c r="S410" s="122"/>
      <c r="T410" s="123"/>
      <c r="U410" s="189"/>
      <c r="AA410" s="123"/>
    </row>
    <row r="411" spans="1:27" hidden="1">
      <c r="A411" s="61"/>
      <c r="B411" s="67" t="s">
        <v>13</v>
      </c>
      <c r="C411" s="89">
        <v>24.75</v>
      </c>
      <c r="D411" s="89"/>
      <c r="E411" s="90">
        <v>36983</v>
      </c>
      <c r="F411" s="91">
        <v>41717</v>
      </c>
      <c r="I411" s="61"/>
      <c r="J411" s="122"/>
      <c r="K411" s="122"/>
      <c r="R411" s="122"/>
      <c r="S411" s="122"/>
      <c r="T411" s="123"/>
      <c r="U411" s="189"/>
      <c r="AA411" s="123"/>
    </row>
    <row r="412" spans="1:27" hidden="1">
      <c r="A412" s="61"/>
      <c r="B412" s="68" t="s">
        <v>13</v>
      </c>
      <c r="C412" s="81">
        <v>22.58</v>
      </c>
      <c r="D412" s="81"/>
      <c r="E412" s="82">
        <v>41718</v>
      </c>
      <c r="F412" s="92">
        <v>42185</v>
      </c>
      <c r="I412" s="61"/>
      <c r="J412" s="122"/>
      <c r="K412" s="122"/>
      <c r="R412" s="122"/>
      <c r="S412" s="122"/>
      <c r="T412" s="123"/>
      <c r="U412" s="189"/>
      <c r="AA412" s="123"/>
    </row>
    <row r="413" spans="1:27" hidden="1">
      <c r="A413" s="61"/>
      <c r="B413" s="68" t="s">
        <v>13</v>
      </c>
      <c r="C413" s="81">
        <v>20.420000000000002</v>
      </c>
      <c r="D413" s="81"/>
      <c r="E413" s="82">
        <v>42186</v>
      </c>
      <c r="F413" s="92">
        <v>42460</v>
      </c>
      <c r="I413" s="61"/>
      <c r="J413" s="122"/>
      <c r="K413" s="122"/>
      <c r="R413" s="122"/>
      <c r="S413" s="122"/>
      <c r="T413" s="123"/>
      <c r="U413" s="189"/>
      <c r="AA413" s="123"/>
    </row>
    <row r="414" spans="1:27" hidden="1">
      <c r="A414" s="61"/>
      <c r="B414" s="68" t="s">
        <v>13</v>
      </c>
      <c r="C414" s="81">
        <v>22.58</v>
      </c>
      <c r="D414" s="81"/>
      <c r="E414" s="135">
        <v>42461</v>
      </c>
      <c r="F414" s="74">
        <v>44833</v>
      </c>
      <c r="I414" s="61"/>
      <c r="J414" s="122"/>
      <c r="K414" s="122"/>
      <c r="R414" s="122"/>
      <c r="S414" s="122"/>
      <c r="T414" s="123"/>
      <c r="U414" s="189"/>
      <c r="AA414" s="123"/>
    </row>
    <row r="415" spans="1:27" hidden="1">
      <c r="A415" s="61"/>
      <c r="B415" s="149" t="s">
        <v>13</v>
      </c>
      <c r="C415" s="150">
        <v>25.97</v>
      </c>
      <c r="D415" s="150"/>
      <c r="E415" s="151">
        <v>44834</v>
      </c>
      <c r="F415" s="152">
        <v>47484</v>
      </c>
      <c r="I415" s="61"/>
      <c r="J415" s="122"/>
      <c r="K415" s="122"/>
      <c r="R415" s="122"/>
      <c r="S415" s="122"/>
      <c r="T415" s="123"/>
      <c r="U415" s="189"/>
      <c r="AA415" s="123"/>
    </row>
    <row r="416" spans="1:27" hidden="1">
      <c r="A416" s="61"/>
      <c r="B416" s="68" t="s">
        <v>14</v>
      </c>
      <c r="C416" s="81">
        <v>12.5</v>
      </c>
      <c r="D416" s="81"/>
      <c r="E416" s="82">
        <v>36983</v>
      </c>
      <c r="F416" s="92">
        <v>41717</v>
      </c>
      <c r="I416" s="61"/>
      <c r="J416" s="122"/>
      <c r="K416" s="122"/>
      <c r="R416" s="122"/>
      <c r="S416" s="122"/>
      <c r="T416" s="123"/>
      <c r="U416" s="189"/>
      <c r="AA416" s="123"/>
    </row>
    <row r="417" spans="1:27" hidden="1">
      <c r="A417" s="61"/>
      <c r="B417" s="68" t="s">
        <v>14</v>
      </c>
      <c r="C417" s="81">
        <v>11.41</v>
      </c>
      <c r="D417" s="81"/>
      <c r="E417" s="82">
        <v>41718</v>
      </c>
      <c r="F417" s="92">
        <v>42185</v>
      </c>
      <c r="I417" s="61"/>
      <c r="J417" s="122"/>
      <c r="K417" s="122"/>
      <c r="R417" s="122"/>
      <c r="S417" s="122"/>
      <c r="T417" s="123"/>
      <c r="U417" s="189"/>
      <c r="AA417" s="123"/>
    </row>
    <row r="418" spans="1:27" hidden="1">
      <c r="A418" s="61"/>
      <c r="B418" s="68" t="s">
        <v>14</v>
      </c>
      <c r="C418" s="81">
        <v>10.31</v>
      </c>
      <c r="D418" s="81"/>
      <c r="E418" s="82">
        <v>42186</v>
      </c>
      <c r="F418" s="92">
        <v>42460</v>
      </c>
      <c r="I418" s="61"/>
      <c r="J418" s="122"/>
      <c r="K418" s="122"/>
      <c r="R418" s="122"/>
      <c r="S418" s="122"/>
      <c r="T418" s="123"/>
      <c r="U418" s="189"/>
      <c r="AA418" s="123"/>
    </row>
    <row r="419" spans="1:27" hidden="1">
      <c r="A419" s="61"/>
      <c r="B419" s="68" t="s">
        <v>14</v>
      </c>
      <c r="C419" s="81">
        <v>11.41</v>
      </c>
      <c r="D419" s="81"/>
      <c r="E419" s="135">
        <v>42461</v>
      </c>
      <c r="F419" s="74">
        <v>44833</v>
      </c>
      <c r="I419" s="61"/>
      <c r="J419" s="122"/>
      <c r="K419" s="122"/>
      <c r="R419" s="122"/>
      <c r="S419" s="122"/>
      <c r="T419" s="123"/>
      <c r="U419" s="189"/>
      <c r="AA419" s="123"/>
    </row>
    <row r="420" spans="1:27" hidden="1">
      <c r="A420" s="61"/>
      <c r="B420" s="149" t="s">
        <v>14</v>
      </c>
      <c r="C420" s="150">
        <v>13.12</v>
      </c>
      <c r="D420" s="150"/>
      <c r="E420" s="151">
        <v>44834</v>
      </c>
      <c r="F420" s="152">
        <v>47484</v>
      </c>
      <c r="I420" s="61"/>
      <c r="J420" s="122"/>
      <c r="K420" s="122"/>
      <c r="R420" s="122"/>
      <c r="S420" s="122"/>
      <c r="T420" s="123"/>
      <c r="U420" s="189"/>
      <c r="AA420" s="123"/>
    </row>
    <row r="421" spans="1:27" hidden="1">
      <c r="A421" s="61"/>
      <c r="B421" s="77"/>
      <c r="C421" s="79"/>
      <c r="D421" s="79"/>
      <c r="E421" s="79"/>
      <c r="F421" s="79"/>
      <c r="I421" s="61"/>
      <c r="J421" s="122"/>
      <c r="K421" s="122"/>
      <c r="R421" s="122"/>
      <c r="S421" s="122"/>
      <c r="T421" s="123"/>
      <c r="U421" s="189"/>
      <c r="AA421" s="123"/>
    </row>
    <row r="422" spans="1:27" hidden="1">
      <c r="A422" s="61"/>
      <c r="B422" s="77" t="s">
        <v>133</v>
      </c>
      <c r="C422" s="79" t="s">
        <v>11</v>
      </c>
      <c r="D422" s="79" t="s">
        <v>128</v>
      </c>
      <c r="E422" s="79" t="s">
        <v>129</v>
      </c>
      <c r="F422" s="79" t="s">
        <v>130</v>
      </c>
      <c r="I422" s="61"/>
      <c r="J422" s="122"/>
      <c r="K422" s="122"/>
      <c r="R422" s="122"/>
      <c r="S422" s="122"/>
      <c r="T422" s="123"/>
      <c r="U422" s="189"/>
      <c r="AA422" s="123"/>
    </row>
    <row r="423" spans="1:27" hidden="1">
      <c r="A423" s="61"/>
      <c r="B423" s="93"/>
      <c r="C423" s="94">
        <v>3.45</v>
      </c>
      <c r="D423" s="94">
        <v>3.6</v>
      </c>
      <c r="E423" s="95">
        <v>36983</v>
      </c>
      <c r="F423" s="96">
        <v>41717</v>
      </c>
      <c r="I423" s="61"/>
      <c r="J423" s="122"/>
      <c r="K423" s="122"/>
      <c r="R423" s="122"/>
      <c r="S423" s="122"/>
      <c r="T423" s="123"/>
      <c r="U423" s="189"/>
      <c r="AA423" s="123"/>
    </row>
    <row r="424" spans="1:27" hidden="1">
      <c r="A424" s="61"/>
      <c r="B424" s="97"/>
      <c r="C424" s="83">
        <v>3.15</v>
      </c>
      <c r="D424" s="83">
        <v>3.29</v>
      </c>
      <c r="E424" s="84">
        <v>41718</v>
      </c>
      <c r="F424" s="98">
        <v>42185</v>
      </c>
      <c r="I424" s="61"/>
      <c r="J424" s="122"/>
      <c r="K424" s="122"/>
      <c r="R424" s="122"/>
      <c r="S424" s="122"/>
      <c r="T424" s="123"/>
      <c r="U424" s="189"/>
      <c r="AA424" s="123"/>
    </row>
    <row r="425" spans="1:27" hidden="1">
      <c r="A425" s="61"/>
      <c r="B425" s="97"/>
      <c r="C425" s="83">
        <v>2.85</v>
      </c>
      <c r="D425" s="83">
        <v>2.97</v>
      </c>
      <c r="E425" s="84">
        <v>42186</v>
      </c>
      <c r="F425" s="98">
        <v>42460</v>
      </c>
      <c r="I425" s="61"/>
      <c r="J425" s="122"/>
      <c r="K425" s="122"/>
      <c r="R425" s="122"/>
      <c r="S425" s="122"/>
      <c r="T425" s="123"/>
      <c r="U425" s="189"/>
      <c r="AA425" s="123"/>
    </row>
    <row r="426" spans="1:27" hidden="1">
      <c r="A426" s="61"/>
      <c r="B426" s="97"/>
      <c r="C426" s="83">
        <v>3.15</v>
      </c>
      <c r="D426" s="83">
        <v>3.29</v>
      </c>
      <c r="E426" s="135">
        <v>42461</v>
      </c>
      <c r="F426" s="74">
        <v>44833</v>
      </c>
      <c r="I426" s="61"/>
      <c r="J426" s="122"/>
      <c r="K426" s="122"/>
      <c r="R426" s="122"/>
      <c r="S426" s="122"/>
      <c r="T426" s="123"/>
      <c r="U426" s="189"/>
      <c r="AA426" s="123"/>
    </row>
    <row r="427" spans="1:27" hidden="1">
      <c r="A427" s="61"/>
      <c r="B427" s="149"/>
      <c r="C427" s="150">
        <v>3.62</v>
      </c>
      <c r="D427" s="150">
        <v>3.78</v>
      </c>
      <c r="E427" s="151">
        <v>44834</v>
      </c>
      <c r="F427" s="152">
        <v>47484</v>
      </c>
      <c r="I427" s="61"/>
      <c r="J427" s="122"/>
      <c r="K427" s="122"/>
      <c r="R427" s="122"/>
      <c r="S427" s="122"/>
      <c r="T427" s="123"/>
      <c r="U427" s="189"/>
      <c r="AA427" s="123"/>
    </row>
    <row r="428" spans="1:27" hidden="1">
      <c r="A428" s="61"/>
      <c r="I428" s="61"/>
      <c r="J428" s="122"/>
      <c r="K428" s="122"/>
      <c r="R428" s="122"/>
      <c r="S428" s="122"/>
      <c r="T428" s="123"/>
      <c r="U428" s="189"/>
      <c r="AA428" s="123"/>
    </row>
    <row r="429" spans="1:27" hidden="1">
      <c r="A429" s="61"/>
      <c r="I429" s="61"/>
      <c r="J429" s="122"/>
      <c r="K429" s="122"/>
      <c r="R429" s="122"/>
      <c r="S429" s="122"/>
      <c r="T429" s="123"/>
      <c r="U429" s="189"/>
      <c r="AA429" s="123"/>
    </row>
    <row r="430" spans="1:27" hidden="1">
      <c r="A430" s="61"/>
      <c r="I430" s="61"/>
      <c r="J430" s="122"/>
      <c r="K430" s="122"/>
      <c r="R430" s="122"/>
      <c r="S430" s="122"/>
      <c r="T430" s="123"/>
      <c r="U430" s="189"/>
      <c r="AA430" s="123"/>
    </row>
    <row r="431" spans="1:27" hidden="1">
      <c r="A431" s="61"/>
      <c r="I431" s="61"/>
      <c r="J431" s="122"/>
      <c r="K431" s="122"/>
      <c r="R431" s="122"/>
      <c r="S431" s="122"/>
      <c r="T431" s="123"/>
      <c r="U431" s="189"/>
      <c r="AA431" s="123"/>
    </row>
    <row r="432" spans="1:27" hidden="1">
      <c r="A432" s="61"/>
      <c r="I432" s="61"/>
      <c r="J432" s="122"/>
      <c r="K432" s="122"/>
      <c r="R432" s="122"/>
      <c r="S432" s="122"/>
      <c r="T432" s="123"/>
      <c r="U432" s="189"/>
      <c r="AA432" s="123"/>
    </row>
    <row r="433" spans="1:27" hidden="1">
      <c r="A433" s="61"/>
      <c r="I433" s="61"/>
      <c r="J433" s="122"/>
      <c r="K433" s="122"/>
      <c r="R433" s="122"/>
      <c r="S433" s="122"/>
      <c r="T433" s="123"/>
      <c r="U433" s="189"/>
      <c r="AA433" s="123"/>
    </row>
    <row r="434" spans="1:27" hidden="1">
      <c r="A434" s="61"/>
      <c r="I434" s="61"/>
      <c r="J434" s="122"/>
      <c r="K434" s="122"/>
      <c r="R434" s="122"/>
      <c r="S434" s="122"/>
      <c r="T434" s="123"/>
      <c r="U434" s="189"/>
      <c r="AA434" s="123"/>
    </row>
    <row r="435" spans="1:27" hidden="1">
      <c r="A435" s="61"/>
      <c r="I435" s="61"/>
      <c r="J435" s="122"/>
      <c r="K435" s="122"/>
      <c r="R435" s="122"/>
      <c r="S435" s="122"/>
      <c r="T435" s="123"/>
      <c r="U435" s="189"/>
      <c r="AA435" s="123"/>
    </row>
    <row r="436" spans="1:27" hidden="1">
      <c r="A436" s="61"/>
      <c r="I436" s="61"/>
      <c r="J436" s="122"/>
      <c r="K436" s="122"/>
      <c r="R436" s="122"/>
      <c r="S436" s="122"/>
      <c r="T436" s="123"/>
      <c r="U436" s="189"/>
      <c r="AA436" s="123"/>
    </row>
    <row r="437" spans="1:27" hidden="1">
      <c r="A437" s="61"/>
      <c r="I437" s="61"/>
      <c r="J437" s="122"/>
      <c r="K437" s="122"/>
      <c r="R437" s="122"/>
      <c r="S437" s="122"/>
      <c r="T437" s="123"/>
      <c r="U437" s="189"/>
      <c r="AA437" s="123"/>
    </row>
    <row r="438" spans="1:27" hidden="1">
      <c r="A438" s="61"/>
      <c r="I438" s="61"/>
      <c r="J438" s="122"/>
      <c r="K438" s="122"/>
      <c r="R438" s="122"/>
      <c r="S438" s="122"/>
      <c r="T438" s="123"/>
      <c r="U438" s="189"/>
      <c r="AA438" s="123"/>
    </row>
    <row r="439" spans="1:27" hidden="1">
      <c r="A439" s="61"/>
      <c r="I439" s="61"/>
      <c r="J439" s="122"/>
      <c r="K439" s="122"/>
      <c r="R439" s="122"/>
      <c r="S439" s="122"/>
      <c r="T439" s="123"/>
      <c r="U439" s="189"/>
      <c r="AA439" s="123"/>
    </row>
    <row r="440" spans="1:27" hidden="1">
      <c r="A440" s="61"/>
      <c r="I440" s="61"/>
      <c r="J440" s="122"/>
      <c r="K440" s="122"/>
      <c r="R440" s="122"/>
      <c r="S440" s="122"/>
      <c r="T440" s="123"/>
      <c r="U440" s="189"/>
      <c r="AA440" s="123"/>
    </row>
    <row r="441" spans="1:27" hidden="1">
      <c r="A441" s="61"/>
      <c r="I441" s="61"/>
      <c r="J441" s="122"/>
      <c r="K441" s="122"/>
      <c r="R441" s="122"/>
      <c r="S441" s="122"/>
      <c r="T441" s="123"/>
      <c r="U441" s="189"/>
      <c r="AA441" s="123"/>
    </row>
    <row r="442" spans="1:27" hidden="1">
      <c r="A442" s="61"/>
      <c r="I442" s="61"/>
      <c r="J442" s="122"/>
      <c r="K442" s="122"/>
      <c r="R442" s="122"/>
      <c r="S442" s="122"/>
      <c r="T442" s="123"/>
      <c r="U442" s="189"/>
      <c r="AA442" s="123"/>
    </row>
    <row r="443" spans="1:27" hidden="1">
      <c r="A443" s="61"/>
      <c r="I443" s="61"/>
      <c r="J443" s="122"/>
      <c r="K443" s="122"/>
      <c r="R443" s="122"/>
      <c r="S443" s="122"/>
      <c r="T443" s="123"/>
      <c r="U443" s="189"/>
      <c r="AA443" s="123"/>
    </row>
    <row r="444" spans="1:27" hidden="1">
      <c r="A444" s="61"/>
      <c r="I444" s="61"/>
      <c r="J444" s="122"/>
      <c r="K444" s="122"/>
      <c r="R444" s="122"/>
      <c r="S444" s="122"/>
      <c r="T444" s="123"/>
      <c r="U444" s="189"/>
      <c r="AA444" s="123"/>
    </row>
    <row r="445" spans="1:27" hidden="1">
      <c r="A445" s="61"/>
      <c r="I445" s="61"/>
      <c r="J445" s="122"/>
      <c r="K445" s="122"/>
      <c r="R445" s="122"/>
      <c r="S445" s="122"/>
      <c r="T445" s="123"/>
      <c r="U445" s="189"/>
      <c r="AA445" s="123"/>
    </row>
    <row r="446" spans="1:27" hidden="1">
      <c r="A446" s="61"/>
      <c r="I446" s="61"/>
      <c r="J446" s="122"/>
      <c r="K446" s="122"/>
      <c r="R446" s="122"/>
      <c r="S446" s="122"/>
      <c r="T446" s="123"/>
      <c r="U446" s="189"/>
      <c r="AA446" s="123"/>
    </row>
    <row r="447" spans="1:27" hidden="1">
      <c r="A447" s="61"/>
      <c r="I447" s="61"/>
      <c r="J447" s="122"/>
      <c r="K447" s="122"/>
      <c r="R447" s="122"/>
      <c r="S447" s="122"/>
      <c r="T447" s="123"/>
      <c r="U447" s="189"/>
      <c r="AA447" s="123"/>
    </row>
    <row r="448" spans="1:27" hidden="1">
      <c r="A448" s="61"/>
      <c r="I448" s="61"/>
      <c r="J448" s="122"/>
      <c r="K448" s="122"/>
      <c r="R448" s="122"/>
      <c r="S448" s="122"/>
      <c r="T448" s="123"/>
      <c r="U448" s="189"/>
      <c r="AA448" s="123"/>
    </row>
    <row r="449" spans="1:27" hidden="1">
      <c r="A449" s="61"/>
      <c r="I449" s="61"/>
      <c r="J449" s="122"/>
      <c r="K449" s="122"/>
      <c r="R449" s="122"/>
      <c r="S449" s="122"/>
      <c r="T449" s="123"/>
      <c r="U449" s="189"/>
      <c r="AA449" s="123"/>
    </row>
    <row r="450" spans="1:27" hidden="1">
      <c r="A450" s="61"/>
      <c r="I450" s="61"/>
      <c r="J450" s="122"/>
      <c r="K450" s="122"/>
      <c r="R450" s="122"/>
      <c r="S450" s="122"/>
      <c r="T450" s="123"/>
      <c r="U450" s="189"/>
      <c r="AA450" s="123"/>
    </row>
    <row r="451" spans="1:27" hidden="1">
      <c r="A451" s="61"/>
      <c r="I451" s="61"/>
      <c r="J451" s="122"/>
      <c r="K451" s="122"/>
      <c r="R451" s="122"/>
      <c r="S451" s="122"/>
      <c r="T451" s="123"/>
      <c r="U451" s="189"/>
      <c r="AA451" s="123"/>
    </row>
    <row r="452" spans="1:27" hidden="1">
      <c r="A452" s="61"/>
      <c r="I452" s="61"/>
      <c r="J452" s="122"/>
      <c r="K452" s="122"/>
      <c r="R452" s="122"/>
      <c r="S452" s="122"/>
      <c r="T452" s="123"/>
      <c r="U452" s="189"/>
      <c r="AA452" s="123"/>
    </row>
    <row r="453" spans="1:27" hidden="1">
      <c r="A453" s="61"/>
      <c r="I453" s="61"/>
      <c r="J453" s="122"/>
      <c r="K453" s="122"/>
      <c r="R453" s="122"/>
      <c r="S453" s="122"/>
      <c r="T453" s="123"/>
      <c r="U453" s="189"/>
      <c r="AA453" s="123"/>
    </row>
    <row r="454" spans="1:27" hidden="1">
      <c r="A454" s="61"/>
      <c r="I454" s="61"/>
      <c r="J454" s="122"/>
      <c r="K454" s="122"/>
      <c r="R454" s="122"/>
      <c r="S454" s="122"/>
      <c r="T454" s="123"/>
      <c r="U454" s="189"/>
      <c r="AA454" s="123"/>
    </row>
    <row r="455" spans="1:27" hidden="1">
      <c r="A455" s="61"/>
      <c r="I455" s="61"/>
      <c r="J455" s="122"/>
      <c r="K455" s="122"/>
      <c r="R455" s="122"/>
      <c r="S455" s="122"/>
      <c r="T455" s="123"/>
      <c r="U455" s="189"/>
      <c r="AA455" s="123"/>
    </row>
    <row r="456" spans="1:27" hidden="1">
      <c r="A456" s="61"/>
      <c r="I456" s="61"/>
      <c r="J456" s="122"/>
      <c r="K456" s="122"/>
      <c r="R456" s="122"/>
      <c r="S456" s="122"/>
      <c r="T456" s="123"/>
      <c r="U456" s="189"/>
      <c r="AA456" s="123"/>
    </row>
    <row r="457" spans="1:27" hidden="1">
      <c r="A457" s="61"/>
      <c r="I457" s="61"/>
      <c r="J457" s="122"/>
      <c r="K457" s="122"/>
      <c r="R457" s="122"/>
      <c r="S457" s="122"/>
      <c r="T457" s="123"/>
      <c r="U457" s="189"/>
      <c r="AA457" s="123"/>
    </row>
    <row r="458" spans="1:27" hidden="1">
      <c r="A458" s="61"/>
      <c r="I458" s="61"/>
      <c r="J458" s="122"/>
      <c r="K458" s="122"/>
      <c r="R458" s="122"/>
      <c r="S458" s="122"/>
      <c r="T458" s="123"/>
      <c r="U458" s="189"/>
      <c r="AA458" s="123"/>
    </row>
    <row r="459" spans="1:27" hidden="1">
      <c r="A459" s="61"/>
      <c r="I459" s="61"/>
      <c r="J459" s="122"/>
      <c r="K459" s="122"/>
      <c r="R459" s="122"/>
      <c r="S459" s="122"/>
      <c r="T459" s="123"/>
      <c r="U459" s="189"/>
      <c r="AA459" s="123"/>
    </row>
    <row r="460" spans="1:27" hidden="1">
      <c r="A460" s="61"/>
      <c r="I460" s="61"/>
      <c r="J460" s="122"/>
      <c r="K460" s="122"/>
      <c r="R460" s="122"/>
      <c r="S460" s="122"/>
      <c r="T460" s="123"/>
      <c r="U460" s="189"/>
      <c r="AA460" s="123"/>
    </row>
    <row r="461" spans="1:27" hidden="1">
      <c r="A461" s="61"/>
      <c r="I461" s="61"/>
      <c r="J461" s="122"/>
      <c r="K461" s="122"/>
      <c r="R461" s="122"/>
      <c r="S461" s="122"/>
      <c r="T461" s="123"/>
      <c r="U461" s="189"/>
      <c r="AA461" s="123"/>
    </row>
    <row r="462" spans="1:27" hidden="1">
      <c r="A462" s="61"/>
      <c r="I462" s="61"/>
      <c r="J462" s="122"/>
      <c r="K462" s="122"/>
      <c r="R462" s="122"/>
      <c r="S462" s="122"/>
      <c r="T462" s="123"/>
      <c r="U462" s="189"/>
      <c r="AA462" s="123"/>
    </row>
    <row r="463" spans="1:27" hidden="1">
      <c r="A463" s="61"/>
      <c r="I463" s="61"/>
      <c r="J463" s="122"/>
      <c r="K463" s="122"/>
      <c r="R463" s="122"/>
      <c r="S463" s="122"/>
      <c r="T463" s="123"/>
      <c r="U463" s="189"/>
      <c r="AA463" s="123"/>
    </row>
    <row r="464" spans="1:27" hidden="1">
      <c r="A464" s="61"/>
      <c r="I464" s="61"/>
      <c r="J464" s="122"/>
      <c r="K464" s="122"/>
      <c r="R464" s="122"/>
      <c r="S464" s="122"/>
      <c r="T464" s="123"/>
      <c r="U464" s="189"/>
      <c r="AA464" s="123"/>
    </row>
    <row r="465" spans="1:27" hidden="1">
      <c r="A465" s="61"/>
      <c r="I465" s="61"/>
      <c r="J465" s="122"/>
      <c r="K465" s="122"/>
      <c r="R465" s="122"/>
      <c r="S465" s="122"/>
      <c r="T465" s="123"/>
      <c r="U465" s="189"/>
      <c r="AA465" s="123"/>
    </row>
    <row r="466" spans="1:27" hidden="1">
      <c r="A466" s="61"/>
      <c r="I466" s="61"/>
      <c r="J466" s="122"/>
      <c r="K466" s="122"/>
      <c r="R466" s="122"/>
      <c r="S466" s="122"/>
      <c r="T466" s="123"/>
      <c r="U466" s="189"/>
      <c r="AA466" s="123"/>
    </row>
    <row r="467" spans="1:27" hidden="1">
      <c r="A467" s="61"/>
      <c r="I467" s="61"/>
      <c r="J467" s="122"/>
      <c r="K467" s="122"/>
      <c r="R467" s="122"/>
      <c r="S467" s="122"/>
      <c r="T467" s="123"/>
      <c r="U467" s="189"/>
      <c r="AA467" s="123"/>
    </row>
    <row r="468" spans="1:27" hidden="1">
      <c r="A468" s="61"/>
      <c r="I468" s="61"/>
      <c r="J468" s="122"/>
      <c r="K468" s="122"/>
      <c r="R468" s="122"/>
      <c r="S468" s="122"/>
      <c r="T468" s="123"/>
      <c r="U468" s="189"/>
      <c r="AA468" s="123"/>
    </row>
    <row r="469" spans="1:27" hidden="1">
      <c r="A469" s="61"/>
      <c r="I469" s="61"/>
      <c r="J469" s="122"/>
      <c r="K469" s="122"/>
      <c r="R469" s="122"/>
      <c r="S469" s="122"/>
      <c r="T469" s="123"/>
      <c r="U469" s="189"/>
      <c r="AA469" s="123"/>
    </row>
    <row r="470" spans="1:27" hidden="1">
      <c r="A470" s="61"/>
      <c r="I470" s="61"/>
      <c r="J470" s="122"/>
      <c r="K470" s="122"/>
      <c r="R470" s="122"/>
      <c r="S470" s="122"/>
      <c r="T470" s="123"/>
      <c r="U470" s="189"/>
      <c r="AA470" s="123"/>
    </row>
    <row r="471" spans="1:27" hidden="1">
      <c r="A471" s="61"/>
      <c r="I471" s="61"/>
      <c r="J471" s="122"/>
      <c r="K471" s="122"/>
      <c r="R471" s="122"/>
      <c r="S471" s="122"/>
      <c r="T471" s="123"/>
      <c r="U471" s="189"/>
      <c r="AA471" s="123"/>
    </row>
    <row r="472" spans="1:27" hidden="1">
      <c r="A472" s="61"/>
      <c r="I472" s="61"/>
      <c r="J472" s="122"/>
      <c r="K472" s="122"/>
      <c r="R472" s="122"/>
      <c r="S472" s="122"/>
      <c r="T472" s="123"/>
      <c r="U472" s="189"/>
      <c r="AA472" s="123"/>
    </row>
    <row r="473" spans="1:27" hidden="1">
      <c r="A473" s="61"/>
      <c r="I473" s="61"/>
      <c r="J473" s="122"/>
      <c r="K473" s="122"/>
      <c r="R473" s="122"/>
      <c r="S473" s="122"/>
      <c r="T473" s="123"/>
      <c r="U473" s="189"/>
      <c r="AA473" s="123"/>
    </row>
    <row r="474" spans="1:27" hidden="1">
      <c r="A474" s="61"/>
      <c r="I474" s="61"/>
      <c r="J474" s="122"/>
      <c r="K474" s="122"/>
      <c r="R474" s="122"/>
      <c r="S474" s="122"/>
      <c r="T474" s="123"/>
      <c r="U474" s="189"/>
      <c r="AA474" s="123"/>
    </row>
    <row r="475" spans="1:27" hidden="1">
      <c r="A475" s="61"/>
      <c r="I475" s="61"/>
      <c r="J475" s="122"/>
      <c r="K475" s="122"/>
      <c r="R475" s="122"/>
      <c r="S475" s="122"/>
      <c r="T475" s="123"/>
      <c r="U475" s="189"/>
      <c r="AA475" s="123"/>
    </row>
    <row r="476" spans="1:27" hidden="1">
      <c r="A476" s="61"/>
      <c r="I476" s="61"/>
      <c r="J476" s="122"/>
      <c r="K476" s="122"/>
      <c r="R476" s="122"/>
      <c r="S476" s="122"/>
      <c r="T476" s="123"/>
      <c r="U476" s="189"/>
      <c r="AA476" s="123"/>
    </row>
    <row r="477" spans="1:27" hidden="1">
      <c r="A477" s="61"/>
      <c r="I477" s="61"/>
      <c r="J477" s="122"/>
      <c r="K477" s="122"/>
      <c r="R477" s="122"/>
      <c r="S477" s="122"/>
      <c r="T477" s="123"/>
      <c r="U477" s="189"/>
      <c r="AA477" s="123"/>
    </row>
    <row r="478" spans="1:27" hidden="1">
      <c r="A478" s="61"/>
      <c r="I478" s="61"/>
      <c r="J478" s="122"/>
      <c r="K478" s="122"/>
      <c r="R478" s="122"/>
      <c r="S478" s="122"/>
      <c r="T478" s="123"/>
      <c r="U478" s="189"/>
      <c r="AA478" s="123"/>
    </row>
    <row r="479" spans="1:27" hidden="1">
      <c r="A479" s="61"/>
      <c r="I479" s="61"/>
      <c r="J479" s="122"/>
      <c r="K479" s="122"/>
      <c r="R479" s="122"/>
      <c r="S479" s="122"/>
      <c r="T479" s="123"/>
      <c r="U479" s="189"/>
      <c r="AA479" s="123"/>
    </row>
    <row r="480" spans="1:27" hidden="1">
      <c r="A480" s="61"/>
      <c r="I480" s="61"/>
      <c r="J480" s="122"/>
      <c r="K480" s="122"/>
      <c r="R480" s="122"/>
      <c r="S480" s="122"/>
      <c r="T480" s="123"/>
      <c r="U480" s="189"/>
      <c r="AA480" s="123"/>
    </row>
    <row r="481" spans="1:27" hidden="1">
      <c r="A481" s="61"/>
      <c r="I481" s="61"/>
      <c r="J481" s="122"/>
      <c r="K481" s="122"/>
      <c r="R481" s="122"/>
      <c r="S481" s="122"/>
      <c r="T481" s="123"/>
      <c r="U481" s="189"/>
      <c r="AA481" s="123"/>
    </row>
    <row r="482" spans="1:27" hidden="1">
      <c r="A482" s="61"/>
      <c r="I482" s="61"/>
      <c r="J482" s="122"/>
      <c r="K482" s="122"/>
      <c r="R482" s="122"/>
      <c r="S482" s="122"/>
      <c r="T482" s="123"/>
      <c r="U482" s="189"/>
      <c r="AA482" s="123"/>
    </row>
    <row r="483" spans="1:27" hidden="1">
      <c r="A483" s="61"/>
      <c r="I483" s="61"/>
      <c r="J483" s="122"/>
      <c r="K483" s="122"/>
      <c r="R483" s="122"/>
      <c r="S483" s="122"/>
      <c r="T483" s="123"/>
      <c r="U483" s="189"/>
      <c r="AA483" s="123"/>
    </row>
    <row r="484" spans="1:27" hidden="1">
      <c r="A484" s="61"/>
      <c r="I484" s="61"/>
      <c r="J484" s="122"/>
      <c r="K484" s="122"/>
      <c r="R484" s="122"/>
      <c r="S484" s="122"/>
      <c r="T484" s="123"/>
      <c r="U484" s="189"/>
      <c r="AA484" s="123"/>
    </row>
    <row r="485" spans="1:27" hidden="1">
      <c r="A485" s="61"/>
      <c r="I485" s="61"/>
      <c r="J485" s="122"/>
      <c r="K485" s="122"/>
      <c r="R485" s="122"/>
      <c r="S485" s="122"/>
      <c r="T485" s="123"/>
      <c r="U485" s="189"/>
      <c r="AA485" s="123"/>
    </row>
    <row r="486" spans="1:27" hidden="1">
      <c r="A486" s="61"/>
      <c r="I486" s="61"/>
      <c r="J486" s="122"/>
      <c r="K486" s="122"/>
      <c r="R486" s="122"/>
      <c r="S486" s="122"/>
      <c r="T486" s="123"/>
      <c r="U486" s="189"/>
      <c r="AA486" s="123"/>
    </row>
    <row r="487" spans="1:27" hidden="1">
      <c r="A487" s="61"/>
      <c r="I487" s="61"/>
      <c r="J487" s="122"/>
      <c r="K487" s="122"/>
      <c r="R487" s="122"/>
      <c r="S487" s="122"/>
      <c r="T487" s="123"/>
      <c r="U487" s="189"/>
      <c r="AA487" s="123"/>
    </row>
    <row r="488" spans="1:27" hidden="1">
      <c r="A488" s="61"/>
      <c r="I488" s="61"/>
      <c r="J488" s="122"/>
      <c r="K488" s="122"/>
      <c r="R488" s="122"/>
      <c r="S488" s="122"/>
      <c r="T488" s="123"/>
      <c r="U488" s="189"/>
      <c r="AA488" s="123"/>
    </row>
    <row r="489" spans="1:27" hidden="1">
      <c r="A489" s="61"/>
      <c r="I489" s="61"/>
      <c r="J489" s="122"/>
      <c r="K489" s="122"/>
      <c r="R489" s="122"/>
      <c r="S489" s="122"/>
      <c r="T489" s="123"/>
      <c r="U489" s="189"/>
      <c r="AA489" s="123"/>
    </row>
    <row r="490" spans="1:27" hidden="1">
      <c r="A490" s="61"/>
      <c r="I490" s="61"/>
      <c r="J490" s="122"/>
      <c r="K490" s="122"/>
      <c r="R490" s="122"/>
      <c r="S490" s="122"/>
      <c r="T490" s="123"/>
      <c r="U490" s="189"/>
      <c r="AA490" s="123"/>
    </row>
    <row r="491" spans="1:27" hidden="1">
      <c r="A491" s="61"/>
      <c r="I491" s="61"/>
      <c r="J491" s="122"/>
      <c r="K491" s="122"/>
      <c r="R491" s="122"/>
      <c r="S491" s="122"/>
      <c r="T491" s="123"/>
      <c r="U491" s="189"/>
      <c r="AA491" s="123"/>
    </row>
    <row r="492" spans="1:27" hidden="1">
      <c r="A492" s="61"/>
      <c r="I492" s="61"/>
      <c r="J492" s="122"/>
      <c r="K492" s="122"/>
      <c r="R492" s="122"/>
      <c r="S492" s="122"/>
      <c r="T492" s="123"/>
      <c r="U492" s="189"/>
      <c r="AA492" s="123"/>
    </row>
    <row r="493" spans="1:27" hidden="1">
      <c r="A493" s="61"/>
      <c r="I493" s="61"/>
      <c r="J493" s="122"/>
      <c r="K493" s="122"/>
      <c r="R493" s="122"/>
      <c r="S493" s="122"/>
      <c r="T493" s="123"/>
      <c r="U493" s="189"/>
      <c r="AA493" s="123"/>
    </row>
    <row r="494" spans="1:27" hidden="1">
      <c r="A494" s="61"/>
      <c r="I494" s="61"/>
      <c r="J494" s="122"/>
      <c r="K494" s="122"/>
      <c r="R494" s="122"/>
      <c r="S494" s="122"/>
      <c r="T494" s="123"/>
      <c r="U494" s="189"/>
      <c r="AA494" s="123"/>
    </row>
    <row r="495" spans="1:27" hidden="1">
      <c r="A495" s="61"/>
      <c r="I495" s="61"/>
      <c r="J495" s="122"/>
      <c r="K495" s="122"/>
      <c r="R495" s="122"/>
      <c r="S495" s="122"/>
      <c r="T495" s="123"/>
      <c r="U495" s="189"/>
      <c r="AA495" s="123"/>
    </row>
    <row r="496" spans="1:27" hidden="1">
      <c r="A496" s="61"/>
      <c r="I496" s="61"/>
      <c r="J496" s="122"/>
      <c r="K496" s="122"/>
      <c r="R496" s="122"/>
      <c r="S496" s="122"/>
      <c r="T496" s="123"/>
      <c r="U496" s="189"/>
      <c r="AA496" s="123"/>
    </row>
    <row r="497" spans="1:27" hidden="1">
      <c r="A497" s="61"/>
      <c r="I497" s="61"/>
      <c r="J497" s="122"/>
      <c r="K497" s="122"/>
      <c r="R497" s="122"/>
      <c r="S497" s="122"/>
      <c r="T497" s="123"/>
      <c r="U497" s="189"/>
      <c r="AA497" s="123"/>
    </row>
    <row r="498" spans="1:27" hidden="1">
      <c r="A498" s="61"/>
      <c r="I498" s="61"/>
      <c r="J498" s="122"/>
      <c r="K498" s="122"/>
      <c r="R498" s="122"/>
      <c r="S498" s="122"/>
      <c r="T498" s="123"/>
      <c r="U498" s="189"/>
      <c r="AA498" s="123"/>
    </row>
    <row r="499" spans="1:27" hidden="1">
      <c r="A499" s="61"/>
      <c r="I499" s="61"/>
      <c r="J499" s="122"/>
      <c r="K499" s="122"/>
      <c r="R499" s="122"/>
      <c r="S499" s="122"/>
      <c r="T499" s="123"/>
      <c r="U499" s="189"/>
      <c r="AA499" s="123"/>
    </row>
    <row r="500" spans="1:27" hidden="1">
      <c r="A500" s="61"/>
      <c r="I500" s="61"/>
      <c r="J500" s="122"/>
      <c r="K500" s="122"/>
      <c r="R500" s="122"/>
      <c r="S500" s="122"/>
      <c r="T500" s="123"/>
      <c r="U500" s="189"/>
      <c r="AA500" s="123"/>
    </row>
    <row r="501" spans="1:27" hidden="1">
      <c r="A501" s="61"/>
      <c r="I501" s="61"/>
      <c r="J501" s="122"/>
      <c r="K501" s="122"/>
      <c r="R501" s="122"/>
      <c r="S501" s="122"/>
      <c r="T501" s="123"/>
      <c r="U501" s="189"/>
      <c r="AA501" s="123"/>
    </row>
    <row r="502" spans="1:27" hidden="1">
      <c r="A502" s="61"/>
      <c r="I502" s="61"/>
      <c r="J502" s="122"/>
      <c r="K502" s="122"/>
      <c r="R502" s="122"/>
      <c r="S502" s="122"/>
      <c r="T502" s="123"/>
      <c r="U502" s="189"/>
      <c r="AA502" s="123"/>
    </row>
    <row r="503" spans="1:27" hidden="1">
      <c r="A503" s="61"/>
      <c r="I503" s="61"/>
      <c r="J503" s="122"/>
      <c r="K503" s="122"/>
      <c r="R503" s="122"/>
      <c r="S503" s="122"/>
      <c r="T503" s="123"/>
      <c r="U503" s="189"/>
      <c r="AA503" s="123"/>
    </row>
    <row r="504" spans="1:27" hidden="1">
      <c r="A504" s="61"/>
      <c r="I504" s="61"/>
      <c r="J504" s="122"/>
      <c r="K504" s="122"/>
      <c r="R504" s="122"/>
      <c r="S504" s="122"/>
      <c r="T504" s="123"/>
      <c r="U504" s="189"/>
      <c r="AA504" s="123"/>
    </row>
    <row r="505" spans="1:27" hidden="1">
      <c r="A505" s="61"/>
      <c r="I505" s="61"/>
      <c r="J505" s="122"/>
      <c r="K505" s="122"/>
      <c r="R505" s="122"/>
      <c r="S505" s="122"/>
      <c r="T505" s="123"/>
      <c r="U505" s="189"/>
      <c r="AA505" s="123"/>
    </row>
    <row r="506" spans="1:27" hidden="1">
      <c r="A506" s="61"/>
      <c r="I506" s="61"/>
      <c r="J506" s="122"/>
      <c r="K506" s="122"/>
      <c r="R506" s="122"/>
      <c r="S506" s="122"/>
      <c r="T506" s="123"/>
      <c r="U506" s="189"/>
      <c r="AA506" s="123"/>
    </row>
    <row r="507" spans="1:27" hidden="1">
      <c r="A507" s="61"/>
      <c r="I507" s="61"/>
      <c r="J507" s="122"/>
      <c r="K507" s="122"/>
      <c r="R507" s="122"/>
      <c r="S507" s="122"/>
      <c r="T507" s="123"/>
      <c r="U507" s="189"/>
      <c r="AA507" s="123"/>
    </row>
    <row r="508" spans="1:27" hidden="1">
      <c r="A508" s="61"/>
      <c r="I508" s="61"/>
      <c r="J508" s="122"/>
      <c r="K508" s="122"/>
      <c r="R508" s="122"/>
      <c r="S508" s="122"/>
      <c r="T508" s="123"/>
      <c r="U508" s="189"/>
      <c r="AA508" s="123"/>
    </row>
    <row r="509" spans="1:27" hidden="1">
      <c r="A509" s="61"/>
      <c r="I509" s="61"/>
      <c r="J509" s="122"/>
      <c r="K509" s="122"/>
      <c r="R509" s="122"/>
      <c r="S509" s="122"/>
      <c r="T509" s="123"/>
      <c r="U509" s="189"/>
      <c r="AA509" s="123"/>
    </row>
    <row r="510" spans="1:27" hidden="1">
      <c r="A510" s="61"/>
      <c r="I510" s="61"/>
      <c r="J510" s="122"/>
      <c r="K510" s="122"/>
      <c r="R510" s="122"/>
      <c r="S510" s="122"/>
      <c r="T510" s="123"/>
      <c r="U510" s="189"/>
      <c r="AA510" s="123"/>
    </row>
    <row r="511" spans="1:27" hidden="1">
      <c r="A511" s="61"/>
      <c r="I511" s="61"/>
      <c r="J511" s="122"/>
      <c r="K511" s="122"/>
      <c r="R511" s="122"/>
      <c r="S511" s="122"/>
      <c r="T511" s="123"/>
      <c r="U511" s="189"/>
      <c r="AA511" s="123"/>
    </row>
    <row r="512" spans="1:27" hidden="1">
      <c r="A512" s="61"/>
      <c r="I512" s="61"/>
      <c r="J512" s="122"/>
      <c r="K512" s="122"/>
      <c r="R512" s="122"/>
      <c r="S512" s="122"/>
      <c r="T512" s="123"/>
      <c r="U512" s="189"/>
      <c r="AA512" s="123"/>
    </row>
    <row r="513" spans="1:27" hidden="1">
      <c r="A513" s="61"/>
      <c r="I513" s="61"/>
      <c r="J513" s="122"/>
      <c r="K513" s="122"/>
      <c r="R513" s="122"/>
      <c r="S513" s="122"/>
      <c r="T513" s="123"/>
      <c r="U513" s="189"/>
      <c r="AA513" s="123"/>
    </row>
    <row r="514" spans="1:27" hidden="1">
      <c r="A514" s="61"/>
      <c r="I514" s="61"/>
      <c r="J514" s="122"/>
      <c r="K514" s="122"/>
      <c r="R514" s="122"/>
      <c r="S514" s="122"/>
      <c r="T514" s="123"/>
      <c r="U514" s="189"/>
      <c r="AA514" s="123"/>
    </row>
    <row r="515" spans="1:27" hidden="1">
      <c r="A515" s="61"/>
      <c r="I515" s="61"/>
      <c r="J515" s="122"/>
      <c r="K515" s="122"/>
      <c r="R515" s="122"/>
      <c r="S515" s="122"/>
      <c r="T515" s="123"/>
      <c r="U515" s="189"/>
      <c r="AA515" s="123"/>
    </row>
    <row r="516" spans="1:27" hidden="1">
      <c r="A516" s="61"/>
      <c r="I516" s="61"/>
      <c r="J516" s="122"/>
      <c r="K516" s="122"/>
      <c r="R516" s="122"/>
      <c r="S516" s="122"/>
      <c r="T516" s="123"/>
      <c r="U516" s="189"/>
      <c r="AA516" s="123"/>
    </row>
    <row r="517" spans="1:27" hidden="1">
      <c r="A517" s="61"/>
      <c r="I517" s="61"/>
      <c r="J517" s="122"/>
      <c r="K517" s="122"/>
      <c r="R517" s="122"/>
      <c r="S517" s="122"/>
      <c r="T517" s="123"/>
      <c r="U517" s="189"/>
      <c r="AA517" s="123"/>
    </row>
    <row r="518" spans="1:27" hidden="1">
      <c r="A518" s="61"/>
      <c r="I518" s="61"/>
      <c r="J518" s="122"/>
      <c r="K518" s="122"/>
      <c r="R518" s="122"/>
      <c r="S518" s="122"/>
      <c r="T518" s="123"/>
      <c r="U518" s="189"/>
      <c r="AA518" s="123"/>
    </row>
    <row r="519" spans="1:27" hidden="1">
      <c r="A519" s="61"/>
      <c r="I519" s="61"/>
      <c r="J519" s="122"/>
      <c r="K519" s="122"/>
      <c r="R519" s="122"/>
      <c r="S519" s="122"/>
      <c r="T519" s="123"/>
      <c r="U519" s="189"/>
      <c r="AA519" s="123"/>
    </row>
    <row r="520" spans="1:27" hidden="1">
      <c r="A520" s="61"/>
      <c r="I520" s="61"/>
      <c r="J520" s="122"/>
      <c r="K520" s="122"/>
      <c r="R520" s="122"/>
      <c r="S520" s="122"/>
      <c r="T520" s="123"/>
      <c r="U520" s="189"/>
      <c r="AA520" s="123"/>
    </row>
    <row r="521" spans="1:27" hidden="1">
      <c r="A521" s="61"/>
      <c r="I521" s="61"/>
      <c r="J521" s="122"/>
      <c r="K521" s="122"/>
      <c r="R521" s="122"/>
      <c r="S521" s="122"/>
      <c r="T521" s="123"/>
      <c r="U521" s="189"/>
      <c r="AA521" s="123"/>
    </row>
    <row r="522" spans="1:27" hidden="1">
      <c r="A522" s="61"/>
      <c r="I522" s="61"/>
      <c r="J522" s="122"/>
      <c r="K522" s="122"/>
      <c r="R522" s="122"/>
      <c r="S522" s="122"/>
      <c r="T522" s="123"/>
      <c r="U522" s="189"/>
      <c r="AA522" s="123"/>
    </row>
    <row r="523" spans="1:27" hidden="1">
      <c r="A523" s="61"/>
      <c r="I523" s="61"/>
      <c r="J523" s="122"/>
      <c r="K523" s="122"/>
      <c r="R523" s="122"/>
      <c r="S523" s="122"/>
      <c r="T523" s="123"/>
      <c r="U523" s="189"/>
      <c r="AA523" s="123"/>
    </row>
    <row r="524" spans="1:27" hidden="1">
      <c r="A524" s="61"/>
      <c r="I524" s="61"/>
      <c r="J524" s="122"/>
      <c r="K524" s="122"/>
      <c r="R524" s="122"/>
      <c r="S524" s="122"/>
      <c r="T524" s="123"/>
      <c r="U524" s="189"/>
      <c r="AA524" s="123"/>
    </row>
    <row r="525" spans="1:27" hidden="1">
      <c r="A525" s="61"/>
      <c r="I525" s="61"/>
      <c r="J525" s="122"/>
      <c r="K525" s="122"/>
      <c r="R525" s="122"/>
      <c r="S525" s="122"/>
      <c r="T525" s="123"/>
      <c r="U525" s="189"/>
      <c r="AA525" s="123"/>
    </row>
    <row r="526" spans="1:27" hidden="1">
      <c r="A526" s="61"/>
      <c r="I526" s="61"/>
      <c r="J526" s="122"/>
      <c r="K526" s="122"/>
      <c r="R526" s="122"/>
      <c r="S526" s="122"/>
      <c r="T526" s="123"/>
      <c r="U526" s="189"/>
      <c r="AA526" s="123"/>
    </row>
    <row r="527" spans="1:27" hidden="1">
      <c r="A527" s="61"/>
      <c r="I527" s="61"/>
      <c r="J527" s="122"/>
      <c r="K527" s="122"/>
      <c r="R527" s="122"/>
      <c r="S527" s="122"/>
      <c r="T527" s="123"/>
      <c r="U527" s="189"/>
      <c r="AA527" s="123"/>
    </row>
    <row r="528" spans="1:27" hidden="1">
      <c r="A528" s="61"/>
      <c r="I528" s="61"/>
      <c r="J528" s="122"/>
      <c r="K528" s="122"/>
      <c r="R528" s="122"/>
      <c r="S528" s="122"/>
      <c r="T528" s="123"/>
      <c r="U528" s="189"/>
      <c r="AA528" s="123"/>
    </row>
    <row r="529" spans="1:27" hidden="1">
      <c r="A529" s="61"/>
      <c r="I529" s="61"/>
      <c r="J529" s="122"/>
      <c r="K529" s="122"/>
      <c r="R529" s="122"/>
      <c r="S529" s="122"/>
      <c r="T529" s="123"/>
      <c r="U529" s="189"/>
      <c r="AA529" s="123"/>
    </row>
    <row r="530" spans="1:27" hidden="1">
      <c r="A530" s="61"/>
      <c r="I530" s="61"/>
      <c r="J530" s="122"/>
      <c r="K530" s="122"/>
      <c r="R530" s="122"/>
      <c r="S530" s="122"/>
      <c r="T530" s="123"/>
      <c r="U530" s="189"/>
      <c r="AA530" s="123"/>
    </row>
    <row r="531" spans="1:27" hidden="1">
      <c r="A531" s="61"/>
      <c r="I531" s="61"/>
      <c r="J531" s="122"/>
      <c r="K531" s="122"/>
      <c r="R531" s="122"/>
      <c r="S531" s="122"/>
      <c r="T531" s="123"/>
      <c r="U531" s="189"/>
      <c r="AA531" s="123"/>
    </row>
    <row r="532" spans="1:27" hidden="1">
      <c r="A532" s="61"/>
      <c r="I532" s="61"/>
      <c r="J532" s="122"/>
      <c r="K532" s="122"/>
      <c r="R532" s="122"/>
      <c r="S532" s="122"/>
      <c r="T532" s="123"/>
      <c r="U532" s="189"/>
      <c r="AA532" s="123"/>
    </row>
    <row r="533" spans="1:27" hidden="1">
      <c r="A533" s="61"/>
      <c r="I533" s="61"/>
      <c r="J533" s="122"/>
      <c r="K533" s="122"/>
      <c r="R533" s="122"/>
      <c r="S533" s="122"/>
      <c r="T533" s="123"/>
      <c r="U533" s="189"/>
      <c r="AA533" s="123"/>
    </row>
    <row r="534" spans="1:27" hidden="1">
      <c r="A534" s="61"/>
      <c r="I534" s="61"/>
      <c r="J534" s="122"/>
      <c r="K534" s="122"/>
      <c r="R534" s="122"/>
      <c r="S534" s="122"/>
      <c r="T534" s="123"/>
      <c r="U534" s="189"/>
      <c r="AA534" s="123"/>
    </row>
    <row r="535" spans="1:27" hidden="1">
      <c r="A535" s="61"/>
      <c r="I535" s="61"/>
      <c r="J535" s="122"/>
      <c r="K535" s="122"/>
      <c r="R535" s="122"/>
      <c r="S535" s="122"/>
      <c r="T535" s="123"/>
      <c r="U535" s="189"/>
      <c r="AA535" s="123"/>
    </row>
    <row r="536" spans="1:27" hidden="1">
      <c r="A536" s="61"/>
      <c r="I536" s="61"/>
      <c r="J536" s="122"/>
      <c r="K536" s="122"/>
      <c r="R536" s="122"/>
      <c r="S536" s="122"/>
      <c r="T536" s="123"/>
      <c r="U536" s="189"/>
      <c r="AA536" s="123"/>
    </row>
    <row r="537" spans="1:27" hidden="1">
      <c r="A537" s="61"/>
      <c r="I537" s="61"/>
      <c r="J537" s="122"/>
      <c r="K537" s="122"/>
      <c r="R537" s="122"/>
      <c r="S537" s="122"/>
      <c r="T537" s="123"/>
      <c r="U537" s="189"/>
      <c r="AA537" s="123"/>
    </row>
    <row r="538" spans="1:27" hidden="1">
      <c r="A538" s="61"/>
      <c r="I538" s="61"/>
      <c r="J538" s="122"/>
      <c r="K538" s="122"/>
      <c r="R538" s="122"/>
      <c r="S538" s="122"/>
      <c r="T538" s="123"/>
      <c r="U538" s="189"/>
      <c r="AA538" s="123"/>
    </row>
    <row r="539" spans="1:27" hidden="1">
      <c r="A539" s="61"/>
      <c r="I539" s="61"/>
      <c r="J539" s="122"/>
      <c r="K539" s="122"/>
      <c r="R539" s="122"/>
      <c r="S539" s="122"/>
      <c r="T539" s="123"/>
      <c r="U539" s="189"/>
      <c r="AA539" s="123"/>
    </row>
    <row r="540" spans="1:27" hidden="1">
      <c r="A540" s="61"/>
      <c r="I540" s="61"/>
      <c r="J540" s="122"/>
      <c r="K540" s="122"/>
      <c r="R540" s="122"/>
      <c r="S540" s="122"/>
      <c r="T540" s="123"/>
      <c r="U540" s="189"/>
      <c r="AA540" s="123"/>
    </row>
    <row r="541" spans="1:27" hidden="1">
      <c r="A541" s="61"/>
      <c r="I541" s="61"/>
      <c r="J541" s="122"/>
      <c r="K541" s="122"/>
      <c r="R541" s="122"/>
      <c r="S541" s="122"/>
      <c r="T541" s="123"/>
      <c r="U541" s="189"/>
      <c r="AA541" s="123"/>
    </row>
    <row r="542" spans="1:27" hidden="1">
      <c r="A542" s="61"/>
      <c r="I542" s="61"/>
      <c r="J542" s="122"/>
      <c r="K542" s="122"/>
      <c r="R542" s="122"/>
      <c r="S542" s="122"/>
      <c r="T542" s="123"/>
      <c r="U542" s="189"/>
      <c r="AA542" s="123"/>
    </row>
    <row r="543" spans="1:27" hidden="1">
      <c r="A543" s="61"/>
      <c r="I543" s="61"/>
      <c r="J543" s="122"/>
      <c r="K543" s="122"/>
      <c r="R543" s="122"/>
      <c r="S543" s="122"/>
      <c r="T543" s="123"/>
      <c r="U543" s="189"/>
      <c r="AA543" s="123"/>
    </row>
    <row r="544" spans="1:27" hidden="1">
      <c r="A544" s="61"/>
      <c r="I544" s="61"/>
      <c r="J544" s="122"/>
      <c r="K544" s="122"/>
      <c r="R544" s="122"/>
      <c r="S544" s="122"/>
      <c r="T544" s="123"/>
      <c r="U544" s="189"/>
      <c r="AA544" s="123"/>
    </row>
    <row r="545" spans="1:27" hidden="1">
      <c r="A545" s="61"/>
      <c r="I545" s="61"/>
      <c r="J545" s="122"/>
      <c r="K545" s="122"/>
      <c r="R545" s="122"/>
      <c r="S545" s="122"/>
      <c r="T545" s="123"/>
      <c r="U545" s="189"/>
      <c r="AA545" s="123"/>
    </row>
    <row r="546" spans="1:27" hidden="1">
      <c r="A546" s="61"/>
      <c r="I546" s="61"/>
      <c r="J546" s="122"/>
      <c r="K546" s="122"/>
      <c r="R546" s="122"/>
      <c r="S546" s="122"/>
      <c r="T546" s="123"/>
      <c r="U546" s="189"/>
      <c r="AA546" s="123"/>
    </row>
    <row r="547" spans="1:27" hidden="1">
      <c r="A547" s="61"/>
      <c r="I547" s="61"/>
      <c r="J547" s="122"/>
      <c r="K547" s="122"/>
      <c r="R547" s="122"/>
      <c r="S547" s="122"/>
      <c r="T547" s="123"/>
      <c r="U547" s="189"/>
      <c r="AA547" s="123"/>
    </row>
    <row r="548" spans="1:27" hidden="1">
      <c r="A548" s="61"/>
      <c r="I548" s="61"/>
      <c r="J548" s="122"/>
      <c r="K548" s="122"/>
      <c r="R548" s="122"/>
      <c r="S548" s="122"/>
      <c r="T548" s="123"/>
      <c r="U548" s="189"/>
      <c r="AA548" s="123"/>
    </row>
    <row r="549" spans="1:27" hidden="1">
      <c r="A549" s="61"/>
      <c r="I549" s="61"/>
      <c r="J549" s="122"/>
      <c r="K549" s="122"/>
      <c r="R549" s="122"/>
      <c r="S549" s="122"/>
      <c r="T549" s="123"/>
      <c r="U549" s="189"/>
      <c r="AA549" s="123"/>
    </row>
    <row r="550" spans="1:27" hidden="1">
      <c r="A550" s="61"/>
      <c r="I550" s="61"/>
      <c r="J550" s="122"/>
      <c r="K550" s="122"/>
      <c r="R550" s="122"/>
      <c r="S550" s="122"/>
      <c r="T550" s="123"/>
      <c r="U550" s="189"/>
      <c r="AA550" s="123"/>
    </row>
    <row r="551" spans="1:27" hidden="1">
      <c r="A551" s="61"/>
      <c r="I551" s="61"/>
      <c r="J551" s="122"/>
      <c r="K551" s="122"/>
      <c r="R551" s="122"/>
      <c r="S551" s="122"/>
      <c r="T551" s="123"/>
      <c r="U551" s="189"/>
      <c r="AA551" s="123"/>
    </row>
    <row r="552" spans="1:27" hidden="1">
      <c r="A552" s="61"/>
      <c r="I552" s="61"/>
      <c r="J552" s="122"/>
      <c r="K552" s="122"/>
      <c r="R552" s="122"/>
      <c r="S552" s="122"/>
      <c r="T552" s="123"/>
      <c r="U552" s="189"/>
      <c r="AA552" s="123"/>
    </row>
    <row r="553" spans="1:27" hidden="1">
      <c r="A553" s="61"/>
      <c r="I553" s="61"/>
      <c r="J553" s="122"/>
      <c r="K553" s="122"/>
      <c r="R553" s="122"/>
      <c r="S553" s="122"/>
      <c r="T553" s="123"/>
      <c r="U553" s="189"/>
      <c r="AA553" s="123"/>
    </row>
    <row r="554" spans="1:27" hidden="1">
      <c r="A554" s="61"/>
      <c r="I554" s="61"/>
      <c r="J554" s="122"/>
      <c r="K554" s="122"/>
      <c r="R554" s="122"/>
      <c r="S554" s="122"/>
      <c r="T554" s="123"/>
      <c r="U554" s="189"/>
      <c r="AA554" s="123"/>
    </row>
    <row r="555" spans="1:27" hidden="1">
      <c r="A555" s="61"/>
      <c r="I555" s="61"/>
      <c r="J555" s="122"/>
      <c r="K555" s="122"/>
      <c r="R555" s="122"/>
      <c r="S555" s="122"/>
      <c r="T555" s="123"/>
      <c r="U555" s="189"/>
      <c r="AA555" s="123"/>
    </row>
    <row r="556" spans="1:27" hidden="1">
      <c r="A556" s="61"/>
      <c r="I556" s="61"/>
      <c r="J556" s="122"/>
      <c r="K556" s="122"/>
      <c r="R556" s="122"/>
      <c r="S556" s="122"/>
      <c r="T556" s="123"/>
      <c r="U556" s="189"/>
      <c r="AA556" s="123"/>
    </row>
    <row r="557" spans="1:27" hidden="1">
      <c r="A557" s="61"/>
      <c r="I557" s="61"/>
      <c r="J557" s="122"/>
      <c r="K557" s="122"/>
      <c r="R557" s="122"/>
      <c r="S557" s="122"/>
      <c r="T557" s="123"/>
      <c r="U557" s="189"/>
      <c r="AA557" s="123"/>
    </row>
    <row r="558" spans="1:27" hidden="1">
      <c r="A558" s="61"/>
      <c r="I558" s="61"/>
      <c r="J558" s="122"/>
      <c r="K558" s="122"/>
      <c r="R558" s="122"/>
      <c r="S558" s="122"/>
      <c r="T558" s="123"/>
      <c r="U558" s="189"/>
      <c r="AA558" s="123"/>
    </row>
    <row r="559" spans="1:27" hidden="1">
      <c r="A559" s="61"/>
      <c r="I559" s="61"/>
      <c r="J559" s="122"/>
      <c r="K559" s="122"/>
      <c r="R559" s="122"/>
      <c r="S559" s="122"/>
      <c r="T559" s="123"/>
      <c r="U559" s="189"/>
      <c r="AA559" s="123"/>
    </row>
    <row r="560" spans="1:27" hidden="1">
      <c r="A560" s="61"/>
      <c r="I560" s="61"/>
      <c r="J560" s="122"/>
      <c r="K560" s="122"/>
      <c r="R560" s="122"/>
      <c r="S560" s="122"/>
      <c r="T560" s="123"/>
      <c r="U560" s="189"/>
      <c r="AA560" s="123"/>
    </row>
    <row r="561" spans="1:27" hidden="1">
      <c r="A561" s="61"/>
      <c r="I561" s="61"/>
      <c r="J561" s="122"/>
      <c r="K561" s="122"/>
      <c r="R561" s="122"/>
      <c r="S561" s="122"/>
      <c r="T561" s="123"/>
      <c r="U561" s="189"/>
      <c r="AA561" s="123"/>
    </row>
    <row r="562" spans="1:27" hidden="1">
      <c r="A562" s="61"/>
      <c r="I562" s="61"/>
      <c r="J562" s="122"/>
      <c r="K562" s="122"/>
      <c r="R562" s="122"/>
      <c r="S562" s="122"/>
      <c r="T562" s="123"/>
      <c r="U562" s="189"/>
      <c r="AA562" s="123"/>
    </row>
    <row r="563" spans="1:27" hidden="1">
      <c r="A563" s="61"/>
      <c r="I563" s="61"/>
      <c r="J563" s="122"/>
      <c r="K563" s="122"/>
      <c r="R563" s="122"/>
      <c r="S563" s="122"/>
      <c r="T563" s="123"/>
      <c r="U563" s="189"/>
      <c r="AA563" s="123"/>
    </row>
    <row r="564" spans="1:27" hidden="1">
      <c r="A564" s="61"/>
      <c r="I564" s="61"/>
      <c r="J564" s="122"/>
      <c r="K564" s="122"/>
      <c r="R564" s="122"/>
      <c r="S564" s="122"/>
      <c r="T564" s="123"/>
      <c r="U564" s="189"/>
      <c r="AA564" s="123"/>
    </row>
    <row r="565" spans="1:27" hidden="1">
      <c r="A565" s="61"/>
      <c r="I565" s="61"/>
      <c r="J565" s="122"/>
      <c r="K565" s="122"/>
      <c r="R565" s="122"/>
      <c r="S565" s="122"/>
      <c r="T565" s="123"/>
      <c r="U565" s="189"/>
      <c r="AA565" s="123"/>
    </row>
    <row r="566" spans="1:27" hidden="1">
      <c r="A566" s="61"/>
      <c r="I566" s="61"/>
      <c r="J566" s="122"/>
      <c r="K566" s="122"/>
      <c r="R566" s="122"/>
      <c r="S566" s="122"/>
      <c r="T566" s="123"/>
      <c r="U566" s="189"/>
      <c r="AA566" s="123"/>
    </row>
    <row r="567" spans="1:27" hidden="1">
      <c r="A567" s="61"/>
      <c r="I567" s="61"/>
      <c r="J567" s="122"/>
      <c r="K567" s="122"/>
      <c r="R567" s="122"/>
      <c r="S567" s="122"/>
      <c r="T567" s="123"/>
      <c r="U567" s="189"/>
      <c r="AA567" s="123"/>
    </row>
    <row r="568" spans="1:27" hidden="1">
      <c r="A568" s="61"/>
      <c r="I568" s="61"/>
      <c r="J568" s="122"/>
      <c r="K568" s="122"/>
      <c r="R568" s="122"/>
      <c r="S568" s="122"/>
      <c r="T568" s="123"/>
      <c r="U568" s="189"/>
      <c r="AA568" s="123"/>
    </row>
    <row r="569" spans="1:27" hidden="1">
      <c r="A569" s="61"/>
      <c r="I569" s="61"/>
      <c r="J569" s="122"/>
      <c r="K569" s="122"/>
      <c r="R569" s="122"/>
      <c r="S569" s="122"/>
      <c r="T569" s="123"/>
      <c r="U569" s="189"/>
      <c r="AA569" s="123"/>
    </row>
    <row r="570" spans="1:27" hidden="1">
      <c r="A570" s="61"/>
      <c r="I570" s="61"/>
      <c r="J570" s="122"/>
      <c r="K570" s="122"/>
      <c r="R570" s="122"/>
      <c r="S570" s="122"/>
      <c r="T570" s="123"/>
      <c r="U570" s="189"/>
      <c r="AA570" s="123"/>
    </row>
    <row r="571" spans="1:27" hidden="1">
      <c r="A571" s="61"/>
      <c r="I571" s="61"/>
      <c r="J571" s="122"/>
      <c r="K571" s="122"/>
      <c r="R571" s="122"/>
      <c r="S571" s="122"/>
      <c r="T571" s="123"/>
      <c r="U571" s="189"/>
      <c r="AA571" s="123"/>
    </row>
    <row r="572" spans="1:27" hidden="1">
      <c r="A572" s="61"/>
      <c r="I572" s="61"/>
      <c r="J572" s="122"/>
      <c r="K572" s="122"/>
      <c r="R572" s="122"/>
      <c r="S572" s="122"/>
      <c r="T572" s="123"/>
      <c r="U572" s="189"/>
      <c r="AA572" s="123"/>
    </row>
    <row r="573" spans="1:27" hidden="1">
      <c r="A573" s="61"/>
      <c r="I573" s="61"/>
      <c r="J573" s="122"/>
      <c r="K573" s="122"/>
      <c r="R573" s="122"/>
      <c r="S573" s="122"/>
      <c r="T573" s="123"/>
      <c r="U573" s="189"/>
      <c r="AA573" s="123"/>
    </row>
    <row r="574" spans="1:27" hidden="1">
      <c r="A574" s="61"/>
      <c r="I574" s="61"/>
      <c r="J574" s="122"/>
      <c r="K574" s="122"/>
      <c r="R574" s="122"/>
      <c r="S574" s="122"/>
      <c r="T574" s="123"/>
      <c r="U574" s="189"/>
      <c r="AA574" s="123"/>
    </row>
    <row r="575" spans="1:27" hidden="1">
      <c r="A575" s="61"/>
      <c r="I575" s="61"/>
      <c r="J575" s="122"/>
      <c r="K575" s="122"/>
      <c r="R575" s="122"/>
      <c r="S575" s="122"/>
      <c r="T575" s="123"/>
      <c r="U575" s="189"/>
      <c r="AA575" s="123"/>
    </row>
    <row r="576" spans="1:27" hidden="1">
      <c r="A576" s="61"/>
      <c r="I576" s="61"/>
      <c r="J576" s="122"/>
      <c r="K576" s="122"/>
      <c r="R576" s="122"/>
      <c r="S576" s="122"/>
      <c r="T576" s="123"/>
      <c r="U576" s="189"/>
      <c r="AA576" s="123"/>
    </row>
    <row r="577" spans="1:27" hidden="1">
      <c r="A577" s="61"/>
      <c r="I577" s="61"/>
      <c r="J577" s="122"/>
      <c r="K577" s="122"/>
      <c r="R577" s="122"/>
      <c r="S577" s="122"/>
      <c r="T577" s="123"/>
      <c r="U577" s="189"/>
      <c r="AA577" s="123"/>
    </row>
    <row r="578" spans="1:27" hidden="1">
      <c r="A578" s="61"/>
      <c r="I578" s="61"/>
      <c r="J578" s="122"/>
      <c r="K578" s="122"/>
      <c r="R578" s="122"/>
      <c r="S578" s="122"/>
      <c r="T578" s="123"/>
      <c r="U578" s="189"/>
      <c r="AA578" s="123"/>
    </row>
    <row r="579" spans="1:27" hidden="1">
      <c r="A579" s="61"/>
      <c r="I579" s="61"/>
      <c r="J579" s="122"/>
      <c r="K579" s="122"/>
      <c r="R579" s="122"/>
      <c r="S579" s="122"/>
      <c r="T579" s="123"/>
      <c r="U579" s="189"/>
      <c r="AA579" s="123"/>
    </row>
    <row r="580" spans="1:27" hidden="1">
      <c r="A580" s="61"/>
      <c r="I580" s="61"/>
      <c r="J580" s="122"/>
      <c r="K580" s="122"/>
      <c r="R580" s="122"/>
      <c r="S580" s="122"/>
      <c r="T580" s="123"/>
      <c r="U580" s="189"/>
      <c r="AA580" s="123"/>
    </row>
    <row r="581" spans="1:27" hidden="1">
      <c r="A581" s="61"/>
      <c r="I581" s="61"/>
      <c r="J581" s="122"/>
      <c r="K581" s="122"/>
      <c r="R581" s="122"/>
      <c r="S581" s="122"/>
      <c r="T581" s="123"/>
      <c r="U581" s="189"/>
      <c r="AA581" s="123"/>
    </row>
    <row r="582" spans="1:27" hidden="1">
      <c r="A582" s="61"/>
      <c r="I582" s="61"/>
      <c r="J582" s="122"/>
      <c r="K582" s="122"/>
      <c r="R582" s="122"/>
      <c r="S582" s="122"/>
      <c r="T582" s="123"/>
      <c r="U582" s="189"/>
      <c r="AA582" s="123"/>
    </row>
    <row r="583" spans="1:27" hidden="1">
      <c r="A583" s="61"/>
      <c r="I583" s="61"/>
      <c r="J583" s="122"/>
      <c r="K583" s="122"/>
      <c r="R583" s="122"/>
      <c r="S583" s="122"/>
      <c r="T583" s="123"/>
      <c r="U583" s="189"/>
      <c r="AA583" s="123"/>
    </row>
    <row r="584" spans="1:27" hidden="1">
      <c r="A584" s="61"/>
      <c r="I584" s="61"/>
      <c r="J584" s="122"/>
      <c r="K584" s="122"/>
      <c r="R584" s="122"/>
      <c r="S584" s="122"/>
      <c r="T584" s="123"/>
      <c r="U584" s="189"/>
      <c r="AA584" s="123"/>
    </row>
    <row r="585" spans="1:27" hidden="1">
      <c r="A585" s="61"/>
      <c r="I585" s="61"/>
      <c r="J585" s="122"/>
      <c r="K585" s="122"/>
      <c r="R585" s="122"/>
      <c r="S585" s="122"/>
      <c r="T585" s="123"/>
      <c r="U585" s="189"/>
      <c r="AA585" s="123"/>
    </row>
    <row r="586" spans="1:27" hidden="1">
      <c r="A586" s="61"/>
      <c r="I586" s="61"/>
      <c r="J586" s="122"/>
      <c r="K586" s="122"/>
      <c r="R586" s="122"/>
      <c r="S586" s="122"/>
      <c r="T586" s="123"/>
      <c r="U586" s="189"/>
      <c r="AA586" s="123"/>
    </row>
    <row r="587" spans="1:27" hidden="1">
      <c r="A587" s="61"/>
      <c r="I587" s="61"/>
      <c r="J587" s="122"/>
      <c r="K587" s="122"/>
      <c r="R587" s="122"/>
      <c r="S587" s="122"/>
      <c r="T587" s="123"/>
      <c r="U587" s="189"/>
      <c r="AA587" s="123"/>
    </row>
    <row r="588" spans="1:27" hidden="1">
      <c r="A588" s="61"/>
      <c r="I588" s="61"/>
      <c r="J588" s="122"/>
      <c r="K588" s="122"/>
      <c r="R588" s="122"/>
      <c r="S588" s="122"/>
      <c r="T588" s="123"/>
      <c r="U588" s="189"/>
      <c r="AA588" s="123"/>
    </row>
    <row r="589" spans="1:27" hidden="1">
      <c r="A589" s="61"/>
      <c r="I589" s="61"/>
      <c r="J589" s="122"/>
      <c r="K589" s="122"/>
      <c r="R589" s="122"/>
      <c r="S589" s="122"/>
      <c r="T589" s="123"/>
      <c r="U589" s="189"/>
      <c r="AA589" s="123"/>
    </row>
    <row r="590" spans="1:27" hidden="1">
      <c r="A590" s="61"/>
      <c r="I590" s="61"/>
      <c r="J590" s="122"/>
      <c r="K590" s="122"/>
      <c r="R590" s="122"/>
      <c r="S590" s="122"/>
      <c r="T590" s="123"/>
      <c r="U590" s="189"/>
      <c r="AA590" s="123"/>
    </row>
    <row r="591" spans="1:27" hidden="1">
      <c r="A591" s="61"/>
      <c r="I591" s="61"/>
      <c r="J591" s="122"/>
      <c r="K591" s="122"/>
      <c r="R591" s="122"/>
      <c r="S591" s="122"/>
      <c r="T591" s="123"/>
      <c r="U591" s="189"/>
      <c r="AA591" s="123"/>
    </row>
    <row r="592" spans="1:27" hidden="1">
      <c r="A592" s="61"/>
      <c r="I592" s="61"/>
      <c r="J592" s="122"/>
      <c r="K592" s="122"/>
      <c r="R592" s="122"/>
      <c r="S592" s="122"/>
      <c r="T592" s="123"/>
      <c r="U592" s="189"/>
      <c r="AA592" s="123"/>
    </row>
    <row r="593" spans="1:27" hidden="1">
      <c r="A593" s="61"/>
      <c r="I593" s="61"/>
      <c r="J593" s="122"/>
      <c r="K593" s="122"/>
      <c r="R593" s="122"/>
      <c r="S593" s="122"/>
      <c r="T593" s="123"/>
      <c r="U593" s="189"/>
      <c r="AA593" s="123"/>
    </row>
    <row r="594" spans="1:27" hidden="1">
      <c r="A594" s="61"/>
      <c r="I594" s="61"/>
      <c r="J594" s="122"/>
      <c r="K594" s="122"/>
      <c r="R594" s="122"/>
      <c r="S594" s="122"/>
      <c r="T594" s="123"/>
      <c r="U594" s="189"/>
      <c r="AA594" s="123"/>
    </row>
    <row r="595" spans="1:27" hidden="1">
      <c r="A595" s="61"/>
      <c r="I595" s="61"/>
      <c r="J595" s="122"/>
      <c r="K595" s="122"/>
      <c r="R595" s="122"/>
      <c r="S595" s="122"/>
      <c r="T595" s="123"/>
      <c r="U595" s="189"/>
      <c r="AA595" s="123"/>
    </row>
    <row r="596" spans="1:27" hidden="1">
      <c r="A596" s="61"/>
      <c r="I596" s="61"/>
      <c r="J596" s="122"/>
      <c r="K596" s="122"/>
      <c r="R596" s="122"/>
      <c r="S596" s="122"/>
      <c r="T596" s="123"/>
      <c r="U596" s="189"/>
      <c r="AA596" s="123"/>
    </row>
    <row r="597" spans="1:27" hidden="1">
      <c r="A597" s="61"/>
      <c r="I597" s="61"/>
      <c r="J597" s="122"/>
      <c r="K597" s="122"/>
      <c r="R597" s="122"/>
      <c r="S597" s="122"/>
      <c r="T597" s="123"/>
      <c r="U597" s="189"/>
      <c r="AA597" s="123"/>
    </row>
    <row r="598" spans="1:27" hidden="1">
      <c r="A598" s="61"/>
      <c r="I598" s="61"/>
      <c r="J598" s="122"/>
      <c r="K598" s="122"/>
      <c r="R598" s="122"/>
      <c r="S598" s="122"/>
      <c r="T598" s="123"/>
      <c r="U598" s="189"/>
      <c r="AA598" s="123"/>
    </row>
    <row r="599" spans="1:27" hidden="1">
      <c r="A599" s="61"/>
      <c r="I599" s="61"/>
      <c r="J599" s="122"/>
      <c r="K599" s="122"/>
      <c r="R599" s="122"/>
      <c r="S599" s="122"/>
      <c r="T599" s="123"/>
      <c r="U599" s="189"/>
      <c r="AA599" s="123"/>
    </row>
    <row r="600" spans="1:27" hidden="1">
      <c r="A600" s="61"/>
      <c r="I600" s="61"/>
      <c r="J600" s="122"/>
      <c r="K600" s="122"/>
      <c r="R600" s="122"/>
      <c r="S600" s="122"/>
      <c r="T600" s="123"/>
      <c r="U600" s="189"/>
      <c r="AA600" s="123"/>
    </row>
    <row r="601" spans="1:27" hidden="1">
      <c r="A601" s="61"/>
      <c r="I601" s="61"/>
      <c r="J601" s="122"/>
      <c r="K601" s="122"/>
      <c r="R601" s="122"/>
      <c r="S601" s="122"/>
      <c r="T601" s="123"/>
      <c r="U601" s="189"/>
      <c r="AA601" s="123"/>
    </row>
    <row r="602" spans="1:27" hidden="1">
      <c r="A602" s="61"/>
      <c r="I602" s="61"/>
      <c r="J602" s="122"/>
      <c r="K602" s="122"/>
      <c r="R602" s="122"/>
      <c r="S602" s="122"/>
      <c r="T602" s="123"/>
      <c r="U602" s="189"/>
      <c r="AA602" s="123"/>
    </row>
    <row r="603" spans="1:27" hidden="1">
      <c r="A603" s="61"/>
      <c r="I603" s="61"/>
      <c r="J603" s="122"/>
      <c r="K603" s="122"/>
      <c r="R603" s="122"/>
      <c r="S603" s="122"/>
      <c r="T603" s="123"/>
      <c r="U603" s="189"/>
      <c r="AA603" s="123"/>
    </row>
    <row r="604" spans="1:27" hidden="1">
      <c r="A604" s="61"/>
      <c r="I604" s="61"/>
      <c r="J604" s="122"/>
      <c r="K604" s="122"/>
      <c r="R604" s="122"/>
      <c r="S604" s="122"/>
      <c r="T604" s="123"/>
      <c r="U604" s="189"/>
      <c r="AA604" s="123"/>
    </row>
    <row r="605" spans="1:27" hidden="1">
      <c r="A605" s="61"/>
      <c r="I605" s="61"/>
      <c r="J605" s="122"/>
      <c r="K605" s="122"/>
      <c r="R605" s="122"/>
      <c r="S605" s="122"/>
      <c r="T605" s="123"/>
      <c r="U605" s="189"/>
      <c r="AA605" s="123"/>
    </row>
    <row r="606" spans="1:27" hidden="1">
      <c r="A606" s="61"/>
      <c r="I606" s="61"/>
      <c r="J606" s="122"/>
      <c r="K606" s="122"/>
      <c r="R606" s="122"/>
      <c r="S606" s="122"/>
      <c r="T606" s="123"/>
      <c r="U606" s="189"/>
      <c r="AA606" s="123"/>
    </row>
    <row r="607" spans="1:27" hidden="1">
      <c r="A607" s="61"/>
      <c r="I607" s="61"/>
      <c r="J607" s="122"/>
      <c r="K607" s="122"/>
      <c r="R607" s="122"/>
      <c r="S607" s="122"/>
      <c r="T607" s="123"/>
      <c r="U607" s="189"/>
      <c r="AA607" s="123"/>
    </row>
    <row r="608" spans="1:27" hidden="1">
      <c r="A608" s="61"/>
      <c r="I608" s="61"/>
      <c r="J608" s="122"/>
      <c r="K608" s="122"/>
      <c r="R608" s="122"/>
      <c r="S608" s="122"/>
      <c r="T608" s="123"/>
      <c r="U608" s="189"/>
      <c r="AA608" s="123"/>
    </row>
    <row r="609" spans="1:27" hidden="1">
      <c r="A609" s="61"/>
      <c r="I609" s="61"/>
      <c r="J609" s="122"/>
      <c r="K609" s="122"/>
      <c r="R609" s="122"/>
      <c r="S609" s="122"/>
      <c r="T609" s="123"/>
      <c r="U609" s="189"/>
      <c r="AA609" s="123"/>
    </row>
    <row r="610" spans="1:27" hidden="1">
      <c r="A610" s="61"/>
      <c r="I610" s="61"/>
      <c r="J610" s="122"/>
      <c r="K610" s="122"/>
      <c r="R610" s="122"/>
      <c r="S610" s="122"/>
      <c r="T610" s="123"/>
      <c r="U610" s="189"/>
      <c r="AA610" s="123"/>
    </row>
    <row r="611" spans="1:27" hidden="1">
      <c r="A611" s="61"/>
      <c r="I611" s="61"/>
      <c r="J611" s="122"/>
      <c r="K611" s="122"/>
      <c r="R611" s="122"/>
      <c r="S611" s="122"/>
      <c r="T611" s="123"/>
      <c r="U611" s="189"/>
      <c r="AA611" s="123"/>
    </row>
    <row r="612" spans="1:27" hidden="1">
      <c r="A612" s="61"/>
      <c r="I612" s="61"/>
      <c r="J612" s="122"/>
      <c r="K612" s="122"/>
      <c r="R612" s="122"/>
      <c r="S612" s="122"/>
      <c r="T612" s="123"/>
      <c r="U612" s="189"/>
      <c r="AA612" s="123"/>
    </row>
    <row r="613" spans="1:27" hidden="1">
      <c r="A613" s="61"/>
      <c r="I613" s="61"/>
      <c r="J613" s="122"/>
      <c r="K613" s="122"/>
      <c r="R613" s="122"/>
      <c r="S613" s="122"/>
      <c r="T613" s="123"/>
      <c r="U613" s="189"/>
      <c r="AA613" s="123"/>
    </row>
    <row r="614" spans="1:27" hidden="1">
      <c r="A614" s="61"/>
      <c r="I614" s="61"/>
      <c r="J614" s="122"/>
      <c r="K614" s="122"/>
      <c r="R614" s="122"/>
      <c r="S614" s="122"/>
      <c r="T614" s="123"/>
      <c r="U614" s="189"/>
      <c r="AA614" s="123"/>
    </row>
    <row r="615" spans="1:27" hidden="1">
      <c r="A615" s="61"/>
      <c r="I615" s="61"/>
      <c r="J615" s="122"/>
      <c r="K615" s="122"/>
      <c r="R615" s="122"/>
      <c r="S615" s="122"/>
      <c r="T615" s="123"/>
      <c r="U615" s="189"/>
      <c r="AA615" s="123"/>
    </row>
    <row r="616" spans="1:27" hidden="1">
      <c r="A616" s="61"/>
      <c r="I616" s="61"/>
      <c r="J616" s="122"/>
      <c r="K616" s="122"/>
      <c r="R616" s="122"/>
      <c r="S616" s="122"/>
      <c r="T616" s="123"/>
      <c r="U616" s="189"/>
      <c r="AA616" s="123"/>
    </row>
    <row r="617" spans="1:27" hidden="1">
      <c r="A617" s="61"/>
      <c r="I617" s="61"/>
      <c r="J617" s="122"/>
      <c r="K617" s="122"/>
      <c r="R617" s="122"/>
      <c r="S617" s="122"/>
      <c r="T617" s="123"/>
      <c r="U617" s="189"/>
      <c r="AA617" s="123"/>
    </row>
    <row r="618" spans="1:27" hidden="1">
      <c r="A618" s="61"/>
      <c r="I618" s="61"/>
      <c r="J618" s="122"/>
      <c r="K618" s="122"/>
      <c r="R618" s="122"/>
      <c r="S618" s="122"/>
      <c r="T618" s="123"/>
      <c r="U618" s="189"/>
      <c r="AA618" s="123"/>
    </row>
    <row r="619" spans="1:27" hidden="1">
      <c r="A619" s="61"/>
      <c r="I619" s="61"/>
      <c r="J619" s="122"/>
      <c r="K619" s="122"/>
      <c r="R619" s="122"/>
      <c r="S619" s="122"/>
      <c r="T619" s="123"/>
      <c r="U619" s="189"/>
      <c r="AA619" s="123"/>
    </row>
    <row r="620" spans="1:27" hidden="1">
      <c r="A620" s="61"/>
      <c r="I620" s="61"/>
      <c r="J620" s="122"/>
      <c r="K620" s="122"/>
      <c r="R620" s="122"/>
      <c r="S620" s="122"/>
      <c r="T620" s="123"/>
      <c r="U620" s="189"/>
      <c r="AA620" s="123"/>
    </row>
    <row r="621" spans="1:27" hidden="1">
      <c r="A621" s="61"/>
      <c r="I621" s="61"/>
      <c r="J621" s="122"/>
      <c r="K621" s="122"/>
      <c r="R621" s="122"/>
      <c r="S621" s="122"/>
      <c r="T621" s="123"/>
      <c r="U621" s="189"/>
      <c r="AA621" s="123"/>
    </row>
    <row r="622" spans="1:27" hidden="1">
      <c r="A622" s="61"/>
      <c r="I622" s="61"/>
      <c r="J622" s="122"/>
      <c r="K622" s="122"/>
      <c r="R622" s="122"/>
      <c r="S622" s="122"/>
      <c r="T622" s="123"/>
      <c r="U622" s="189"/>
      <c r="AA622" s="123"/>
    </row>
    <row r="623" spans="1:27" hidden="1">
      <c r="A623" s="61"/>
      <c r="I623" s="61"/>
      <c r="J623" s="122"/>
      <c r="K623" s="122"/>
      <c r="R623" s="122"/>
      <c r="S623" s="122"/>
      <c r="T623" s="123"/>
      <c r="U623" s="189"/>
      <c r="AA623" s="123"/>
    </row>
    <row r="624" spans="1:27" hidden="1">
      <c r="A624" s="61"/>
      <c r="I624" s="61"/>
      <c r="J624" s="122"/>
      <c r="K624" s="122"/>
      <c r="R624" s="122"/>
      <c r="S624" s="122"/>
      <c r="T624" s="123"/>
      <c r="U624" s="189"/>
      <c r="AA624" s="123"/>
    </row>
    <row r="625" spans="1:27" hidden="1">
      <c r="A625" s="61"/>
      <c r="I625" s="61"/>
      <c r="J625" s="122"/>
      <c r="K625" s="122"/>
      <c r="R625" s="122"/>
      <c r="S625" s="122"/>
      <c r="T625" s="123"/>
      <c r="U625" s="189"/>
      <c r="AA625" s="123"/>
    </row>
    <row r="626" spans="1:27" hidden="1">
      <c r="A626" s="61"/>
      <c r="I626" s="61"/>
      <c r="J626" s="122"/>
      <c r="K626" s="122"/>
      <c r="R626" s="122"/>
      <c r="S626" s="122"/>
      <c r="T626" s="123"/>
      <c r="U626" s="189"/>
      <c r="AA626" s="123"/>
    </row>
    <row r="627" spans="1:27" hidden="1">
      <c r="A627" s="61"/>
      <c r="I627" s="61"/>
      <c r="J627" s="122"/>
      <c r="K627" s="122"/>
      <c r="R627" s="122"/>
      <c r="S627" s="122"/>
      <c r="T627" s="123"/>
      <c r="U627" s="189"/>
      <c r="AA627" s="123"/>
    </row>
    <row r="628" spans="1:27" hidden="1">
      <c r="A628" s="61"/>
      <c r="I628" s="61"/>
      <c r="J628" s="122"/>
      <c r="K628" s="122"/>
      <c r="R628" s="122"/>
      <c r="S628" s="122"/>
      <c r="T628" s="123"/>
      <c r="U628" s="189"/>
      <c r="AA628" s="123"/>
    </row>
    <row r="629" spans="1:27" hidden="1">
      <c r="A629" s="61"/>
      <c r="I629" s="61"/>
      <c r="J629" s="122"/>
      <c r="K629" s="122"/>
      <c r="R629" s="122"/>
      <c r="S629" s="122"/>
      <c r="T629" s="123"/>
      <c r="U629" s="189"/>
      <c r="AA629" s="123"/>
    </row>
    <row r="630" spans="1:27" hidden="1">
      <c r="A630" s="61"/>
      <c r="I630" s="61"/>
      <c r="J630" s="122"/>
      <c r="K630" s="122"/>
      <c r="R630" s="122"/>
      <c r="S630" s="122"/>
      <c r="T630" s="123"/>
      <c r="U630" s="189"/>
      <c r="AA630" s="123"/>
    </row>
    <row r="631" spans="1:27" hidden="1">
      <c r="A631" s="61"/>
      <c r="I631" s="61"/>
      <c r="J631" s="122"/>
      <c r="K631" s="122"/>
      <c r="R631" s="122"/>
      <c r="S631" s="122"/>
      <c r="T631" s="123"/>
      <c r="U631" s="189"/>
      <c r="AA631" s="123"/>
    </row>
    <row r="632" spans="1:27" hidden="1">
      <c r="A632" s="61"/>
      <c r="I632" s="61"/>
      <c r="J632" s="122"/>
      <c r="K632" s="122"/>
      <c r="R632" s="122"/>
      <c r="S632" s="122"/>
      <c r="T632" s="123"/>
      <c r="U632" s="189"/>
      <c r="AA632" s="123"/>
    </row>
    <row r="633" spans="1:27" hidden="1">
      <c r="A633" s="61"/>
      <c r="I633" s="61"/>
      <c r="J633" s="122"/>
      <c r="K633" s="122"/>
      <c r="R633" s="122"/>
      <c r="S633" s="122"/>
      <c r="T633" s="123"/>
      <c r="U633" s="189"/>
      <c r="AA633" s="123"/>
    </row>
    <row r="634" spans="1:27" hidden="1">
      <c r="A634" s="61"/>
      <c r="I634" s="61"/>
      <c r="J634" s="122"/>
      <c r="K634" s="122"/>
      <c r="R634" s="122"/>
      <c r="S634" s="122"/>
      <c r="T634" s="123"/>
      <c r="U634" s="189"/>
      <c r="AA634" s="123"/>
    </row>
    <row r="635" spans="1:27" hidden="1">
      <c r="A635" s="61"/>
      <c r="I635" s="61"/>
      <c r="J635" s="122"/>
      <c r="K635" s="122"/>
      <c r="R635" s="122"/>
      <c r="S635" s="122"/>
      <c r="T635" s="123"/>
      <c r="U635" s="189"/>
      <c r="AA635" s="123"/>
    </row>
    <row r="636" spans="1:27" hidden="1">
      <c r="A636" s="61"/>
      <c r="I636" s="61"/>
      <c r="J636" s="122"/>
      <c r="K636" s="122"/>
      <c r="R636" s="122"/>
      <c r="S636" s="122"/>
      <c r="T636" s="123"/>
      <c r="U636" s="189"/>
      <c r="AA636" s="123"/>
    </row>
    <row r="637" spans="1:27" hidden="1">
      <c r="A637" s="61"/>
      <c r="I637" s="61"/>
      <c r="J637" s="122"/>
      <c r="K637" s="122"/>
      <c r="R637" s="122"/>
      <c r="S637" s="122"/>
      <c r="T637" s="123"/>
      <c r="U637" s="189"/>
      <c r="AA637" s="123"/>
    </row>
    <row r="638" spans="1:27" hidden="1">
      <c r="A638" s="61"/>
      <c r="I638" s="61"/>
      <c r="J638" s="122"/>
      <c r="K638" s="122"/>
      <c r="R638" s="122"/>
      <c r="S638" s="122"/>
      <c r="T638" s="123"/>
      <c r="U638" s="189"/>
      <c r="AA638" s="123"/>
    </row>
    <row r="639" spans="1:27" hidden="1">
      <c r="A639" s="61"/>
      <c r="I639" s="61"/>
      <c r="J639" s="122"/>
      <c r="K639" s="122"/>
      <c r="R639" s="122"/>
      <c r="S639" s="122"/>
      <c r="T639" s="123"/>
      <c r="U639" s="189"/>
      <c r="AA639" s="123"/>
    </row>
    <row r="640" spans="1:27" hidden="1">
      <c r="A640" s="61"/>
      <c r="I640" s="61"/>
      <c r="J640" s="122"/>
      <c r="K640" s="122"/>
      <c r="R640" s="122"/>
      <c r="S640" s="122"/>
      <c r="T640" s="123"/>
      <c r="U640" s="189"/>
      <c r="AA640" s="123"/>
    </row>
    <row r="641" spans="1:27" hidden="1">
      <c r="A641" s="61"/>
      <c r="I641" s="61"/>
      <c r="J641" s="122"/>
      <c r="K641" s="122"/>
      <c r="R641" s="122"/>
      <c r="S641" s="122"/>
      <c r="T641" s="123"/>
      <c r="U641" s="189"/>
      <c r="AA641" s="123"/>
    </row>
    <row r="642" spans="1:27" hidden="1">
      <c r="A642" s="61"/>
      <c r="I642" s="61"/>
      <c r="J642" s="122"/>
      <c r="K642" s="122"/>
      <c r="R642" s="122"/>
      <c r="S642" s="122"/>
      <c r="T642" s="123"/>
      <c r="U642" s="189"/>
      <c r="AA642" s="123"/>
    </row>
    <row r="643" spans="1:27" hidden="1">
      <c r="A643" s="61"/>
      <c r="I643" s="61"/>
      <c r="J643" s="122"/>
      <c r="K643" s="122"/>
      <c r="R643" s="122"/>
      <c r="S643" s="122"/>
      <c r="T643" s="123"/>
      <c r="U643" s="189"/>
      <c r="AA643" s="123"/>
    </row>
    <row r="644" spans="1:27" hidden="1">
      <c r="A644" s="61"/>
      <c r="I644" s="61"/>
      <c r="J644" s="122"/>
      <c r="K644" s="122"/>
      <c r="R644" s="122"/>
      <c r="S644" s="122"/>
      <c r="T644" s="123"/>
      <c r="U644" s="189"/>
      <c r="AA644" s="123"/>
    </row>
    <row r="645" spans="1:27" hidden="1">
      <c r="A645" s="61"/>
      <c r="I645" s="61"/>
      <c r="J645" s="122"/>
      <c r="K645" s="122"/>
      <c r="R645" s="122"/>
      <c r="S645" s="122"/>
      <c r="T645" s="123"/>
      <c r="U645" s="189"/>
      <c r="AA645" s="123"/>
    </row>
    <row r="646" spans="1:27" hidden="1">
      <c r="A646" s="61"/>
      <c r="I646" s="61"/>
      <c r="J646" s="122"/>
      <c r="K646" s="122"/>
      <c r="R646" s="122"/>
      <c r="S646" s="122"/>
      <c r="T646" s="123"/>
      <c r="U646" s="189"/>
      <c r="AA646" s="123"/>
    </row>
    <row r="647" spans="1:27" hidden="1">
      <c r="A647" s="61"/>
      <c r="I647" s="61"/>
      <c r="J647" s="122"/>
      <c r="K647" s="122"/>
      <c r="R647" s="122"/>
      <c r="S647" s="122"/>
      <c r="T647" s="123"/>
      <c r="U647" s="189"/>
      <c r="AA647" s="123"/>
    </row>
    <row r="648" spans="1:27" hidden="1">
      <c r="A648" s="61"/>
      <c r="I648" s="61"/>
      <c r="J648" s="122"/>
      <c r="K648" s="122"/>
      <c r="R648" s="122"/>
      <c r="S648" s="122"/>
      <c r="T648" s="123"/>
      <c r="U648" s="189"/>
      <c r="AA648" s="123"/>
    </row>
    <row r="649" spans="1:27" hidden="1">
      <c r="A649" s="61"/>
      <c r="I649" s="61"/>
      <c r="J649" s="122"/>
      <c r="K649" s="122"/>
      <c r="R649" s="122"/>
      <c r="S649" s="122"/>
      <c r="T649" s="123"/>
      <c r="U649" s="189"/>
      <c r="AA649" s="123"/>
    </row>
    <row r="650" spans="1:27" hidden="1">
      <c r="A650" s="61"/>
      <c r="I650" s="61"/>
      <c r="J650" s="122"/>
      <c r="K650" s="122"/>
      <c r="R650" s="122"/>
      <c r="S650" s="122"/>
      <c r="T650" s="123"/>
      <c r="U650" s="189"/>
      <c r="AA650" s="123"/>
    </row>
    <row r="651" spans="1:27" hidden="1">
      <c r="A651" s="61"/>
      <c r="I651" s="61"/>
      <c r="J651" s="122"/>
      <c r="K651" s="122"/>
      <c r="R651" s="122"/>
      <c r="S651" s="122"/>
      <c r="T651" s="123"/>
      <c r="U651" s="189"/>
      <c r="AA651" s="123"/>
    </row>
    <row r="652" spans="1:27" hidden="1">
      <c r="A652" s="61"/>
      <c r="I652" s="61"/>
      <c r="J652" s="122"/>
      <c r="K652" s="122"/>
      <c r="R652" s="122"/>
      <c r="S652" s="122"/>
      <c r="T652" s="123"/>
      <c r="U652" s="189"/>
      <c r="AA652" s="123"/>
    </row>
    <row r="653" spans="1:27" hidden="1">
      <c r="A653" s="61"/>
      <c r="I653" s="61"/>
      <c r="J653" s="122"/>
      <c r="K653" s="122"/>
      <c r="R653" s="122"/>
      <c r="S653" s="122"/>
      <c r="T653" s="123"/>
      <c r="U653" s="189"/>
      <c r="AA653" s="123"/>
    </row>
    <row r="654" spans="1:27" hidden="1">
      <c r="A654" s="61"/>
      <c r="I654" s="61"/>
      <c r="J654" s="122"/>
      <c r="K654" s="122"/>
      <c r="R654" s="122"/>
      <c r="S654" s="122"/>
      <c r="T654" s="123"/>
      <c r="U654" s="189"/>
      <c r="AA654" s="123"/>
    </row>
    <row r="655" spans="1:27" hidden="1">
      <c r="A655" s="61"/>
      <c r="I655" s="61"/>
      <c r="J655" s="122"/>
      <c r="K655" s="122"/>
      <c r="R655" s="122"/>
      <c r="S655" s="122"/>
      <c r="T655" s="123"/>
      <c r="U655" s="189"/>
      <c r="AA655" s="123"/>
    </row>
    <row r="656" spans="1:27" hidden="1">
      <c r="A656" s="61"/>
      <c r="I656" s="61"/>
      <c r="J656" s="122"/>
      <c r="K656" s="122"/>
      <c r="R656" s="122"/>
      <c r="S656" s="122"/>
      <c r="T656" s="123"/>
      <c r="U656" s="189"/>
      <c r="AA656" s="123"/>
    </row>
    <row r="657" spans="1:27" hidden="1">
      <c r="A657" s="61"/>
      <c r="I657" s="61"/>
      <c r="J657" s="122"/>
      <c r="K657" s="122"/>
      <c r="R657" s="122"/>
      <c r="S657" s="122"/>
      <c r="T657" s="123"/>
      <c r="U657" s="189"/>
      <c r="AA657" s="123"/>
    </row>
    <row r="658" spans="1:27" hidden="1">
      <c r="A658" s="61"/>
      <c r="I658" s="61"/>
      <c r="J658" s="122"/>
      <c r="K658" s="122"/>
      <c r="R658" s="122"/>
      <c r="S658" s="122"/>
      <c r="T658" s="123"/>
      <c r="U658" s="189"/>
      <c r="AA658" s="123"/>
    </row>
    <row r="659" spans="1:27" hidden="1">
      <c r="A659" s="61"/>
      <c r="I659" s="61"/>
      <c r="J659" s="122"/>
      <c r="K659" s="122"/>
      <c r="R659" s="122"/>
      <c r="S659" s="122"/>
      <c r="T659" s="123"/>
      <c r="U659" s="189"/>
      <c r="AA659" s="123"/>
    </row>
    <row r="660" spans="1:27" hidden="1">
      <c r="A660" s="61"/>
      <c r="I660" s="61"/>
      <c r="J660" s="122"/>
      <c r="K660" s="122"/>
      <c r="R660" s="122"/>
      <c r="S660" s="122"/>
      <c r="T660" s="123"/>
      <c r="U660" s="189"/>
      <c r="AA660" s="123"/>
    </row>
    <row r="661" spans="1:27" hidden="1">
      <c r="A661" s="61"/>
      <c r="I661" s="61"/>
      <c r="J661" s="122"/>
      <c r="K661" s="122"/>
      <c r="R661" s="122"/>
      <c r="S661" s="122"/>
      <c r="T661" s="123"/>
      <c r="U661" s="189"/>
      <c r="AA661" s="123"/>
    </row>
    <row r="662" spans="1:27" hidden="1">
      <c r="A662" s="61"/>
      <c r="I662" s="61"/>
      <c r="J662" s="122"/>
      <c r="K662" s="122"/>
      <c r="R662" s="122"/>
      <c r="S662" s="122"/>
      <c r="T662" s="123"/>
      <c r="U662" s="189"/>
      <c r="AA662" s="123"/>
    </row>
    <row r="663" spans="1:27" hidden="1">
      <c r="A663" s="61"/>
      <c r="I663" s="61"/>
      <c r="J663" s="122"/>
      <c r="K663" s="122"/>
      <c r="R663" s="122"/>
      <c r="S663" s="122"/>
      <c r="T663" s="123"/>
      <c r="U663" s="189"/>
      <c r="AA663" s="123"/>
    </row>
    <row r="664" spans="1:27" hidden="1">
      <c r="A664" s="61"/>
      <c r="I664" s="61"/>
      <c r="J664" s="122"/>
      <c r="K664" s="122"/>
      <c r="R664" s="122"/>
      <c r="S664" s="122"/>
      <c r="T664" s="123"/>
      <c r="U664" s="189"/>
      <c r="AA664" s="123"/>
    </row>
    <row r="665" spans="1:27" hidden="1">
      <c r="A665" s="61"/>
      <c r="I665" s="61"/>
      <c r="J665" s="122"/>
      <c r="K665" s="122"/>
      <c r="R665" s="122"/>
      <c r="S665" s="122"/>
      <c r="T665" s="123"/>
      <c r="U665" s="189"/>
      <c r="AA665" s="123"/>
    </row>
    <row r="666" spans="1:27" hidden="1">
      <c r="A666" s="61"/>
      <c r="I666" s="61"/>
      <c r="J666" s="122"/>
      <c r="K666" s="122"/>
      <c r="R666" s="122"/>
      <c r="S666" s="122"/>
      <c r="T666" s="123"/>
      <c r="U666" s="189"/>
      <c r="AA666" s="123"/>
    </row>
    <row r="667" spans="1:27" hidden="1">
      <c r="A667" s="61"/>
      <c r="I667" s="61"/>
      <c r="J667" s="122"/>
      <c r="K667" s="122"/>
      <c r="R667" s="122"/>
      <c r="S667" s="122"/>
      <c r="T667" s="123"/>
      <c r="U667" s="189"/>
      <c r="AA667" s="123"/>
    </row>
    <row r="668" spans="1:27" hidden="1">
      <c r="A668" s="61"/>
      <c r="I668" s="61"/>
      <c r="J668" s="122"/>
      <c r="K668" s="122"/>
      <c r="R668" s="122"/>
      <c r="S668" s="122"/>
      <c r="T668" s="123"/>
      <c r="U668" s="189"/>
      <c r="AA668" s="123"/>
    </row>
    <row r="669" spans="1:27" hidden="1">
      <c r="A669" s="61"/>
      <c r="I669" s="61"/>
      <c r="J669" s="122"/>
      <c r="K669" s="122"/>
      <c r="R669" s="122"/>
      <c r="S669" s="122"/>
      <c r="T669" s="123"/>
      <c r="U669" s="189"/>
      <c r="AA669" s="123"/>
    </row>
    <row r="670" spans="1:27" hidden="1">
      <c r="A670" s="61"/>
      <c r="I670" s="61"/>
      <c r="J670" s="122"/>
      <c r="K670" s="122"/>
      <c r="R670" s="122"/>
      <c r="S670" s="122"/>
      <c r="T670" s="123"/>
      <c r="U670" s="189"/>
      <c r="AA670" s="123"/>
    </row>
    <row r="671" spans="1:27" hidden="1">
      <c r="A671" s="61"/>
      <c r="I671" s="61"/>
      <c r="J671" s="122"/>
      <c r="K671" s="122"/>
      <c r="R671" s="122"/>
      <c r="S671" s="122"/>
      <c r="T671" s="123"/>
      <c r="U671" s="189"/>
      <c r="AA671" s="123"/>
    </row>
    <row r="672" spans="1:27" hidden="1">
      <c r="A672" s="61"/>
      <c r="I672" s="61"/>
      <c r="J672" s="122"/>
      <c r="K672" s="122"/>
      <c r="R672" s="122"/>
      <c r="S672" s="122"/>
      <c r="T672" s="123"/>
      <c r="U672" s="189"/>
      <c r="AA672" s="123"/>
    </row>
    <row r="673" spans="1:27" hidden="1">
      <c r="A673" s="61"/>
      <c r="I673" s="61"/>
      <c r="J673" s="122"/>
      <c r="K673" s="122"/>
      <c r="R673" s="122"/>
      <c r="S673" s="122"/>
      <c r="T673" s="123"/>
      <c r="U673" s="189"/>
      <c r="AA673" s="123"/>
    </row>
    <row r="674" spans="1:27" hidden="1">
      <c r="A674" s="61"/>
      <c r="I674" s="61"/>
      <c r="J674" s="122"/>
      <c r="K674" s="122"/>
      <c r="R674" s="122"/>
      <c r="S674" s="122"/>
      <c r="T674" s="123"/>
      <c r="U674" s="189"/>
      <c r="AA674" s="123"/>
    </row>
    <row r="675" spans="1:27" hidden="1">
      <c r="A675" s="61"/>
      <c r="I675" s="61"/>
      <c r="J675" s="122"/>
      <c r="K675" s="122"/>
      <c r="R675" s="122"/>
      <c r="S675" s="122"/>
      <c r="T675" s="123"/>
      <c r="U675" s="189"/>
      <c r="AA675" s="123"/>
    </row>
    <row r="676" spans="1:27" hidden="1">
      <c r="A676" s="61"/>
      <c r="I676" s="61"/>
      <c r="J676" s="122"/>
      <c r="K676" s="122"/>
      <c r="R676" s="122"/>
      <c r="S676" s="122"/>
      <c r="T676" s="123"/>
      <c r="U676" s="189"/>
      <c r="AA676" s="123"/>
    </row>
    <row r="677" spans="1:27" hidden="1">
      <c r="A677" s="61"/>
      <c r="I677" s="61"/>
      <c r="J677" s="122"/>
      <c r="K677" s="122"/>
      <c r="R677" s="122"/>
      <c r="S677" s="122"/>
      <c r="T677" s="123"/>
      <c r="U677" s="189"/>
      <c r="AA677" s="123"/>
    </row>
    <row r="678" spans="1:27" hidden="1">
      <c r="A678" s="61"/>
      <c r="I678" s="61"/>
      <c r="J678" s="122"/>
      <c r="K678" s="122"/>
      <c r="R678" s="122"/>
      <c r="S678" s="122"/>
      <c r="T678" s="123"/>
      <c r="U678" s="189"/>
      <c r="AA678" s="123"/>
    </row>
    <row r="679" spans="1:27" hidden="1">
      <c r="A679" s="61"/>
      <c r="I679" s="61"/>
      <c r="J679" s="122"/>
      <c r="K679" s="122"/>
      <c r="R679" s="122"/>
      <c r="S679" s="122"/>
      <c r="T679" s="123"/>
      <c r="U679" s="189"/>
      <c r="AA679" s="123"/>
    </row>
    <row r="680" spans="1:27" hidden="1">
      <c r="A680" s="61"/>
      <c r="I680" s="61"/>
      <c r="J680" s="122"/>
      <c r="K680" s="122"/>
      <c r="R680" s="122"/>
      <c r="S680" s="122"/>
      <c r="T680" s="123"/>
      <c r="U680" s="189"/>
      <c r="AA680" s="123"/>
    </row>
    <row r="681" spans="1:27" hidden="1">
      <c r="A681" s="61"/>
      <c r="I681" s="61"/>
      <c r="J681" s="122"/>
      <c r="K681" s="122"/>
      <c r="R681" s="122"/>
      <c r="S681" s="122"/>
      <c r="T681" s="123"/>
      <c r="U681" s="189"/>
      <c r="AA681" s="123"/>
    </row>
    <row r="682" spans="1:27" hidden="1">
      <c r="A682" s="61"/>
      <c r="I682" s="61"/>
      <c r="J682" s="122"/>
      <c r="K682" s="122"/>
      <c r="R682" s="122"/>
      <c r="S682" s="122"/>
      <c r="T682" s="123"/>
      <c r="U682" s="189"/>
      <c r="AA682" s="123"/>
    </row>
    <row r="683" spans="1:27" hidden="1">
      <c r="A683" s="61"/>
      <c r="I683" s="61"/>
      <c r="J683" s="122"/>
      <c r="K683" s="122"/>
      <c r="R683" s="122"/>
      <c r="S683" s="122"/>
      <c r="T683" s="123"/>
      <c r="U683" s="189"/>
      <c r="AA683" s="123"/>
    </row>
    <row r="684" spans="1:27" hidden="1">
      <c r="A684" s="61"/>
      <c r="I684" s="61"/>
      <c r="J684" s="122"/>
      <c r="K684" s="122"/>
      <c r="R684" s="122"/>
      <c r="S684" s="122"/>
      <c r="T684" s="123"/>
      <c r="U684" s="189"/>
      <c r="AA684" s="123"/>
    </row>
    <row r="685" spans="1:27" hidden="1">
      <c r="A685" s="61"/>
      <c r="I685" s="61"/>
      <c r="J685" s="122"/>
      <c r="K685" s="122"/>
      <c r="R685" s="122"/>
      <c r="S685" s="122"/>
      <c r="T685" s="123"/>
      <c r="U685" s="189"/>
      <c r="AA685" s="123"/>
    </row>
    <row r="686" spans="1:27" hidden="1">
      <c r="A686" s="61"/>
      <c r="I686" s="61"/>
      <c r="J686" s="122"/>
      <c r="K686" s="122"/>
      <c r="R686" s="122"/>
      <c r="S686" s="122"/>
      <c r="T686" s="123"/>
      <c r="U686" s="189"/>
      <c r="AA686" s="123"/>
    </row>
    <row r="687" spans="1:27" hidden="1">
      <c r="A687" s="61"/>
      <c r="I687" s="61"/>
      <c r="J687" s="122"/>
      <c r="K687" s="122"/>
      <c r="R687" s="122"/>
      <c r="S687" s="122"/>
      <c r="T687" s="123"/>
      <c r="U687" s="189"/>
      <c r="AA687" s="123"/>
    </row>
    <row r="688" spans="1:27" hidden="1">
      <c r="A688" s="61"/>
      <c r="I688" s="61"/>
      <c r="J688" s="122"/>
      <c r="K688" s="122"/>
      <c r="R688" s="122"/>
      <c r="S688" s="122"/>
      <c r="T688" s="123"/>
      <c r="U688" s="189"/>
      <c r="AA688" s="123"/>
    </row>
    <row r="689" spans="1:27" hidden="1">
      <c r="A689" s="61"/>
      <c r="I689" s="61"/>
      <c r="J689" s="122"/>
      <c r="K689" s="122"/>
      <c r="R689" s="122"/>
      <c r="S689" s="122"/>
      <c r="T689" s="123"/>
      <c r="U689" s="189"/>
      <c r="AA689" s="123"/>
    </row>
    <row r="690" spans="1:27" hidden="1">
      <c r="A690" s="61"/>
      <c r="I690" s="61"/>
      <c r="J690" s="122"/>
      <c r="K690" s="122"/>
      <c r="R690" s="122"/>
      <c r="S690" s="122"/>
      <c r="T690" s="123"/>
      <c r="U690" s="189"/>
      <c r="AA690" s="123"/>
    </row>
    <row r="691" spans="1:27" hidden="1">
      <c r="A691" s="61"/>
      <c r="I691" s="61"/>
      <c r="J691" s="122"/>
      <c r="K691" s="122"/>
      <c r="R691" s="122"/>
      <c r="S691" s="122"/>
      <c r="T691" s="123"/>
      <c r="U691" s="189"/>
      <c r="AA691" s="123"/>
    </row>
    <row r="692" spans="1:27" hidden="1">
      <c r="A692" s="61"/>
      <c r="I692" s="61"/>
      <c r="J692" s="122"/>
      <c r="K692" s="122"/>
      <c r="R692" s="122"/>
      <c r="S692" s="122"/>
      <c r="T692" s="123"/>
      <c r="U692" s="189"/>
      <c r="AA692" s="123"/>
    </row>
    <row r="693" spans="1:27" hidden="1">
      <c r="A693" s="61"/>
      <c r="I693" s="61"/>
      <c r="J693" s="122"/>
      <c r="K693" s="122"/>
      <c r="R693" s="122"/>
      <c r="S693" s="122"/>
      <c r="T693" s="123"/>
      <c r="U693" s="189"/>
      <c r="AA693" s="123"/>
    </row>
    <row r="694" spans="1:27" hidden="1">
      <c r="A694" s="61"/>
      <c r="I694" s="61"/>
      <c r="J694" s="122"/>
      <c r="K694" s="122"/>
      <c r="R694" s="122"/>
      <c r="S694" s="122"/>
      <c r="T694" s="123"/>
      <c r="U694" s="189"/>
      <c r="AA694" s="123"/>
    </row>
    <row r="695" spans="1:27" hidden="1">
      <c r="A695" s="61"/>
      <c r="I695" s="61"/>
      <c r="J695" s="122"/>
      <c r="K695" s="122"/>
      <c r="R695" s="122"/>
      <c r="S695" s="122"/>
      <c r="T695" s="123"/>
      <c r="U695" s="189"/>
      <c r="AA695" s="123"/>
    </row>
    <row r="696" spans="1:27" hidden="1">
      <c r="A696" s="61"/>
      <c r="I696" s="61"/>
      <c r="J696" s="122"/>
      <c r="K696" s="122"/>
      <c r="R696" s="122"/>
      <c r="S696" s="122"/>
      <c r="T696" s="123"/>
      <c r="U696" s="189"/>
      <c r="AA696" s="123"/>
    </row>
    <row r="697" spans="1:27" hidden="1">
      <c r="A697" s="61"/>
      <c r="I697" s="61"/>
      <c r="J697" s="122"/>
      <c r="K697" s="122"/>
      <c r="R697" s="122"/>
      <c r="S697" s="122"/>
      <c r="T697" s="123"/>
      <c r="U697" s="189"/>
      <c r="AA697" s="123"/>
    </row>
    <row r="698" spans="1:27" hidden="1">
      <c r="A698" s="61"/>
      <c r="I698" s="61"/>
      <c r="J698" s="122"/>
      <c r="K698" s="122"/>
      <c r="R698" s="122"/>
      <c r="S698" s="122"/>
      <c r="T698" s="123"/>
      <c r="U698" s="189"/>
      <c r="AA698" s="123"/>
    </row>
    <row r="699" spans="1:27" hidden="1">
      <c r="A699" s="61"/>
      <c r="I699" s="61"/>
      <c r="J699" s="122"/>
      <c r="K699" s="122"/>
      <c r="R699" s="122"/>
      <c r="S699" s="122"/>
      <c r="T699" s="123"/>
      <c r="U699" s="189"/>
      <c r="AA699" s="123"/>
    </row>
    <row r="700" spans="1:27" hidden="1">
      <c r="A700" s="61"/>
      <c r="I700" s="61"/>
      <c r="J700" s="122"/>
      <c r="K700" s="122"/>
      <c r="R700" s="122"/>
      <c r="S700" s="122"/>
      <c r="T700" s="123"/>
      <c r="U700" s="189"/>
      <c r="AA700" s="123"/>
    </row>
    <row r="701" spans="1:27" hidden="1">
      <c r="A701" s="61"/>
      <c r="I701" s="61"/>
      <c r="J701" s="122"/>
      <c r="K701" s="122"/>
      <c r="R701" s="122"/>
      <c r="S701" s="122"/>
      <c r="T701" s="123"/>
      <c r="U701" s="189"/>
      <c r="AA701" s="123"/>
    </row>
    <row r="702" spans="1:27" hidden="1">
      <c r="A702" s="61"/>
      <c r="I702" s="61"/>
      <c r="J702" s="122"/>
      <c r="K702" s="122"/>
      <c r="R702" s="122"/>
      <c r="S702" s="122"/>
      <c r="T702" s="123"/>
      <c r="U702" s="189"/>
      <c r="AA702" s="123"/>
    </row>
    <row r="703" spans="1:27" hidden="1">
      <c r="A703" s="61"/>
      <c r="I703" s="61"/>
      <c r="J703" s="122"/>
      <c r="K703" s="122"/>
      <c r="R703" s="122"/>
      <c r="S703" s="122"/>
      <c r="T703" s="123"/>
      <c r="U703" s="189"/>
      <c r="AA703" s="123"/>
    </row>
    <row r="704" spans="1:27" hidden="1">
      <c r="A704" s="61"/>
      <c r="I704" s="61"/>
      <c r="J704" s="122"/>
      <c r="K704" s="122"/>
      <c r="R704" s="122"/>
      <c r="S704" s="122"/>
      <c r="T704" s="123"/>
      <c r="U704" s="189"/>
      <c r="AA704" s="123"/>
    </row>
    <row r="705" spans="1:27" hidden="1">
      <c r="A705" s="61"/>
      <c r="I705" s="61"/>
      <c r="J705" s="122"/>
      <c r="K705" s="122"/>
      <c r="R705" s="122"/>
      <c r="S705" s="122"/>
      <c r="T705" s="123"/>
      <c r="U705" s="189"/>
      <c r="AA705" s="123"/>
    </row>
    <row r="706" spans="1:27" hidden="1">
      <c r="A706" s="61"/>
      <c r="I706" s="61"/>
      <c r="J706" s="122"/>
      <c r="K706" s="122"/>
      <c r="R706" s="122"/>
      <c r="S706" s="122"/>
      <c r="T706" s="123"/>
      <c r="U706" s="189"/>
      <c r="AA706" s="123"/>
    </row>
    <row r="707" spans="1:27" hidden="1">
      <c r="A707" s="61"/>
      <c r="I707" s="61"/>
      <c r="J707" s="122"/>
      <c r="K707" s="122"/>
      <c r="R707" s="122"/>
      <c r="S707" s="122"/>
      <c r="T707" s="123"/>
      <c r="U707" s="189"/>
      <c r="AA707" s="123"/>
    </row>
    <row r="708" spans="1:27" hidden="1">
      <c r="A708" s="61"/>
      <c r="I708" s="61"/>
      <c r="J708" s="122"/>
      <c r="K708" s="122"/>
      <c r="R708" s="122"/>
      <c r="S708" s="122"/>
      <c r="T708" s="123"/>
      <c r="U708" s="189"/>
      <c r="AA708" s="123"/>
    </row>
    <row r="709" spans="1:27" hidden="1">
      <c r="A709" s="61"/>
      <c r="I709" s="61"/>
      <c r="J709" s="122"/>
      <c r="K709" s="122"/>
      <c r="R709" s="122"/>
      <c r="S709" s="122"/>
      <c r="T709" s="123"/>
      <c r="U709" s="189"/>
      <c r="AA709" s="123"/>
    </row>
    <row r="710" spans="1:27" hidden="1">
      <c r="A710" s="61"/>
      <c r="I710" s="61"/>
      <c r="J710" s="122"/>
      <c r="K710" s="122"/>
      <c r="R710" s="122"/>
      <c r="S710" s="122"/>
      <c r="T710" s="123"/>
      <c r="U710" s="189"/>
      <c r="AA710" s="123"/>
    </row>
    <row r="711" spans="1:27" hidden="1">
      <c r="A711" s="61"/>
      <c r="I711" s="61"/>
      <c r="J711" s="122"/>
      <c r="K711" s="122"/>
      <c r="R711" s="122"/>
      <c r="S711" s="122"/>
      <c r="T711" s="123"/>
      <c r="U711" s="189"/>
      <c r="AA711" s="123"/>
    </row>
    <row r="712" spans="1:27" hidden="1">
      <c r="A712" s="61"/>
      <c r="I712" s="61"/>
      <c r="J712" s="122"/>
      <c r="K712" s="122"/>
      <c r="R712" s="122"/>
      <c r="S712" s="122"/>
      <c r="T712" s="123"/>
      <c r="U712" s="189"/>
      <c r="AA712" s="123"/>
    </row>
    <row r="713" spans="1:27" hidden="1">
      <c r="A713" s="61"/>
      <c r="I713" s="61"/>
      <c r="J713" s="122"/>
      <c r="K713" s="122"/>
      <c r="R713" s="122"/>
      <c r="S713" s="122"/>
      <c r="T713" s="123"/>
      <c r="U713" s="189"/>
      <c r="AA713" s="123"/>
    </row>
    <row r="714" spans="1:27" hidden="1">
      <c r="A714" s="61"/>
      <c r="I714" s="61"/>
      <c r="J714" s="122"/>
      <c r="K714" s="122"/>
      <c r="R714" s="122"/>
      <c r="S714" s="122"/>
      <c r="T714" s="123"/>
      <c r="U714" s="189"/>
      <c r="AA714" s="123"/>
    </row>
    <row r="715" spans="1:27" hidden="1">
      <c r="A715" s="61"/>
      <c r="I715" s="61"/>
      <c r="J715" s="122"/>
      <c r="K715" s="122"/>
      <c r="R715" s="122"/>
      <c r="S715" s="122"/>
      <c r="T715" s="123"/>
      <c r="U715" s="189"/>
      <c r="AA715" s="123"/>
    </row>
    <row r="716" spans="1:27" hidden="1">
      <c r="A716" s="61"/>
      <c r="I716" s="61"/>
      <c r="J716" s="122"/>
      <c r="K716" s="122"/>
      <c r="R716" s="122"/>
      <c r="S716" s="122"/>
      <c r="T716" s="123"/>
      <c r="U716" s="189"/>
      <c r="AA716" s="123"/>
    </row>
    <row r="717" spans="1:27" hidden="1">
      <c r="A717" s="61"/>
      <c r="I717" s="61"/>
      <c r="J717" s="122"/>
      <c r="K717" s="122"/>
      <c r="R717" s="122"/>
      <c r="S717" s="122"/>
      <c r="T717" s="123"/>
      <c r="U717" s="189"/>
      <c r="AA717" s="123"/>
    </row>
    <row r="718" spans="1:27" hidden="1">
      <c r="A718" s="61"/>
      <c r="I718" s="61"/>
      <c r="J718" s="122"/>
      <c r="K718" s="122"/>
      <c r="R718" s="122"/>
      <c r="S718" s="122"/>
      <c r="T718" s="123"/>
      <c r="U718" s="189"/>
      <c r="AA718" s="123"/>
    </row>
    <row r="719" spans="1:27" hidden="1">
      <c r="A719" s="61"/>
      <c r="I719" s="61"/>
      <c r="J719" s="122"/>
      <c r="K719" s="122"/>
      <c r="R719" s="122"/>
      <c r="S719" s="122"/>
      <c r="T719" s="123"/>
      <c r="U719" s="189"/>
      <c r="AA719" s="123"/>
    </row>
    <row r="720" spans="1:27" hidden="1">
      <c r="A720" s="61"/>
      <c r="I720" s="61"/>
      <c r="J720" s="122"/>
      <c r="K720" s="122"/>
      <c r="R720" s="122"/>
      <c r="S720" s="122"/>
      <c r="T720" s="123"/>
      <c r="U720" s="189"/>
      <c r="AA720" s="123"/>
    </row>
    <row r="721" spans="1:27" hidden="1">
      <c r="A721" s="61"/>
      <c r="I721" s="61"/>
      <c r="J721" s="122"/>
      <c r="K721" s="122"/>
      <c r="R721" s="122"/>
      <c r="S721" s="122"/>
      <c r="T721" s="123"/>
      <c r="U721" s="189"/>
      <c r="AA721" s="123"/>
    </row>
    <row r="722" spans="1:27" hidden="1">
      <c r="A722" s="61"/>
      <c r="I722" s="61"/>
      <c r="J722" s="122"/>
      <c r="K722" s="122"/>
      <c r="R722" s="122"/>
      <c r="S722" s="122"/>
      <c r="T722" s="123"/>
      <c r="U722" s="189"/>
      <c r="AA722" s="123"/>
    </row>
    <row r="723" spans="1:27" hidden="1">
      <c r="A723" s="61"/>
      <c r="I723" s="61"/>
      <c r="J723" s="122"/>
      <c r="K723" s="122"/>
      <c r="R723" s="122"/>
      <c r="S723" s="122"/>
      <c r="T723" s="123"/>
      <c r="U723" s="189"/>
      <c r="AA723" s="123"/>
    </row>
    <row r="724" spans="1:27" hidden="1">
      <c r="A724" s="61"/>
      <c r="I724" s="61"/>
      <c r="J724" s="122"/>
      <c r="K724" s="122"/>
      <c r="R724" s="122"/>
      <c r="S724" s="122"/>
      <c r="T724" s="123"/>
      <c r="U724" s="189"/>
      <c r="AA724" s="123"/>
    </row>
    <row r="725" spans="1:27" hidden="1">
      <c r="A725" s="61"/>
      <c r="I725" s="61"/>
      <c r="J725" s="122"/>
      <c r="K725" s="122"/>
      <c r="R725" s="122"/>
      <c r="S725" s="122"/>
      <c r="T725" s="123"/>
      <c r="U725" s="189"/>
      <c r="AA725" s="123"/>
    </row>
    <row r="726" spans="1:27" hidden="1">
      <c r="A726" s="61"/>
      <c r="I726" s="61"/>
      <c r="J726" s="122"/>
      <c r="K726" s="122"/>
      <c r="R726" s="122"/>
      <c r="S726" s="122"/>
      <c r="T726" s="123"/>
      <c r="U726" s="189"/>
      <c r="AA726" s="123"/>
    </row>
    <row r="727" spans="1:27" hidden="1">
      <c r="A727" s="61"/>
      <c r="I727" s="61"/>
      <c r="J727" s="122"/>
      <c r="K727" s="122"/>
      <c r="R727" s="122"/>
      <c r="S727" s="122"/>
      <c r="T727" s="123"/>
      <c r="U727" s="189"/>
      <c r="AA727" s="123"/>
    </row>
    <row r="728" spans="1:27" hidden="1">
      <c r="A728" s="61"/>
      <c r="I728" s="61"/>
      <c r="J728" s="122"/>
      <c r="K728" s="122"/>
      <c r="R728" s="122"/>
      <c r="S728" s="122"/>
      <c r="T728" s="123"/>
      <c r="U728" s="189"/>
      <c r="AA728" s="123"/>
    </row>
    <row r="729" spans="1:27" hidden="1">
      <c r="A729" s="61"/>
      <c r="I729" s="61"/>
      <c r="J729" s="122"/>
      <c r="K729" s="122"/>
      <c r="R729" s="122"/>
      <c r="S729" s="122"/>
      <c r="T729" s="123"/>
      <c r="U729" s="189"/>
      <c r="AA729" s="123"/>
    </row>
    <row r="730" spans="1:27" hidden="1">
      <c r="A730" s="61"/>
      <c r="I730" s="61"/>
      <c r="J730" s="122"/>
      <c r="K730" s="122"/>
      <c r="R730" s="122"/>
      <c r="S730" s="122"/>
      <c r="T730" s="123"/>
      <c r="U730" s="189"/>
      <c r="AA730" s="123"/>
    </row>
    <row r="731" spans="1:27" hidden="1">
      <c r="A731" s="61"/>
      <c r="I731" s="61"/>
      <c r="J731" s="122"/>
      <c r="K731" s="122"/>
      <c r="R731" s="122"/>
      <c r="S731" s="122"/>
      <c r="T731" s="123"/>
      <c r="U731" s="189"/>
      <c r="AA731" s="123"/>
    </row>
    <row r="732" spans="1:27" hidden="1">
      <c r="A732" s="61"/>
      <c r="I732" s="61"/>
      <c r="J732" s="122"/>
      <c r="K732" s="122"/>
      <c r="R732" s="122"/>
      <c r="S732" s="122"/>
      <c r="T732" s="123"/>
      <c r="U732" s="189"/>
      <c r="AA732" s="123"/>
    </row>
    <row r="733" spans="1:27" hidden="1">
      <c r="A733" s="61"/>
      <c r="I733" s="61"/>
      <c r="J733" s="122"/>
      <c r="K733" s="122"/>
      <c r="R733" s="122"/>
      <c r="S733" s="122"/>
      <c r="T733" s="123"/>
      <c r="U733" s="189"/>
      <c r="AA733" s="123"/>
    </row>
    <row r="734" spans="1:27" hidden="1">
      <c r="A734" s="61"/>
      <c r="I734" s="61"/>
      <c r="J734" s="122"/>
      <c r="K734" s="122"/>
      <c r="R734" s="122"/>
      <c r="S734" s="122"/>
      <c r="T734" s="123"/>
      <c r="U734" s="189"/>
      <c r="AA734" s="123"/>
    </row>
    <row r="735" spans="1:27" hidden="1">
      <c r="A735" s="61"/>
      <c r="I735" s="61"/>
      <c r="J735" s="122"/>
      <c r="K735" s="122"/>
      <c r="R735" s="122"/>
      <c r="S735" s="122"/>
      <c r="T735" s="123"/>
      <c r="U735" s="189"/>
      <c r="AA735" s="123"/>
    </row>
    <row r="736" spans="1:27" hidden="1">
      <c r="A736" s="61"/>
      <c r="I736" s="61"/>
      <c r="J736" s="122"/>
      <c r="K736" s="122"/>
      <c r="R736" s="122"/>
      <c r="S736" s="122"/>
      <c r="T736" s="123"/>
      <c r="U736" s="189"/>
      <c r="AA736" s="123"/>
    </row>
    <row r="737" spans="1:27" hidden="1">
      <c r="A737" s="61"/>
      <c r="I737" s="61"/>
      <c r="J737" s="122"/>
      <c r="K737" s="122"/>
      <c r="R737" s="122"/>
      <c r="S737" s="122"/>
      <c r="T737" s="123"/>
      <c r="U737" s="189"/>
      <c r="AA737" s="123"/>
    </row>
    <row r="738" spans="1:27" hidden="1">
      <c r="A738" s="61"/>
      <c r="I738" s="61"/>
      <c r="J738" s="122"/>
      <c r="K738" s="122"/>
      <c r="R738" s="122"/>
      <c r="S738" s="122"/>
      <c r="T738" s="123"/>
      <c r="U738" s="189"/>
      <c r="AA738" s="123"/>
    </row>
    <row r="739" spans="1:27" hidden="1">
      <c r="A739" s="61"/>
      <c r="I739" s="61"/>
      <c r="J739" s="122"/>
      <c r="K739" s="122"/>
      <c r="R739" s="122"/>
      <c r="S739" s="122"/>
      <c r="T739" s="123"/>
      <c r="U739" s="189"/>
      <c r="AA739" s="123"/>
    </row>
    <row r="740" spans="1:27" hidden="1">
      <c r="A740" s="61"/>
      <c r="I740" s="61"/>
      <c r="J740" s="122"/>
      <c r="K740" s="122"/>
      <c r="R740" s="122"/>
      <c r="S740" s="122"/>
      <c r="T740" s="123"/>
      <c r="U740" s="189"/>
      <c r="AA740" s="123"/>
    </row>
    <row r="741" spans="1:27" hidden="1">
      <c r="A741" s="61"/>
      <c r="I741" s="61"/>
      <c r="J741" s="122"/>
      <c r="K741" s="122"/>
      <c r="R741" s="122"/>
      <c r="S741" s="122"/>
      <c r="T741" s="123"/>
      <c r="U741" s="189"/>
      <c r="AA741" s="123"/>
    </row>
    <row r="742" spans="1:27" hidden="1">
      <c r="A742" s="61"/>
      <c r="I742" s="61"/>
      <c r="J742" s="122"/>
      <c r="K742" s="122"/>
      <c r="R742" s="122"/>
      <c r="S742" s="122"/>
      <c r="T742" s="123"/>
      <c r="U742" s="189"/>
      <c r="AA742" s="123"/>
    </row>
    <row r="743" spans="1:27" hidden="1">
      <c r="A743" s="61"/>
      <c r="I743" s="61"/>
      <c r="J743" s="122"/>
      <c r="K743" s="122"/>
      <c r="R743" s="122"/>
      <c r="S743" s="122"/>
      <c r="T743" s="123"/>
      <c r="U743" s="189"/>
      <c r="AA743" s="123"/>
    </row>
    <row r="744" spans="1:27" hidden="1">
      <c r="A744" s="61"/>
      <c r="I744" s="61"/>
      <c r="J744" s="122"/>
      <c r="K744" s="122"/>
      <c r="R744" s="122"/>
      <c r="S744" s="122"/>
      <c r="T744" s="123"/>
      <c r="U744" s="189"/>
      <c r="AA744" s="123"/>
    </row>
    <row r="745" spans="1:27" hidden="1">
      <c r="A745" s="61"/>
      <c r="I745" s="61"/>
      <c r="J745" s="122"/>
      <c r="K745" s="122"/>
      <c r="R745" s="122"/>
      <c r="S745" s="122"/>
      <c r="T745" s="123"/>
      <c r="U745" s="189"/>
      <c r="AA745" s="123"/>
    </row>
    <row r="746" spans="1:27" hidden="1">
      <c r="A746" s="61"/>
      <c r="I746" s="61"/>
      <c r="J746" s="122"/>
      <c r="K746" s="122"/>
      <c r="R746" s="122"/>
      <c r="S746" s="122"/>
      <c r="T746" s="123"/>
      <c r="U746" s="189"/>
      <c r="AA746" s="123"/>
    </row>
    <row r="747" spans="1:27" hidden="1">
      <c r="A747" s="61"/>
      <c r="I747" s="61"/>
      <c r="J747" s="122"/>
      <c r="K747" s="122"/>
      <c r="R747" s="122"/>
      <c r="S747" s="122"/>
      <c r="T747" s="123"/>
      <c r="U747" s="189"/>
      <c r="AA747" s="123"/>
    </row>
    <row r="748" spans="1:27" hidden="1">
      <c r="A748" s="61"/>
      <c r="I748" s="61"/>
      <c r="J748" s="122"/>
      <c r="K748" s="122"/>
      <c r="R748" s="122"/>
      <c r="S748" s="122"/>
      <c r="T748" s="123"/>
      <c r="U748" s="189"/>
      <c r="AA748" s="123"/>
    </row>
    <row r="749" spans="1:27" hidden="1">
      <c r="A749" s="61"/>
      <c r="I749" s="61"/>
      <c r="J749" s="122"/>
      <c r="K749" s="122"/>
      <c r="R749" s="122"/>
      <c r="S749" s="122"/>
      <c r="T749" s="123"/>
      <c r="U749" s="189"/>
      <c r="AA749" s="123"/>
    </row>
    <row r="750" spans="1:27" hidden="1">
      <c r="A750" s="61"/>
      <c r="I750" s="61"/>
      <c r="J750" s="122"/>
      <c r="K750" s="122"/>
      <c r="R750" s="122"/>
      <c r="S750" s="122"/>
      <c r="T750" s="123"/>
      <c r="U750" s="189"/>
      <c r="AA750" s="123"/>
    </row>
    <row r="751" spans="1:27" hidden="1">
      <c r="A751" s="61"/>
      <c r="I751" s="61"/>
      <c r="J751" s="122"/>
      <c r="K751" s="122"/>
      <c r="R751" s="122"/>
      <c r="S751" s="122"/>
      <c r="T751" s="123"/>
      <c r="U751" s="189"/>
      <c r="AA751" s="123"/>
    </row>
    <row r="752" spans="1:27" hidden="1">
      <c r="A752" s="61"/>
      <c r="I752" s="61"/>
      <c r="J752" s="122"/>
      <c r="K752" s="122"/>
      <c r="R752" s="122"/>
      <c r="S752" s="122"/>
      <c r="T752" s="123"/>
      <c r="U752" s="189"/>
      <c r="AA752" s="123"/>
    </row>
    <row r="753" spans="1:27" hidden="1">
      <c r="A753" s="61"/>
      <c r="I753" s="61"/>
      <c r="J753" s="122"/>
      <c r="K753" s="122"/>
      <c r="R753" s="122"/>
      <c r="S753" s="122"/>
      <c r="T753" s="123"/>
      <c r="U753" s="189"/>
      <c r="AA753" s="123"/>
    </row>
    <row r="754" spans="1:27" hidden="1">
      <c r="A754" s="61"/>
      <c r="I754" s="61"/>
      <c r="J754" s="122"/>
      <c r="K754" s="122"/>
      <c r="R754" s="122"/>
      <c r="S754" s="122"/>
      <c r="T754" s="123"/>
      <c r="U754" s="189"/>
      <c r="AA754" s="123"/>
    </row>
    <row r="755" spans="1:27" hidden="1">
      <c r="A755" s="61"/>
      <c r="I755" s="61"/>
      <c r="J755" s="122"/>
      <c r="K755" s="122"/>
      <c r="R755" s="122"/>
      <c r="S755" s="122"/>
      <c r="T755" s="123"/>
      <c r="U755" s="189"/>
      <c r="AA755" s="123"/>
    </row>
    <row r="756" spans="1:27" hidden="1">
      <c r="A756" s="61"/>
      <c r="I756" s="61"/>
      <c r="J756" s="122"/>
      <c r="K756" s="122"/>
      <c r="R756" s="122"/>
      <c r="S756" s="122"/>
      <c r="T756" s="123"/>
      <c r="U756" s="189"/>
      <c r="AA756" s="123"/>
    </row>
    <row r="757" spans="1:27" hidden="1">
      <c r="A757" s="61"/>
      <c r="I757" s="61"/>
      <c r="J757" s="122"/>
      <c r="K757" s="122"/>
      <c r="R757" s="122"/>
      <c r="S757" s="122"/>
      <c r="T757" s="123"/>
      <c r="U757" s="189"/>
      <c r="AA757" s="123"/>
    </row>
    <row r="758" spans="1:27" hidden="1">
      <c r="A758" s="61"/>
      <c r="I758" s="61"/>
      <c r="J758" s="122"/>
      <c r="K758" s="122"/>
      <c r="R758" s="122"/>
      <c r="S758" s="122"/>
      <c r="T758" s="123"/>
      <c r="U758" s="189"/>
      <c r="AA758" s="123"/>
    </row>
    <row r="759" spans="1:27" hidden="1">
      <c r="A759" s="61"/>
      <c r="I759" s="61"/>
      <c r="J759" s="122"/>
      <c r="K759" s="122"/>
      <c r="R759" s="122"/>
      <c r="S759" s="122"/>
      <c r="T759" s="123"/>
      <c r="U759" s="189"/>
      <c r="AA759" s="123"/>
    </row>
    <row r="760" spans="1:27" hidden="1">
      <c r="A760" s="61"/>
      <c r="I760" s="61"/>
      <c r="J760" s="122"/>
      <c r="K760" s="122"/>
      <c r="R760" s="122"/>
      <c r="S760" s="122"/>
      <c r="T760" s="123"/>
      <c r="U760" s="189"/>
      <c r="AA760" s="123"/>
    </row>
    <row r="761" spans="1:27" hidden="1">
      <c r="A761" s="61"/>
      <c r="I761" s="61"/>
      <c r="J761" s="122"/>
      <c r="K761" s="122"/>
      <c r="R761" s="122"/>
      <c r="S761" s="122"/>
      <c r="T761" s="123"/>
      <c r="U761" s="189"/>
      <c r="AA761" s="123"/>
    </row>
    <row r="762" spans="1:27" hidden="1">
      <c r="A762" s="61"/>
      <c r="I762" s="61"/>
      <c r="J762" s="122"/>
      <c r="K762" s="122"/>
      <c r="R762" s="122"/>
      <c r="S762" s="122"/>
      <c r="T762" s="123"/>
      <c r="U762" s="189"/>
      <c r="AA762" s="123"/>
    </row>
    <row r="763" spans="1:27" hidden="1">
      <c r="A763" s="61"/>
      <c r="I763" s="61"/>
      <c r="J763" s="122"/>
      <c r="K763" s="122"/>
      <c r="R763" s="122"/>
      <c r="S763" s="122"/>
      <c r="T763" s="123"/>
      <c r="U763" s="189"/>
      <c r="AA763" s="123"/>
    </row>
    <row r="764" spans="1:27" hidden="1">
      <c r="A764" s="61"/>
      <c r="I764" s="61"/>
      <c r="J764" s="122"/>
      <c r="K764" s="122"/>
      <c r="R764" s="122"/>
      <c r="S764" s="122"/>
      <c r="T764" s="123"/>
      <c r="U764" s="189"/>
      <c r="AA764" s="123"/>
    </row>
    <row r="765" spans="1:27" hidden="1">
      <c r="A765" s="61"/>
      <c r="I765" s="61"/>
      <c r="J765" s="122"/>
      <c r="K765" s="122"/>
      <c r="R765" s="122"/>
      <c r="S765" s="122"/>
      <c r="T765" s="123"/>
      <c r="U765" s="189"/>
      <c r="AA765" s="123"/>
    </row>
    <row r="766" spans="1:27" hidden="1">
      <c r="A766" s="61"/>
      <c r="I766" s="61"/>
      <c r="J766" s="122"/>
      <c r="K766" s="122"/>
      <c r="R766" s="122"/>
      <c r="S766" s="122"/>
      <c r="T766" s="123"/>
      <c r="U766" s="189"/>
      <c r="AA766" s="123"/>
    </row>
    <row r="767" spans="1:27" hidden="1">
      <c r="A767" s="61"/>
      <c r="I767" s="61"/>
      <c r="J767" s="122"/>
      <c r="K767" s="122"/>
      <c r="R767" s="122"/>
      <c r="S767" s="122"/>
      <c r="T767" s="123"/>
      <c r="U767" s="189"/>
      <c r="AA767" s="123"/>
    </row>
    <row r="768" spans="1:27" hidden="1">
      <c r="A768" s="61"/>
      <c r="I768" s="61"/>
      <c r="J768" s="122"/>
      <c r="K768" s="122"/>
      <c r="R768" s="122"/>
      <c r="S768" s="122"/>
      <c r="T768" s="123"/>
      <c r="U768" s="189"/>
      <c r="AA768" s="123"/>
    </row>
    <row r="769" spans="1:27" hidden="1">
      <c r="A769" s="61"/>
      <c r="I769" s="61"/>
      <c r="J769" s="122"/>
      <c r="K769" s="122"/>
      <c r="R769" s="122"/>
      <c r="S769" s="122"/>
      <c r="T769" s="123"/>
      <c r="U769" s="189"/>
      <c r="AA769" s="123"/>
    </row>
    <row r="770" spans="1:27" hidden="1">
      <c r="A770" s="61"/>
      <c r="I770" s="61"/>
      <c r="J770" s="122"/>
      <c r="K770" s="122"/>
      <c r="R770" s="122"/>
      <c r="S770" s="122"/>
      <c r="T770" s="123"/>
      <c r="U770" s="189"/>
      <c r="AA770" s="123"/>
    </row>
    <row r="771" spans="1:27" hidden="1">
      <c r="A771" s="61"/>
      <c r="I771" s="61"/>
      <c r="J771" s="122"/>
      <c r="K771" s="122"/>
      <c r="R771" s="122"/>
      <c r="S771" s="122"/>
      <c r="T771" s="123"/>
      <c r="U771" s="189"/>
      <c r="AA771" s="123"/>
    </row>
    <row r="772" spans="1:27" hidden="1">
      <c r="A772" s="61"/>
      <c r="I772" s="61"/>
      <c r="J772" s="122"/>
      <c r="K772" s="122"/>
      <c r="R772" s="122"/>
      <c r="S772" s="122"/>
      <c r="T772" s="123"/>
      <c r="U772" s="189"/>
      <c r="AA772" s="123"/>
    </row>
    <row r="773" spans="1:27" hidden="1">
      <c r="A773" s="61"/>
      <c r="I773" s="61"/>
      <c r="J773" s="122"/>
      <c r="K773" s="122"/>
      <c r="R773" s="122"/>
      <c r="S773" s="122"/>
      <c r="T773" s="123"/>
      <c r="U773" s="189"/>
      <c r="AA773" s="123"/>
    </row>
    <row r="774" spans="1:27" hidden="1">
      <c r="A774" s="61"/>
      <c r="I774" s="61"/>
      <c r="J774" s="122"/>
      <c r="K774" s="122"/>
      <c r="R774" s="122"/>
      <c r="S774" s="122"/>
      <c r="T774" s="123"/>
      <c r="U774" s="189"/>
      <c r="AA774" s="123"/>
    </row>
    <row r="775" spans="1:27" hidden="1">
      <c r="A775" s="61"/>
      <c r="I775" s="61"/>
      <c r="J775" s="122"/>
      <c r="K775" s="122"/>
      <c r="R775" s="122"/>
      <c r="S775" s="122"/>
      <c r="T775" s="123"/>
      <c r="U775" s="189"/>
      <c r="AA775" s="123"/>
    </row>
    <row r="776" spans="1:27" hidden="1">
      <c r="A776" s="61"/>
      <c r="I776" s="61"/>
      <c r="J776" s="122"/>
      <c r="K776" s="122"/>
      <c r="R776" s="122"/>
      <c r="S776" s="122"/>
      <c r="T776" s="123"/>
      <c r="U776" s="189"/>
      <c r="AA776" s="123"/>
    </row>
    <row r="777" spans="1:27" hidden="1">
      <c r="A777" s="61"/>
      <c r="I777" s="61"/>
      <c r="J777" s="122"/>
      <c r="K777" s="122"/>
      <c r="R777" s="122"/>
      <c r="S777" s="122"/>
      <c r="T777" s="123"/>
      <c r="U777" s="189"/>
      <c r="AA777" s="123"/>
    </row>
    <row r="778" spans="1:27" hidden="1">
      <c r="A778" s="61"/>
      <c r="I778" s="61"/>
      <c r="J778" s="122"/>
      <c r="K778" s="122"/>
      <c r="R778" s="122"/>
      <c r="S778" s="122"/>
      <c r="T778" s="123"/>
      <c r="U778" s="189"/>
      <c r="AA778" s="123"/>
    </row>
    <row r="779" spans="1:27" hidden="1">
      <c r="A779" s="61"/>
      <c r="I779" s="61"/>
      <c r="J779" s="122"/>
      <c r="K779" s="122"/>
      <c r="R779" s="122"/>
      <c r="S779" s="122"/>
      <c r="T779" s="123"/>
      <c r="U779" s="189"/>
      <c r="AA779" s="123"/>
    </row>
    <row r="780" spans="1:27" hidden="1">
      <c r="A780" s="61"/>
      <c r="I780" s="61"/>
      <c r="J780" s="122"/>
      <c r="K780" s="122"/>
      <c r="R780" s="122"/>
      <c r="S780" s="122"/>
      <c r="T780" s="123"/>
      <c r="U780" s="189"/>
      <c r="AA780" s="123"/>
    </row>
    <row r="781" spans="1:27" hidden="1">
      <c r="A781" s="61"/>
      <c r="I781" s="61"/>
      <c r="J781" s="122"/>
      <c r="K781" s="122"/>
      <c r="R781" s="122"/>
      <c r="S781" s="122"/>
      <c r="T781" s="123"/>
      <c r="U781" s="189"/>
      <c r="AA781" s="123"/>
    </row>
    <row r="782" spans="1:27" hidden="1">
      <c r="A782" s="61"/>
      <c r="I782" s="61"/>
      <c r="J782" s="122"/>
      <c r="K782" s="122"/>
      <c r="R782" s="122"/>
      <c r="S782" s="122"/>
      <c r="T782" s="123"/>
      <c r="U782" s="189"/>
      <c r="AA782" s="123"/>
    </row>
    <row r="783" spans="1:27" hidden="1">
      <c r="A783" s="61"/>
      <c r="I783" s="61"/>
      <c r="J783" s="122"/>
      <c r="K783" s="122"/>
      <c r="R783" s="122"/>
      <c r="S783" s="122"/>
      <c r="T783" s="123"/>
      <c r="U783" s="189"/>
      <c r="AA783" s="123"/>
    </row>
    <row r="784" spans="1:27" hidden="1">
      <c r="A784" s="61"/>
      <c r="I784" s="61"/>
      <c r="J784" s="122"/>
      <c r="K784" s="122"/>
      <c r="R784" s="122"/>
      <c r="S784" s="122"/>
      <c r="T784" s="123"/>
      <c r="U784" s="189"/>
      <c r="AA784" s="123"/>
    </row>
    <row r="785" spans="1:27" hidden="1">
      <c r="A785" s="61"/>
      <c r="I785" s="61"/>
      <c r="J785" s="122"/>
      <c r="K785" s="122"/>
      <c r="R785" s="122"/>
      <c r="S785" s="122"/>
      <c r="T785" s="123"/>
      <c r="U785" s="189"/>
      <c r="AA785" s="123"/>
    </row>
    <row r="786" spans="1:27" hidden="1">
      <c r="A786" s="61"/>
      <c r="I786" s="61"/>
      <c r="J786" s="122"/>
      <c r="K786" s="122"/>
      <c r="R786" s="122"/>
      <c r="S786" s="122"/>
      <c r="T786" s="123"/>
      <c r="U786" s="189"/>
      <c r="AA786" s="123"/>
    </row>
    <row r="787" spans="1:27" hidden="1">
      <c r="A787" s="61"/>
      <c r="I787" s="61"/>
      <c r="J787" s="122"/>
      <c r="K787" s="122"/>
      <c r="R787" s="122"/>
      <c r="S787" s="122"/>
      <c r="T787" s="123"/>
      <c r="U787" s="189"/>
      <c r="AA787" s="123"/>
    </row>
    <row r="788" spans="1:27" hidden="1">
      <c r="A788" s="61"/>
      <c r="I788" s="61"/>
      <c r="J788" s="122"/>
      <c r="K788" s="122"/>
      <c r="R788" s="122"/>
      <c r="S788" s="122"/>
      <c r="T788" s="123"/>
      <c r="U788" s="189"/>
      <c r="AA788" s="123"/>
    </row>
    <row r="789" spans="1:27" hidden="1">
      <c r="A789" s="61"/>
      <c r="I789" s="61"/>
      <c r="J789" s="122"/>
      <c r="K789" s="122"/>
      <c r="R789" s="122"/>
      <c r="S789" s="122"/>
      <c r="T789" s="123"/>
      <c r="U789" s="189"/>
      <c r="AA789" s="123"/>
    </row>
    <row r="790" spans="1:27" hidden="1">
      <c r="A790" s="61"/>
      <c r="I790" s="61"/>
      <c r="J790" s="122"/>
      <c r="K790" s="122"/>
      <c r="R790" s="122"/>
      <c r="S790" s="122"/>
      <c r="T790" s="123"/>
      <c r="U790" s="189"/>
      <c r="AA790" s="123"/>
    </row>
    <row r="791" spans="1:27" hidden="1">
      <c r="A791" s="61"/>
      <c r="I791" s="61"/>
      <c r="J791" s="122"/>
      <c r="K791" s="122"/>
      <c r="R791" s="122"/>
      <c r="S791" s="122"/>
      <c r="T791" s="123"/>
      <c r="U791" s="189"/>
      <c r="AA791" s="123"/>
    </row>
    <row r="792" spans="1:27" hidden="1">
      <c r="A792" s="61"/>
      <c r="I792" s="61"/>
      <c r="J792" s="122"/>
      <c r="K792" s="122"/>
      <c r="R792" s="122"/>
      <c r="S792" s="122"/>
      <c r="T792" s="123"/>
      <c r="U792" s="189"/>
      <c r="AA792" s="123"/>
    </row>
    <row r="793" spans="1:27" hidden="1">
      <c r="A793" s="61"/>
      <c r="I793" s="61"/>
      <c r="J793" s="122"/>
      <c r="K793" s="122"/>
      <c r="R793" s="122"/>
      <c r="S793" s="122"/>
      <c r="T793" s="123"/>
      <c r="U793" s="189"/>
      <c r="AA793" s="123"/>
    </row>
    <row r="794" spans="1:27" hidden="1">
      <c r="A794" s="61"/>
      <c r="I794" s="61"/>
      <c r="J794" s="122"/>
      <c r="K794" s="122"/>
      <c r="R794" s="122"/>
      <c r="S794" s="122"/>
      <c r="T794" s="123"/>
      <c r="U794" s="189"/>
      <c r="AA794" s="123"/>
    </row>
    <row r="795" spans="1:27" hidden="1">
      <c r="A795" s="61"/>
      <c r="I795" s="61"/>
      <c r="J795" s="122"/>
      <c r="K795" s="122"/>
      <c r="R795" s="122"/>
      <c r="S795" s="122"/>
      <c r="T795" s="123"/>
      <c r="U795" s="189"/>
      <c r="AA795" s="123"/>
    </row>
    <row r="796" spans="1:27" hidden="1">
      <c r="A796" s="61"/>
      <c r="I796" s="61"/>
      <c r="J796" s="122"/>
      <c r="K796" s="122"/>
      <c r="R796" s="122"/>
      <c r="S796" s="122"/>
      <c r="T796" s="123"/>
      <c r="U796" s="189"/>
      <c r="AA796" s="123"/>
    </row>
    <row r="797" spans="1:27" hidden="1">
      <c r="A797" s="61"/>
      <c r="I797" s="61"/>
      <c r="J797" s="122"/>
      <c r="K797" s="122"/>
      <c r="R797" s="122"/>
      <c r="S797" s="122"/>
      <c r="T797" s="123"/>
      <c r="U797" s="189"/>
      <c r="AA797" s="123"/>
    </row>
    <row r="798" spans="1:27" hidden="1">
      <c r="A798" s="61"/>
      <c r="I798" s="61"/>
      <c r="J798" s="122"/>
      <c r="K798" s="122"/>
      <c r="R798" s="122"/>
      <c r="S798" s="122"/>
      <c r="T798" s="123"/>
      <c r="U798" s="189"/>
      <c r="AA798" s="123"/>
    </row>
    <row r="799" spans="1:27" hidden="1">
      <c r="A799" s="61"/>
      <c r="I799" s="61"/>
      <c r="J799" s="122"/>
      <c r="K799" s="122"/>
      <c r="R799" s="122"/>
      <c r="S799" s="122"/>
      <c r="T799" s="123"/>
      <c r="U799" s="189"/>
      <c r="AA799" s="123"/>
    </row>
    <row r="800" spans="1:27" hidden="1">
      <c r="A800" s="61"/>
      <c r="I800" s="61"/>
      <c r="J800" s="122"/>
      <c r="K800" s="122"/>
      <c r="R800" s="122"/>
      <c r="S800" s="122"/>
      <c r="T800" s="123"/>
      <c r="U800" s="189"/>
      <c r="AA800" s="123"/>
    </row>
    <row r="801" spans="1:27" hidden="1">
      <c r="A801" s="61"/>
      <c r="I801" s="61"/>
      <c r="J801" s="122"/>
      <c r="K801" s="122"/>
      <c r="R801" s="122"/>
      <c r="S801" s="122"/>
      <c r="T801" s="123"/>
      <c r="U801" s="189"/>
      <c r="AA801" s="123"/>
    </row>
    <row r="802" spans="1:27" hidden="1">
      <c r="A802" s="61"/>
      <c r="I802" s="61"/>
      <c r="J802" s="122"/>
      <c r="K802" s="122"/>
      <c r="R802" s="122"/>
      <c r="S802" s="122"/>
      <c r="T802" s="123"/>
      <c r="U802" s="189"/>
      <c r="AA802" s="123"/>
    </row>
    <row r="803" spans="1:27" hidden="1">
      <c r="A803" s="61"/>
      <c r="I803" s="61"/>
      <c r="J803" s="122"/>
      <c r="K803" s="122"/>
      <c r="R803" s="122"/>
      <c r="S803" s="122"/>
      <c r="T803" s="123"/>
      <c r="U803" s="189"/>
      <c r="AA803" s="123"/>
    </row>
    <row r="804" spans="1:27" hidden="1">
      <c r="A804" s="61"/>
      <c r="I804" s="61"/>
      <c r="J804" s="122"/>
      <c r="K804" s="122"/>
      <c r="R804" s="122"/>
      <c r="S804" s="122"/>
      <c r="T804" s="123"/>
      <c r="U804" s="189"/>
      <c r="AA804" s="123"/>
    </row>
    <row r="805" spans="1:27" hidden="1">
      <c r="A805" s="61"/>
      <c r="I805" s="61"/>
      <c r="J805" s="122"/>
      <c r="K805" s="122"/>
      <c r="R805" s="122"/>
      <c r="S805" s="122"/>
      <c r="T805" s="123"/>
      <c r="U805" s="189"/>
      <c r="AA805" s="123"/>
    </row>
    <row r="806" spans="1:27" hidden="1">
      <c r="A806" s="61"/>
      <c r="I806" s="61"/>
      <c r="J806" s="122"/>
      <c r="K806" s="122"/>
      <c r="R806" s="122"/>
      <c r="S806" s="122"/>
      <c r="T806" s="123"/>
      <c r="U806" s="189"/>
      <c r="AA806" s="123"/>
    </row>
    <row r="807" spans="1:27" hidden="1">
      <c r="A807" s="61"/>
      <c r="I807" s="61"/>
      <c r="J807" s="122"/>
      <c r="K807" s="122"/>
      <c r="R807" s="122"/>
      <c r="S807" s="122"/>
      <c r="T807" s="123"/>
      <c r="U807" s="189"/>
      <c r="AA807" s="123"/>
    </row>
    <row r="808" spans="1:27" hidden="1">
      <c r="A808" s="61"/>
      <c r="I808" s="61"/>
      <c r="J808" s="122"/>
      <c r="K808" s="122"/>
      <c r="R808" s="122"/>
      <c r="S808" s="122"/>
      <c r="T808" s="123"/>
      <c r="U808" s="189"/>
      <c r="AA808" s="123"/>
    </row>
    <row r="809" spans="1:27" hidden="1">
      <c r="A809" s="61"/>
      <c r="I809" s="61"/>
      <c r="J809" s="122"/>
      <c r="K809" s="122"/>
      <c r="R809" s="122"/>
      <c r="S809" s="122"/>
      <c r="T809" s="123"/>
      <c r="U809" s="189"/>
      <c r="AA809" s="123"/>
    </row>
    <row r="810" spans="1:27" hidden="1">
      <c r="A810" s="61"/>
      <c r="I810" s="61"/>
      <c r="J810" s="122"/>
      <c r="K810" s="122"/>
      <c r="R810" s="122"/>
      <c r="S810" s="122"/>
      <c r="T810" s="123"/>
      <c r="U810" s="189"/>
      <c r="AA810" s="123"/>
    </row>
    <row r="811" spans="1:27" hidden="1">
      <c r="A811" s="61"/>
      <c r="I811" s="61"/>
      <c r="J811" s="122"/>
      <c r="K811" s="122"/>
      <c r="R811" s="122"/>
      <c r="S811" s="122"/>
      <c r="T811" s="123"/>
      <c r="U811" s="189"/>
      <c r="AA811" s="123"/>
    </row>
    <row r="812" spans="1:27" hidden="1">
      <c r="A812" s="61"/>
      <c r="I812" s="61"/>
      <c r="J812" s="122"/>
      <c r="K812" s="122"/>
      <c r="R812" s="122"/>
      <c r="S812" s="122"/>
      <c r="T812" s="123"/>
      <c r="U812" s="189"/>
      <c r="AA812" s="123"/>
    </row>
    <row r="813" spans="1:27" hidden="1">
      <c r="A813" s="61"/>
      <c r="I813" s="61"/>
      <c r="J813" s="122"/>
      <c r="K813" s="122"/>
      <c r="R813" s="122"/>
      <c r="S813" s="122"/>
      <c r="T813" s="123"/>
      <c r="U813" s="189"/>
      <c r="AA813" s="123"/>
    </row>
    <row r="814" spans="1:27" hidden="1">
      <c r="A814" s="61"/>
      <c r="I814" s="61"/>
      <c r="J814" s="122"/>
      <c r="K814" s="122"/>
      <c r="R814" s="122"/>
      <c r="S814" s="122"/>
      <c r="T814" s="123"/>
      <c r="U814" s="189"/>
      <c r="AA814" s="123"/>
    </row>
    <row r="815" spans="1:27" hidden="1">
      <c r="A815" s="61"/>
      <c r="I815" s="61"/>
      <c r="J815" s="122"/>
      <c r="K815" s="122"/>
      <c r="R815" s="122"/>
      <c r="S815" s="122"/>
      <c r="T815" s="123"/>
      <c r="U815" s="189"/>
      <c r="AA815" s="123"/>
    </row>
    <row r="816" spans="1:27" hidden="1">
      <c r="A816" s="61"/>
      <c r="I816" s="61"/>
      <c r="J816" s="122"/>
      <c r="K816" s="122"/>
      <c r="R816" s="122"/>
      <c r="S816" s="122"/>
      <c r="T816" s="123"/>
      <c r="U816" s="189"/>
      <c r="AA816" s="123"/>
    </row>
    <row r="817" spans="1:27" hidden="1">
      <c r="A817" s="61"/>
      <c r="I817" s="61"/>
      <c r="J817" s="122"/>
      <c r="K817" s="122"/>
      <c r="R817" s="122"/>
      <c r="S817" s="122"/>
      <c r="T817" s="123"/>
      <c r="U817" s="189"/>
      <c r="AA817" s="123"/>
    </row>
    <row r="818" spans="1:27" hidden="1">
      <c r="A818" s="61"/>
      <c r="I818" s="61"/>
      <c r="J818" s="122"/>
      <c r="K818" s="122"/>
      <c r="R818" s="122"/>
      <c r="S818" s="122"/>
      <c r="T818" s="123"/>
      <c r="U818" s="189"/>
      <c r="AA818" s="123"/>
    </row>
    <row r="819" spans="1:27" hidden="1">
      <c r="A819" s="61"/>
      <c r="I819" s="61"/>
      <c r="J819" s="122"/>
      <c r="K819" s="122"/>
      <c r="R819" s="122"/>
      <c r="S819" s="122"/>
      <c r="T819" s="123"/>
      <c r="U819" s="189"/>
      <c r="AA819" s="123"/>
    </row>
    <row r="820" spans="1:27" hidden="1">
      <c r="A820" s="61"/>
      <c r="I820" s="61"/>
      <c r="J820" s="122"/>
      <c r="K820" s="122"/>
      <c r="R820" s="122"/>
      <c r="S820" s="122"/>
      <c r="T820" s="123"/>
      <c r="U820" s="189"/>
      <c r="AA820" s="123"/>
    </row>
    <row r="821" spans="1:27" hidden="1">
      <c r="A821" s="61"/>
      <c r="I821" s="61"/>
      <c r="J821" s="122"/>
      <c r="K821" s="122"/>
      <c r="R821" s="122"/>
      <c r="S821" s="122"/>
      <c r="T821" s="123"/>
      <c r="U821" s="189"/>
      <c r="AA821" s="123"/>
    </row>
    <row r="822" spans="1:27" hidden="1">
      <c r="A822" s="61"/>
      <c r="I822" s="61"/>
      <c r="J822" s="122"/>
      <c r="K822" s="122"/>
      <c r="R822" s="122"/>
      <c r="S822" s="122"/>
      <c r="T822" s="123"/>
      <c r="U822" s="189"/>
      <c r="AA822" s="123"/>
    </row>
    <row r="823" spans="1:27" hidden="1">
      <c r="A823" s="61"/>
      <c r="I823" s="61"/>
      <c r="J823" s="122"/>
      <c r="K823" s="122"/>
      <c r="R823" s="122"/>
      <c r="S823" s="122"/>
      <c r="T823" s="123"/>
      <c r="U823" s="189"/>
      <c r="AA823" s="123"/>
    </row>
    <row r="824" spans="1:27" hidden="1">
      <c r="A824" s="61"/>
      <c r="I824" s="61"/>
      <c r="J824" s="122"/>
      <c r="K824" s="122"/>
      <c r="R824" s="122"/>
      <c r="S824" s="122"/>
      <c r="T824" s="123"/>
      <c r="U824" s="189"/>
      <c r="AA824" s="123"/>
    </row>
    <row r="825" spans="1:27" hidden="1">
      <c r="A825" s="61"/>
      <c r="I825" s="61"/>
      <c r="J825" s="122"/>
      <c r="K825" s="122"/>
      <c r="R825" s="122"/>
      <c r="S825" s="122"/>
      <c r="T825" s="123"/>
      <c r="U825" s="189"/>
      <c r="AA825" s="123"/>
    </row>
    <row r="826" spans="1:27" hidden="1">
      <c r="A826" s="61"/>
      <c r="I826" s="61"/>
      <c r="J826" s="122"/>
      <c r="K826" s="122"/>
      <c r="R826" s="122"/>
      <c r="S826" s="122"/>
      <c r="T826" s="123"/>
      <c r="U826" s="189"/>
      <c r="AA826" s="123"/>
    </row>
    <row r="827" spans="1:27" hidden="1">
      <c r="A827" s="61"/>
      <c r="I827" s="61"/>
      <c r="J827" s="122"/>
      <c r="K827" s="122"/>
      <c r="R827" s="122"/>
      <c r="S827" s="122"/>
      <c r="T827" s="123"/>
      <c r="U827" s="189"/>
      <c r="AA827" s="123"/>
    </row>
    <row r="828" spans="1:27" hidden="1">
      <c r="A828" s="61"/>
      <c r="I828" s="61"/>
      <c r="J828" s="122"/>
      <c r="K828" s="122"/>
      <c r="R828" s="122"/>
      <c r="S828" s="122"/>
      <c r="T828" s="123"/>
      <c r="U828" s="189"/>
      <c r="AA828" s="123"/>
    </row>
    <row r="829" spans="1:27" hidden="1">
      <c r="A829" s="61"/>
      <c r="I829" s="61"/>
      <c r="J829" s="122"/>
      <c r="K829" s="122"/>
      <c r="R829" s="122"/>
      <c r="S829" s="122"/>
      <c r="T829" s="123"/>
      <c r="U829" s="189"/>
      <c r="AA829" s="123"/>
    </row>
    <row r="830" spans="1:27" hidden="1">
      <c r="A830" s="61"/>
      <c r="I830" s="61"/>
      <c r="J830" s="122"/>
      <c r="K830" s="122"/>
      <c r="R830" s="122"/>
      <c r="S830" s="122"/>
      <c r="T830" s="123"/>
      <c r="U830" s="189"/>
      <c r="AA830" s="123"/>
    </row>
    <row r="831" spans="1:27" hidden="1">
      <c r="A831" s="61"/>
      <c r="I831" s="61"/>
      <c r="J831" s="122"/>
      <c r="K831" s="122"/>
      <c r="R831" s="122"/>
      <c r="S831" s="122"/>
      <c r="T831" s="123"/>
      <c r="U831" s="189"/>
      <c r="AA831" s="123"/>
    </row>
    <row r="832" spans="1:27" hidden="1">
      <c r="A832" s="61"/>
      <c r="I832" s="61"/>
      <c r="J832" s="122"/>
      <c r="K832" s="122"/>
      <c r="R832" s="122"/>
      <c r="S832" s="122"/>
      <c r="T832" s="123"/>
      <c r="U832" s="189"/>
      <c r="AA832" s="123"/>
    </row>
    <row r="833" spans="1:27" hidden="1">
      <c r="A833" s="61"/>
      <c r="I833" s="61"/>
      <c r="J833" s="122"/>
      <c r="K833" s="122"/>
      <c r="R833" s="122"/>
      <c r="S833" s="122"/>
      <c r="T833" s="123"/>
      <c r="U833" s="189"/>
      <c r="AA833" s="123"/>
    </row>
    <row r="834" spans="1:27" hidden="1">
      <c r="A834" s="61"/>
      <c r="I834" s="61"/>
      <c r="J834" s="122"/>
      <c r="K834" s="122"/>
      <c r="R834" s="122"/>
      <c r="S834" s="122"/>
      <c r="T834" s="123"/>
      <c r="U834" s="189"/>
      <c r="AA834" s="123"/>
    </row>
    <row r="835" spans="1:27" hidden="1">
      <c r="A835" s="61"/>
      <c r="I835" s="61"/>
      <c r="J835" s="122"/>
      <c r="K835" s="122"/>
      <c r="R835" s="122"/>
      <c r="S835" s="122"/>
      <c r="T835" s="123"/>
      <c r="U835" s="189"/>
      <c r="AA835" s="123"/>
    </row>
    <row r="836" spans="1:27" hidden="1">
      <c r="A836" s="61"/>
      <c r="I836" s="61"/>
      <c r="J836" s="122"/>
      <c r="K836" s="122"/>
      <c r="R836" s="122"/>
      <c r="S836" s="122"/>
      <c r="T836" s="123"/>
      <c r="U836" s="189"/>
      <c r="AA836" s="123"/>
    </row>
    <row r="837" spans="1:27" hidden="1">
      <c r="A837" s="61"/>
      <c r="I837" s="61"/>
      <c r="J837" s="122"/>
      <c r="K837" s="122"/>
      <c r="R837" s="122"/>
      <c r="S837" s="122"/>
      <c r="T837" s="123"/>
      <c r="U837" s="189"/>
      <c r="AA837" s="123"/>
    </row>
    <row r="838" spans="1:27" hidden="1">
      <c r="A838" s="61"/>
      <c r="I838" s="61"/>
      <c r="J838" s="122"/>
      <c r="K838" s="122"/>
      <c r="R838" s="122"/>
      <c r="S838" s="122"/>
      <c r="T838" s="123"/>
      <c r="U838" s="189"/>
      <c r="AA838" s="123"/>
    </row>
    <row r="839" spans="1:27" hidden="1">
      <c r="A839" s="61"/>
      <c r="I839" s="61"/>
      <c r="J839" s="122"/>
      <c r="K839" s="122"/>
      <c r="R839" s="122"/>
      <c r="S839" s="122"/>
      <c r="T839" s="123"/>
      <c r="U839" s="189"/>
      <c r="AA839" s="123"/>
    </row>
    <row r="840" spans="1:27" hidden="1">
      <c r="A840" s="61"/>
      <c r="I840" s="61"/>
      <c r="J840" s="122"/>
      <c r="K840" s="122"/>
      <c r="R840" s="122"/>
      <c r="S840" s="122"/>
      <c r="T840" s="123"/>
      <c r="U840" s="189"/>
      <c r="AA840" s="123"/>
    </row>
    <row r="841" spans="1:27" hidden="1">
      <c r="A841" s="61"/>
      <c r="I841" s="61"/>
      <c r="J841" s="122"/>
      <c r="K841" s="122"/>
      <c r="R841" s="122"/>
      <c r="S841" s="122"/>
      <c r="T841" s="123"/>
      <c r="U841" s="189"/>
      <c r="AA841" s="123"/>
    </row>
    <row r="842" spans="1:27" hidden="1">
      <c r="A842" s="61"/>
      <c r="I842" s="61"/>
      <c r="J842" s="122"/>
      <c r="K842" s="122"/>
      <c r="R842" s="122"/>
      <c r="S842" s="122"/>
      <c r="T842" s="123"/>
      <c r="U842" s="189"/>
      <c r="AA842" s="123"/>
    </row>
    <row r="843" spans="1:27" hidden="1">
      <c r="A843" s="61"/>
      <c r="I843" s="61"/>
      <c r="J843" s="122"/>
      <c r="K843" s="122"/>
      <c r="R843" s="122"/>
      <c r="S843" s="122"/>
      <c r="T843" s="123"/>
      <c r="U843" s="189"/>
      <c r="AA843" s="123"/>
    </row>
    <row r="844" spans="1:27" hidden="1">
      <c r="A844" s="61"/>
      <c r="I844" s="61"/>
      <c r="J844" s="122"/>
      <c r="K844" s="122"/>
      <c r="R844" s="122"/>
      <c r="S844" s="122"/>
      <c r="T844" s="123"/>
      <c r="U844" s="189"/>
      <c r="AA844" s="123"/>
    </row>
    <row r="845" spans="1:27" hidden="1">
      <c r="A845" s="61"/>
      <c r="I845" s="61"/>
      <c r="J845" s="122"/>
      <c r="K845" s="122"/>
      <c r="R845" s="122"/>
      <c r="S845" s="122"/>
      <c r="T845" s="123"/>
      <c r="U845" s="189"/>
      <c r="AA845" s="123"/>
    </row>
    <row r="846" spans="1:27" hidden="1">
      <c r="A846" s="61"/>
      <c r="I846" s="61"/>
      <c r="J846" s="122"/>
      <c r="K846" s="122"/>
      <c r="R846" s="122"/>
      <c r="S846" s="122"/>
      <c r="T846" s="123"/>
      <c r="U846" s="189"/>
      <c r="AA846" s="123"/>
    </row>
    <row r="847" spans="1:27" hidden="1">
      <c r="A847" s="61"/>
      <c r="I847" s="61"/>
      <c r="J847" s="122"/>
      <c r="K847" s="122"/>
      <c r="R847" s="122"/>
      <c r="S847" s="122"/>
      <c r="T847" s="123"/>
      <c r="U847" s="189"/>
      <c r="AA847" s="123"/>
    </row>
    <row r="848" spans="1:27" hidden="1">
      <c r="A848" s="61"/>
      <c r="I848" s="61"/>
      <c r="J848" s="122"/>
      <c r="K848" s="122"/>
      <c r="R848" s="122"/>
      <c r="S848" s="122"/>
      <c r="T848" s="123"/>
      <c r="U848" s="189"/>
      <c r="AA848" s="123"/>
    </row>
    <row r="849" spans="1:27" hidden="1">
      <c r="A849" s="61"/>
      <c r="I849" s="61"/>
      <c r="J849" s="122"/>
      <c r="K849" s="122"/>
      <c r="R849" s="122"/>
      <c r="S849" s="122"/>
      <c r="T849" s="123"/>
      <c r="U849" s="189"/>
      <c r="AA849" s="123"/>
    </row>
    <row r="850" spans="1:27" hidden="1">
      <c r="A850" s="61"/>
      <c r="I850" s="61"/>
      <c r="J850" s="122"/>
      <c r="K850" s="122"/>
      <c r="R850" s="122"/>
      <c r="S850" s="122"/>
      <c r="T850" s="123"/>
      <c r="U850" s="189"/>
      <c r="AA850" s="123"/>
    </row>
    <row r="851" spans="1:27" hidden="1">
      <c r="A851" s="61"/>
      <c r="I851" s="61"/>
      <c r="J851" s="122"/>
      <c r="K851" s="122"/>
      <c r="R851" s="122"/>
      <c r="S851" s="122"/>
      <c r="T851" s="123"/>
      <c r="U851" s="189"/>
      <c r="AA851" s="123"/>
    </row>
    <row r="852" spans="1:27" hidden="1">
      <c r="A852" s="61"/>
      <c r="I852" s="61"/>
      <c r="J852" s="122"/>
      <c r="K852" s="122"/>
      <c r="R852" s="122"/>
      <c r="S852" s="122"/>
      <c r="T852" s="123"/>
      <c r="U852" s="189"/>
      <c r="AA852" s="123"/>
    </row>
    <row r="853" spans="1:27" hidden="1">
      <c r="A853" s="61"/>
      <c r="I853" s="61"/>
      <c r="J853" s="122"/>
      <c r="K853" s="122"/>
      <c r="R853" s="122"/>
      <c r="S853" s="122"/>
      <c r="T853" s="123"/>
      <c r="U853" s="189"/>
      <c r="AA853" s="123"/>
    </row>
    <row r="854" spans="1:27" hidden="1">
      <c r="A854" s="61"/>
      <c r="I854" s="61"/>
      <c r="J854" s="122"/>
      <c r="K854" s="122"/>
      <c r="R854" s="122"/>
      <c r="S854" s="122"/>
      <c r="T854" s="123"/>
      <c r="U854" s="189"/>
      <c r="AA854" s="123"/>
    </row>
    <row r="855" spans="1:27" hidden="1">
      <c r="A855" s="61"/>
      <c r="I855" s="61"/>
      <c r="J855" s="122"/>
      <c r="K855" s="122"/>
      <c r="R855" s="122"/>
      <c r="S855" s="122"/>
      <c r="T855" s="123"/>
      <c r="U855" s="189"/>
      <c r="AA855" s="123"/>
    </row>
    <row r="856" spans="1:27" hidden="1">
      <c r="A856" s="61"/>
      <c r="I856" s="61"/>
      <c r="J856" s="122"/>
      <c r="K856" s="122"/>
      <c r="R856" s="122"/>
      <c r="S856" s="122"/>
      <c r="T856" s="123"/>
      <c r="U856" s="189"/>
      <c r="AA856" s="123"/>
    </row>
    <row r="857" spans="1:27" hidden="1">
      <c r="A857" s="61"/>
      <c r="I857" s="61"/>
      <c r="J857" s="122"/>
      <c r="K857" s="122"/>
      <c r="R857" s="122"/>
      <c r="S857" s="122"/>
      <c r="T857" s="123"/>
      <c r="U857" s="189"/>
      <c r="AA857" s="123"/>
    </row>
    <row r="858" spans="1:27" hidden="1">
      <c r="A858" s="61"/>
      <c r="I858" s="61"/>
      <c r="J858" s="122"/>
      <c r="K858" s="122"/>
      <c r="R858" s="122"/>
      <c r="S858" s="122"/>
      <c r="T858" s="123"/>
      <c r="U858" s="189"/>
      <c r="AA858" s="123"/>
    </row>
    <row r="859" spans="1:27" hidden="1">
      <c r="A859" s="61"/>
      <c r="I859" s="61"/>
      <c r="J859" s="122"/>
      <c r="K859" s="122"/>
      <c r="R859" s="122"/>
      <c r="S859" s="122"/>
      <c r="T859" s="123"/>
      <c r="U859" s="189"/>
      <c r="AA859" s="123"/>
    </row>
    <row r="860" spans="1:27" hidden="1">
      <c r="A860" s="61"/>
      <c r="I860" s="61"/>
      <c r="J860" s="122"/>
      <c r="K860" s="122"/>
      <c r="R860" s="122"/>
      <c r="S860" s="122"/>
      <c r="T860" s="123"/>
      <c r="U860" s="189"/>
      <c r="AA860" s="123"/>
    </row>
    <row r="861" spans="1:27" hidden="1">
      <c r="A861" s="61"/>
      <c r="I861" s="61"/>
      <c r="J861" s="122"/>
      <c r="K861" s="122"/>
      <c r="R861" s="122"/>
      <c r="S861" s="122"/>
      <c r="T861" s="123"/>
      <c r="U861" s="189"/>
      <c r="AA861" s="123"/>
    </row>
    <row r="862" spans="1:27" hidden="1">
      <c r="A862" s="61"/>
      <c r="I862" s="61"/>
      <c r="J862" s="122"/>
      <c r="K862" s="122"/>
      <c r="R862" s="122"/>
      <c r="S862" s="122"/>
      <c r="T862" s="123"/>
      <c r="U862" s="189"/>
      <c r="AA862" s="123"/>
    </row>
    <row r="863" spans="1:27" hidden="1">
      <c r="A863" s="61"/>
      <c r="I863" s="61"/>
      <c r="J863" s="122"/>
      <c r="K863" s="122"/>
      <c r="R863" s="122"/>
      <c r="S863" s="122"/>
      <c r="T863" s="123"/>
      <c r="U863" s="189"/>
      <c r="AA863" s="123"/>
    </row>
    <row r="864" spans="1:27" hidden="1">
      <c r="A864" s="61"/>
      <c r="I864" s="61"/>
      <c r="J864" s="122"/>
      <c r="K864" s="122"/>
      <c r="R864" s="122"/>
      <c r="S864" s="122"/>
      <c r="T864" s="123"/>
      <c r="U864" s="189"/>
      <c r="AA864" s="123"/>
    </row>
    <row r="865" spans="1:27" hidden="1">
      <c r="A865" s="61"/>
      <c r="I865" s="61"/>
      <c r="J865" s="122"/>
      <c r="K865" s="122"/>
      <c r="R865" s="122"/>
      <c r="S865" s="122"/>
      <c r="T865" s="123"/>
      <c r="U865" s="189"/>
      <c r="AA865" s="123"/>
    </row>
    <row r="866" spans="1:27" hidden="1">
      <c r="A866" s="61"/>
      <c r="I866" s="61"/>
      <c r="J866" s="122"/>
      <c r="K866" s="122"/>
      <c r="R866" s="122"/>
      <c r="S866" s="122"/>
      <c r="T866" s="123"/>
      <c r="U866" s="189"/>
      <c r="AA866" s="123"/>
    </row>
    <row r="867" spans="1:27" hidden="1">
      <c r="A867" s="61"/>
      <c r="I867" s="61"/>
      <c r="J867" s="122"/>
      <c r="K867" s="122"/>
      <c r="R867" s="122"/>
      <c r="S867" s="122"/>
      <c r="T867" s="123"/>
      <c r="U867" s="189"/>
      <c r="AA867" s="123"/>
    </row>
    <row r="868" spans="1:27" hidden="1">
      <c r="A868" s="61"/>
      <c r="I868" s="61"/>
      <c r="J868" s="122"/>
      <c r="K868" s="122"/>
      <c r="R868" s="122"/>
      <c r="S868" s="122"/>
      <c r="T868" s="123"/>
      <c r="U868" s="189"/>
      <c r="AA868" s="123"/>
    </row>
    <row r="869" spans="1:27" hidden="1">
      <c r="A869" s="61"/>
      <c r="I869" s="61"/>
      <c r="J869" s="122"/>
      <c r="K869" s="122"/>
      <c r="R869" s="122"/>
      <c r="S869" s="122"/>
      <c r="T869" s="123"/>
      <c r="U869" s="189"/>
      <c r="AA869" s="123"/>
    </row>
    <row r="870" spans="1:27" hidden="1">
      <c r="A870" s="61"/>
      <c r="I870" s="61"/>
      <c r="J870" s="122"/>
      <c r="K870" s="122"/>
      <c r="R870" s="122"/>
      <c r="S870" s="122"/>
      <c r="T870" s="123"/>
      <c r="U870" s="189"/>
      <c r="AA870" s="123"/>
    </row>
    <row r="871" spans="1:27" hidden="1">
      <c r="A871" s="61"/>
      <c r="I871" s="61"/>
      <c r="J871" s="122"/>
      <c r="K871" s="122"/>
      <c r="R871" s="122"/>
      <c r="S871" s="122"/>
      <c r="T871" s="123"/>
      <c r="U871" s="189"/>
      <c r="AA871" s="123"/>
    </row>
    <row r="872" spans="1:27" hidden="1">
      <c r="A872" s="61"/>
      <c r="I872" s="61"/>
      <c r="J872" s="122"/>
      <c r="K872" s="122"/>
      <c r="R872" s="122"/>
      <c r="S872" s="122"/>
      <c r="T872" s="123"/>
      <c r="U872" s="189"/>
      <c r="AA872" s="123"/>
    </row>
    <row r="873" spans="1:27" hidden="1">
      <c r="A873" s="61"/>
      <c r="I873" s="61"/>
      <c r="J873" s="122"/>
      <c r="K873" s="122"/>
      <c r="R873" s="122"/>
      <c r="S873" s="122"/>
      <c r="T873" s="123"/>
      <c r="U873" s="189"/>
      <c r="AA873" s="123"/>
    </row>
    <row r="874" spans="1:27" hidden="1">
      <c r="A874" s="61"/>
      <c r="I874" s="61"/>
      <c r="J874" s="122"/>
      <c r="K874" s="122"/>
      <c r="R874" s="122"/>
      <c r="S874" s="122"/>
      <c r="T874" s="123"/>
      <c r="U874" s="189"/>
      <c r="AA874" s="123"/>
    </row>
    <row r="875" spans="1:27" hidden="1">
      <c r="A875" s="61"/>
      <c r="I875" s="61"/>
      <c r="J875" s="122"/>
      <c r="K875" s="122"/>
      <c r="R875" s="122"/>
      <c r="S875" s="122"/>
      <c r="T875" s="123"/>
      <c r="U875" s="189"/>
      <c r="AA875" s="123"/>
    </row>
    <row r="876" spans="1:27" hidden="1">
      <c r="A876" s="61"/>
      <c r="I876" s="61"/>
      <c r="J876" s="122"/>
      <c r="K876" s="122"/>
      <c r="R876" s="122"/>
      <c r="S876" s="122"/>
      <c r="T876" s="123"/>
      <c r="U876" s="189"/>
      <c r="AA876" s="123"/>
    </row>
    <row r="877" spans="1:27" hidden="1">
      <c r="A877" s="61"/>
      <c r="I877" s="61"/>
      <c r="J877" s="122"/>
      <c r="K877" s="122"/>
      <c r="R877" s="122"/>
      <c r="S877" s="122"/>
      <c r="T877" s="123"/>
      <c r="U877" s="189"/>
      <c r="AA877" s="123"/>
    </row>
    <row r="878" spans="1:27" hidden="1">
      <c r="A878" s="61"/>
      <c r="I878" s="61"/>
      <c r="J878" s="122"/>
      <c r="K878" s="122"/>
      <c r="R878" s="122"/>
      <c r="S878" s="122"/>
      <c r="T878" s="123"/>
      <c r="U878" s="189"/>
      <c r="AA878" s="123"/>
    </row>
    <row r="879" spans="1:27" hidden="1">
      <c r="A879" s="61"/>
      <c r="I879" s="61"/>
      <c r="J879" s="122"/>
      <c r="K879" s="122"/>
      <c r="R879" s="122"/>
      <c r="S879" s="122"/>
      <c r="T879" s="123"/>
      <c r="U879" s="189"/>
      <c r="AA879" s="123"/>
    </row>
    <row r="880" spans="1:27" hidden="1">
      <c r="A880" s="61"/>
      <c r="I880" s="61"/>
      <c r="J880" s="122"/>
      <c r="K880" s="122"/>
      <c r="R880" s="122"/>
      <c r="S880" s="122"/>
      <c r="T880" s="123"/>
      <c r="U880" s="189"/>
      <c r="AA880" s="123"/>
    </row>
    <row r="881" spans="1:27" hidden="1">
      <c r="A881" s="61"/>
      <c r="I881" s="61"/>
      <c r="J881" s="122"/>
      <c r="K881" s="122"/>
      <c r="R881" s="122"/>
      <c r="S881" s="122"/>
      <c r="T881" s="123"/>
      <c r="U881" s="189"/>
      <c r="AA881" s="123"/>
    </row>
    <row r="882" spans="1:27" hidden="1">
      <c r="A882" s="61"/>
      <c r="I882" s="61"/>
      <c r="J882" s="122"/>
      <c r="K882" s="122"/>
      <c r="R882" s="122"/>
      <c r="S882" s="122"/>
      <c r="T882" s="123"/>
      <c r="U882" s="189"/>
      <c r="AA882" s="123"/>
    </row>
    <row r="883" spans="1:27" hidden="1">
      <c r="A883" s="61"/>
      <c r="I883" s="61"/>
      <c r="J883" s="122"/>
      <c r="K883" s="122"/>
      <c r="R883" s="122"/>
      <c r="S883" s="122"/>
      <c r="T883" s="123"/>
      <c r="U883" s="189"/>
      <c r="AA883" s="123"/>
    </row>
    <row r="884" spans="1:27" hidden="1">
      <c r="A884" s="61"/>
      <c r="I884" s="61"/>
      <c r="J884" s="122"/>
      <c r="K884" s="122"/>
      <c r="R884" s="122"/>
      <c r="S884" s="122"/>
      <c r="T884" s="123"/>
      <c r="U884" s="189"/>
      <c r="AA884" s="123"/>
    </row>
    <row r="885" spans="1:27" hidden="1">
      <c r="A885" s="61"/>
      <c r="I885" s="61"/>
      <c r="J885" s="122"/>
      <c r="K885" s="122"/>
      <c r="R885" s="122"/>
      <c r="S885" s="122"/>
      <c r="T885" s="123"/>
      <c r="U885" s="189"/>
      <c r="AA885" s="123"/>
    </row>
    <row r="886" spans="1:27" hidden="1">
      <c r="A886" s="61"/>
      <c r="I886" s="61"/>
      <c r="J886" s="122"/>
      <c r="K886" s="122"/>
      <c r="R886" s="122"/>
      <c r="S886" s="122"/>
      <c r="T886" s="123"/>
      <c r="U886" s="189"/>
      <c r="AA886" s="123"/>
    </row>
    <row r="887" spans="1:27" hidden="1">
      <c r="A887" s="61"/>
      <c r="I887" s="61"/>
      <c r="J887" s="122"/>
      <c r="K887" s="122"/>
      <c r="R887" s="122"/>
      <c r="S887" s="122"/>
      <c r="T887" s="123"/>
      <c r="U887" s="189"/>
      <c r="AA887" s="123"/>
    </row>
    <row r="888" spans="1:27" hidden="1">
      <c r="A888" s="61"/>
      <c r="I888" s="61"/>
      <c r="J888" s="122"/>
      <c r="K888" s="122"/>
      <c r="R888" s="122"/>
      <c r="S888" s="122"/>
      <c r="T888" s="123"/>
      <c r="U888" s="189"/>
      <c r="AA888" s="123"/>
    </row>
    <row r="889" spans="1:27" hidden="1">
      <c r="A889" s="61"/>
      <c r="I889" s="61"/>
      <c r="J889" s="122"/>
      <c r="K889" s="122"/>
      <c r="R889" s="122"/>
      <c r="S889" s="122"/>
      <c r="T889" s="123"/>
      <c r="U889" s="189"/>
      <c r="AA889" s="123"/>
    </row>
    <row r="890" spans="1:27" hidden="1">
      <c r="A890" s="61"/>
      <c r="I890" s="61"/>
      <c r="J890" s="122"/>
      <c r="K890" s="122"/>
      <c r="R890" s="122"/>
      <c r="S890" s="122"/>
      <c r="T890" s="123"/>
      <c r="U890" s="189"/>
      <c r="AA890" s="123"/>
    </row>
    <row r="891" spans="1:27" hidden="1">
      <c r="A891" s="61"/>
      <c r="I891" s="61"/>
      <c r="J891" s="122"/>
      <c r="K891" s="122"/>
      <c r="R891" s="122"/>
      <c r="S891" s="122"/>
      <c r="T891" s="123"/>
      <c r="U891" s="189"/>
      <c r="AA891" s="123"/>
    </row>
    <row r="892" spans="1:27" hidden="1">
      <c r="A892" s="61"/>
      <c r="I892" s="61"/>
      <c r="J892" s="122"/>
      <c r="K892" s="122"/>
      <c r="R892" s="122"/>
      <c r="S892" s="122"/>
      <c r="T892" s="123"/>
      <c r="U892" s="189"/>
      <c r="AA892" s="123"/>
    </row>
    <row r="893" spans="1:27" hidden="1">
      <c r="A893" s="61"/>
      <c r="I893" s="61"/>
      <c r="J893" s="122"/>
      <c r="K893" s="122"/>
      <c r="R893" s="122"/>
      <c r="S893" s="122"/>
      <c r="T893" s="123"/>
      <c r="U893" s="189"/>
      <c r="AA893" s="123"/>
    </row>
    <row r="894" spans="1:27" hidden="1">
      <c r="A894" s="61"/>
      <c r="I894" s="61"/>
      <c r="J894" s="122"/>
      <c r="K894" s="122"/>
      <c r="R894" s="122"/>
      <c r="S894" s="122"/>
      <c r="T894" s="123"/>
      <c r="U894" s="189"/>
      <c r="AA894" s="123"/>
    </row>
    <row r="895" spans="1:27" hidden="1">
      <c r="A895" s="61"/>
      <c r="I895" s="61"/>
      <c r="J895" s="122"/>
      <c r="K895" s="122"/>
      <c r="R895" s="122"/>
      <c r="S895" s="122"/>
      <c r="T895" s="123"/>
      <c r="U895" s="189"/>
      <c r="AA895" s="123"/>
    </row>
    <row r="896" spans="1:27" hidden="1">
      <c r="A896" s="61"/>
      <c r="I896" s="61"/>
      <c r="J896" s="122"/>
      <c r="K896" s="122"/>
      <c r="R896" s="122"/>
      <c r="S896" s="122"/>
      <c r="T896" s="123"/>
      <c r="U896" s="189"/>
      <c r="AA896" s="123"/>
    </row>
    <row r="897" spans="1:27" hidden="1">
      <c r="A897" s="61"/>
      <c r="I897" s="61"/>
      <c r="J897" s="122"/>
      <c r="K897" s="122"/>
      <c r="R897" s="122"/>
      <c r="S897" s="122"/>
      <c r="T897" s="123"/>
      <c r="U897" s="189"/>
      <c r="AA897" s="123"/>
    </row>
    <row r="898" spans="1:27" hidden="1">
      <c r="A898" s="61"/>
      <c r="I898" s="61"/>
      <c r="J898" s="122"/>
      <c r="K898" s="122"/>
      <c r="R898" s="122"/>
      <c r="S898" s="122"/>
      <c r="T898" s="123"/>
      <c r="U898" s="189"/>
      <c r="AA898" s="123"/>
    </row>
    <row r="899" spans="1:27" hidden="1">
      <c r="A899" s="61"/>
      <c r="I899" s="61"/>
      <c r="J899" s="122"/>
      <c r="K899" s="122"/>
      <c r="R899" s="122"/>
      <c r="S899" s="122"/>
      <c r="T899" s="123"/>
      <c r="U899" s="189"/>
      <c r="AA899" s="123"/>
    </row>
    <row r="900" spans="1:27" hidden="1">
      <c r="A900" s="61"/>
      <c r="I900" s="61"/>
      <c r="J900" s="122"/>
      <c r="K900" s="122"/>
      <c r="R900" s="122"/>
      <c r="S900" s="122"/>
      <c r="T900" s="123"/>
      <c r="U900" s="189"/>
      <c r="AA900" s="123"/>
    </row>
    <row r="901" spans="1:27" hidden="1">
      <c r="A901" s="61"/>
      <c r="I901" s="61"/>
      <c r="J901" s="122"/>
      <c r="K901" s="122"/>
      <c r="R901" s="122"/>
      <c r="S901" s="122"/>
      <c r="T901" s="123"/>
      <c r="U901" s="189"/>
      <c r="AA901" s="123"/>
    </row>
    <row r="902" spans="1:27" hidden="1">
      <c r="A902" s="61"/>
      <c r="I902" s="61"/>
      <c r="J902" s="122"/>
      <c r="K902" s="122"/>
      <c r="R902" s="122"/>
      <c r="S902" s="122"/>
      <c r="T902" s="123"/>
      <c r="U902" s="189"/>
      <c r="AA902" s="123"/>
    </row>
    <row r="903" spans="1:27" hidden="1">
      <c r="A903" s="61"/>
      <c r="I903" s="61"/>
      <c r="J903" s="122"/>
      <c r="K903" s="122"/>
      <c r="R903" s="122"/>
      <c r="S903" s="122"/>
      <c r="T903" s="123"/>
      <c r="U903" s="189"/>
      <c r="AA903" s="123"/>
    </row>
    <row r="904" spans="1:27" hidden="1">
      <c r="A904" s="61"/>
      <c r="I904" s="61"/>
      <c r="J904" s="122"/>
      <c r="K904" s="122"/>
      <c r="R904" s="122"/>
      <c r="S904" s="122"/>
      <c r="T904" s="123"/>
      <c r="U904" s="189"/>
      <c r="AA904" s="123"/>
    </row>
    <row r="905" spans="1:27" hidden="1">
      <c r="A905" s="61"/>
      <c r="I905" s="61"/>
      <c r="J905" s="122"/>
      <c r="K905" s="122"/>
      <c r="R905" s="122"/>
      <c r="S905" s="122"/>
      <c r="T905" s="123"/>
      <c r="U905" s="189"/>
      <c r="AA905" s="123"/>
    </row>
    <row r="906" spans="1:27" hidden="1">
      <c r="A906" s="61"/>
      <c r="I906" s="61"/>
      <c r="J906" s="122"/>
      <c r="K906" s="122"/>
      <c r="R906" s="122"/>
      <c r="S906" s="122"/>
      <c r="T906" s="123"/>
      <c r="U906" s="189"/>
      <c r="AA906" s="123"/>
    </row>
    <row r="907" spans="1:27" hidden="1">
      <c r="A907" s="61"/>
      <c r="I907" s="61"/>
      <c r="J907" s="122"/>
      <c r="K907" s="122"/>
      <c r="R907" s="122"/>
      <c r="S907" s="122"/>
      <c r="T907" s="123"/>
      <c r="U907" s="189"/>
      <c r="AA907" s="123"/>
    </row>
    <row r="908" spans="1:27" hidden="1">
      <c r="A908" s="61"/>
      <c r="I908" s="61"/>
      <c r="J908" s="122"/>
      <c r="K908" s="122"/>
      <c r="R908" s="122"/>
      <c r="S908" s="122"/>
      <c r="T908" s="123"/>
      <c r="U908" s="189"/>
      <c r="AA908" s="123"/>
    </row>
    <row r="909" spans="1:27" hidden="1">
      <c r="A909" s="61"/>
      <c r="I909" s="61"/>
      <c r="J909" s="122"/>
      <c r="K909" s="122"/>
      <c r="R909" s="122"/>
      <c r="S909" s="122"/>
      <c r="T909" s="123"/>
      <c r="U909" s="189"/>
      <c r="AA909" s="123"/>
    </row>
    <row r="910" spans="1:27" hidden="1">
      <c r="A910" s="61"/>
      <c r="I910" s="61"/>
      <c r="J910" s="122"/>
      <c r="K910" s="122"/>
      <c r="R910" s="122"/>
      <c r="S910" s="122"/>
      <c r="T910" s="123"/>
      <c r="U910" s="189"/>
      <c r="AA910" s="123"/>
    </row>
    <row r="911" spans="1:27" hidden="1">
      <c r="A911" s="61"/>
      <c r="I911" s="61"/>
      <c r="J911" s="122"/>
      <c r="K911" s="122"/>
      <c r="R911" s="122"/>
      <c r="S911" s="122"/>
      <c r="T911" s="123"/>
      <c r="U911" s="189"/>
      <c r="AA911" s="123"/>
    </row>
    <row r="912" spans="1:27" hidden="1">
      <c r="A912" s="61"/>
      <c r="I912" s="61"/>
      <c r="J912" s="122"/>
      <c r="K912" s="122"/>
      <c r="R912" s="122"/>
      <c r="S912" s="122"/>
      <c r="T912" s="123"/>
      <c r="U912" s="189"/>
      <c r="AA912" s="123"/>
    </row>
    <row r="913" spans="1:27" hidden="1">
      <c r="A913" s="61"/>
      <c r="I913" s="61"/>
      <c r="J913" s="122"/>
      <c r="K913" s="122"/>
      <c r="R913" s="122"/>
      <c r="S913" s="122"/>
      <c r="T913" s="123"/>
      <c r="U913" s="189"/>
      <c r="AA913" s="123"/>
    </row>
    <row r="914" spans="1:27" hidden="1">
      <c r="A914" s="61"/>
      <c r="I914" s="61"/>
      <c r="J914" s="122"/>
      <c r="K914" s="122"/>
      <c r="R914" s="122"/>
      <c r="S914" s="122"/>
      <c r="T914" s="123"/>
      <c r="U914" s="189"/>
      <c r="AA914" s="123"/>
    </row>
    <row r="915" spans="1:27" hidden="1">
      <c r="A915" s="61"/>
      <c r="I915" s="61"/>
      <c r="J915" s="122"/>
      <c r="K915" s="122"/>
      <c r="R915" s="122"/>
      <c r="S915" s="122"/>
      <c r="T915" s="123"/>
      <c r="U915" s="189"/>
      <c r="AA915" s="123"/>
    </row>
    <row r="916" spans="1:27" hidden="1">
      <c r="A916" s="61"/>
      <c r="I916" s="61"/>
      <c r="J916" s="122"/>
      <c r="K916" s="122"/>
      <c r="R916" s="122"/>
      <c r="S916" s="122"/>
      <c r="T916" s="123"/>
      <c r="U916" s="189"/>
      <c r="AA916" s="123"/>
    </row>
    <row r="917" spans="1:27" hidden="1">
      <c r="A917" s="61"/>
      <c r="I917" s="61"/>
      <c r="J917" s="122"/>
      <c r="K917" s="122"/>
      <c r="R917" s="122"/>
      <c r="S917" s="122"/>
      <c r="T917" s="123"/>
      <c r="U917" s="189"/>
      <c r="AA917" s="123"/>
    </row>
    <row r="918" spans="1:27" hidden="1">
      <c r="A918" s="61"/>
      <c r="I918" s="61"/>
      <c r="J918" s="122"/>
      <c r="K918" s="122"/>
      <c r="R918" s="122"/>
      <c r="S918" s="122"/>
      <c r="T918" s="123"/>
      <c r="U918" s="189"/>
      <c r="AA918" s="123"/>
    </row>
    <row r="919" spans="1:27" hidden="1">
      <c r="A919" s="61"/>
      <c r="I919" s="61"/>
      <c r="J919" s="122"/>
      <c r="K919" s="122"/>
      <c r="R919" s="122"/>
      <c r="S919" s="122"/>
      <c r="T919" s="123"/>
      <c r="U919" s="189"/>
      <c r="AA919" s="123"/>
    </row>
    <row r="920" spans="1:27" hidden="1">
      <c r="A920" s="61"/>
      <c r="I920" s="61"/>
      <c r="J920" s="122"/>
      <c r="K920" s="122"/>
      <c r="T920" s="123"/>
      <c r="U920" s="189"/>
    </row>
    <row r="921" spans="1:27" hidden="1">
      <c r="A921" s="61"/>
      <c r="I921" s="61"/>
      <c r="J921" s="122"/>
      <c r="K921" s="122"/>
      <c r="T921" s="123"/>
      <c r="U921" s="189"/>
    </row>
    <row r="922" spans="1:27" hidden="1">
      <c r="A922" s="61"/>
      <c r="I922" s="61"/>
      <c r="J922" s="122"/>
      <c r="K922" s="122"/>
      <c r="T922" s="123"/>
      <c r="U922" s="189"/>
    </row>
    <row r="923" spans="1:27" hidden="1">
      <c r="A923" s="61"/>
      <c r="I923" s="61"/>
      <c r="J923" s="122"/>
      <c r="K923" s="122"/>
      <c r="T923" s="123"/>
      <c r="U923" s="189"/>
    </row>
    <row r="924" spans="1:27" hidden="1">
      <c r="A924" s="61"/>
      <c r="I924" s="61"/>
      <c r="J924" s="122"/>
      <c r="K924" s="122"/>
      <c r="T924" s="123"/>
      <c r="U924" s="189"/>
    </row>
    <row r="925" spans="1:27" hidden="1">
      <c r="A925" s="61"/>
      <c r="I925" s="61"/>
      <c r="J925" s="122"/>
      <c r="K925" s="122"/>
      <c r="T925" s="123"/>
      <c r="U925" s="189"/>
    </row>
    <row r="926" spans="1:27" hidden="1">
      <c r="A926" s="61"/>
      <c r="I926" s="61"/>
      <c r="J926" s="122"/>
      <c r="K926" s="122"/>
      <c r="T926" s="123"/>
      <c r="U926" s="189"/>
    </row>
    <row r="927" spans="1:27" hidden="1">
      <c r="A927" s="61"/>
      <c r="I927" s="61"/>
      <c r="J927" s="122"/>
      <c r="K927" s="122"/>
      <c r="T927" s="123"/>
      <c r="U927" s="189"/>
    </row>
    <row r="928" spans="1:27" hidden="1">
      <c r="A928" s="61"/>
      <c r="I928" s="61"/>
      <c r="J928" s="122"/>
      <c r="K928" s="122"/>
      <c r="T928" s="123"/>
      <c r="U928" s="189"/>
    </row>
    <row r="929" spans="1:21" hidden="1">
      <c r="A929" s="61"/>
      <c r="I929" s="61"/>
      <c r="J929" s="122"/>
      <c r="K929" s="122"/>
      <c r="T929" s="123"/>
      <c r="U929" s="189"/>
    </row>
    <row r="930" spans="1:21" hidden="1">
      <c r="A930" s="61"/>
      <c r="I930" s="61"/>
      <c r="J930" s="122"/>
      <c r="K930" s="122"/>
      <c r="T930" s="123"/>
      <c r="U930" s="189"/>
    </row>
    <row r="931" spans="1:21" hidden="1">
      <c r="A931" s="61"/>
      <c r="I931" s="61"/>
      <c r="J931" s="122"/>
      <c r="K931" s="122"/>
      <c r="T931" s="123"/>
      <c r="U931" s="189"/>
    </row>
    <row r="932" spans="1:21" hidden="1">
      <c r="A932" s="61"/>
      <c r="I932" s="61"/>
      <c r="J932" s="122"/>
      <c r="K932" s="122"/>
      <c r="T932" s="123"/>
      <c r="U932" s="189"/>
    </row>
    <row r="933" spans="1:21" hidden="1">
      <c r="A933" s="61"/>
      <c r="I933" s="61"/>
      <c r="J933" s="122"/>
      <c r="K933" s="122"/>
      <c r="T933" s="123"/>
      <c r="U933" s="189"/>
    </row>
    <row r="934" spans="1:21" hidden="1">
      <c r="A934" s="61"/>
      <c r="I934" s="61"/>
      <c r="J934" s="122"/>
      <c r="K934" s="122"/>
      <c r="T934" s="123"/>
      <c r="U934" s="189"/>
    </row>
    <row r="935" spans="1:21" hidden="1">
      <c r="A935" s="61"/>
      <c r="I935" s="61"/>
      <c r="J935" s="122"/>
      <c r="K935" s="122"/>
      <c r="T935" s="123"/>
      <c r="U935" s="189"/>
    </row>
    <row r="936" spans="1:21" hidden="1">
      <c r="A936" s="61"/>
      <c r="I936" s="61"/>
      <c r="J936" s="122"/>
      <c r="K936" s="122"/>
      <c r="T936" s="123"/>
      <c r="U936" s="189"/>
    </row>
    <row r="937" spans="1:21" hidden="1">
      <c r="A937" s="61"/>
      <c r="I937" s="61"/>
      <c r="J937" s="122"/>
      <c r="K937" s="122"/>
      <c r="T937" s="123"/>
      <c r="U937" s="189"/>
    </row>
    <row r="938" spans="1:21" hidden="1">
      <c r="A938" s="61"/>
      <c r="I938" s="61"/>
      <c r="J938" s="122"/>
      <c r="K938" s="122"/>
      <c r="T938" s="123"/>
      <c r="U938" s="189"/>
    </row>
    <row r="939" spans="1:21" hidden="1">
      <c r="A939" s="61"/>
      <c r="I939" s="61"/>
      <c r="J939" s="122"/>
      <c r="K939" s="122"/>
      <c r="T939" s="123"/>
      <c r="U939" s="189"/>
    </row>
    <row r="940" spans="1:21" hidden="1">
      <c r="A940" s="61"/>
      <c r="I940" s="61"/>
      <c r="J940" s="122"/>
      <c r="K940" s="122"/>
      <c r="T940" s="123"/>
      <c r="U940" s="189"/>
    </row>
    <row r="941" spans="1:21" hidden="1">
      <c r="A941" s="61"/>
      <c r="I941" s="61"/>
      <c r="J941" s="122"/>
      <c r="K941" s="122"/>
      <c r="T941" s="123"/>
      <c r="U941" s="189"/>
    </row>
    <row r="942" spans="1:21" hidden="1">
      <c r="A942" s="61"/>
      <c r="I942" s="61"/>
      <c r="J942" s="122"/>
      <c r="K942" s="122"/>
      <c r="T942" s="123"/>
      <c r="U942" s="189"/>
    </row>
    <row r="943" spans="1:21" hidden="1">
      <c r="A943" s="61"/>
      <c r="I943" s="61"/>
      <c r="J943" s="122"/>
      <c r="K943" s="122"/>
      <c r="T943" s="123"/>
      <c r="U943" s="189"/>
    </row>
    <row r="944" spans="1:21" hidden="1">
      <c r="A944" s="61"/>
      <c r="I944" s="61"/>
      <c r="J944" s="122"/>
      <c r="K944" s="122"/>
      <c r="T944" s="123"/>
      <c r="U944" s="189"/>
    </row>
    <row r="945" spans="1:21" hidden="1">
      <c r="A945" s="61"/>
      <c r="I945" s="61"/>
      <c r="J945" s="122"/>
      <c r="K945" s="122"/>
      <c r="T945" s="123"/>
      <c r="U945" s="189"/>
    </row>
    <row r="946" spans="1:21" hidden="1">
      <c r="A946" s="61"/>
      <c r="I946" s="61"/>
      <c r="J946" s="122"/>
      <c r="K946" s="122"/>
      <c r="T946" s="123"/>
      <c r="U946" s="189"/>
    </row>
    <row r="947" spans="1:21" hidden="1">
      <c r="A947" s="61"/>
      <c r="I947" s="61"/>
      <c r="J947" s="122"/>
      <c r="K947" s="122"/>
      <c r="T947" s="123"/>
      <c r="U947" s="189"/>
    </row>
    <row r="948" spans="1:21" hidden="1">
      <c r="A948" s="61"/>
      <c r="I948" s="61"/>
      <c r="J948" s="122"/>
      <c r="K948" s="122"/>
      <c r="T948" s="123"/>
      <c r="U948" s="189"/>
    </row>
    <row r="949" spans="1:21" hidden="1">
      <c r="A949" s="61"/>
      <c r="I949" s="61"/>
      <c r="J949" s="122"/>
      <c r="K949" s="122"/>
      <c r="T949" s="123"/>
      <c r="U949" s="189"/>
    </row>
    <row r="950" spans="1:21" hidden="1">
      <c r="A950" s="61"/>
      <c r="I950" s="61"/>
      <c r="J950" s="122"/>
      <c r="K950" s="122"/>
      <c r="T950" s="123"/>
      <c r="U950" s="189"/>
    </row>
    <row r="951" spans="1:21" hidden="1">
      <c r="A951" s="61"/>
      <c r="I951" s="61"/>
      <c r="J951" s="122"/>
      <c r="K951" s="122"/>
      <c r="T951" s="123"/>
      <c r="U951" s="189"/>
    </row>
    <row r="952" spans="1:21" hidden="1">
      <c r="A952" s="61"/>
      <c r="I952" s="61"/>
      <c r="J952" s="122"/>
      <c r="K952" s="122"/>
      <c r="T952" s="123"/>
      <c r="U952" s="189"/>
    </row>
    <row r="953" spans="1:21" hidden="1">
      <c r="A953" s="61"/>
      <c r="I953" s="61"/>
      <c r="J953" s="122"/>
      <c r="K953" s="122"/>
      <c r="T953" s="123"/>
      <c r="U953" s="189"/>
    </row>
    <row r="954" spans="1:21" hidden="1">
      <c r="A954" s="61"/>
      <c r="I954" s="61"/>
      <c r="J954" s="122"/>
      <c r="K954" s="122"/>
      <c r="T954" s="123"/>
      <c r="U954" s="189"/>
    </row>
    <row r="955" spans="1:21" hidden="1">
      <c r="A955" s="61"/>
      <c r="I955" s="61"/>
      <c r="J955" s="122"/>
      <c r="K955" s="122"/>
      <c r="T955" s="123"/>
      <c r="U955" s="189"/>
    </row>
    <row r="956" spans="1:21" hidden="1">
      <c r="A956" s="61"/>
      <c r="I956" s="61"/>
      <c r="J956" s="122"/>
      <c r="K956" s="122"/>
      <c r="T956" s="123"/>
      <c r="U956" s="189"/>
    </row>
    <row r="957" spans="1:21" hidden="1">
      <c r="A957" s="61"/>
      <c r="I957" s="61"/>
      <c r="J957" s="122"/>
      <c r="K957" s="122"/>
      <c r="T957" s="123"/>
      <c r="U957" s="189"/>
    </row>
    <row r="958" spans="1:21" hidden="1">
      <c r="A958" s="61"/>
      <c r="I958" s="61"/>
      <c r="J958" s="122"/>
      <c r="K958" s="122"/>
      <c r="T958" s="123"/>
      <c r="U958" s="189"/>
    </row>
    <row r="959" spans="1:21" hidden="1">
      <c r="A959" s="61"/>
      <c r="I959" s="61"/>
      <c r="J959" s="122"/>
      <c r="K959" s="122"/>
      <c r="T959" s="123"/>
      <c r="U959" s="189"/>
    </row>
    <row r="960" spans="1:21" hidden="1">
      <c r="A960" s="61"/>
      <c r="I960" s="61"/>
      <c r="J960" s="122"/>
      <c r="K960" s="122"/>
      <c r="T960" s="123"/>
      <c r="U960" s="189"/>
    </row>
    <row r="961" spans="1:21" hidden="1">
      <c r="A961" s="61"/>
      <c r="I961" s="61"/>
      <c r="J961" s="122"/>
      <c r="K961" s="122"/>
      <c r="T961" s="123"/>
      <c r="U961" s="189"/>
    </row>
    <row r="962" spans="1:21" hidden="1">
      <c r="A962" s="61"/>
      <c r="I962" s="61"/>
      <c r="J962" s="122"/>
      <c r="K962" s="122"/>
      <c r="T962" s="123"/>
      <c r="U962" s="189"/>
    </row>
    <row r="963" spans="1:21" hidden="1">
      <c r="A963" s="61"/>
      <c r="I963" s="61"/>
      <c r="J963" s="122"/>
      <c r="K963" s="122"/>
      <c r="T963" s="123"/>
      <c r="U963" s="189"/>
    </row>
    <row r="964" spans="1:21" hidden="1">
      <c r="A964" s="61"/>
      <c r="I964" s="61"/>
      <c r="J964" s="122"/>
      <c r="K964" s="122"/>
      <c r="T964" s="123"/>
      <c r="U964" s="189"/>
    </row>
    <row r="965" spans="1:21" hidden="1">
      <c r="A965" s="61"/>
      <c r="I965" s="61"/>
      <c r="J965" s="122"/>
      <c r="K965" s="122"/>
      <c r="T965" s="123"/>
      <c r="U965" s="189"/>
    </row>
    <row r="966" spans="1:21" hidden="1">
      <c r="A966" s="61"/>
      <c r="I966" s="61"/>
      <c r="J966" s="122"/>
      <c r="K966" s="122"/>
      <c r="T966" s="123"/>
      <c r="U966" s="189"/>
    </row>
    <row r="967" spans="1:21" hidden="1">
      <c r="A967" s="61"/>
      <c r="I967" s="61"/>
      <c r="J967" s="122"/>
      <c r="K967" s="122"/>
      <c r="T967" s="123"/>
      <c r="U967" s="189"/>
    </row>
    <row r="968" spans="1:21" hidden="1">
      <c r="A968" s="61"/>
      <c r="I968" s="61"/>
      <c r="J968" s="122"/>
      <c r="K968" s="122"/>
      <c r="T968" s="123"/>
      <c r="U968" s="189"/>
    </row>
    <row r="969" spans="1:21" hidden="1">
      <c r="A969" s="61"/>
      <c r="I969" s="61"/>
      <c r="J969" s="122"/>
      <c r="K969" s="122"/>
      <c r="T969" s="123"/>
      <c r="U969" s="189"/>
    </row>
    <row r="970" spans="1:21" hidden="1">
      <c r="A970" s="61"/>
      <c r="I970" s="61"/>
      <c r="J970" s="122"/>
      <c r="K970" s="122"/>
      <c r="T970" s="123"/>
      <c r="U970" s="189"/>
    </row>
    <row r="971" spans="1:21" hidden="1">
      <c r="A971" s="61"/>
      <c r="I971" s="61"/>
      <c r="J971" s="122"/>
      <c r="K971" s="122"/>
      <c r="T971" s="123"/>
      <c r="U971" s="189"/>
    </row>
    <row r="972" spans="1:21" hidden="1">
      <c r="A972" s="61"/>
      <c r="I972" s="61"/>
      <c r="J972" s="122"/>
      <c r="K972" s="122"/>
      <c r="T972" s="123"/>
      <c r="U972" s="189"/>
    </row>
    <row r="973" spans="1:21" hidden="1">
      <c r="A973" s="61"/>
      <c r="I973" s="61"/>
      <c r="J973" s="122"/>
      <c r="K973" s="122"/>
      <c r="T973" s="123"/>
      <c r="U973" s="189"/>
    </row>
    <row r="974" spans="1:21" hidden="1">
      <c r="A974" s="61"/>
      <c r="I974" s="61"/>
      <c r="J974" s="122"/>
      <c r="K974" s="122"/>
      <c r="T974" s="123"/>
      <c r="U974" s="189"/>
    </row>
    <row r="975" spans="1:21" hidden="1">
      <c r="A975" s="61"/>
      <c r="I975" s="61"/>
      <c r="J975" s="122"/>
      <c r="K975" s="122"/>
      <c r="T975" s="123"/>
      <c r="U975" s="189"/>
    </row>
    <row r="976" spans="1:21" hidden="1">
      <c r="A976" s="61"/>
      <c r="I976" s="61"/>
      <c r="J976" s="122"/>
      <c r="K976" s="122"/>
      <c r="T976" s="123"/>
      <c r="U976" s="189"/>
    </row>
    <row r="977" spans="1:21" hidden="1">
      <c r="A977" s="61"/>
      <c r="I977" s="61"/>
      <c r="J977" s="122"/>
      <c r="K977" s="122"/>
      <c r="T977" s="123"/>
      <c r="U977" s="189"/>
    </row>
    <row r="978" spans="1:21" hidden="1">
      <c r="A978" s="61"/>
      <c r="I978" s="61"/>
      <c r="J978" s="122"/>
      <c r="K978" s="122"/>
      <c r="T978" s="123"/>
      <c r="U978" s="189"/>
    </row>
    <row r="979" spans="1:21" hidden="1">
      <c r="A979" s="61"/>
      <c r="I979" s="61"/>
      <c r="J979" s="122"/>
      <c r="K979" s="122"/>
      <c r="T979" s="123"/>
      <c r="U979" s="189"/>
    </row>
    <row r="980" spans="1:21" hidden="1">
      <c r="A980" s="61"/>
      <c r="I980" s="61"/>
      <c r="J980" s="122"/>
      <c r="K980" s="122"/>
      <c r="T980" s="123"/>
      <c r="U980" s="189"/>
    </row>
    <row r="981" spans="1:21" hidden="1">
      <c r="A981" s="61"/>
      <c r="I981" s="61"/>
      <c r="J981" s="122"/>
      <c r="K981" s="122"/>
      <c r="T981" s="123"/>
      <c r="U981" s="189"/>
    </row>
    <row r="982" spans="1:21" hidden="1">
      <c r="A982" s="61"/>
      <c r="I982" s="61"/>
      <c r="J982" s="122"/>
      <c r="K982" s="122"/>
      <c r="T982" s="123"/>
      <c r="U982" s="189"/>
    </row>
    <row r="983" spans="1:21" hidden="1">
      <c r="A983" s="61"/>
      <c r="I983" s="61"/>
      <c r="J983" s="122"/>
      <c r="K983" s="122"/>
      <c r="T983" s="123"/>
      <c r="U983" s="189"/>
    </row>
    <row r="984" spans="1:21" hidden="1">
      <c r="A984" s="61"/>
      <c r="I984" s="61"/>
      <c r="J984" s="122"/>
      <c r="K984" s="122"/>
      <c r="T984" s="123"/>
      <c r="U984" s="189"/>
    </row>
    <row r="985" spans="1:21" hidden="1">
      <c r="A985" s="61"/>
      <c r="I985" s="61"/>
      <c r="J985" s="122"/>
      <c r="K985" s="122"/>
      <c r="T985" s="123"/>
      <c r="U985" s="189"/>
    </row>
    <row r="986" spans="1:21" hidden="1">
      <c r="A986" s="61"/>
      <c r="I986" s="61"/>
      <c r="J986" s="122"/>
      <c r="K986" s="122"/>
      <c r="T986" s="123"/>
      <c r="U986" s="189"/>
    </row>
    <row r="987" spans="1:21" hidden="1">
      <c r="A987" s="61"/>
      <c r="I987" s="61"/>
      <c r="J987" s="122"/>
      <c r="K987" s="122"/>
      <c r="T987" s="123"/>
      <c r="U987" s="189"/>
    </row>
    <row r="988" spans="1:21" hidden="1">
      <c r="A988" s="61"/>
      <c r="I988" s="61"/>
      <c r="J988" s="122"/>
      <c r="K988" s="122"/>
      <c r="T988" s="123"/>
      <c r="U988" s="189"/>
    </row>
    <row r="989" spans="1:21" hidden="1">
      <c r="A989" s="61"/>
      <c r="I989" s="61"/>
      <c r="J989" s="122"/>
      <c r="K989" s="122"/>
      <c r="T989" s="123"/>
      <c r="U989" s="189"/>
    </row>
    <row r="990" spans="1:21" hidden="1">
      <c r="A990" s="61"/>
      <c r="I990" s="61"/>
      <c r="J990" s="122"/>
      <c r="K990" s="122"/>
      <c r="T990" s="123"/>
      <c r="U990" s="189"/>
    </row>
    <row r="991" spans="1:21" hidden="1">
      <c r="A991" s="61"/>
      <c r="I991" s="61"/>
      <c r="J991" s="122"/>
      <c r="K991" s="122"/>
      <c r="T991" s="123"/>
      <c r="U991" s="189"/>
    </row>
    <row r="992" spans="1:21" hidden="1">
      <c r="A992" s="61"/>
      <c r="I992" s="61"/>
      <c r="J992" s="122"/>
      <c r="K992" s="122"/>
      <c r="T992" s="123"/>
      <c r="U992" s="189"/>
    </row>
    <row r="993" spans="1:21" hidden="1">
      <c r="A993" s="61"/>
      <c r="I993" s="61"/>
      <c r="J993" s="122"/>
      <c r="K993" s="122"/>
      <c r="T993" s="123"/>
      <c r="U993" s="189"/>
    </row>
    <row r="994" spans="1:21" hidden="1">
      <c r="A994" s="61"/>
      <c r="I994" s="61"/>
      <c r="J994" s="122"/>
      <c r="K994" s="122"/>
      <c r="T994" s="123"/>
      <c r="U994" s="189"/>
    </row>
    <row r="995" spans="1:21" hidden="1">
      <c r="A995" s="61"/>
      <c r="I995" s="61"/>
      <c r="J995" s="122"/>
      <c r="K995" s="122"/>
      <c r="T995" s="123"/>
      <c r="U995" s="189"/>
    </row>
    <row r="996" spans="1:21" hidden="1">
      <c r="A996" s="61"/>
      <c r="I996" s="61"/>
      <c r="J996" s="122"/>
      <c r="K996" s="122"/>
      <c r="T996" s="123"/>
      <c r="U996" s="189"/>
    </row>
    <row r="997" spans="1:21" hidden="1">
      <c r="A997" s="61"/>
      <c r="I997" s="61"/>
      <c r="J997" s="122"/>
      <c r="K997" s="122"/>
      <c r="T997" s="123"/>
      <c r="U997" s="189"/>
    </row>
    <row r="998" spans="1:21" hidden="1">
      <c r="A998" s="61"/>
      <c r="I998" s="61"/>
      <c r="J998" s="122"/>
      <c r="K998" s="122"/>
      <c r="T998" s="123"/>
      <c r="U998" s="189"/>
    </row>
    <row r="999" spans="1:21" hidden="1">
      <c r="A999" s="61"/>
      <c r="I999" s="61"/>
      <c r="J999" s="122"/>
      <c r="K999" s="122"/>
      <c r="T999" s="123"/>
      <c r="U999" s="189"/>
    </row>
    <row r="1000" spans="1:21" hidden="1">
      <c r="A1000" s="61"/>
      <c r="I1000" s="61"/>
      <c r="J1000" s="122"/>
      <c r="K1000" s="122"/>
      <c r="T1000" s="123"/>
      <c r="U1000" s="189"/>
    </row>
    <row r="1001" spans="1:21" hidden="1">
      <c r="A1001" s="61"/>
      <c r="I1001" s="61"/>
      <c r="J1001" s="122"/>
      <c r="K1001" s="122"/>
      <c r="T1001" s="123"/>
      <c r="U1001" s="189"/>
    </row>
    <row r="1002" spans="1:21" hidden="1">
      <c r="A1002" s="61"/>
      <c r="I1002" s="61"/>
      <c r="J1002" s="122"/>
      <c r="K1002" s="122"/>
      <c r="T1002" s="123"/>
      <c r="U1002" s="189"/>
    </row>
    <row r="1003" spans="1:21" hidden="1">
      <c r="A1003" s="61"/>
      <c r="I1003" s="61"/>
      <c r="J1003" s="122"/>
      <c r="K1003" s="122"/>
      <c r="T1003" s="123"/>
      <c r="U1003" s="189"/>
    </row>
    <row r="1004" spans="1:21" hidden="1">
      <c r="A1004" s="61"/>
      <c r="I1004" s="61"/>
      <c r="J1004" s="122"/>
      <c r="K1004" s="122"/>
      <c r="T1004" s="123"/>
      <c r="U1004" s="189"/>
    </row>
    <row r="1005" spans="1:21" hidden="1">
      <c r="A1005" s="61"/>
      <c r="I1005" s="61"/>
      <c r="J1005" s="122"/>
      <c r="K1005" s="122"/>
      <c r="T1005" s="123"/>
      <c r="U1005" s="189"/>
    </row>
    <row r="1006" spans="1:21" hidden="1">
      <c r="A1006" s="61"/>
      <c r="I1006" s="61"/>
      <c r="J1006" s="122"/>
      <c r="K1006" s="122"/>
      <c r="T1006" s="123"/>
      <c r="U1006" s="189"/>
    </row>
    <row r="1007" spans="1:21" hidden="1">
      <c r="A1007" s="61"/>
      <c r="I1007" s="61"/>
      <c r="J1007" s="122"/>
      <c r="K1007" s="122"/>
      <c r="T1007" s="123"/>
      <c r="U1007" s="189"/>
    </row>
    <row r="1008" spans="1:21" hidden="1">
      <c r="A1008" s="61"/>
      <c r="I1008" s="61"/>
      <c r="J1008" s="122"/>
      <c r="K1008" s="122"/>
      <c r="T1008" s="123"/>
      <c r="U1008" s="189"/>
    </row>
    <row r="1009" spans="1:21" hidden="1">
      <c r="A1009" s="61"/>
      <c r="I1009" s="61"/>
      <c r="J1009" s="122"/>
      <c r="K1009" s="122"/>
      <c r="T1009" s="123"/>
      <c r="U1009" s="189"/>
    </row>
    <row r="1010" spans="1:21" hidden="1">
      <c r="A1010" s="61"/>
      <c r="I1010" s="61"/>
      <c r="J1010" s="122"/>
      <c r="K1010" s="122"/>
      <c r="T1010" s="123"/>
      <c r="U1010" s="189"/>
    </row>
    <row r="1011" spans="1:21" hidden="1">
      <c r="A1011" s="61"/>
      <c r="I1011" s="61"/>
      <c r="J1011" s="122"/>
      <c r="K1011" s="122"/>
      <c r="T1011" s="123"/>
      <c r="U1011" s="189"/>
    </row>
    <row r="1012" spans="1:21" hidden="1">
      <c r="A1012" s="61"/>
      <c r="I1012" s="61"/>
      <c r="J1012" s="122"/>
      <c r="K1012" s="122"/>
      <c r="T1012" s="123"/>
      <c r="U1012" s="189"/>
    </row>
    <row r="1013" spans="1:21" hidden="1">
      <c r="A1013" s="61"/>
      <c r="I1013" s="61"/>
      <c r="J1013" s="122"/>
      <c r="K1013" s="122"/>
      <c r="T1013" s="123"/>
      <c r="U1013" s="189"/>
    </row>
    <row r="1014" spans="1:21" hidden="1">
      <c r="A1014" s="61"/>
      <c r="I1014" s="61"/>
      <c r="J1014" s="122"/>
      <c r="K1014" s="122"/>
      <c r="T1014" s="123"/>
      <c r="U1014" s="189"/>
    </row>
    <row r="1015" spans="1:21" hidden="1">
      <c r="A1015" s="61"/>
      <c r="I1015" s="61"/>
      <c r="J1015" s="122"/>
      <c r="K1015" s="122"/>
      <c r="T1015" s="123"/>
      <c r="U1015" s="189"/>
    </row>
    <row r="1016" spans="1:21" hidden="1">
      <c r="A1016" s="61"/>
    </row>
    <row r="1017" spans="1:21" hidden="1">
      <c r="A1017" s="61"/>
    </row>
    <row r="1018" spans="1:21" hidden="1">
      <c r="A1018" s="61"/>
    </row>
    <row r="1019" spans="1:21" hidden="1">
      <c r="A1019" s="61"/>
    </row>
    <row r="1020" spans="1:21" hidden="1">
      <c r="A1020" s="61"/>
    </row>
    <row r="1021" spans="1:21" hidden="1">
      <c r="A1021" s="61"/>
    </row>
    <row r="1022" spans="1:21" hidden="1">
      <c r="A1022" s="61"/>
    </row>
    <row r="1023" spans="1:21" hidden="1">
      <c r="A1023" s="61"/>
    </row>
    <row r="1024" spans="1:21" hidden="1">
      <c r="A1024" s="61"/>
    </row>
    <row r="1025" spans="1:1" hidden="1">
      <c r="A1025" s="61"/>
    </row>
    <row r="1026" spans="1:1" hidden="1">
      <c r="A1026" s="61"/>
    </row>
    <row r="1027" spans="1:1" hidden="1">
      <c r="A1027" s="61"/>
    </row>
    <row r="1028" spans="1:1" hidden="1">
      <c r="A1028" s="61"/>
    </row>
    <row r="1029" spans="1:1" hidden="1">
      <c r="A1029" s="61"/>
    </row>
    <row r="1030" spans="1:1" hidden="1">
      <c r="A1030" s="61"/>
    </row>
    <row r="1031" spans="1:1" hidden="1">
      <c r="A1031" s="61"/>
    </row>
    <row r="1032" spans="1:1" hidden="1">
      <c r="A1032" s="61"/>
    </row>
    <row r="1033" spans="1:1" hidden="1">
      <c r="A1033" s="61"/>
    </row>
    <row r="1034" spans="1:1" hidden="1">
      <c r="A1034" s="61"/>
    </row>
    <row r="1035" spans="1:1" hidden="1">
      <c r="A1035" s="61"/>
    </row>
    <row r="1036" spans="1:1" hidden="1">
      <c r="A1036" s="61"/>
    </row>
    <row r="1037" spans="1:1" hidden="1">
      <c r="A1037" s="61"/>
    </row>
    <row r="1038" spans="1:1" hidden="1">
      <c r="A1038" s="61"/>
    </row>
    <row r="1039" spans="1:1" hidden="1">
      <c r="A1039" s="61"/>
    </row>
    <row r="1040" spans="1:1" hidden="1">
      <c r="A1040" s="61"/>
    </row>
    <row r="1041" spans="1:1" hidden="1">
      <c r="A1041" s="61"/>
    </row>
    <row r="1042" spans="1:1" hidden="1">
      <c r="A1042" s="61"/>
    </row>
    <row r="1043" spans="1:1" hidden="1">
      <c r="A1043" s="61"/>
    </row>
    <row r="1044" spans="1:1" hidden="1">
      <c r="A1044" s="61"/>
    </row>
    <row r="1045" spans="1:1" hidden="1">
      <c r="A1045" s="61"/>
    </row>
    <row r="1046" spans="1:1" hidden="1">
      <c r="A1046" s="61"/>
    </row>
    <row r="1047" spans="1:1" hidden="1">
      <c r="A1047" s="61"/>
    </row>
    <row r="1048" spans="1:1" hidden="1">
      <c r="A1048" s="61"/>
    </row>
    <row r="1049" spans="1:1" hidden="1">
      <c r="A1049" s="61"/>
    </row>
    <row r="1050" spans="1:1" hidden="1">
      <c r="A1050" s="61"/>
    </row>
    <row r="1051" spans="1:1" hidden="1">
      <c r="A1051" s="61"/>
    </row>
    <row r="1052" spans="1:1" hidden="1">
      <c r="A1052" s="61"/>
    </row>
    <row r="1053" spans="1:1" hidden="1">
      <c r="A1053" s="61"/>
    </row>
    <row r="1054" spans="1:1" hidden="1">
      <c r="A1054" s="61"/>
    </row>
    <row r="1055" spans="1:1" hidden="1">
      <c r="A1055" s="61"/>
    </row>
    <row r="1056" spans="1:1" hidden="1">
      <c r="A1056" s="61"/>
    </row>
    <row r="1057" spans="1:1" hidden="1">
      <c r="A1057" s="61"/>
    </row>
    <row r="1058" spans="1:1" hidden="1">
      <c r="A1058" s="61"/>
    </row>
    <row r="1059" spans="1:1" hidden="1">
      <c r="A1059" s="61"/>
    </row>
    <row r="1060" spans="1:1" hidden="1">
      <c r="A1060" s="61"/>
    </row>
    <row r="1061" spans="1:1" hidden="1">
      <c r="A1061" s="61"/>
    </row>
    <row r="1062" spans="1:1" hidden="1">
      <c r="A1062" s="61"/>
    </row>
    <row r="1063" spans="1:1" hidden="1">
      <c r="A1063" s="61"/>
    </row>
    <row r="1064" spans="1:1" hidden="1">
      <c r="A1064" s="61"/>
    </row>
    <row r="1065" spans="1:1" hidden="1">
      <c r="A1065" s="61"/>
    </row>
    <row r="1066" spans="1:1" hidden="1">
      <c r="A1066" s="61"/>
    </row>
    <row r="1067" spans="1:1" hidden="1">
      <c r="A1067" s="61"/>
    </row>
    <row r="1068" spans="1:1" hidden="1">
      <c r="A1068" s="61"/>
    </row>
    <row r="1069" spans="1:1" hidden="1">
      <c r="A1069" s="61"/>
    </row>
    <row r="1070" spans="1:1" hidden="1">
      <c r="A1070" s="61"/>
    </row>
    <row r="1071" spans="1:1" hidden="1">
      <c r="A1071" s="61"/>
    </row>
    <row r="1072" spans="1:1" hidden="1">
      <c r="A1072" s="61"/>
    </row>
    <row r="1073" spans="1:1" hidden="1">
      <c r="A1073" s="61"/>
    </row>
    <row r="1074" spans="1:1" hidden="1">
      <c r="A1074" s="61"/>
    </row>
    <row r="1075" spans="1:1" hidden="1">
      <c r="A1075" s="61"/>
    </row>
    <row r="1076" spans="1:1" hidden="1">
      <c r="A1076" s="61"/>
    </row>
    <row r="1077" spans="1:1" hidden="1">
      <c r="A1077" s="61"/>
    </row>
    <row r="1078" spans="1:1" hidden="1">
      <c r="A1078" s="61"/>
    </row>
    <row r="1079" spans="1:1" hidden="1">
      <c r="A1079" s="61"/>
    </row>
    <row r="1080" spans="1:1" hidden="1">
      <c r="A1080" s="61"/>
    </row>
    <row r="1081" spans="1:1" hidden="1">
      <c r="A1081" s="61"/>
    </row>
    <row r="1082" spans="1:1" hidden="1">
      <c r="A1082" s="61"/>
    </row>
    <row r="1083" spans="1:1" hidden="1">
      <c r="A1083" s="61"/>
    </row>
    <row r="1084" spans="1:1" hidden="1">
      <c r="A1084" s="61"/>
    </row>
    <row r="1085" spans="1:1" hidden="1">
      <c r="A1085" s="61"/>
    </row>
    <row r="1086" spans="1:1" hidden="1">
      <c r="A1086" s="61"/>
    </row>
    <row r="1087" spans="1:1" hidden="1">
      <c r="A1087" s="61"/>
    </row>
    <row r="1088" spans="1:1" hidden="1">
      <c r="A1088" s="61"/>
    </row>
    <row r="1089" spans="1:1" hidden="1">
      <c r="A1089" s="61"/>
    </row>
    <row r="1090" spans="1:1" hidden="1">
      <c r="A1090" s="61"/>
    </row>
    <row r="1091" spans="1:1" hidden="1">
      <c r="A1091" s="61"/>
    </row>
    <row r="1092" spans="1:1" hidden="1">
      <c r="A1092" s="61"/>
    </row>
    <row r="1093" spans="1:1" hidden="1">
      <c r="A1093" s="61"/>
    </row>
    <row r="1094" spans="1:1" hidden="1">
      <c r="A1094" s="61"/>
    </row>
    <row r="1095" spans="1:1" hidden="1">
      <c r="A1095" s="61"/>
    </row>
    <row r="1096" spans="1:1" hidden="1">
      <c r="A1096" s="61"/>
    </row>
    <row r="1097" spans="1:1" hidden="1">
      <c r="A1097" s="61"/>
    </row>
    <row r="1098" spans="1:1" hidden="1">
      <c r="A1098" s="61"/>
    </row>
    <row r="1099" spans="1:1" hidden="1">
      <c r="A1099" s="61"/>
    </row>
    <row r="1100" spans="1:1" hidden="1">
      <c r="A1100" s="61"/>
    </row>
    <row r="1101" spans="1:1" hidden="1">
      <c r="A1101" s="61"/>
    </row>
    <row r="1102" spans="1:1" hidden="1">
      <c r="A1102" s="61"/>
    </row>
    <row r="1103" spans="1:1" hidden="1">
      <c r="A1103" s="61"/>
    </row>
    <row r="1104" spans="1:1" hidden="1">
      <c r="A1104" s="61"/>
    </row>
    <row r="1105" spans="1:1" hidden="1">
      <c r="A1105" s="61"/>
    </row>
    <row r="1106" spans="1:1" hidden="1">
      <c r="A1106" s="61"/>
    </row>
    <row r="1107" spans="1:1" hidden="1">
      <c r="A1107" s="61"/>
    </row>
    <row r="1108" spans="1:1" hidden="1">
      <c r="A1108" s="61"/>
    </row>
    <row r="1109" spans="1:1" hidden="1">
      <c r="A1109" s="61"/>
    </row>
    <row r="1110" spans="1:1" hidden="1">
      <c r="A1110" s="61"/>
    </row>
    <row r="1111" spans="1:1" hidden="1">
      <c r="A1111" s="61"/>
    </row>
    <row r="1112" spans="1:1" hidden="1">
      <c r="A1112" s="61"/>
    </row>
    <row r="1113" spans="1:1" hidden="1">
      <c r="A1113" s="61"/>
    </row>
    <row r="1114" spans="1:1" hidden="1">
      <c r="A1114" s="61"/>
    </row>
    <row r="1115" spans="1:1" hidden="1">
      <c r="A1115" s="61"/>
    </row>
    <row r="1116" spans="1:1" hidden="1">
      <c r="A1116" s="61"/>
    </row>
    <row r="1117" spans="1:1" hidden="1">
      <c r="A1117" s="61"/>
    </row>
    <row r="1118" spans="1:1" hidden="1">
      <c r="A1118" s="61"/>
    </row>
    <row r="1119" spans="1:1" hidden="1">
      <c r="A1119" s="61"/>
    </row>
    <row r="1120" spans="1:1" hidden="1">
      <c r="A1120" s="61"/>
    </row>
    <row r="1121" spans="1:1" hidden="1">
      <c r="A1121" s="61"/>
    </row>
    <row r="1122" spans="1:1" hidden="1">
      <c r="A1122" s="61"/>
    </row>
    <row r="1123" spans="1:1" hidden="1">
      <c r="A1123" s="61"/>
    </row>
    <row r="1124" spans="1:1" hidden="1">
      <c r="A1124" s="61"/>
    </row>
    <row r="1125" spans="1:1" hidden="1">
      <c r="A1125" s="61"/>
    </row>
    <row r="1126" spans="1:1" hidden="1">
      <c r="A1126" s="61"/>
    </row>
    <row r="1127" spans="1:1" hidden="1">
      <c r="A1127" s="61"/>
    </row>
    <row r="1128" spans="1:1" hidden="1">
      <c r="A1128" s="61"/>
    </row>
    <row r="1129" spans="1:1" hidden="1">
      <c r="A1129" s="61"/>
    </row>
    <row r="1130" spans="1:1" hidden="1">
      <c r="A1130" s="61"/>
    </row>
    <row r="1131" spans="1:1" hidden="1">
      <c r="A1131" s="61"/>
    </row>
    <row r="1132" spans="1:1" hidden="1">
      <c r="A1132" s="61"/>
    </row>
    <row r="1133" spans="1:1" hidden="1">
      <c r="A1133" s="61"/>
    </row>
    <row r="1134" spans="1:1" hidden="1">
      <c r="A1134" s="61"/>
    </row>
    <row r="1135" spans="1:1" hidden="1">
      <c r="A1135" s="61"/>
    </row>
    <row r="1136" spans="1:1" hidden="1">
      <c r="A1136" s="61"/>
    </row>
    <row r="1137" spans="1:1" hidden="1">
      <c r="A1137" s="61"/>
    </row>
    <row r="1138" spans="1:1" hidden="1">
      <c r="A1138" s="61"/>
    </row>
    <row r="1139" spans="1:1" hidden="1">
      <c r="A1139" s="61"/>
    </row>
    <row r="1140" spans="1:1" hidden="1">
      <c r="A1140" s="61"/>
    </row>
    <row r="1141" spans="1:1" hidden="1">
      <c r="A1141" s="61"/>
    </row>
    <row r="1142" spans="1:1" hidden="1">
      <c r="A1142" s="61"/>
    </row>
    <row r="1143" spans="1:1" hidden="1">
      <c r="A1143" s="61"/>
    </row>
    <row r="1144" spans="1:1" hidden="1">
      <c r="A1144" s="61"/>
    </row>
    <row r="1145" spans="1:1" hidden="1">
      <c r="A1145" s="61"/>
    </row>
    <row r="1146" spans="1:1" hidden="1">
      <c r="A1146" s="61"/>
    </row>
    <row r="1147" spans="1:1" hidden="1">
      <c r="A1147" s="61"/>
    </row>
    <row r="1148" spans="1:1" hidden="1">
      <c r="A1148" s="61"/>
    </row>
  </sheetData>
  <sheetProtection algorithmName="SHA-512" hashValue="Js1U5WwnmzNvvZhQ5z0tUKfVihgeelIPbFJkmhyjDSaOTJ39MQVo6OjHhfn3eOM3Q1IZSfCQ+yknuDtYFvcq2A==" saltValue="WTuyBXStwJcihmtKQYHjrw==" spinCount="100000" sheet="1" selectLockedCells="1" sort="0" autoFilter="0"/>
  <mergeCells count="395">
    <mergeCell ref="K371:O371"/>
    <mergeCell ref="K383:O383"/>
    <mergeCell ref="K395:O395"/>
    <mergeCell ref="C4:D4"/>
    <mergeCell ref="V155:Y155"/>
    <mergeCell ref="M155:N155"/>
    <mergeCell ref="K156:L156"/>
    <mergeCell ref="M156:N156"/>
    <mergeCell ref="M154:N154"/>
    <mergeCell ref="M146:N146"/>
    <mergeCell ref="M147:N147"/>
    <mergeCell ref="M148:N148"/>
    <mergeCell ref="M151:N151"/>
    <mergeCell ref="M152:N152"/>
    <mergeCell ref="M153:N153"/>
    <mergeCell ref="V146:Y146"/>
    <mergeCell ref="V147:Y147"/>
    <mergeCell ref="V148:Y148"/>
    <mergeCell ref="V149:Y149"/>
    <mergeCell ref="V150:Y150"/>
    <mergeCell ref="V151:Y151"/>
    <mergeCell ref="V152:Y152"/>
    <mergeCell ref="V153:Y153"/>
    <mergeCell ref="C152:D152"/>
    <mergeCell ref="B133:G133"/>
    <mergeCell ref="C149:D149"/>
    <mergeCell ref="C153:D153"/>
    <mergeCell ref="V154:Y154"/>
    <mergeCell ref="C154:D154"/>
    <mergeCell ref="Y38:Z38"/>
    <mergeCell ref="Y39:Z39"/>
    <mergeCell ref="X93:Y93"/>
    <mergeCell ref="X94:Y94"/>
    <mergeCell ref="X95:Y95"/>
    <mergeCell ref="X96:Y96"/>
    <mergeCell ref="X97:Y97"/>
    <mergeCell ref="X92:Y92"/>
    <mergeCell ref="Z139:Z140"/>
    <mergeCell ref="X113:Y113"/>
    <mergeCell ref="X114:Y114"/>
    <mergeCell ref="X115:Y115"/>
    <mergeCell ref="X116:Y116"/>
    <mergeCell ref="X117:Y117"/>
    <mergeCell ref="X118:Y118"/>
    <mergeCell ref="X119:Y119"/>
    <mergeCell ref="X100:Y100"/>
    <mergeCell ref="X101:Y101"/>
    <mergeCell ref="X104:Y104"/>
    <mergeCell ref="C148:D148"/>
    <mergeCell ref="M149:N149"/>
    <mergeCell ref="V141:Y141"/>
    <mergeCell ref="V142:Y142"/>
    <mergeCell ref="V143:Y143"/>
    <mergeCell ref="V144:Y144"/>
    <mergeCell ref="K139:K140"/>
    <mergeCell ref="B135:G135"/>
    <mergeCell ref="B137:H138"/>
    <mergeCell ref="V145:Y145"/>
    <mergeCell ref="K137:R138"/>
    <mergeCell ref="G35:H35"/>
    <mergeCell ref="B43:F43"/>
    <mergeCell ref="G37:H37"/>
    <mergeCell ref="G38:H38"/>
    <mergeCell ref="G39:H39"/>
    <mergeCell ref="G40:H40"/>
    <mergeCell ref="G75:H75"/>
    <mergeCell ref="G76:H76"/>
    <mergeCell ref="B59:F59"/>
    <mergeCell ref="B60:H60"/>
    <mergeCell ref="B65:H65"/>
    <mergeCell ref="B68:H69"/>
    <mergeCell ref="B67:H67"/>
    <mergeCell ref="B66:H66"/>
    <mergeCell ref="B61:H61"/>
    <mergeCell ref="X109:Y109"/>
    <mergeCell ref="X110:Y110"/>
    <mergeCell ref="G81:G82"/>
    <mergeCell ref="G73:H73"/>
    <mergeCell ref="B73:E73"/>
    <mergeCell ref="B74:E74"/>
    <mergeCell ref="B75:E75"/>
    <mergeCell ref="B76:E76"/>
    <mergeCell ref="B77:E77"/>
    <mergeCell ref="B78:E78"/>
    <mergeCell ref="D81:D82"/>
    <mergeCell ref="X107:Y107"/>
    <mergeCell ref="X108:Y108"/>
    <mergeCell ref="X105:Y105"/>
    <mergeCell ref="X106:Y106"/>
    <mergeCell ref="X98:Y98"/>
    <mergeCell ref="X99:Y99"/>
    <mergeCell ref="U168:Z168"/>
    <mergeCell ref="U169:Z186"/>
    <mergeCell ref="X102:Y102"/>
    <mergeCell ref="X103:Y103"/>
    <mergeCell ref="X50:Z50"/>
    <mergeCell ref="U51:W51"/>
    <mergeCell ref="X51:Z51"/>
    <mergeCell ref="U53:W53"/>
    <mergeCell ref="X53:Z53"/>
    <mergeCell ref="U55:W55"/>
    <mergeCell ref="X55:Z55"/>
    <mergeCell ref="U80:Z80"/>
    <mergeCell ref="U81:U82"/>
    <mergeCell ref="V81:V82"/>
    <mergeCell ref="Z81:Z82"/>
    <mergeCell ref="X81:Y82"/>
    <mergeCell ref="X122:Y122"/>
    <mergeCell ref="X123:Y123"/>
    <mergeCell ref="X124:Y124"/>
    <mergeCell ref="X125:Y125"/>
    <mergeCell ref="X126:Y126"/>
    <mergeCell ref="X127:Y127"/>
    <mergeCell ref="Z158:Z159"/>
    <mergeCell ref="U160:Z166"/>
    <mergeCell ref="X111:Y111"/>
    <mergeCell ref="X112:Y112"/>
    <mergeCell ref="U137:Z138"/>
    <mergeCell ref="U139:U140"/>
    <mergeCell ref="U135:X135"/>
    <mergeCell ref="X130:Y130"/>
    <mergeCell ref="X131:Y131"/>
    <mergeCell ref="X132:Y132"/>
    <mergeCell ref="V139:Y140"/>
    <mergeCell ref="X121:Y121"/>
    <mergeCell ref="X128:Y128"/>
    <mergeCell ref="X129:Y129"/>
    <mergeCell ref="X120:Y120"/>
    <mergeCell ref="Y36:Z36"/>
    <mergeCell ref="W81:W82"/>
    <mergeCell ref="X45:Z45"/>
    <mergeCell ref="V46:W46"/>
    <mergeCell ref="X46:Z46"/>
    <mergeCell ref="U49:W49"/>
    <mergeCell ref="X49:Z49"/>
    <mergeCell ref="U48:W48"/>
    <mergeCell ref="X48:Z48"/>
    <mergeCell ref="U50:W50"/>
    <mergeCell ref="U40:V42"/>
    <mergeCell ref="Y40:Z40"/>
    <mergeCell ref="Y41:Z41"/>
    <mergeCell ref="Y42:Z42"/>
    <mergeCell ref="U37:V39"/>
    <mergeCell ref="Y37:Z37"/>
    <mergeCell ref="K2:K3"/>
    <mergeCell ref="L2:M3"/>
    <mergeCell ref="X2:Y3"/>
    <mergeCell ref="Y31:Z31"/>
    <mergeCell ref="Y32:Z32"/>
    <mergeCell ref="U33:U35"/>
    <mergeCell ref="Y33:Z33"/>
    <mergeCell ref="Y34:Z34"/>
    <mergeCell ref="Y35:Z35"/>
    <mergeCell ref="U11:U13"/>
    <mergeCell ref="M144:N144"/>
    <mergeCell ref="M150:N150"/>
    <mergeCell ref="C150:D150"/>
    <mergeCell ref="C151:D151"/>
    <mergeCell ref="W22:X22"/>
    <mergeCell ref="P41:Q41"/>
    <mergeCell ref="P42:Q42"/>
    <mergeCell ref="K37:L39"/>
    <mergeCell ref="Z2:Z3"/>
    <mergeCell ref="U25:Z25"/>
    <mergeCell ref="Y26:Z26"/>
    <mergeCell ref="U27:U29"/>
    <mergeCell ref="Y27:Z27"/>
    <mergeCell ref="Y28:Z28"/>
    <mergeCell ref="Y29:Z29"/>
    <mergeCell ref="Y30:Z30"/>
    <mergeCell ref="P30:Q30"/>
    <mergeCell ref="P31:Q31"/>
    <mergeCell ref="P32:Q32"/>
    <mergeCell ref="P37:Q37"/>
    <mergeCell ref="P38:Q38"/>
    <mergeCell ref="P39:Q39"/>
    <mergeCell ref="P33:Q33"/>
    <mergeCell ref="P34:Q34"/>
    <mergeCell ref="K50:N50"/>
    <mergeCell ref="O49:Q49"/>
    <mergeCell ref="B49:E49"/>
    <mergeCell ref="F49:H49"/>
    <mergeCell ref="B168:H168"/>
    <mergeCell ref="B169:H186"/>
    <mergeCell ref="B139:B140"/>
    <mergeCell ref="E139:E140"/>
    <mergeCell ref="F139:F140"/>
    <mergeCell ref="B160:H166"/>
    <mergeCell ref="K158:O159"/>
    <mergeCell ref="H139:H140"/>
    <mergeCell ref="B158:G159"/>
    <mergeCell ref="G139:G140"/>
    <mergeCell ref="M145:N145"/>
    <mergeCell ref="C155:D155"/>
    <mergeCell ref="L139:L140"/>
    <mergeCell ref="C139:D140"/>
    <mergeCell ref="C141:D141"/>
    <mergeCell ref="M139:N140"/>
    <mergeCell ref="M141:N141"/>
    <mergeCell ref="M142:N142"/>
    <mergeCell ref="M143:N143"/>
    <mergeCell ref="O139:O140"/>
    <mergeCell ref="B72:H72"/>
    <mergeCell ref="B81:B82"/>
    <mergeCell ref="C81:C82"/>
    <mergeCell ref="E81:E82"/>
    <mergeCell ref="F81:F82"/>
    <mergeCell ref="H81:H82"/>
    <mergeCell ref="G74:H74"/>
    <mergeCell ref="O55:Q55"/>
    <mergeCell ref="F51:H51"/>
    <mergeCell ref="K53:N53"/>
    <mergeCell ref="O53:Q53"/>
    <mergeCell ref="F55:H55"/>
    <mergeCell ref="K55:N55"/>
    <mergeCell ref="B51:E51"/>
    <mergeCell ref="O51:Q51"/>
    <mergeCell ref="B7:E7"/>
    <mergeCell ref="F7:H7"/>
    <mergeCell ref="F10:H10"/>
    <mergeCell ref="F11:H11"/>
    <mergeCell ref="B11:E11"/>
    <mergeCell ref="B12:E12"/>
    <mergeCell ref="B16:E16"/>
    <mergeCell ref="H158:H159"/>
    <mergeCell ref="B156:D156"/>
    <mergeCell ref="F45:H45"/>
    <mergeCell ref="F46:H46"/>
    <mergeCell ref="B50:E50"/>
    <mergeCell ref="B53:E53"/>
    <mergeCell ref="B55:E55"/>
    <mergeCell ref="B58:G58"/>
    <mergeCell ref="F50:H50"/>
    <mergeCell ref="F53:H53"/>
    <mergeCell ref="C142:D142"/>
    <mergeCell ref="C143:D143"/>
    <mergeCell ref="C144:D144"/>
    <mergeCell ref="C145:D145"/>
    <mergeCell ref="C146:D146"/>
    <mergeCell ref="C147:D147"/>
    <mergeCell ref="B80:H80"/>
    <mergeCell ref="F21:H21"/>
    <mergeCell ref="F22:H22"/>
    <mergeCell ref="F23:H23"/>
    <mergeCell ref="B25:H25"/>
    <mergeCell ref="B21:E21"/>
    <mergeCell ref="B22:E22"/>
    <mergeCell ref="B23:E23"/>
    <mergeCell ref="F14:H14"/>
    <mergeCell ref="B14:E14"/>
    <mergeCell ref="B30:C32"/>
    <mergeCell ref="B33:C35"/>
    <mergeCell ref="B36:D36"/>
    <mergeCell ref="B37:D39"/>
    <mergeCell ref="P29:Q29"/>
    <mergeCell ref="K25:Q25"/>
    <mergeCell ref="P26:Q26"/>
    <mergeCell ref="P28:Q28"/>
    <mergeCell ref="P27:Q27"/>
    <mergeCell ref="G33:H33"/>
    <mergeCell ref="G32:H32"/>
    <mergeCell ref="G34:H34"/>
    <mergeCell ref="G29:H29"/>
    <mergeCell ref="M28:N28"/>
    <mergeCell ref="M29:N29"/>
    <mergeCell ref="B26:C26"/>
    <mergeCell ref="B27:C29"/>
    <mergeCell ref="G31:H31"/>
    <mergeCell ref="G30:H30"/>
    <mergeCell ref="G36:H36"/>
    <mergeCell ref="G27:H27"/>
    <mergeCell ref="G28:H28"/>
    <mergeCell ref="K27:K29"/>
    <mergeCell ref="G26:H26"/>
    <mergeCell ref="B17:E17"/>
    <mergeCell ref="B18:E18"/>
    <mergeCell ref="B13:E13"/>
    <mergeCell ref="F19:H19"/>
    <mergeCell ref="F20:H20"/>
    <mergeCell ref="B8:E8"/>
    <mergeCell ref="B10:E10"/>
    <mergeCell ref="B9:E9"/>
    <mergeCell ref="F9:H9"/>
    <mergeCell ref="F12:H12"/>
    <mergeCell ref="F16:H16"/>
    <mergeCell ref="F15:H15"/>
    <mergeCell ref="F17:H17"/>
    <mergeCell ref="F18:H18"/>
    <mergeCell ref="F13:H13"/>
    <mergeCell ref="F8:H8"/>
    <mergeCell ref="U20:U21"/>
    <mergeCell ref="M26:N26"/>
    <mergeCell ref="M27:N27"/>
    <mergeCell ref="M37:N37"/>
    <mergeCell ref="M38:N38"/>
    <mergeCell ref="M36:N36"/>
    <mergeCell ref="K33:K35"/>
    <mergeCell ref="M33:N33"/>
    <mergeCell ref="M30:N30"/>
    <mergeCell ref="P36:Q36"/>
    <mergeCell ref="U30:U32"/>
    <mergeCell ref="U36:V36"/>
    <mergeCell ref="K30:K32"/>
    <mergeCell ref="M31:N31"/>
    <mergeCell ref="M32:N32"/>
    <mergeCell ref="M34:N34"/>
    <mergeCell ref="M35:N35"/>
    <mergeCell ref="K36:L36"/>
    <mergeCell ref="P35:Q35"/>
    <mergeCell ref="B62:H62"/>
    <mergeCell ref="B64:H64"/>
    <mergeCell ref="B63:H63"/>
    <mergeCell ref="R81:R82"/>
    <mergeCell ref="G77:H77"/>
    <mergeCell ref="G78:H78"/>
    <mergeCell ref="M39:N39"/>
    <mergeCell ref="M40:N40"/>
    <mergeCell ref="M41:N41"/>
    <mergeCell ref="M42:N42"/>
    <mergeCell ref="K40:L42"/>
    <mergeCell ref="K51:N51"/>
    <mergeCell ref="K45:K46"/>
    <mergeCell ref="L45:N45"/>
    <mergeCell ref="L46:N46"/>
    <mergeCell ref="K48:N48"/>
    <mergeCell ref="K49:N49"/>
    <mergeCell ref="M81:M82"/>
    <mergeCell ref="L81:L82"/>
    <mergeCell ref="K81:K82"/>
    <mergeCell ref="N81:N82"/>
    <mergeCell ref="K80:R80"/>
    <mergeCell ref="B40:D42"/>
    <mergeCell ref="B45:C46"/>
    <mergeCell ref="G41:H41"/>
    <mergeCell ref="O43:Q43"/>
    <mergeCell ref="K43:N43"/>
    <mergeCell ref="P40:Q40"/>
    <mergeCell ref="G42:H42"/>
    <mergeCell ref="O48:Q48"/>
    <mergeCell ref="B44:H44"/>
    <mergeCell ref="G43:H43"/>
    <mergeCell ref="B48:E48"/>
    <mergeCell ref="F48:H48"/>
    <mergeCell ref="O45:Q45"/>
    <mergeCell ref="O46:Q46"/>
    <mergeCell ref="D45:E45"/>
    <mergeCell ref="D46:E46"/>
    <mergeCell ref="C6:H6"/>
    <mergeCell ref="B369:F369"/>
    <mergeCell ref="V18:Z18"/>
    <mergeCell ref="U133:Y133"/>
    <mergeCell ref="V16:Z17"/>
    <mergeCell ref="V19:Z19"/>
    <mergeCell ref="U158:Y159"/>
    <mergeCell ref="V156:Z156"/>
    <mergeCell ref="X83:Y83"/>
    <mergeCell ref="X84:Y84"/>
    <mergeCell ref="X85:Y85"/>
    <mergeCell ref="X86:Y86"/>
    <mergeCell ref="X87:Y87"/>
    <mergeCell ref="X88:Y88"/>
    <mergeCell ref="X89:Y89"/>
    <mergeCell ref="X90:Y90"/>
    <mergeCell ref="X91:Y91"/>
    <mergeCell ref="O81:O82"/>
    <mergeCell ref="P81:P82"/>
    <mergeCell ref="U43:W43"/>
    <mergeCell ref="X43:Z43"/>
    <mergeCell ref="U45:U46"/>
    <mergeCell ref="V45:W45"/>
    <mergeCell ref="K160:R166"/>
    <mergeCell ref="K168:R168"/>
    <mergeCell ref="K169:R186"/>
    <mergeCell ref="O156:R156"/>
    <mergeCell ref="M6:Q6"/>
    <mergeCell ref="M7:R7"/>
    <mergeCell ref="M8:R8"/>
    <mergeCell ref="M9:R9"/>
    <mergeCell ref="O2:Q3"/>
    <mergeCell ref="M16:R17"/>
    <mergeCell ref="M18:R18"/>
    <mergeCell ref="M19:R19"/>
    <mergeCell ref="M22:P22"/>
    <mergeCell ref="P158:P159"/>
    <mergeCell ref="Q81:Q82"/>
    <mergeCell ref="K135:O135"/>
    <mergeCell ref="K133:M133"/>
    <mergeCell ref="R139:R140"/>
    <mergeCell ref="P139:P140"/>
    <mergeCell ref="O133:R133"/>
    <mergeCell ref="Q139:Q140"/>
    <mergeCell ref="K20:K21"/>
    <mergeCell ref="R2:R3"/>
    <mergeCell ref="K11:K13"/>
    <mergeCell ref="O50:Q50"/>
  </mergeCells>
  <conditionalFormatting sqref="C131:D131">
    <cfRule type="colorScale" priority="93">
      <colorScale>
        <cfvo type="min"/>
        <cfvo type="max"/>
        <color rgb="FFFF7128"/>
        <color rgb="FFFFEF9C"/>
      </colorScale>
    </cfRule>
  </conditionalFormatting>
  <conditionalFormatting sqref="K83:K132">
    <cfRule type="expression" dxfId="46" priority="81">
      <formula>K83="Part Pay"</formula>
    </cfRule>
    <cfRule type="expression" dxfId="45" priority="89">
      <formula>K83="No"</formula>
    </cfRule>
  </conditionalFormatting>
  <conditionalFormatting sqref="L83:L132 V141:V155">
    <cfRule type="expression" dxfId="44" priority="80">
      <formula>K83="Part Pay"</formula>
    </cfRule>
    <cfRule type="expression" dxfId="43" priority="88">
      <formula>K83="No"</formula>
    </cfRule>
  </conditionalFormatting>
  <conditionalFormatting sqref="M83:M132">
    <cfRule type="expression" dxfId="42" priority="79">
      <formula>K83="Part Pay"</formula>
    </cfRule>
    <cfRule type="expression" dxfId="41" priority="86">
      <formula>K83="No"</formula>
    </cfRule>
  </conditionalFormatting>
  <conditionalFormatting sqref="N83:N132">
    <cfRule type="expression" dxfId="40" priority="78">
      <formula>K83="Part Pay"</formula>
    </cfRule>
    <cfRule type="expression" dxfId="39" priority="85">
      <formula>K83="No"</formula>
    </cfRule>
  </conditionalFormatting>
  <conditionalFormatting sqref="O83:O132">
    <cfRule type="expression" dxfId="38" priority="77">
      <formula>K83="Part Pay"</formula>
    </cfRule>
    <cfRule type="expression" dxfId="37" priority="84">
      <formula>K83="No"</formula>
    </cfRule>
  </conditionalFormatting>
  <conditionalFormatting sqref="P83:P132 W83:W132">
    <cfRule type="expression" dxfId="36" priority="76">
      <formula>K83="Part Pay"</formula>
    </cfRule>
    <cfRule type="expression" dxfId="35" priority="83">
      <formula>K83="No"</formula>
    </cfRule>
  </conditionalFormatting>
  <conditionalFormatting sqref="K141:K155">
    <cfRule type="expression" dxfId="34" priority="69">
      <formula>K141="Part Pay"</formula>
    </cfRule>
    <cfRule type="expression" dxfId="33" priority="74">
      <formula>K141="No"</formula>
    </cfRule>
  </conditionalFormatting>
  <conditionalFormatting sqref="L141:L155">
    <cfRule type="expression" dxfId="32" priority="68">
      <formula>K141="Part Pay"</formula>
    </cfRule>
    <cfRule type="expression" dxfId="31" priority="73">
      <formula>K141="No"</formula>
    </cfRule>
  </conditionalFormatting>
  <conditionalFormatting sqref="O141:P155">
    <cfRule type="expression" dxfId="30" priority="66">
      <formula>J141="Part Pay"</formula>
    </cfRule>
    <cfRule type="expression" dxfId="29" priority="71">
      <formula>J141="No"</formula>
    </cfRule>
  </conditionalFormatting>
  <conditionalFormatting sqref="R141:R155">
    <cfRule type="expression" dxfId="28" priority="65">
      <formula>K141="Part Pay"</formula>
    </cfRule>
    <cfRule type="expression" dxfId="27" priority="70">
      <formula>K141="No"</formula>
    </cfRule>
  </conditionalFormatting>
  <conditionalFormatting sqref="C114:D129">
    <cfRule type="colorScale" priority="62">
      <colorScale>
        <cfvo type="min"/>
        <cfvo type="max"/>
        <color rgb="FFFF7128"/>
        <color rgb="FFFFEF9C"/>
      </colorScale>
    </cfRule>
  </conditionalFormatting>
  <conditionalFormatting sqref="C112:D113">
    <cfRule type="colorScale" priority="59">
      <colorScale>
        <cfvo type="min"/>
        <cfvo type="max"/>
        <color rgb="FFFF7128"/>
        <color rgb="FFFFEF9C"/>
      </colorScale>
    </cfRule>
  </conditionalFormatting>
  <conditionalFormatting sqref="C109:D109">
    <cfRule type="colorScale" priority="54">
      <colorScale>
        <cfvo type="min"/>
        <cfvo type="max"/>
        <color rgb="FFFF7128"/>
        <color rgb="FFFFEF9C"/>
      </colorScale>
    </cfRule>
  </conditionalFormatting>
  <conditionalFormatting sqref="C110:D110">
    <cfRule type="colorScale" priority="51">
      <colorScale>
        <cfvo type="min"/>
        <cfvo type="max"/>
        <color rgb="FFFF7128"/>
        <color rgb="FFFFEF9C"/>
      </colorScale>
    </cfRule>
  </conditionalFormatting>
  <conditionalFormatting sqref="C111:D111">
    <cfRule type="colorScale" priority="48">
      <colorScale>
        <cfvo type="min"/>
        <cfvo type="max"/>
        <color rgb="FFFF7128"/>
        <color rgb="FFFFEF9C"/>
      </colorScale>
    </cfRule>
  </conditionalFormatting>
  <conditionalFormatting sqref="G83:G132">
    <cfRule type="expression" dxfId="26" priority="44">
      <formula>B83="Part Pay"</formula>
    </cfRule>
    <cfRule type="expression" dxfId="25" priority="45">
      <formula>B83="No"</formula>
    </cfRule>
  </conditionalFormatting>
  <conditionalFormatting sqref="U83:U132">
    <cfRule type="expression" dxfId="24" priority="36">
      <formula>U83="Part Pay"</formula>
    </cfRule>
    <cfRule type="expression" dxfId="23" priority="43">
      <formula>U83="No"</formula>
    </cfRule>
  </conditionalFormatting>
  <conditionalFormatting sqref="V83:V132">
    <cfRule type="expression" dxfId="22" priority="35">
      <formula>U83="Part Pay"</formula>
    </cfRule>
    <cfRule type="expression" dxfId="21" priority="42">
      <formula>U83="No"</formula>
    </cfRule>
  </conditionalFormatting>
  <conditionalFormatting sqref="U141:U155">
    <cfRule type="expression" dxfId="20" priority="24">
      <formula>U141="Part Pay"</formula>
    </cfRule>
    <cfRule type="expression" dxfId="19" priority="29">
      <formula>U141="No"</formula>
    </cfRule>
  </conditionalFormatting>
  <conditionalFormatting sqref="M141:M155">
    <cfRule type="expression" dxfId="18" priority="11">
      <formula>J141="Part Pay"</formula>
    </cfRule>
    <cfRule type="expression" dxfId="17" priority="12">
      <formula>J141="No"</formula>
    </cfRule>
  </conditionalFormatting>
  <conditionalFormatting sqref="O55:Q55">
    <cfRule type="expression" dxfId="16" priority="6">
      <formula>$O$55&gt;$F$51</formula>
    </cfRule>
  </conditionalFormatting>
  <conditionalFormatting sqref="X55:Z55">
    <cfRule type="expression" dxfId="15" priority="5">
      <formula>$X$55&gt;$F$51</formula>
    </cfRule>
  </conditionalFormatting>
  <conditionalFormatting sqref="B44:H44">
    <cfRule type="expression" dxfId="14" priority="4">
      <formula>G43&gt;2000</formula>
    </cfRule>
  </conditionalFormatting>
  <conditionalFormatting sqref="P83:P132">
    <cfRule type="expression" dxfId="13" priority="3">
      <formula>AND(G83="No", P83="Yes")</formula>
    </cfRule>
  </conditionalFormatting>
  <conditionalFormatting sqref="H58">
    <cfRule type="containsText" dxfId="12" priority="2" operator="containsText" text="Yes">
      <formula>NOT(ISERROR(SEARCH("Yes",H58)))</formula>
    </cfRule>
  </conditionalFormatting>
  <conditionalFormatting sqref="E27:F42 M27:O42 W27:X42">
    <cfRule type="cellIs" dxfId="11" priority="1" operator="equal">
      <formula>0</formula>
    </cfRule>
  </conditionalFormatting>
  <conditionalFormatting sqref="R83:R132">
    <cfRule type="expression" dxfId="10" priority="94">
      <formula>K83="Part Pay"</formula>
    </cfRule>
    <cfRule type="expression" dxfId="9" priority="95">
      <formula>K83="No"</formula>
    </cfRule>
  </conditionalFormatting>
  <conditionalFormatting sqref="Z83:Z132">
    <cfRule type="expression" dxfId="8" priority="96">
      <formula>Z83&gt;H83</formula>
    </cfRule>
    <cfRule type="expression" dxfId="7" priority="97">
      <formula>R83="Yes"</formula>
    </cfRule>
    <cfRule type="expression" dxfId="6" priority="98">
      <formula>R83="No"</formula>
    </cfRule>
  </conditionalFormatting>
  <conditionalFormatting sqref="Z135">
    <cfRule type="expression" dxfId="5" priority="99">
      <formula>Z135&gt;H135</formula>
    </cfRule>
    <cfRule type="expression" dxfId="4" priority="100">
      <formula>R135="Yes"</formula>
    </cfRule>
    <cfRule type="expression" dxfId="3" priority="101">
      <formula>R135="No"</formula>
    </cfRule>
  </conditionalFormatting>
  <conditionalFormatting sqref="Z141:Z155">
    <cfRule type="expression" dxfId="2" priority="102">
      <formula>Z141&gt;E141</formula>
    </cfRule>
    <cfRule type="expression" dxfId="1" priority="103">
      <formula>R141="Yes"</formula>
    </cfRule>
    <cfRule type="expression" dxfId="0" priority="104">
      <formula>R141 = "No"</formula>
    </cfRule>
  </conditionalFormatting>
  <dataValidations count="15">
    <dataValidation type="decimal" allowBlank="1" showInputMessage="1" showErrorMessage="1" sqref="H83:H132 L83:L132" xr:uid="{00000000-0002-0000-0000-000000000000}">
      <formula1>0.01</formula1>
      <formula2>24</formula2>
    </dataValidation>
    <dataValidation type="whole" allowBlank="1" showInputMessage="1" showErrorMessage="1" sqref="H135 P135 Y135:Z135" xr:uid="{00000000-0002-0000-0000-000001000000}">
      <formula1>0</formula1>
      <formula2>10000</formula2>
    </dataValidation>
    <dataValidation type="date" operator="greaterThan" allowBlank="1" showInputMessage="1" showErrorMessage="1" sqref="B141:B155" xr:uid="{00000000-0002-0000-0000-000002000000}">
      <formula1>36983</formula1>
    </dataValidation>
    <dataValidation type="list" allowBlank="1" showInputMessage="1" showErrorMessage="1" sqref="F14:H14 Q22 K14 R135 C141:D155 R74:R78 Y22 G141:H155 G83:G132 R159 U14 R83:R132 P83:P132 R141:R155 O141:P155" xr:uid="{00000000-0002-0000-0000-000003000000}">
      <formula1>"Yes, No"</formula1>
    </dataValidation>
    <dataValidation type="date" allowBlank="1" showInputMessage="1" showErrorMessage="1" sqref="B83:B132 F22:H23 F20:H20" xr:uid="{00000000-0002-0000-0000-000004000000}">
      <formula1>36983</formula1>
      <formula2>2958465</formula2>
    </dataValidation>
    <dataValidation type="list" allowBlank="1" showInputMessage="1" showErrorMessage="1" sqref="K74:K78 U74:U78 G74:H78 M83:M132 C83:C132" xr:uid="{00000000-0002-0000-0000-000005000000}">
      <formula1>"A, B, C"</formula1>
    </dataValidation>
    <dataValidation type="list" allowBlank="1" showInputMessage="1" showErrorMessage="1" sqref="R6 H58" xr:uid="{00000000-0002-0000-0000-000006000000}">
      <formula1>"Yes"</formula1>
    </dataValidation>
    <dataValidation type="list" allowBlank="1" showInputMessage="1" showErrorMessage="1" sqref="E83:E132" xr:uid="{00000000-0002-0000-0000-000007000000}">
      <formula1>"Preparation, Travel, Waiting, Attendance at Court"</formula1>
    </dataValidation>
    <dataValidation type="textLength" allowBlank="1" showInputMessage="1" showErrorMessage="1" sqref="F18:H18" xr:uid="{00000000-0002-0000-0000-000008000000}">
      <formula1>9</formula1>
      <formula2>9</formula2>
    </dataValidation>
    <dataValidation operator="greaterThan" allowBlank="1" showInputMessage="1" showErrorMessage="1" sqref="U141:U155" xr:uid="{00000000-0002-0000-0000-000009000000}"/>
    <dataValidation type="list" allowBlank="1" showInputMessage="1" showErrorMessage="1" sqref="H158:H159 Z158:Z159 P158:P159" xr:uid="{00000000-0002-0000-0000-00000A000000}">
      <formula1>$N$296:$N$316</formula1>
    </dataValidation>
    <dataValidation type="textLength" allowBlank="1" showInputMessage="1" showErrorMessage="1" sqref="F19:H19" xr:uid="{00000000-0002-0000-0000-00000C000000}">
      <formula1>0</formula1>
      <formula2>20</formula2>
    </dataValidation>
    <dataValidation type="list" allowBlank="1" showInputMessage="1" showErrorMessage="1" sqref="K83:K132" xr:uid="{00000000-0002-0000-0000-00000D000000}">
      <formula1>"Yes, No, Part Pay"</formula1>
    </dataValidation>
    <dataValidation type="list" allowBlank="1" showInputMessage="1" showErrorMessage="1" sqref="K141:K155" xr:uid="{00000000-0002-0000-0000-00000E000000}">
      <formula1>"Yes, Part Pay, No"</formula1>
    </dataValidation>
    <dataValidation type="list" allowBlank="1" showInputMessage="1" showErrorMessage="1" sqref="D83:D132" xr:uid="{00000000-0002-0000-0000-00000F000000}">
      <formula1>$F$74:$F$78</formula1>
    </dataValidation>
  </dataValidations>
  <hyperlinks>
    <hyperlink ref="C4" r:id="rId1" xr:uid="{00000000-0004-0000-00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561"/>
  <sheetViews>
    <sheetView zoomScaleNormal="100" zoomScalePageLayoutView="80" workbookViewId="0">
      <selection activeCell="H8" sqref="H8:J10"/>
    </sheetView>
  </sheetViews>
  <sheetFormatPr defaultColWidth="8.85546875" defaultRowHeight="15"/>
  <cols>
    <col min="1" max="1" width="1.7109375" style="1" customWidth="1"/>
    <col min="2" max="16384" width="8.85546875" style="1"/>
  </cols>
  <sheetData>
    <row r="1" spans="1:23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15" customHeight="1">
      <c r="A2" s="2"/>
      <c r="B2" s="2"/>
      <c r="C2" s="2"/>
      <c r="D2" s="518" t="s">
        <v>77</v>
      </c>
      <c r="E2" s="518"/>
      <c r="F2" s="518"/>
      <c r="G2" s="518"/>
      <c r="H2" s="518"/>
      <c r="I2" s="518"/>
      <c r="J2" s="518"/>
      <c r="K2" s="518"/>
      <c r="L2" s="518"/>
      <c r="M2" s="518"/>
      <c r="N2" s="2"/>
      <c r="O2" s="2"/>
    </row>
    <row r="3" spans="1:23">
      <c r="A3" s="2"/>
      <c r="B3" s="2"/>
      <c r="C3" s="2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2"/>
      <c r="O3" s="2"/>
    </row>
    <row r="4" spans="1:23">
      <c r="A4" s="2"/>
      <c r="B4" s="2"/>
      <c r="C4" s="2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2"/>
      <c r="O4" s="2"/>
    </row>
    <row r="5" spans="1:23">
      <c r="A5" s="2"/>
      <c r="B5" s="2"/>
      <c r="C5" s="2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2"/>
      <c r="O5" s="2"/>
    </row>
    <row r="6" spans="1:23">
      <c r="A6" s="2"/>
      <c r="B6" s="2"/>
      <c r="C6" s="2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2"/>
      <c r="O6" s="2"/>
    </row>
    <row r="7" spans="1:23" ht="15.75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0"/>
      <c r="P7" s="20"/>
      <c r="Q7" s="20"/>
      <c r="R7" s="20"/>
      <c r="S7" s="20"/>
      <c r="T7" s="20"/>
      <c r="U7" s="20"/>
      <c r="V7" s="20"/>
      <c r="W7" s="20"/>
    </row>
    <row r="8" spans="1:23" ht="15.75">
      <c r="A8" s="2"/>
      <c r="B8" s="2"/>
      <c r="C8" s="4"/>
      <c r="D8" s="516" t="s">
        <v>76</v>
      </c>
      <c r="E8" s="516"/>
      <c r="F8" s="516"/>
      <c r="G8" s="4"/>
      <c r="H8" s="517" t="s">
        <v>75</v>
      </c>
      <c r="I8" s="517"/>
      <c r="J8" s="517"/>
      <c r="K8" s="4"/>
      <c r="L8" s="4"/>
      <c r="M8" s="4"/>
      <c r="N8" s="4"/>
      <c r="O8" s="20"/>
      <c r="P8" s="20"/>
      <c r="Q8" s="20"/>
      <c r="R8" s="20"/>
      <c r="S8" s="20"/>
      <c r="T8" s="20"/>
      <c r="U8" s="20"/>
      <c r="V8" s="20"/>
      <c r="W8" s="20"/>
    </row>
    <row r="9" spans="1:23" ht="15.75">
      <c r="A9" s="2"/>
      <c r="B9" s="2"/>
      <c r="C9" s="4"/>
      <c r="D9" s="516"/>
      <c r="E9" s="516"/>
      <c r="F9" s="516"/>
      <c r="G9" s="4"/>
      <c r="H9" s="517"/>
      <c r="I9" s="517"/>
      <c r="J9" s="517"/>
      <c r="K9" s="4"/>
      <c r="L9" s="4"/>
      <c r="M9" s="4"/>
      <c r="N9" s="4"/>
      <c r="O9" s="20"/>
      <c r="P9" s="20"/>
      <c r="Q9" s="20"/>
      <c r="R9" s="20"/>
      <c r="S9" s="20"/>
      <c r="T9" s="20"/>
      <c r="U9" s="20"/>
      <c r="V9" s="20"/>
      <c r="W9" s="20"/>
    </row>
    <row r="10" spans="1:23" ht="15.75">
      <c r="A10" s="2"/>
      <c r="B10" s="2"/>
      <c r="C10" s="4"/>
      <c r="D10" s="516"/>
      <c r="E10" s="516"/>
      <c r="F10" s="516"/>
      <c r="G10" s="4"/>
      <c r="H10" s="517"/>
      <c r="I10" s="517"/>
      <c r="J10" s="517"/>
      <c r="K10" s="4"/>
      <c r="L10" s="4"/>
      <c r="M10" s="4"/>
      <c r="N10" s="4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5.75">
      <c r="A11" s="2"/>
      <c r="B11" s="2"/>
      <c r="C11" s="4"/>
      <c r="D11" s="4"/>
      <c r="E11" s="22"/>
      <c r="F11" s="2"/>
      <c r="G11" s="4"/>
      <c r="H11" s="4"/>
      <c r="I11" s="21">
        <f>(E11-INT(E11))*24</f>
        <v>0</v>
      </c>
      <c r="J11" s="4"/>
      <c r="K11" s="4"/>
      <c r="L11" s="4"/>
      <c r="M11" s="4"/>
      <c r="N11" s="4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5.75">
      <c r="A12" s="2"/>
      <c r="B12" s="2"/>
      <c r="C12" s="4"/>
      <c r="D12" s="4"/>
      <c r="E12" s="22"/>
      <c r="F12" s="2"/>
      <c r="G12" s="4"/>
      <c r="H12" s="4"/>
      <c r="I12" s="21">
        <f>(E12-INT(E12))*24</f>
        <v>0</v>
      </c>
      <c r="J12" s="4"/>
      <c r="K12" s="4"/>
      <c r="L12" s="4"/>
      <c r="M12" s="4"/>
      <c r="N12" s="4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5.75">
      <c r="A13" s="2"/>
      <c r="B13" s="2"/>
      <c r="C13" s="4"/>
      <c r="D13" s="4"/>
      <c r="E13" s="22"/>
      <c r="F13" s="2"/>
      <c r="G13" s="4"/>
      <c r="H13" s="4"/>
      <c r="I13" s="21">
        <f>(E13-INT(E13))*24</f>
        <v>0</v>
      </c>
      <c r="J13" s="4"/>
      <c r="K13" s="4"/>
      <c r="L13" s="4"/>
      <c r="M13" s="4"/>
      <c r="N13" s="4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5.75">
      <c r="A14" s="2"/>
      <c r="B14" s="2"/>
      <c r="C14" s="4"/>
      <c r="D14" s="4"/>
      <c r="E14" s="22"/>
      <c r="F14" s="2"/>
      <c r="G14" s="4"/>
      <c r="H14" s="4"/>
      <c r="I14" s="21">
        <f t="shared" ref="I14:I77" si="0">(E14-INT(E14))*24</f>
        <v>0</v>
      </c>
      <c r="J14" s="4"/>
      <c r="K14" s="4"/>
      <c r="L14" s="4"/>
      <c r="M14" s="4"/>
      <c r="N14" s="4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>
      <c r="A15" s="2"/>
      <c r="B15" s="2"/>
      <c r="C15" s="4"/>
      <c r="D15" s="4"/>
      <c r="E15" s="22"/>
      <c r="F15" s="2"/>
      <c r="G15" s="4"/>
      <c r="H15" s="4"/>
      <c r="I15" s="21">
        <f t="shared" si="0"/>
        <v>0</v>
      </c>
      <c r="J15" s="4"/>
      <c r="K15" s="4"/>
      <c r="L15" s="4"/>
      <c r="M15" s="4"/>
      <c r="N15" s="4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5.75">
      <c r="A16" s="2"/>
      <c r="B16" s="2"/>
      <c r="C16" s="4"/>
      <c r="D16" s="4"/>
      <c r="E16" s="22"/>
      <c r="F16" s="2"/>
      <c r="G16" s="4"/>
      <c r="H16" s="4"/>
      <c r="I16" s="21">
        <f t="shared" si="0"/>
        <v>0</v>
      </c>
      <c r="J16" s="4"/>
      <c r="K16" s="4"/>
      <c r="L16" s="4"/>
      <c r="M16" s="4"/>
      <c r="N16" s="4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5.75">
      <c r="A17" s="2"/>
      <c r="B17" s="2"/>
      <c r="C17" s="4"/>
      <c r="D17" s="4"/>
      <c r="E17" s="22"/>
      <c r="F17" s="2"/>
      <c r="G17" s="4"/>
      <c r="H17" s="4"/>
      <c r="I17" s="21">
        <f t="shared" si="0"/>
        <v>0</v>
      </c>
      <c r="J17" s="4"/>
      <c r="K17" s="4"/>
      <c r="L17" s="4"/>
      <c r="M17" s="4"/>
      <c r="N17" s="4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5.75">
      <c r="A18" s="2"/>
      <c r="B18" s="2"/>
      <c r="C18" s="4"/>
      <c r="D18" s="4"/>
      <c r="E18" s="22"/>
      <c r="F18" s="2"/>
      <c r="G18" s="4"/>
      <c r="H18" s="4"/>
      <c r="I18" s="21">
        <f t="shared" si="0"/>
        <v>0</v>
      </c>
      <c r="J18" s="4"/>
      <c r="K18" s="4"/>
      <c r="L18" s="4"/>
      <c r="M18" s="4"/>
      <c r="N18" s="4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5.75">
      <c r="A19" s="2"/>
      <c r="B19" s="2"/>
      <c r="C19" s="4"/>
      <c r="D19" s="4"/>
      <c r="E19" s="22"/>
      <c r="F19" s="2"/>
      <c r="G19" s="4"/>
      <c r="H19" s="4"/>
      <c r="I19" s="21">
        <f t="shared" si="0"/>
        <v>0</v>
      </c>
      <c r="J19" s="4"/>
      <c r="K19" s="4"/>
      <c r="L19" s="4"/>
      <c r="M19" s="4"/>
      <c r="N19" s="4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5.75">
      <c r="A20" s="2"/>
      <c r="B20" s="2"/>
      <c r="C20" s="4"/>
      <c r="D20" s="4"/>
      <c r="E20" s="22"/>
      <c r="F20" s="2"/>
      <c r="G20" s="4"/>
      <c r="H20" s="4"/>
      <c r="I20" s="21">
        <f t="shared" si="0"/>
        <v>0</v>
      </c>
      <c r="J20" s="4"/>
      <c r="K20" s="4"/>
      <c r="L20" s="4"/>
      <c r="M20" s="4"/>
      <c r="N20" s="4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5.75">
      <c r="A21" s="2"/>
      <c r="B21" s="2"/>
      <c r="C21" s="4"/>
      <c r="D21" s="4"/>
      <c r="E21" s="22"/>
      <c r="F21" s="2"/>
      <c r="G21" s="4"/>
      <c r="H21" s="4"/>
      <c r="I21" s="21">
        <f t="shared" si="0"/>
        <v>0</v>
      </c>
      <c r="J21" s="4"/>
      <c r="K21" s="4"/>
      <c r="L21" s="4"/>
      <c r="M21" s="4"/>
      <c r="N21" s="4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5.75">
      <c r="A22" s="2"/>
      <c r="B22" s="2"/>
      <c r="C22" s="4"/>
      <c r="D22" s="4"/>
      <c r="E22" s="22"/>
      <c r="F22" s="2"/>
      <c r="G22" s="4"/>
      <c r="H22" s="4"/>
      <c r="I22" s="21">
        <f t="shared" si="0"/>
        <v>0</v>
      </c>
      <c r="J22" s="4"/>
      <c r="K22" s="4"/>
      <c r="L22" s="4"/>
      <c r="M22" s="4"/>
      <c r="N22" s="4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5.75">
      <c r="A23" s="2"/>
      <c r="B23" s="2"/>
      <c r="C23" s="4"/>
      <c r="D23" s="4"/>
      <c r="E23" s="22"/>
      <c r="F23" s="2"/>
      <c r="G23" s="4"/>
      <c r="H23" s="4"/>
      <c r="I23" s="21">
        <f t="shared" si="0"/>
        <v>0</v>
      </c>
      <c r="J23" s="4"/>
      <c r="K23" s="4"/>
      <c r="L23" s="4"/>
      <c r="M23" s="4"/>
      <c r="N23" s="4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5.75">
      <c r="A24" s="2"/>
      <c r="B24" s="2"/>
      <c r="C24" s="4"/>
      <c r="D24" s="4"/>
      <c r="E24" s="22"/>
      <c r="F24" s="2"/>
      <c r="G24" s="4"/>
      <c r="H24" s="4"/>
      <c r="I24" s="21">
        <f t="shared" si="0"/>
        <v>0</v>
      </c>
      <c r="J24" s="4"/>
      <c r="K24" s="4"/>
      <c r="L24" s="4"/>
      <c r="M24" s="4"/>
      <c r="N24" s="4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5.75">
      <c r="A25" s="2"/>
      <c r="B25" s="2"/>
      <c r="C25" s="4"/>
      <c r="D25" s="4"/>
      <c r="E25" s="22"/>
      <c r="F25" s="2"/>
      <c r="G25" s="4"/>
      <c r="H25" s="4"/>
      <c r="I25" s="21">
        <f t="shared" si="0"/>
        <v>0</v>
      </c>
      <c r="J25" s="4"/>
      <c r="K25" s="4"/>
      <c r="L25" s="4"/>
      <c r="M25" s="4"/>
      <c r="N25" s="4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5.75">
      <c r="A26" s="2"/>
      <c r="B26" s="2"/>
      <c r="C26" s="4"/>
      <c r="D26" s="4"/>
      <c r="E26" s="22"/>
      <c r="F26" s="2"/>
      <c r="G26" s="4"/>
      <c r="H26" s="4"/>
      <c r="I26" s="21">
        <f t="shared" si="0"/>
        <v>0</v>
      </c>
      <c r="J26" s="4"/>
      <c r="K26" s="4"/>
      <c r="L26" s="4"/>
      <c r="M26" s="4"/>
      <c r="N26" s="4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5.75">
      <c r="A27" s="2"/>
      <c r="B27" s="2"/>
      <c r="C27" s="4"/>
      <c r="D27" s="4"/>
      <c r="E27" s="22"/>
      <c r="F27" s="2"/>
      <c r="G27" s="4"/>
      <c r="H27" s="4"/>
      <c r="I27" s="21">
        <f t="shared" si="0"/>
        <v>0</v>
      </c>
      <c r="J27" s="4"/>
      <c r="K27" s="4"/>
      <c r="L27" s="4"/>
      <c r="M27" s="4"/>
      <c r="N27" s="4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5.75">
      <c r="A28" s="2"/>
      <c r="B28" s="2"/>
      <c r="C28" s="4"/>
      <c r="D28" s="4"/>
      <c r="E28" s="22"/>
      <c r="F28" s="2"/>
      <c r="G28" s="4"/>
      <c r="H28" s="4"/>
      <c r="I28" s="21">
        <f t="shared" si="0"/>
        <v>0</v>
      </c>
      <c r="J28" s="4"/>
      <c r="K28" s="4"/>
      <c r="L28" s="4"/>
      <c r="M28" s="4"/>
      <c r="N28" s="4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"/>
      <c r="B29" s="2"/>
      <c r="C29" s="4"/>
      <c r="D29" s="4"/>
      <c r="E29" s="22"/>
      <c r="F29" s="2"/>
      <c r="G29" s="4"/>
      <c r="H29" s="4"/>
      <c r="I29" s="21">
        <f t="shared" si="0"/>
        <v>0</v>
      </c>
      <c r="J29" s="4"/>
      <c r="K29" s="4"/>
      <c r="L29" s="4"/>
      <c r="M29" s="4"/>
      <c r="N29" s="4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5.75">
      <c r="A30" s="2"/>
      <c r="B30" s="2"/>
      <c r="C30" s="4"/>
      <c r="D30" s="4"/>
      <c r="E30" s="22"/>
      <c r="F30" s="2"/>
      <c r="G30" s="4"/>
      <c r="H30" s="4"/>
      <c r="I30" s="21">
        <f t="shared" si="0"/>
        <v>0</v>
      </c>
      <c r="J30" s="4"/>
      <c r="K30" s="4"/>
      <c r="L30" s="4"/>
      <c r="M30" s="4"/>
      <c r="N30" s="4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5.75">
      <c r="A31" s="2"/>
      <c r="B31" s="2"/>
      <c r="C31" s="4"/>
      <c r="D31" s="4"/>
      <c r="E31" s="22"/>
      <c r="F31" s="2"/>
      <c r="G31" s="4"/>
      <c r="H31" s="4"/>
      <c r="I31" s="21">
        <f t="shared" si="0"/>
        <v>0</v>
      </c>
      <c r="J31" s="4"/>
      <c r="K31" s="4"/>
      <c r="L31" s="4"/>
      <c r="M31" s="4"/>
      <c r="N31" s="4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"/>
      <c r="B32" s="2"/>
      <c r="C32" s="4"/>
      <c r="D32" s="4"/>
      <c r="E32" s="22"/>
      <c r="F32" s="2"/>
      <c r="G32" s="4"/>
      <c r="H32" s="4"/>
      <c r="I32" s="21">
        <f t="shared" si="0"/>
        <v>0</v>
      </c>
      <c r="J32" s="4"/>
      <c r="K32" s="4"/>
      <c r="L32" s="4"/>
      <c r="M32" s="4"/>
      <c r="N32" s="4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>
      <c r="A33" s="2"/>
      <c r="B33" s="2"/>
      <c r="C33" s="4"/>
      <c r="D33" s="4"/>
      <c r="E33" s="22"/>
      <c r="F33" s="2"/>
      <c r="G33" s="4"/>
      <c r="H33" s="4"/>
      <c r="I33" s="21">
        <f t="shared" si="0"/>
        <v>0</v>
      </c>
      <c r="J33" s="4"/>
      <c r="K33" s="4"/>
      <c r="L33" s="4"/>
      <c r="M33" s="4"/>
      <c r="N33" s="4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"/>
      <c r="B34" s="2"/>
      <c r="C34" s="4"/>
      <c r="D34" s="4"/>
      <c r="E34" s="22"/>
      <c r="F34" s="2"/>
      <c r="G34" s="4"/>
      <c r="H34" s="4"/>
      <c r="I34" s="21">
        <f t="shared" si="0"/>
        <v>0</v>
      </c>
      <c r="J34" s="4"/>
      <c r="K34" s="4"/>
      <c r="L34" s="4"/>
      <c r="M34" s="4"/>
      <c r="N34" s="4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"/>
      <c r="B35" s="2"/>
      <c r="C35" s="4"/>
      <c r="D35" s="4"/>
      <c r="E35" s="22"/>
      <c r="F35" s="2"/>
      <c r="G35" s="4"/>
      <c r="H35" s="4"/>
      <c r="I35" s="21">
        <f t="shared" si="0"/>
        <v>0</v>
      </c>
      <c r="J35" s="4"/>
      <c r="K35" s="4"/>
      <c r="L35" s="4"/>
      <c r="M35" s="4"/>
      <c r="N35" s="4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5.75">
      <c r="A36" s="2"/>
      <c r="B36" s="2"/>
      <c r="C36" s="4"/>
      <c r="D36" s="4"/>
      <c r="E36" s="22"/>
      <c r="F36" s="2"/>
      <c r="G36" s="4"/>
      <c r="H36" s="4"/>
      <c r="I36" s="21">
        <f t="shared" si="0"/>
        <v>0</v>
      </c>
      <c r="J36" s="4"/>
      <c r="K36" s="4"/>
      <c r="L36" s="4"/>
      <c r="M36" s="4"/>
      <c r="N36" s="4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5.75">
      <c r="A37" s="2"/>
      <c r="B37" s="2"/>
      <c r="C37" s="4"/>
      <c r="D37" s="4"/>
      <c r="E37" s="22"/>
      <c r="F37" s="2"/>
      <c r="G37" s="4"/>
      <c r="H37" s="4"/>
      <c r="I37" s="21">
        <f t="shared" si="0"/>
        <v>0</v>
      </c>
      <c r="J37" s="4"/>
      <c r="K37" s="4"/>
      <c r="L37" s="4"/>
      <c r="M37" s="4"/>
      <c r="N37" s="4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5.75">
      <c r="A38" s="2"/>
      <c r="B38" s="2"/>
      <c r="C38" s="4"/>
      <c r="D38" s="4"/>
      <c r="E38" s="22"/>
      <c r="F38" s="2"/>
      <c r="G38" s="4"/>
      <c r="H38" s="4"/>
      <c r="I38" s="21">
        <f t="shared" si="0"/>
        <v>0</v>
      </c>
      <c r="J38" s="4"/>
      <c r="K38" s="4"/>
      <c r="L38" s="4"/>
      <c r="M38" s="4"/>
      <c r="N38" s="4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5.75">
      <c r="A39" s="2"/>
      <c r="B39" s="2"/>
      <c r="C39" s="4"/>
      <c r="D39" s="4"/>
      <c r="E39" s="22"/>
      <c r="F39" s="2"/>
      <c r="G39" s="4"/>
      <c r="H39" s="4"/>
      <c r="I39" s="21">
        <f t="shared" si="0"/>
        <v>0</v>
      </c>
      <c r="J39" s="4"/>
      <c r="K39" s="4"/>
      <c r="L39" s="4"/>
      <c r="M39" s="4"/>
      <c r="N39" s="4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.75">
      <c r="A40" s="2"/>
      <c r="B40" s="2"/>
      <c r="C40" s="4"/>
      <c r="D40" s="4"/>
      <c r="E40" s="22"/>
      <c r="F40" s="2"/>
      <c r="G40" s="4"/>
      <c r="H40" s="4"/>
      <c r="I40" s="21">
        <f t="shared" si="0"/>
        <v>0</v>
      </c>
      <c r="J40" s="4"/>
      <c r="K40" s="4"/>
      <c r="L40" s="4"/>
      <c r="M40" s="4"/>
      <c r="N40" s="4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.75">
      <c r="A41" s="2"/>
      <c r="B41" s="2"/>
      <c r="C41" s="4"/>
      <c r="D41" s="4"/>
      <c r="E41" s="22"/>
      <c r="F41" s="2"/>
      <c r="G41" s="4"/>
      <c r="H41" s="4"/>
      <c r="I41" s="21">
        <f t="shared" si="0"/>
        <v>0</v>
      </c>
      <c r="J41" s="4"/>
      <c r="K41" s="4"/>
      <c r="L41" s="4"/>
      <c r="M41" s="4"/>
      <c r="N41" s="4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5.75">
      <c r="A42" s="2"/>
      <c r="B42" s="2"/>
      <c r="C42" s="4"/>
      <c r="D42" s="4"/>
      <c r="E42" s="22"/>
      <c r="F42" s="2"/>
      <c r="G42" s="4"/>
      <c r="H42" s="4"/>
      <c r="I42" s="21">
        <f t="shared" si="0"/>
        <v>0</v>
      </c>
      <c r="J42" s="4"/>
      <c r="K42" s="4"/>
      <c r="L42" s="4"/>
      <c r="M42" s="4"/>
      <c r="N42" s="4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5.75">
      <c r="A43" s="2"/>
      <c r="B43" s="2"/>
      <c r="C43" s="4"/>
      <c r="D43" s="4"/>
      <c r="E43" s="22"/>
      <c r="F43" s="2"/>
      <c r="G43" s="4"/>
      <c r="H43" s="4"/>
      <c r="I43" s="21">
        <f t="shared" si="0"/>
        <v>0</v>
      </c>
      <c r="J43" s="4"/>
      <c r="K43" s="4"/>
      <c r="L43" s="4"/>
      <c r="M43" s="4"/>
      <c r="N43" s="4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5.75">
      <c r="A44" s="2"/>
      <c r="B44" s="2"/>
      <c r="C44" s="4"/>
      <c r="D44" s="4"/>
      <c r="E44" s="22"/>
      <c r="F44" s="2"/>
      <c r="G44" s="4"/>
      <c r="H44" s="4"/>
      <c r="I44" s="21">
        <f t="shared" si="0"/>
        <v>0</v>
      </c>
      <c r="J44" s="4"/>
      <c r="K44" s="4"/>
      <c r="L44" s="4"/>
      <c r="M44" s="4"/>
      <c r="N44" s="4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5.75">
      <c r="A45" s="2"/>
      <c r="B45" s="2"/>
      <c r="C45" s="4"/>
      <c r="D45" s="4"/>
      <c r="E45" s="22"/>
      <c r="F45" s="2"/>
      <c r="G45" s="4"/>
      <c r="H45" s="4"/>
      <c r="I45" s="21">
        <f t="shared" si="0"/>
        <v>0</v>
      </c>
      <c r="J45" s="4"/>
      <c r="K45" s="4"/>
      <c r="L45" s="4"/>
      <c r="M45" s="4"/>
      <c r="N45" s="4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5.75">
      <c r="A46" s="2"/>
      <c r="B46" s="2"/>
      <c r="C46" s="4"/>
      <c r="D46" s="4"/>
      <c r="E46" s="22"/>
      <c r="F46" s="2"/>
      <c r="G46" s="4"/>
      <c r="H46" s="4"/>
      <c r="I46" s="21">
        <f t="shared" si="0"/>
        <v>0</v>
      </c>
      <c r="J46" s="4"/>
      <c r="K46" s="4"/>
      <c r="L46" s="4"/>
      <c r="M46" s="4"/>
      <c r="N46" s="4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5.75">
      <c r="A47" s="2"/>
      <c r="B47" s="2"/>
      <c r="C47" s="4"/>
      <c r="D47" s="4"/>
      <c r="E47" s="22"/>
      <c r="F47" s="2"/>
      <c r="G47" s="4"/>
      <c r="H47" s="4"/>
      <c r="I47" s="21">
        <f t="shared" si="0"/>
        <v>0</v>
      </c>
      <c r="J47" s="4"/>
      <c r="K47" s="4"/>
      <c r="L47" s="4"/>
      <c r="M47" s="4"/>
      <c r="N47" s="4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5.75">
      <c r="A48" s="2"/>
      <c r="B48" s="2"/>
      <c r="C48" s="4"/>
      <c r="D48" s="4"/>
      <c r="E48" s="22"/>
      <c r="F48" s="2"/>
      <c r="G48" s="4"/>
      <c r="H48" s="4"/>
      <c r="I48" s="21">
        <f t="shared" si="0"/>
        <v>0</v>
      </c>
      <c r="J48" s="4"/>
      <c r="K48" s="4"/>
      <c r="L48" s="4"/>
      <c r="M48" s="4"/>
      <c r="N48" s="4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5.75">
      <c r="A49" s="2"/>
      <c r="B49" s="2"/>
      <c r="C49" s="4"/>
      <c r="D49" s="4"/>
      <c r="E49" s="22"/>
      <c r="F49" s="2"/>
      <c r="G49" s="4"/>
      <c r="H49" s="4"/>
      <c r="I49" s="21">
        <f t="shared" si="0"/>
        <v>0</v>
      </c>
      <c r="J49" s="4"/>
      <c r="K49" s="4"/>
      <c r="L49" s="4"/>
      <c r="M49" s="4"/>
      <c r="N49" s="4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.75">
      <c r="A50" s="2"/>
      <c r="B50" s="2"/>
      <c r="C50" s="4"/>
      <c r="D50" s="4"/>
      <c r="E50" s="22"/>
      <c r="F50" s="2"/>
      <c r="G50" s="4"/>
      <c r="H50" s="4"/>
      <c r="I50" s="21">
        <f t="shared" si="0"/>
        <v>0</v>
      </c>
      <c r="J50" s="4"/>
      <c r="K50" s="4"/>
      <c r="L50" s="4"/>
      <c r="M50" s="4"/>
      <c r="N50" s="4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5.75">
      <c r="A51" s="2"/>
      <c r="B51" s="2"/>
      <c r="C51" s="4"/>
      <c r="D51" s="4"/>
      <c r="E51" s="22"/>
      <c r="F51" s="2"/>
      <c r="G51" s="4"/>
      <c r="H51" s="4"/>
      <c r="I51" s="21">
        <f t="shared" si="0"/>
        <v>0</v>
      </c>
      <c r="J51" s="4"/>
      <c r="K51" s="4"/>
      <c r="L51" s="4"/>
      <c r="M51" s="4"/>
      <c r="N51" s="4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.75">
      <c r="A52" s="2"/>
      <c r="B52" s="2"/>
      <c r="C52" s="4"/>
      <c r="D52" s="4"/>
      <c r="E52" s="22"/>
      <c r="F52" s="2"/>
      <c r="G52" s="4"/>
      <c r="H52" s="4"/>
      <c r="I52" s="21">
        <f t="shared" si="0"/>
        <v>0</v>
      </c>
      <c r="J52" s="4"/>
      <c r="K52" s="4"/>
      <c r="L52" s="4"/>
      <c r="M52" s="4"/>
      <c r="N52" s="4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5.75">
      <c r="A53" s="2"/>
      <c r="B53" s="2"/>
      <c r="C53" s="4"/>
      <c r="D53" s="4"/>
      <c r="E53" s="22"/>
      <c r="F53" s="2"/>
      <c r="G53" s="4"/>
      <c r="H53" s="4"/>
      <c r="I53" s="21">
        <f t="shared" si="0"/>
        <v>0</v>
      </c>
      <c r="J53" s="4"/>
      <c r="K53" s="4"/>
      <c r="L53" s="4"/>
      <c r="M53" s="4"/>
      <c r="N53" s="4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5.75">
      <c r="A54" s="2"/>
      <c r="B54" s="2"/>
      <c r="C54" s="4"/>
      <c r="D54" s="4"/>
      <c r="E54" s="22"/>
      <c r="F54" s="2"/>
      <c r="G54" s="4"/>
      <c r="H54" s="4"/>
      <c r="I54" s="21">
        <f t="shared" si="0"/>
        <v>0</v>
      </c>
      <c r="J54" s="4"/>
      <c r="K54" s="4"/>
      <c r="L54" s="4"/>
      <c r="M54" s="4"/>
      <c r="N54" s="4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5.75">
      <c r="A55" s="2"/>
      <c r="B55" s="2"/>
      <c r="C55" s="4"/>
      <c r="D55" s="4"/>
      <c r="E55" s="22"/>
      <c r="F55" s="2"/>
      <c r="G55" s="4"/>
      <c r="H55" s="4"/>
      <c r="I55" s="21">
        <f t="shared" si="0"/>
        <v>0</v>
      </c>
      <c r="J55" s="4"/>
      <c r="K55" s="4"/>
      <c r="L55" s="4"/>
      <c r="M55" s="4"/>
      <c r="N55" s="4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5.75">
      <c r="A56" s="2"/>
      <c r="B56" s="2"/>
      <c r="C56" s="4"/>
      <c r="D56" s="4"/>
      <c r="E56" s="22"/>
      <c r="F56" s="2"/>
      <c r="G56" s="4"/>
      <c r="H56" s="4"/>
      <c r="I56" s="21">
        <f t="shared" si="0"/>
        <v>0</v>
      </c>
      <c r="J56" s="4"/>
      <c r="K56" s="4"/>
      <c r="L56" s="4"/>
      <c r="M56" s="4"/>
      <c r="N56" s="4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5.75">
      <c r="A57" s="2"/>
      <c r="B57" s="2"/>
      <c r="C57" s="4"/>
      <c r="D57" s="4"/>
      <c r="E57" s="22"/>
      <c r="F57" s="2"/>
      <c r="G57" s="4"/>
      <c r="H57" s="4"/>
      <c r="I57" s="21">
        <f t="shared" si="0"/>
        <v>0</v>
      </c>
      <c r="J57" s="4"/>
      <c r="K57" s="4"/>
      <c r="L57" s="4"/>
      <c r="M57" s="4"/>
      <c r="N57" s="4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5.75">
      <c r="A58" s="2"/>
      <c r="B58" s="2"/>
      <c r="C58" s="4"/>
      <c r="D58" s="4"/>
      <c r="E58" s="22"/>
      <c r="F58" s="2"/>
      <c r="G58" s="4"/>
      <c r="H58" s="4"/>
      <c r="I58" s="21">
        <f t="shared" si="0"/>
        <v>0</v>
      </c>
      <c r="J58" s="4"/>
      <c r="K58" s="4"/>
      <c r="L58" s="4"/>
      <c r="M58" s="4"/>
      <c r="N58" s="4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5.75">
      <c r="A59" s="2"/>
      <c r="B59" s="2"/>
      <c r="C59" s="4"/>
      <c r="D59" s="4"/>
      <c r="E59" s="22"/>
      <c r="F59" s="2"/>
      <c r="G59" s="4"/>
      <c r="H59" s="4"/>
      <c r="I59" s="21">
        <f t="shared" si="0"/>
        <v>0</v>
      </c>
      <c r="J59" s="4"/>
      <c r="K59" s="4"/>
      <c r="L59" s="4"/>
      <c r="M59" s="4"/>
      <c r="N59" s="4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5.75">
      <c r="A60" s="2"/>
      <c r="B60" s="2"/>
      <c r="C60" s="4"/>
      <c r="D60" s="4"/>
      <c r="E60" s="22"/>
      <c r="F60" s="2"/>
      <c r="G60" s="4"/>
      <c r="H60" s="4"/>
      <c r="I60" s="21">
        <f t="shared" si="0"/>
        <v>0</v>
      </c>
      <c r="J60" s="4"/>
      <c r="K60" s="4"/>
      <c r="L60" s="4"/>
      <c r="M60" s="4"/>
      <c r="N60" s="4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5.75">
      <c r="A61" s="2"/>
      <c r="B61" s="2"/>
      <c r="C61" s="4"/>
      <c r="D61" s="4"/>
      <c r="E61" s="22"/>
      <c r="F61" s="2"/>
      <c r="G61" s="4"/>
      <c r="H61" s="4"/>
      <c r="I61" s="21">
        <f t="shared" si="0"/>
        <v>0</v>
      </c>
      <c r="J61" s="4"/>
      <c r="K61" s="4"/>
      <c r="L61" s="4"/>
      <c r="M61" s="4"/>
      <c r="N61" s="4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5.75">
      <c r="A62" s="2"/>
      <c r="B62" s="2"/>
      <c r="C62" s="4"/>
      <c r="D62" s="4"/>
      <c r="E62" s="22"/>
      <c r="F62" s="2"/>
      <c r="G62" s="4"/>
      <c r="H62" s="4"/>
      <c r="I62" s="21">
        <f t="shared" si="0"/>
        <v>0</v>
      </c>
      <c r="J62" s="4"/>
      <c r="K62" s="4"/>
      <c r="L62" s="4"/>
      <c r="M62" s="4"/>
      <c r="N62" s="4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5.75">
      <c r="A63" s="2"/>
      <c r="B63" s="2"/>
      <c r="C63" s="4"/>
      <c r="D63" s="4"/>
      <c r="E63" s="22"/>
      <c r="F63" s="2"/>
      <c r="G63" s="4"/>
      <c r="H63" s="4"/>
      <c r="I63" s="21">
        <f t="shared" si="0"/>
        <v>0</v>
      </c>
      <c r="J63" s="4"/>
      <c r="K63" s="4"/>
      <c r="L63" s="4"/>
      <c r="M63" s="4"/>
      <c r="N63" s="4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5.75">
      <c r="A64" s="2"/>
      <c r="B64" s="2"/>
      <c r="C64" s="4"/>
      <c r="D64" s="4"/>
      <c r="E64" s="22"/>
      <c r="F64" s="2"/>
      <c r="G64" s="4"/>
      <c r="H64" s="4"/>
      <c r="I64" s="21">
        <f t="shared" si="0"/>
        <v>0</v>
      </c>
      <c r="J64" s="4"/>
      <c r="K64" s="4"/>
      <c r="L64" s="4"/>
      <c r="M64" s="4"/>
      <c r="N64" s="4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5.75">
      <c r="A65" s="2"/>
      <c r="B65" s="2"/>
      <c r="C65" s="4"/>
      <c r="D65" s="4"/>
      <c r="E65" s="22"/>
      <c r="F65" s="2"/>
      <c r="G65" s="4"/>
      <c r="H65" s="4"/>
      <c r="I65" s="21">
        <f t="shared" si="0"/>
        <v>0</v>
      </c>
      <c r="J65" s="4"/>
      <c r="K65" s="4"/>
      <c r="L65" s="4"/>
      <c r="M65" s="4"/>
      <c r="N65" s="4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5.75">
      <c r="A66" s="2"/>
      <c r="B66" s="2"/>
      <c r="C66" s="4"/>
      <c r="D66" s="4"/>
      <c r="E66" s="22"/>
      <c r="F66" s="2"/>
      <c r="G66" s="4"/>
      <c r="H66" s="4"/>
      <c r="I66" s="21">
        <f t="shared" si="0"/>
        <v>0</v>
      </c>
      <c r="J66" s="4"/>
      <c r="K66" s="4"/>
      <c r="L66" s="4"/>
      <c r="M66" s="4"/>
      <c r="N66" s="4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15.75">
      <c r="A67" s="2"/>
      <c r="B67" s="2"/>
      <c r="C67" s="4"/>
      <c r="D67" s="4"/>
      <c r="E67" s="22"/>
      <c r="F67" s="2"/>
      <c r="G67" s="4"/>
      <c r="H67" s="4"/>
      <c r="I67" s="21">
        <f t="shared" si="0"/>
        <v>0</v>
      </c>
      <c r="J67" s="4"/>
      <c r="K67" s="4"/>
      <c r="L67" s="4"/>
      <c r="M67" s="4"/>
      <c r="N67" s="4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15.75">
      <c r="A68" s="2"/>
      <c r="B68" s="2"/>
      <c r="C68" s="4"/>
      <c r="D68" s="4"/>
      <c r="E68" s="22"/>
      <c r="F68" s="2"/>
      <c r="G68" s="4"/>
      <c r="H68" s="4"/>
      <c r="I68" s="21">
        <f t="shared" si="0"/>
        <v>0</v>
      </c>
      <c r="J68" s="4"/>
      <c r="K68" s="4"/>
      <c r="L68" s="4"/>
      <c r="M68" s="4"/>
      <c r="N68" s="4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15.75">
      <c r="A69" s="2"/>
      <c r="B69" s="2"/>
      <c r="C69" s="4"/>
      <c r="D69" s="4"/>
      <c r="E69" s="22"/>
      <c r="F69" s="2"/>
      <c r="G69" s="4"/>
      <c r="H69" s="4"/>
      <c r="I69" s="21">
        <f t="shared" si="0"/>
        <v>0</v>
      </c>
      <c r="J69" s="4"/>
      <c r="K69" s="4"/>
      <c r="L69" s="4"/>
      <c r="M69" s="4"/>
      <c r="N69" s="4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15.75">
      <c r="A70" s="2"/>
      <c r="B70" s="2"/>
      <c r="C70" s="4"/>
      <c r="D70" s="4"/>
      <c r="E70" s="22"/>
      <c r="F70" s="2"/>
      <c r="G70" s="4"/>
      <c r="H70" s="4"/>
      <c r="I70" s="21">
        <f t="shared" si="0"/>
        <v>0</v>
      </c>
      <c r="J70" s="4"/>
      <c r="K70" s="4"/>
      <c r="L70" s="4"/>
      <c r="M70" s="4"/>
      <c r="N70" s="4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15.75">
      <c r="A71" s="2"/>
      <c r="B71" s="2"/>
      <c r="C71" s="4"/>
      <c r="D71" s="4"/>
      <c r="E71" s="22"/>
      <c r="F71" s="2"/>
      <c r="G71" s="4"/>
      <c r="H71" s="4"/>
      <c r="I71" s="21">
        <f t="shared" si="0"/>
        <v>0</v>
      </c>
      <c r="J71" s="4"/>
      <c r="K71" s="4"/>
      <c r="L71" s="4"/>
      <c r="M71" s="4"/>
      <c r="N71" s="4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15.75">
      <c r="A72" s="2"/>
      <c r="B72" s="2"/>
      <c r="C72" s="4"/>
      <c r="D72" s="4"/>
      <c r="E72" s="22"/>
      <c r="F72" s="2"/>
      <c r="G72" s="4"/>
      <c r="H72" s="4"/>
      <c r="I72" s="21">
        <f t="shared" si="0"/>
        <v>0</v>
      </c>
      <c r="J72" s="4"/>
      <c r="K72" s="4"/>
      <c r="L72" s="4"/>
      <c r="M72" s="4"/>
      <c r="N72" s="4"/>
      <c r="O72" s="20"/>
      <c r="P72" s="20"/>
      <c r="Q72" s="20"/>
      <c r="R72" s="20"/>
      <c r="S72" s="20"/>
      <c r="T72" s="20"/>
      <c r="U72" s="20"/>
      <c r="V72" s="20"/>
      <c r="W72" s="20"/>
    </row>
    <row r="73" spans="1:23" ht="15.75">
      <c r="A73" s="2"/>
      <c r="B73" s="2"/>
      <c r="C73" s="4"/>
      <c r="D73" s="4"/>
      <c r="E73" s="22"/>
      <c r="F73" s="2"/>
      <c r="G73" s="4"/>
      <c r="H73" s="4"/>
      <c r="I73" s="21">
        <f t="shared" si="0"/>
        <v>0</v>
      </c>
      <c r="J73" s="4"/>
      <c r="K73" s="4"/>
      <c r="L73" s="4"/>
      <c r="M73" s="4"/>
      <c r="N73" s="4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5.75">
      <c r="A74" s="2"/>
      <c r="B74" s="2"/>
      <c r="C74" s="4"/>
      <c r="D74" s="4"/>
      <c r="E74" s="22"/>
      <c r="F74" s="2"/>
      <c r="G74" s="4"/>
      <c r="H74" s="4"/>
      <c r="I74" s="21">
        <f t="shared" si="0"/>
        <v>0</v>
      </c>
      <c r="J74" s="4"/>
      <c r="K74" s="4"/>
      <c r="L74" s="4"/>
      <c r="M74" s="4"/>
      <c r="N74" s="4"/>
      <c r="O74" s="20"/>
      <c r="P74" s="20"/>
      <c r="Q74" s="20"/>
      <c r="R74" s="20"/>
      <c r="S74" s="20"/>
      <c r="T74" s="20"/>
      <c r="U74" s="20"/>
      <c r="V74" s="20"/>
      <c r="W74" s="20"/>
    </row>
    <row r="75" spans="1:23" ht="15.75">
      <c r="A75" s="2"/>
      <c r="B75" s="2"/>
      <c r="C75" s="4"/>
      <c r="D75" s="4"/>
      <c r="E75" s="22"/>
      <c r="F75" s="2"/>
      <c r="G75" s="4"/>
      <c r="H75" s="4"/>
      <c r="I75" s="21">
        <f t="shared" si="0"/>
        <v>0</v>
      </c>
      <c r="J75" s="4"/>
      <c r="K75" s="4"/>
      <c r="L75" s="4"/>
      <c r="M75" s="4"/>
      <c r="N75" s="4"/>
      <c r="O75" s="20"/>
      <c r="P75" s="20"/>
      <c r="Q75" s="20"/>
      <c r="R75" s="20"/>
      <c r="S75" s="20"/>
      <c r="T75" s="20"/>
      <c r="U75" s="20"/>
      <c r="V75" s="20"/>
      <c r="W75" s="20"/>
    </row>
    <row r="76" spans="1:23" ht="15.75">
      <c r="A76" s="2"/>
      <c r="B76" s="2"/>
      <c r="C76" s="4"/>
      <c r="D76" s="4"/>
      <c r="E76" s="22"/>
      <c r="F76" s="2"/>
      <c r="G76" s="4"/>
      <c r="H76" s="4"/>
      <c r="I76" s="21">
        <f t="shared" si="0"/>
        <v>0</v>
      </c>
      <c r="J76" s="4"/>
      <c r="K76" s="4"/>
      <c r="L76" s="4"/>
      <c r="M76" s="4"/>
      <c r="N76" s="4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5.75">
      <c r="A77" s="2"/>
      <c r="B77" s="2"/>
      <c r="C77" s="4"/>
      <c r="D77" s="4"/>
      <c r="E77" s="22"/>
      <c r="F77" s="2"/>
      <c r="G77" s="4"/>
      <c r="H77" s="4"/>
      <c r="I77" s="21">
        <f t="shared" si="0"/>
        <v>0</v>
      </c>
      <c r="J77" s="4"/>
      <c r="K77" s="4"/>
      <c r="L77" s="4"/>
      <c r="M77" s="4"/>
      <c r="N77" s="4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5.75">
      <c r="A78" s="2"/>
      <c r="B78" s="2"/>
      <c r="C78" s="4"/>
      <c r="D78" s="4"/>
      <c r="E78" s="22"/>
      <c r="F78" s="2"/>
      <c r="G78" s="4"/>
      <c r="H78" s="4"/>
      <c r="I78" s="21">
        <f t="shared" ref="I78:I141" si="1">(E78-INT(E78))*24</f>
        <v>0</v>
      </c>
      <c r="J78" s="4"/>
      <c r="K78" s="4"/>
      <c r="L78" s="4"/>
      <c r="M78" s="4"/>
      <c r="N78" s="4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5.75">
      <c r="A79" s="2"/>
      <c r="B79" s="2"/>
      <c r="C79" s="4"/>
      <c r="D79" s="4"/>
      <c r="E79" s="22"/>
      <c r="F79" s="2"/>
      <c r="G79" s="4"/>
      <c r="H79" s="4"/>
      <c r="I79" s="21">
        <f t="shared" si="1"/>
        <v>0</v>
      </c>
      <c r="J79" s="4"/>
      <c r="K79" s="4"/>
      <c r="L79" s="4"/>
      <c r="M79" s="4"/>
      <c r="N79" s="4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5.75">
      <c r="A80" s="2"/>
      <c r="B80" s="2"/>
      <c r="C80" s="4"/>
      <c r="D80" s="4"/>
      <c r="E80" s="22"/>
      <c r="F80" s="2"/>
      <c r="G80" s="4"/>
      <c r="H80" s="4"/>
      <c r="I80" s="21">
        <f t="shared" si="1"/>
        <v>0</v>
      </c>
      <c r="J80" s="4"/>
      <c r="K80" s="4"/>
      <c r="L80" s="4"/>
      <c r="M80" s="4"/>
      <c r="N80" s="4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5.75">
      <c r="A81" s="2"/>
      <c r="B81" s="2"/>
      <c r="C81" s="4"/>
      <c r="D81" s="4"/>
      <c r="E81" s="22"/>
      <c r="F81" s="2"/>
      <c r="G81" s="4"/>
      <c r="H81" s="4"/>
      <c r="I81" s="21">
        <f t="shared" si="1"/>
        <v>0</v>
      </c>
      <c r="J81" s="4"/>
      <c r="K81" s="4"/>
      <c r="L81" s="4"/>
      <c r="M81" s="4"/>
      <c r="N81" s="4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5.75">
      <c r="A82" s="2"/>
      <c r="B82" s="2"/>
      <c r="C82" s="4"/>
      <c r="D82" s="4"/>
      <c r="E82" s="22"/>
      <c r="F82" s="2"/>
      <c r="G82" s="4"/>
      <c r="H82" s="4"/>
      <c r="I82" s="21">
        <f t="shared" si="1"/>
        <v>0</v>
      </c>
      <c r="J82" s="4"/>
      <c r="K82" s="4"/>
      <c r="L82" s="4"/>
      <c r="M82" s="4"/>
      <c r="N82" s="4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5.75">
      <c r="A83" s="2"/>
      <c r="B83" s="2"/>
      <c r="C83" s="4"/>
      <c r="D83" s="4"/>
      <c r="E83" s="22"/>
      <c r="F83" s="2"/>
      <c r="G83" s="4"/>
      <c r="H83" s="4"/>
      <c r="I83" s="21">
        <f t="shared" si="1"/>
        <v>0</v>
      </c>
      <c r="J83" s="4"/>
      <c r="K83" s="4"/>
      <c r="L83" s="4"/>
      <c r="M83" s="4"/>
      <c r="N83" s="4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5.75">
      <c r="A84" s="2"/>
      <c r="B84" s="2"/>
      <c r="C84" s="4"/>
      <c r="D84" s="4"/>
      <c r="E84" s="22"/>
      <c r="F84" s="2"/>
      <c r="G84" s="4"/>
      <c r="H84" s="4"/>
      <c r="I84" s="21">
        <f t="shared" si="1"/>
        <v>0</v>
      </c>
      <c r="J84" s="4"/>
      <c r="K84" s="4"/>
      <c r="L84" s="4"/>
      <c r="M84" s="4"/>
      <c r="N84" s="4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5.75">
      <c r="A85" s="2"/>
      <c r="B85" s="2"/>
      <c r="C85" s="4"/>
      <c r="D85" s="4"/>
      <c r="E85" s="22"/>
      <c r="F85" s="2"/>
      <c r="G85" s="4"/>
      <c r="H85" s="4"/>
      <c r="I85" s="21">
        <f t="shared" si="1"/>
        <v>0</v>
      </c>
      <c r="J85" s="4"/>
      <c r="K85" s="4"/>
      <c r="L85" s="4"/>
      <c r="M85" s="4"/>
      <c r="N85" s="4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5.75">
      <c r="A86" s="2"/>
      <c r="B86" s="2"/>
      <c r="C86" s="4"/>
      <c r="D86" s="4"/>
      <c r="E86" s="22"/>
      <c r="F86" s="2"/>
      <c r="G86" s="4"/>
      <c r="H86" s="4"/>
      <c r="I86" s="21">
        <f t="shared" si="1"/>
        <v>0</v>
      </c>
      <c r="J86" s="4"/>
      <c r="K86" s="4"/>
      <c r="L86" s="4"/>
      <c r="M86" s="4"/>
      <c r="N86" s="4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5.75">
      <c r="A87" s="2"/>
      <c r="B87" s="2"/>
      <c r="C87" s="4"/>
      <c r="D87" s="4"/>
      <c r="E87" s="22"/>
      <c r="F87" s="2"/>
      <c r="G87" s="4"/>
      <c r="H87" s="4"/>
      <c r="I87" s="21">
        <f t="shared" si="1"/>
        <v>0</v>
      </c>
      <c r="J87" s="4"/>
      <c r="K87" s="4"/>
      <c r="L87" s="4"/>
      <c r="M87" s="4"/>
      <c r="N87" s="4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5.75">
      <c r="A88" s="2"/>
      <c r="B88" s="2"/>
      <c r="C88" s="4"/>
      <c r="D88" s="4"/>
      <c r="E88" s="22"/>
      <c r="F88" s="2"/>
      <c r="G88" s="4"/>
      <c r="H88" s="4"/>
      <c r="I88" s="21">
        <f t="shared" si="1"/>
        <v>0</v>
      </c>
      <c r="J88" s="4"/>
      <c r="K88" s="4"/>
      <c r="L88" s="4"/>
      <c r="M88" s="4"/>
      <c r="N88" s="4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5.75">
      <c r="A89" s="2"/>
      <c r="B89" s="2"/>
      <c r="C89" s="4"/>
      <c r="D89" s="4"/>
      <c r="E89" s="22"/>
      <c r="F89" s="2"/>
      <c r="G89" s="4"/>
      <c r="H89" s="4"/>
      <c r="I89" s="21">
        <f t="shared" si="1"/>
        <v>0</v>
      </c>
      <c r="J89" s="4"/>
      <c r="K89" s="4"/>
      <c r="L89" s="4"/>
      <c r="M89" s="4"/>
      <c r="N89" s="4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5.75">
      <c r="A90" s="2"/>
      <c r="B90" s="2"/>
      <c r="C90" s="4"/>
      <c r="D90" s="4"/>
      <c r="E90" s="22"/>
      <c r="F90" s="2"/>
      <c r="G90" s="4"/>
      <c r="H90" s="4"/>
      <c r="I90" s="21">
        <f t="shared" si="1"/>
        <v>0</v>
      </c>
      <c r="J90" s="4"/>
      <c r="K90" s="4"/>
      <c r="L90" s="4"/>
      <c r="M90" s="4"/>
      <c r="N90" s="4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5.75">
      <c r="A91" s="2"/>
      <c r="B91" s="2"/>
      <c r="C91" s="4"/>
      <c r="D91" s="4"/>
      <c r="E91" s="22"/>
      <c r="F91" s="2"/>
      <c r="G91" s="4"/>
      <c r="H91" s="4"/>
      <c r="I91" s="21">
        <f t="shared" si="1"/>
        <v>0</v>
      </c>
      <c r="J91" s="4"/>
      <c r="K91" s="4"/>
      <c r="L91" s="4"/>
      <c r="M91" s="4"/>
      <c r="N91" s="4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5.75">
      <c r="A92" s="2"/>
      <c r="B92" s="2"/>
      <c r="C92" s="4"/>
      <c r="D92" s="4"/>
      <c r="E92" s="22"/>
      <c r="F92" s="2"/>
      <c r="G92" s="4"/>
      <c r="H92" s="4"/>
      <c r="I92" s="21">
        <f t="shared" si="1"/>
        <v>0</v>
      </c>
      <c r="J92" s="4"/>
      <c r="K92" s="4"/>
      <c r="L92" s="4"/>
      <c r="M92" s="4"/>
      <c r="N92" s="4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5.75">
      <c r="A93" s="2"/>
      <c r="B93" s="2"/>
      <c r="C93" s="4"/>
      <c r="D93" s="4"/>
      <c r="E93" s="22"/>
      <c r="F93" s="2"/>
      <c r="G93" s="4"/>
      <c r="H93" s="4"/>
      <c r="I93" s="21">
        <f t="shared" si="1"/>
        <v>0</v>
      </c>
      <c r="J93" s="4"/>
      <c r="K93" s="4"/>
      <c r="L93" s="4"/>
      <c r="M93" s="4"/>
      <c r="N93" s="4"/>
      <c r="O93" s="20"/>
      <c r="P93" s="20"/>
      <c r="Q93" s="20"/>
      <c r="R93" s="20"/>
      <c r="S93" s="20"/>
      <c r="T93" s="20"/>
      <c r="U93" s="20"/>
      <c r="V93" s="20"/>
      <c r="W93" s="20"/>
    </row>
    <row r="94" spans="1:23" ht="15.75">
      <c r="A94" s="2"/>
      <c r="B94" s="2"/>
      <c r="C94" s="4"/>
      <c r="D94" s="4"/>
      <c r="E94" s="22"/>
      <c r="F94" s="2"/>
      <c r="G94" s="4"/>
      <c r="H94" s="4"/>
      <c r="I94" s="21">
        <f t="shared" si="1"/>
        <v>0</v>
      </c>
      <c r="J94" s="4"/>
      <c r="K94" s="4"/>
      <c r="L94" s="4"/>
      <c r="M94" s="4"/>
      <c r="N94" s="4"/>
      <c r="O94" s="20"/>
      <c r="P94" s="20"/>
      <c r="Q94" s="20"/>
      <c r="R94" s="20"/>
      <c r="S94" s="20"/>
      <c r="T94" s="20"/>
      <c r="U94" s="20"/>
      <c r="V94" s="20"/>
      <c r="W94" s="20"/>
    </row>
    <row r="95" spans="1:23" ht="15.75">
      <c r="A95" s="2"/>
      <c r="B95" s="2"/>
      <c r="C95" s="4"/>
      <c r="D95" s="4"/>
      <c r="E95" s="22"/>
      <c r="F95" s="2"/>
      <c r="G95" s="4"/>
      <c r="H95" s="4"/>
      <c r="I95" s="21">
        <f t="shared" si="1"/>
        <v>0</v>
      </c>
      <c r="J95" s="4"/>
      <c r="K95" s="4"/>
      <c r="L95" s="4"/>
      <c r="M95" s="4"/>
      <c r="N95" s="4"/>
      <c r="O95" s="20"/>
      <c r="P95" s="20"/>
      <c r="Q95" s="20"/>
      <c r="R95" s="20"/>
      <c r="S95" s="20"/>
      <c r="T95" s="20"/>
      <c r="U95" s="20"/>
      <c r="V95" s="20"/>
      <c r="W95" s="20"/>
    </row>
    <row r="96" spans="1:23" ht="15.75">
      <c r="A96" s="2"/>
      <c r="B96" s="2"/>
      <c r="C96" s="4"/>
      <c r="D96" s="4"/>
      <c r="E96" s="22"/>
      <c r="F96" s="2"/>
      <c r="G96" s="4"/>
      <c r="H96" s="4"/>
      <c r="I96" s="21">
        <f t="shared" si="1"/>
        <v>0</v>
      </c>
      <c r="J96" s="4"/>
      <c r="K96" s="4"/>
      <c r="L96" s="4"/>
      <c r="M96" s="4"/>
      <c r="N96" s="4"/>
      <c r="O96" s="20"/>
      <c r="P96" s="20"/>
      <c r="Q96" s="20"/>
      <c r="R96" s="20"/>
      <c r="S96" s="20"/>
      <c r="T96" s="20"/>
      <c r="U96" s="20"/>
      <c r="V96" s="20"/>
      <c r="W96" s="20"/>
    </row>
    <row r="97" spans="1:23" ht="15.75">
      <c r="A97" s="2"/>
      <c r="B97" s="2"/>
      <c r="C97" s="4"/>
      <c r="D97" s="4"/>
      <c r="E97" s="22"/>
      <c r="F97" s="2"/>
      <c r="G97" s="4"/>
      <c r="H97" s="4"/>
      <c r="I97" s="21">
        <f t="shared" si="1"/>
        <v>0</v>
      </c>
      <c r="J97" s="4"/>
      <c r="K97" s="4"/>
      <c r="L97" s="4"/>
      <c r="M97" s="4"/>
      <c r="N97" s="4"/>
      <c r="O97" s="20"/>
      <c r="P97" s="20"/>
      <c r="Q97" s="20"/>
      <c r="R97" s="20"/>
      <c r="S97" s="20"/>
      <c r="T97" s="20"/>
      <c r="U97" s="20"/>
      <c r="V97" s="20"/>
      <c r="W97" s="20"/>
    </row>
    <row r="98" spans="1:23" ht="15.75">
      <c r="A98" s="2"/>
      <c r="B98" s="2"/>
      <c r="C98" s="4"/>
      <c r="D98" s="4"/>
      <c r="E98" s="22"/>
      <c r="F98" s="4"/>
      <c r="G98" s="4"/>
      <c r="H98" s="4"/>
      <c r="I98" s="21">
        <f t="shared" si="1"/>
        <v>0</v>
      </c>
      <c r="J98" s="4"/>
      <c r="K98" s="4"/>
      <c r="L98" s="4"/>
      <c r="M98" s="4"/>
      <c r="N98" s="4"/>
      <c r="O98" s="20"/>
      <c r="P98" s="20"/>
      <c r="Q98" s="20"/>
      <c r="R98" s="20"/>
      <c r="S98" s="20"/>
      <c r="T98" s="20"/>
      <c r="U98" s="20"/>
      <c r="V98" s="20"/>
      <c r="W98" s="20"/>
    </row>
    <row r="99" spans="1:23" ht="15.75">
      <c r="A99" s="2"/>
      <c r="B99" s="2"/>
      <c r="C99" s="4"/>
      <c r="D99" s="4"/>
      <c r="E99" s="22"/>
      <c r="F99" s="4"/>
      <c r="G99" s="4"/>
      <c r="H99" s="4"/>
      <c r="I99" s="21">
        <f t="shared" si="1"/>
        <v>0</v>
      </c>
      <c r="J99" s="4"/>
      <c r="K99" s="4"/>
      <c r="L99" s="4"/>
      <c r="M99" s="4"/>
      <c r="N99" s="4"/>
      <c r="O99" s="20"/>
      <c r="P99" s="20"/>
      <c r="Q99" s="20"/>
      <c r="R99" s="20"/>
      <c r="S99" s="20"/>
      <c r="T99" s="20"/>
      <c r="U99" s="20"/>
      <c r="V99" s="20"/>
      <c r="W99" s="20"/>
    </row>
    <row r="100" spans="1:23" ht="15.75">
      <c r="A100" s="2"/>
      <c r="B100" s="2"/>
      <c r="C100" s="4"/>
      <c r="D100" s="4"/>
      <c r="E100" s="22"/>
      <c r="F100" s="4"/>
      <c r="G100" s="4"/>
      <c r="H100" s="4"/>
      <c r="I100" s="21">
        <f t="shared" si="1"/>
        <v>0</v>
      </c>
      <c r="J100" s="4"/>
      <c r="K100" s="4"/>
      <c r="L100" s="4"/>
      <c r="M100" s="4"/>
      <c r="N100" s="4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ht="15.75">
      <c r="A101" s="2"/>
      <c r="B101" s="2"/>
      <c r="C101" s="4"/>
      <c r="D101" s="4"/>
      <c r="E101" s="22"/>
      <c r="F101" s="4"/>
      <c r="G101" s="4"/>
      <c r="H101" s="4"/>
      <c r="I101" s="21">
        <f t="shared" si="1"/>
        <v>0</v>
      </c>
      <c r="J101" s="4"/>
      <c r="K101" s="4"/>
      <c r="L101" s="4"/>
      <c r="M101" s="4"/>
      <c r="N101" s="4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5.75">
      <c r="A102" s="2"/>
      <c r="B102" s="2"/>
      <c r="C102" s="4"/>
      <c r="D102" s="4"/>
      <c r="E102" s="22"/>
      <c r="F102" s="4"/>
      <c r="G102" s="4"/>
      <c r="H102" s="4"/>
      <c r="I102" s="21">
        <f t="shared" si="1"/>
        <v>0</v>
      </c>
      <c r="J102" s="4"/>
      <c r="K102" s="4"/>
      <c r="L102" s="4"/>
      <c r="M102" s="4"/>
      <c r="N102" s="4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ht="15.75">
      <c r="A103" s="2"/>
      <c r="B103" s="2"/>
      <c r="C103" s="4"/>
      <c r="D103" s="4"/>
      <c r="E103" s="22"/>
      <c r="F103" s="4"/>
      <c r="G103" s="4"/>
      <c r="H103" s="4"/>
      <c r="I103" s="21">
        <f t="shared" si="1"/>
        <v>0</v>
      </c>
      <c r="J103" s="4"/>
      <c r="K103" s="4"/>
      <c r="L103" s="4"/>
      <c r="M103" s="4"/>
      <c r="N103" s="4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ht="15.75">
      <c r="A104" s="2"/>
      <c r="B104" s="2"/>
      <c r="C104" s="4"/>
      <c r="D104" s="4"/>
      <c r="E104" s="22"/>
      <c r="F104" s="4"/>
      <c r="G104" s="4"/>
      <c r="H104" s="4"/>
      <c r="I104" s="21">
        <f t="shared" si="1"/>
        <v>0</v>
      </c>
      <c r="J104" s="4"/>
      <c r="K104" s="4"/>
      <c r="L104" s="4"/>
      <c r="M104" s="4"/>
      <c r="N104" s="4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ht="15.75">
      <c r="A105" s="2"/>
      <c r="B105" s="2"/>
      <c r="C105" s="4"/>
      <c r="D105" s="4"/>
      <c r="E105" s="22"/>
      <c r="F105" s="4"/>
      <c r="G105" s="4"/>
      <c r="H105" s="4"/>
      <c r="I105" s="21">
        <f t="shared" si="1"/>
        <v>0</v>
      </c>
      <c r="J105" s="4"/>
      <c r="K105" s="4"/>
      <c r="L105" s="4"/>
      <c r="M105" s="4"/>
      <c r="N105" s="4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ht="15.75">
      <c r="A106" s="2"/>
      <c r="B106" s="2"/>
      <c r="C106" s="4"/>
      <c r="D106" s="4"/>
      <c r="E106" s="22"/>
      <c r="F106" s="4"/>
      <c r="G106" s="4"/>
      <c r="H106" s="4"/>
      <c r="I106" s="21">
        <f t="shared" si="1"/>
        <v>0</v>
      </c>
      <c r="J106" s="4"/>
      <c r="K106" s="4"/>
      <c r="L106" s="4"/>
      <c r="M106" s="4"/>
      <c r="N106" s="4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ht="15.75">
      <c r="A107" s="2"/>
      <c r="B107" s="2"/>
      <c r="C107" s="4"/>
      <c r="D107" s="4"/>
      <c r="E107" s="22"/>
      <c r="F107" s="4"/>
      <c r="G107" s="4"/>
      <c r="H107" s="4"/>
      <c r="I107" s="21">
        <f t="shared" si="1"/>
        <v>0</v>
      </c>
      <c r="J107" s="4"/>
      <c r="K107" s="4"/>
      <c r="L107" s="4"/>
      <c r="M107" s="4"/>
      <c r="N107" s="4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 ht="15.75">
      <c r="A108" s="2"/>
      <c r="B108" s="2"/>
      <c r="C108" s="4"/>
      <c r="D108" s="4"/>
      <c r="E108" s="22"/>
      <c r="F108" s="4"/>
      <c r="G108" s="4"/>
      <c r="H108" s="4"/>
      <c r="I108" s="21">
        <f t="shared" si="1"/>
        <v>0</v>
      </c>
      <c r="J108" s="4"/>
      <c r="K108" s="4"/>
      <c r="L108" s="4"/>
      <c r="M108" s="4"/>
      <c r="N108" s="4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ht="15.75">
      <c r="A109" s="2"/>
      <c r="B109" s="2"/>
      <c r="C109" s="4"/>
      <c r="D109" s="4"/>
      <c r="E109" s="22"/>
      <c r="F109" s="4"/>
      <c r="G109" s="4"/>
      <c r="H109" s="4"/>
      <c r="I109" s="21">
        <f t="shared" si="1"/>
        <v>0</v>
      </c>
      <c r="J109" s="4"/>
      <c r="K109" s="4"/>
      <c r="L109" s="4"/>
      <c r="M109" s="4"/>
      <c r="N109" s="4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ht="15.75">
      <c r="A110" s="2"/>
      <c r="B110" s="2"/>
      <c r="C110" s="4"/>
      <c r="D110" s="4"/>
      <c r="E110" s="22"/>
      <c r="F110" s="4"/>
      <c r="G110" s="4"/>
      <c r="H110" s="4"/>
      <c r="I110" s="21">
        <f t="shared" si="1"/>
        <v>0</v>
      </c>
      <c r="J110" s="4"/>
      <c r="K110" s="4"/>
      <c r="L110" s="4"/>
      <c r="M110" s="4"/>
      <c r="N110" s="4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ht="15.75">
      <c r="A111" s="2"/>
      <c r="B111" s="2"/>
      <c r="C111" s="4"/>
      <c r="D111" s="4"/>
      <c r="E111" s="22"/>
      <c r="F111" s="4"/>
      <c r="G111" s="4"/>
      <c r="H111" s="4"/>
      <c r="I111" s="21">
        <f t="shared" si="1"/>
        <v>0</v>
      </c>
      <c r="J111" s="4"/>
      <c r="K111" s="4"/>
      <c r="L111" s="4"/>
      <c r="M111" s="4"/>
      <c r="N111" s="4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 ht="15.75">
      <c r="A112" s="2"/>
      <c r="B112" s="2"/>
      <c r="C112" s="4"/>
      <c r="D112" s="4"/>
      <c r="E112" s="22"/>
      <c r="F112" s="4"/>
      <c r="G112" s="4"/>
      <c r="H112" s="4"/>
      <c r="I112" s="21">
        <f t="shared" si="1"/>
        <v>0</v>
      </c>
      <c r="J112" s="4"/>
      <c r="K112" s="4"/>
      <c r="L112" s="4"/>
      <c r="M112" s="4"/>
      <c r="N112" s="4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 ht="15.75">
      <c r="A113" s="2"/>
      <c r="B113" s="2"/>
      <c r="C113" s="4"/>
      <c r="D113" s="4"/>
      <c r="E113" s="22"/>
      <c r="F113" s="4"/>
      <c r="G113" s="4"/>
      <c r="H113" s="4"/>
      <c r="I113" s="21">
        <f t="shared" si="1"/>
        <v>0</v>
      </c>
      <c r="J113" s="4"/>
      <c r="K113" s="4"/>
      <c r="L113" s="4"/>
      <c r="M113" s="4"/>
      <c r="N113" s="4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 ht="15.75">
      <c r="A114" s="2"/>
      <c r="B114" s="2"/>
      <c r="C114" s="4"/>
      <c r="D114" s="4"/>
      <c r="E114" s="22"/>
      <c r="F114" s="4"/>
      <c r="G114" s="4"/>
      <c r="H114" s="4"/>
      <c r="I114" s="21">
        <f t="shared" si="1"/>
        <v>0</v>
      </c>
      <c r="J114" s="4"/>
      <c r="K114" s="4"/>
      <c r="L114" s="4"/>
      <c r="M114" s="4"/>
      <c r="N114" s="4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 ht="15.75">
      <c r="A115" s="2"/>
      <c r="B115" s="2"/>
      <c r="C115" s="4"/>
      <c r="D115" s="4"/>
      <c r="E115" s="22"/>
      <c r="F115" s="4"/>
      <c r="G115" s="4"/>
      <c r="H115" s="4"/>
      <c r="I115" s="21">
        <f t="shared" si="1"/>
        <v>0</v>
      </c>
      <c r="J115" s="4"/>
      <c r="K115" s="4"/>
      <c r="L115" s="4"/>
      <c r="M115" s="4"/>
      <c r="N115" s="4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23" ht="15.75">
      <c r="A116" s="2"/>
      <c r="B116" s="2"/>
      <c r="C116" s="4"/>
      <c r="D116" s="4"/>
      <c r="E116" s="22"/>
      <c r="F116" s="4"/>
      <c r="G116" s="4"/>
      <c r="H116" s="4"/>
      <c r="I116" s="21">
        <f t="shared" si="1"/>
        <v>0</v>
      </c>
      <c r="J116" s="4"/>
      <c r="K116" s="4"/>
      <c r="L116" s="4"/>
      <c r="M116" s="4"/>
      <c r="N116" s="4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ht="15.75">
      <c r="A117" s="2"/>
      <c r="B117" s="2"/>
      <c r="C117" s="4"/>
      <c r="D117" s="4"/>
      <c r="E117" s="22"/>
      <c r="F117" s="4"/>
      <c r="G117" s="4"/>
      <c r="H117" s="4"/>
      <c r="I117" s="21">
        <f t="shared" si="1"/>
        <v>0</v>
      </c>
      <c r="J117" s="4"/>
      <c r="K117" s="4"/>
      <c r="L117" s="4"/>
      <c r="M117" s="4"/>
      <c r="N117" s="4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ht="15.75">
      <c r="A118" s="2"/>
      <c r="B118" s="2"/>
      <c r="C118" s="4"/>
      <c r="D118" s="4"/>
      <c r="E118" s="22"/>
      <c r="F118" s="4"/>
      <c r="G118" s="4"/>
      <c r="H118" s="4"/>
      <c r="I118" s="21">
        <f t="shared" si="1"/>
        <v>0</v>
      </c>
      <c r="J118" s="4"/>
      <c r="K118" s="4"/>
      <c r="L118" s="4"/>
      <c r="M118" s="4"/>
      <c r="N118" s="4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ht="15.75">
      <c r="A119" s="2"/>
      <c r="B119" s="2"/>
      <c r="C119" s="4"/>
      <c r="D119" s="4"/>
      <c r="E119" s="22"/>
      <c r="F119" s="4"/>
      <c r="G119" s="4"/>
      <c r="H119" s="4"/>
      <c r="I119" s="21">
        <f t="shared" si="1"/>
        <v>0</v>
      </c>
      <c r="J119" s="4"/>
      <c r="K119" s="4"/>
      <c r="L119" s="4"/>
      <c r="M119" s="4"/>
      <c r="N119" s="4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 ht="15.75">
      <c r="A120" s="2"/>
      <c r="B120" s="2"/>
      <c r="C120" s="4"/>
      <c r="D120" s="4"/>
      <c r="E120" s="22"/>
      <c r="F120" s="4"/>
      <c r="G120" s="4"/>
      <c r="H120" s="4"/>
      <c r="I120" s="21">
        <f t="shared" si="1"/>
        <v>0</v>
      </c>
      <c r="J120" s="4"/>
      <c r="K120" s="4"/>
      <c r="L120" s="4"/>
      <c r="M120" s="4"/>
      <c r="N120" s="4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ht="15.75">
      <c r="A121" s="2"/>
      <c r="B121" s="2"/>
      <c r="C121" s="4"/>
      <c r="D121" s="4"/>
      <c r="E121" s="22"/>
      <c r="F121" s="4"/>
      <c r="G121" s="4"/>
      <c r="H121" s="4"/>
      <c r="I121" s="21">
        <f t="shared" si="1"/>
        <v>0</v>
      </c>
      <c r="J121" s="4"/>
      <c r="K121" s="4"/>
      <c r="L121" s="4"/>
      <c r="M121" s="4"/>
      <c r="N121" s="4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 ht="15.75">
      <c r="A122" s="2"/>
      <c r="B122" s="2"/>
      <c r="C122" s="4"/>
      <c r="D122" s="4"/>
      <c r="E122" s="22"/>
      <c r="F122" s="4"/>
      <c r="G122" s="4"/>
      <c r="H122" s="4"/>
      <c r="I122" s="21">
        <f t="shared" si="1"/>
        <v>0</v>
      </c>
      <c r="J122" s="4"/>
      <c r="K122" s="4"/>
      <c r="L122" s="4"/>
      <c r="M122" s="4"/>
      <c r="N122" s="4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 ht="15.75">
      <c r="A123" s="2"/>
      <c r="B123" s="2"/>
      <c r="C123" s="4"/>
      <c r="D123" s="4"/>
      <c r="E123" s="22"/>
      <c r="F123" s="4"/>
      <c r="G123" s="4"/>
      <c r="H123" s="4"/>
      <c r="I123" s="21">
        <f t="shared" si="1"/>
        <v>0</v>
      </c>
      <c r="J123" s="4"/>
      <c r="K123" s="4"/>
      <c r="L123" s="4"/>
      <c r="M123" s="4"/>
      <c r="N123" s="4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 ht="15.75">
      <c r="A124" s="2"/>
      <c r="B124" s="2"/>
      <c r="C124" s="4"/>
      <c r="D124" s="4"/>
      <c r="E124" s="22"/>
      <c r="F124" s="4"/>
      <c r="G124" s="4"/>
      <c r="H124" s="4"/>
      <c r="I124" s="21">
        <f t="shared" si="1"/>
        <v>0</v>
      </c>
      <c r="J124" s="4"/>
      <c r="K124" s="4"/>
      <c r="L124" s="4"/>
      <c r="M124" s="4"/>
      <c r="N124" s="4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 ht="15.75">
      <c r="A125" s="2"/>
      <c r="B125" s="2"/>
      <c r="C125" s="4"/>
      <c r="D125" s="4"/>
      <c r="E125" s="22"/>
      <c r="F125" s="4"/>
      <c r="G125" s="4"/>
      <c r="H125" s="4"/>
      <c r="I125" s="21">
        <f t="shared" si="1"/>
        <v>0</v>
      </c>
      <c r="J125" s="4"/>
      <c r="K125" s="4"/>
      <c r="L125" s="4"/>
      <c r="M125" s="4"/>
      <c r="N125" s="4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 ht="15.75">
      <c r="A126" s="2"/>
      <c r="B126" s="2"/>
      <c r="C126" s="4"/>
      <c r="D126" s="4"/>
      <c r="E126" s="22"/>
      <c r="F126" s="4"/>
      <c r="G126" s="4"/>
      <c r="H126" s="4"/>
      <c r="I126" s="21">
        <f t="shared" si="1"/>
        <v>0</v>
      </c>
      <c r="J126" s="4"/>
      <c r="K126" s="4"/>
      <c r="L126" s="4"/>
      <c r="M126" s="4"/>
      <c r="N126" s="4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 ht="15.75">
      <c r="A127" s="2"/>
      <c r="B127" s="2"/>
      <c r="C127" s="4"/>
      <c r="D127" s="4"/>
      <c r="E127" s="22"/>
      <c r="F127" s="4"/>
      <c r="G127" s="4"/>
      <c r="H127" s="4"/>
      <c r="I127" s="21">
        <f t="shared" si="1"/>
        <v>0</v>
      </c>
      <c r="J127" s="4"/>
      <c r="K127" s="4"/>
      <c r="L127" s="4"/>
      <c r="M127" s="4"/>
      <c r="N127" s="4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ht="15.75">
      <c r="A128" s="2"/>
      <c r="B128" s="2"/>
      <c r="C128" s="4"/>
      <c r="D128" s="4"/>
      <c r="E128" s="22"/>
      <c r="F128" s="4"/>
      <c r="G128" s="4"/>
      <c r="H128" s="4"/>
      <c r="I128" s="21">
        <f t="shared" si="1"/>
        <v>0</v>
      </c>
      <c r="J128" s="4"/>
      <c r="K128" s="4"/>
      <c r="L128" s="4"/>
      <c r="M128" s="4"/>
      <c r="N128" s="4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ht="15.75">
      <c r="A129" s="2"/>
      <c r="B129" s="2"/>
      <c r="C129" s="4"/>
      <c r="D129" s="4"/>
      <c r="E129" s="22"/>
      <c r="F129" s="4"/>
      <c r="G129" s="4"/>
      <c r="H129" s="4"/>
      <c r="I129" s="21">
        <f t="shared" si="1"/>
        <v>0</v>
      </c>
      <c r="J129" s="4"/>
      <c r="K129" s="4"/>
      <c r="L129" s="4"/>
      <c r="M129" s="4"/>
      <c r="N129" s="4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 ht="15.75">
      <c r="A130" s="2"/>
      <c r="B130" s="2"/>
      <c r="C130" s="4"/>
      <c r="D130" s="4"/>
      <c r="E130" s="22"/>
      <c r="F130" s="4"/>
      <c r="G130" s="4"/>
      <c r="H130" s="4"/>
      <c r="I130" s="21">
        <f t="shared" si="1"/>
        <v>0</v>
      </c>
      <c r="J130" s="4"/>
      <c r="K130" s="4"/>
      <c r="L130" s="4"/>
      <c r="M130" s="4"/>
      <c r="N130" s="4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 ht="15.75">
      <c r="A131" s="2"/>
      <c r="B131" s="2"/>
      <c r="C131" s="4"/>
      <c r="D131" s="4"/>
      <c r="E131" s="22"/>
      <c r="F131" s="4"/>
      <c r="G131" s="4"/>
      <c r="H131" s="4"/>
      <c r="I131" s="21">
        <f t="shared" si="1"/>
        <v>0</v>
      </c>
      <c r="J131" s="4"/>
      <c r="K131" s="4"/>
      <c r="L131" s="4"/>
      <c r="M131" s="4"/>
      <c r="N131" s="4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 ht="15.75">
      <c r="A132" s="2"/>
      <c r="B132" s="2"/>
      <c r="C132" s="4"/>
      <c r="D132" s="4"/>
      <c r="E132" s="22"/>
      <c r="F132" s="4"/>
      <c r="G132" s="4"/>
      <c r="H132" s="4"/>
      <c r="I132" s="21">
        <f t="shared" si="1"/>
        <v>0</v>
      </c>
      <c r="J132" s="4"/>
      <c r="K132" s="4"/>
      <c r="L132" s="4"/>
      <c r="M132" s="4"/>
      <c r="N132" s="4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ht="15.75">
      <c r="A133" s="2"/>
      <c r="B133" s="2"/>
      <c r="C133" s="4"/>
      <c r="D133" s="4"/>
      <c r="E133" s="22"/>
      <c r="F133" s="4"/>
      <c r="G133" s="4"/>
      <c r="H133" s="4"/>
      <c r="I133" s="21">
        <f t="shared" si="1"/>
        <v>0</v>
      </c>
      <c r="J133" s="4"/>
      <c r="K133" s="4"/>
      <c r="L133" s="4"/>
      <c r="M133" s="4"/>
      <c r="N133" s="4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ht="15.75">
      <c r="A134" s="2"/>
      <c r="B134" s="2"/>
      <c r="C134" s="4"/>
      <c r="D134" s="4"/>
      <c r="E134" s="22"/>
      <c r="F134" s="4"/>
      <c r="G134" s="4"/>
      <c r="H134" s="4"/>
      <c r="I134" s="21">
        <f t="shared" si="1"/>
        <v>0</v>
      </c>
      <c r="J134" s="4"/>
      <c r="K134" s="4"/>
      <c r="L134" s="4"/>
      <c r="M134" s="4"/>
      <c r="N134" s="4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ht="15.75">
      <c r="A135" s="2"/>
      <c r="B135" s="2"/>
      <c r="C135" s="4"/>
      <c r="D135" s="4"/>
      <c r="E135" s="22"/>
      <c r="F135" s="4"/>
      <c r="G135" s="4"/>
      <c r="H135" s="4"/>
      <c r="I135" s="21">
        <f t="shared" si="1"/>
        <v>0</v>
      </c>
      <c r="J135" s="4"/>
      <c r="K135" s="4"/>
      <c r="L135" s="4"/>
      <c r="M135" s="4"/>
      <c r="N135" s="4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 ht="15.75">
      <c r="A136" s="2"/>
      <c r="B136" s="2"/>
      <c r="C136" s="4"/>
      <c r="D136" s="4"/>
      <c r="E136" s="22"/>
      <c r="F136" s="4"/>
      <c r="G136" s="4"/>
      <c r="H136" s="4"/>
      <c r="I136" s="21">
        <f t="shared" si="1"/>
        <v>0</v>
      </c>
      <c r="J136" s="4"/>
      <c r="K136" s="4"/>
      <c r="L136" s="4"/>
      <c r="M136" s="4"/>
      <c r="N136" s="4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ht="15.75">
      <c r="A137" s="2"/>
      <c r="B137" s="2"/>
      <c r="C137" s="4"/>
      <c r="D137" s="4"/>
      <c r="E137" s="22"/>
      <c r="F137" s="4"/>
      <c r="G137" s="4"/>
      <c r="H137" s="4"/>
      <c r="I137" s="21">
        <f t="shared" si="1"/>
        <v>0</v>
      </c>
      <c r="J137" s="4"/>
      <c r="K137" s="4"/>
      <c r="L137" s="4"/>
      <c r="M137" s="4"/>
      <c r="N137" s="4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ht="15.75">
      <c r="A138" s="2"/>
      <c r="B138" s="2"/>
      <c r="C138" s="4"/>
      <c r="D138" s="4"/>
      <c r="E138" s="22"/>
      <c r="F138" s="4"/>
      <c r="G138" s="4"/>
      <c r="H138" s="4"/>
      <c r="I138" s="21">
        <f t="shared" si="1"/>
        <v>0</v>
      </c>
      <c r="J138" s="4"/>
      <c r="K138" s="4"/>
      <c r="L138" s="4"/>
      <c r="M138" s="4"/>
      <c r="N138" s="4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ht="15.75">
      <c r="A139" s="2"/>
      <c r="B139" s="2"/>
      <c r="C139" s="4"/>
      <c r="D139" s="4"/>
      <c r="E139" s="22"/>
      <c r="F139" s="4"/>
      <c r="G139" s="4"/>
      <c r="H139" s="4"/>
      <c r="I139" s="21">
        <f t="shared" si="1"/>
        <v>0</v>
      </c>
      <c r="J139" s="4"/>
      <c r="K139" s="4"/>
      <c r="L139" s="4"/>
      <c r="M139" s="4"/>
      <c r="N139" s="4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 ht="15.75">
      <c r="A140" s="2"/>
      <c r="B140" s="2"/>
      <c r="C140" s="4"/>
      <c r="D140" s="4"/>
      <c r="E140" s="22"/>
      <c r="F140" s="4"/>
      <c r="G140" s="4"/>
      <c r="H140" s="4"/>
      <c r="I140" s="21">
        <f t="shared" si="1"/>
        <v>0</v>
      </c>
      <c r="J140" s="4"/>
      <c r="K140" s="4"/>
      <c r="L140" s="4"/>
      <c r="M140" s="4"/>
      <c r="N140" s="4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ht="15.75">
      <c r="A141" s="2"/>
      <c r="B141" s="2"/>
      <c r="C141" s="4"/>
      <c r="D141" s="4"/>
      <c r="E141" s="22"/>
      <c r="F141" s="4"/>
      <c r="G141" s="4"/>
      <c r="H141" s="4"/>
      <c r="I141" s="21">
        <f t="shared" si="1"/>
        <v>0</v>
      </c>
      <c r="J141" s="4"/>
      <c r="K141" s="4"/>
      <c r="L141" s="4"/>
      <c r="M141" s="4"/>
      <c r="N141" s="4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ht="15.75">
      <c r="A142" s="2"/>
      <c r="B142" s="2"/>
      <c r="C142" s="4"/>
      <c r="D142" s="4"/>
      <c r="E142" s="22"/>
      <c r="F142" s="4"/>
      <c r="G142" s="4"/>
      <c r="H142" s="4"/>
      <c r="I142" s="21">
        <f t="shared" ref="I142:I200" si="2">(E142-INT(E142))*24</f>
        <v>0</v>
      </c>
      <c r="J142" s="4"/>
      <c r="K142" s="4"/>
      <c r="L142" s="4"/>
      <c r="M142" s="4"/>
      <c r="N142" s="4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ht="15.75">
      <c r="A143" s="2"/>
      <c r="B143" s="2"/>
      <c r="C143" s="4"/>
      <c r="D143" s="4"/>
      <c r="E143" s="22"/>
      <c r="F143" s="4"/>
      <c r="G143" s="4"/>
      <c r="H143" s="4"/>
      <c r="I143" s="21">
        <f t="shared" si="2"/>
        <v>0</v>
      </c>
      <c r="J143" s="4"/>
      <c r="K143" s="4"/>
      <c r="L143" s="4"/>
      <c r="M143" s="4"/>
      <c r="N143" s="4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 ht="15.75">
      <c r="A144" s="2"/>
      <c r="B144" s="2"/>
      <c r="C144" s="4"/>
      <c r="D144" s="4"/>
      <c r="E144" s="22"/>
      <c r="F144" s="4"/>
      <c r="G144" s="4"/>
      <c r="H144" s="4"/>
      <c r="I144" s="21">
        <f t="shared" si="2"/>
        <v>0</v>
      </c>
      <c r="J144" s="4"/>
      <c r="K144" s="4"/>
      <c r="L144" s="4"/>
      <c r="M144" s="4"/>
      <c r="N144" s="4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 ht="15.75">
      <c r="A145" s="2"/>
      <c r="B145" s="2"/>
      <c r="C145" s="4"/>
      <c r="D145" s="4"/>
      <c r="E145" s="22"/>
      <c r="F145" s="4"/>
      <c r="G145" s="4"/>
      <c r="H145" s="4"/>
      <c r="I145" s="21">
        <f t="shared" si="2"/>
        <v>0</v>
      </c>
      <c r="J145" s="4"/>
      <c r="K145" s="4"/>
      <c r="L145" s="4"/>
      <c r="M145" s="4"/>
      <c r="N145" s="4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ht="15.75">
      <c r="A146" s="2"/>
      <c r="B146" s="2"/>
      <c r="C146" s="4"/>
      <c r="D146" s="4"/>
      <c r="E146" s="22"/>
      <c r="F146" s="4"/>
      <c r="G146" s="4"/>
      <c r="H146" s="4"/>
      <c r="I146" s="21">
        <f t="shared" si="2"/>
        <v>0</v>
      </c>
      <c r="J146" s="4"/>
      <c r="K146" s="4"/>
      <c r="L146" s="4"/>
      <c r="M146" s="4"/>
      <c r="N146" s="4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15.75">
      <c r="A147" s="2"/>
      <c r="B147" s="2"/>
      <c r="C147" s="4"/>
      <c r="D147" s="4"/>
      <c r="E147" s="22"/>
      <c r="F147" s="4"/>
      <c r="G147" s="4"/>
      <c r="H147" s="4"/>
      <c r="I147" s="21">
        <f t="shared" si="2"/>
        <v>0</v>
      </c>
      <c r="J147" s="4"/>
      <c r="K147" s="4"/>
      <c r="L147" s="4"/>
      <c r="M147" s="4"/>
      <c r="N147" s="4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ht="15.75">
      <c r="A148" s="2"/>
      <c r="B148" s="2"/>
      <c r="C148" s="4"/>
      <c r="D148" s="4"/>
      <c r="E148" s="22"/>
      <c r="F148" s="4"/>
      <c r="G148" s="4"/>
      <c r="H148" s="4"/>
      <c r="I148" s="21">
        <f t="shared" si="2"/>
        <v>0</v>
      </c>
      <c r="J148" s="4"/>
      <c r="K148" s="4"/>
      <c r="L148" s="4"/>
      <c r="M148" s="4"/>
      <c r="N148" s="4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5.75">
      <c r="A149" s="2"/>
      <c r="B149" s="2"/>
      <c r="C149" s="4"/>
      <c r="D149" s="4"/>
      <c r="E149" s="22"/>
      <c r="F149" s="4"/>
      <c r="G149" s="4"/>
      <c r="H149" s="4"/>
      <c r="I149" s="21">
        <f t="shared" si="2"/>
        <v>0</v>
      </c>
      <c r="J149" s="4"/>
      <c r="K149" s="4"/>
      <c r="L149" s="4"/>
      <c r="M149" s="4"/>
      <c r="N149" s="4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5.75">
      <c r="A150" s="2"/>
      <c r="B150" s="2"/>
      <c r="C150" s="4"/>
      <c r="D150" s="4"/>
      <c r="E150" s="22"/>
      <c r="F150" s="4"/>
      <c r="G150" s="4"/>
      <c r="H150" s="4"/>
      <c r="I150" s="21">
        <f t="shared" si="2"/>
        <v>0</v>
      </c>
      <c r="J150" s="4"/>
      <c r="K150" s="4"/>
      <c r="L150" s="4"/>
      <c r="M150" s="4"/>
      <c r="N150" s="4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15.75">
      <c r="A151" s="2"/>
      <c r="B151" s="2"/>
      <c r="C151" s="4"/>
      <c r="D151" s="4"/>
      <c r="E151" s="22"/>
      <c r="F151" s="4"/>
      <c r="G151" s="4"/>
      <c r="H151" s="4"/>
      <c r="I151" s="21">
        <f t="shared" si="2"/>
        <v>0</v>
      </c>
      <c r="J151" s="4"/>
      <c r="K151" s="4"/>
      <c r="L151" s="4"/>
      <c r="M151" s="4"/>
      <c r="N151" s="4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ht="15.75">
      <c r="A152" s="2"/>
      <c r="B152" s="2"/>
      <c r="C152" s="4"/>
      <c r="D152" s="4"/>
      <c r="E152" s="22"/>
      <c r="F152" s="4"/>
      <c r="G152" s="4"/>
      <c r="H152" s="4"/>
      <c r="I152" s="21">
        <f t="shared" si="2"/>
        <v>0</v>
      </c>
      <c r="J152" s="4"/>
      <c r="K152" s="4"/>
      <c r="L152" s="4"/>
      <c r="M152" s="4"/>
      <c r="N152" s="4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ht="15.75">
      <c r="A153" s="2"/>
      <c r="B153" s="2"/>
      <c r="C153" s="4"/>
      <c r="D153" s="4"/>
      <c r="E153" s="22"/>
      <c r="F153" s="4"/>
      <c r="G153" s="4"/>
      <c r="H153" s="4"/>
      <c r="I153" s="21">
        <f t="shared" si="2"/>
        <v>0</v>
      </c>
      <c r="J153" s="4"/>
      <c r="K153" s="4"/>
      <c r="L153" s="4"/>
      <c r="M153" s="4"/>
      <c r="N153" s="4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ht="15.75">
      <c r="A154" s="2"/>
      <c r="B154" s="2"/>
      <c r="C154" s="4"/>
      <c r="D154" s="4"/>
      <c r="E154" s="22"/>
      <c r="F154" s="4"/>
      <c r="G154" s="4"/>
      <c r="H154" s="4"/>
      <c r="I154" s="21">
        <f t="shared" si="2"/>
        <v>0</v>
      </c>
      <c r="J154" s="4"/>
      <c r="K154" s="4"/>
      <c r="L154" s="4"/>
      <c r="M154" s="4"/>
      <c r="N154" s="4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ht="15.75">
      <c r="A155" s="2"/>
      <c r="B155" s="2"/>
      <c r="C155" s="4"/>
      <c r="D155" s="4"/>
      <c r="E155" s="22"/>
      <c r="F155" s="4"/>
      <c r="G155" s="4"/>
      <c r="H155" s="4"/>
      <c r="I155" s="21">
        <f t="shared" si="2"/>
        <v>0</v>
      </c>
      <c r="J155" s="4"/>
      <c r="K155" s="4"/>
      <c r="L155" s="4"/>
      <c r="M155" s="4"/>
      <c r="N155" s="4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ht="15.75">
      <c r="A156" s="2"/>
      <c r="B156" s="2"/>
      <c r="C156" s="4"/>
      <c r="D156" s="4"/>
      <c r="E156" s="22"/>
      <c r="F156" s="4"/>
      <c r="G156" s="4"/>
      <c r="H156" s="4"/>
      <c r="I156" s="21">
        <f t="shared" si="2"/>
        <v>0</v>
      </c>
      <c r="J156" s="4"/>
      <c r="K156" s="4"/>
      <c r="L156" s="4"/>
      <c r="M156" s="4"/>
      <c r="N156" s="4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ht="15.75">
      <c r="A157" s="2"/>
      <c r="B157" s="2"/>
      <c r="C157" s="4"/>
      <c r="D157" s="4"/>
      <c r="E157" s="22"/>
      <c r="F157" s="4"/>
      <c r="G157" s="4"/>
      <c r="H157" s="4"/>
      <c r="I157" s="21">
        <f t="shared" si="2"/>
        <v>0</v>
      </c>
      <c r="J157" s="4"/>
      <c r="K157" s="4"/>
      <c r="L157" s="4"/>
      <c r="M157" s="4"/>
      <c r="N157" s="4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ht="15.75">
      <c r="A158" s="2"/>
      <c r="B158" s="2"/>
      <c r="C158" s="4"/>
      <c r="D158" s="4"/>
      <c r="E158" s="22"/>
      <c r="F158" s="4"/>
      <c r="G158" s="4"/>
      <c r="H158" s="4"/>
      <c r="I158" s="21">
        <f t="shared" si="2"/>
        <v>0</v>
      </c>
      <c r="J158" s="4"/>
      <c r="K158" s="4"/>
      <c r="L158" s="4"/>
      <c r="M158" s="4"/>
      <c r="N158" s="4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ht="15.75">
      <c r="A159" s="2"/>
      <c r="B159" s="2"/>
      <c r="C159" s="4"/>
      <c r="D159" s="4"/>
      <c r="E159" s="22"/>
      <c r="F159" s="4"/>
      <c r="G159" s="4"/>
      <c r="H159" s="4"/>
      <c r="I159" s="21">
        <f t="shared" si="2"/>
        <v>0</v>
      </c>
      <c r="J159" s="4"/>
      <c r="K159" s="4"/>
      <c r="L159" s="4"/>
      <c r="M159" s="4"/>
      <c r="N159" s="4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ht="15.75">
      <c r="A160" s="2"/>
      <c r="B160" s="2"/>
      <c r="C160" s="4"/>
      <c r="D160" s="4"/>
      <c r="E160" s="22"/>
      <c r="F160" s="4"/>
      <c r="G160" s="4"/>
      <c r="H160" s="4"/>
      <c r="I160" s="21">
        <f t="shared" si="2"/>
        <v>0</v>
      </c>
      <c r="J160" s="4"/>
      <c r="K160" s="4"/>
      <c r="L160" s="4"/>
      <c r="M160" s="4"/>
      <c r="N160" s="4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ht="15.75">
      <c r="A161" s="2"/>
      <c r="B161" s="2"/>
      <c r="C161" s="4"/>
      <c r="D161" s="4"/>
      <c r="E161" s="22"/>
      <c r="F161" s="4"/>
      <c r="G161" s="4"/>
      <c r="H161" s="4"/>
      <c r="I161" s="21">
        <f t="shared" si="2"/>
        <v>0</v>
      </c>
      <c r="J161" s="4"/>
      <c r="K161" s="4"/>
      <c r="L161" s="4"/>
      <c r="M161" s="4"/>
      <c r="N161" s="4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5.75">
      <c r="A162" s="2"/>
      <c r="B162" s="2"/>
      <c r="C162" s="4"/>
      <c r="D162" s="4"/>
      <c r="E162" s="22"/>
      <c r="F162" s="4"/>
      <c r="G162" s="4"/>
      <c r="H162" s="4"/>
      <c r="I162" s="21">
        <f t="shared" si="2"/>
        <v>0</v>
      </c>
      <c r="J162" s="4"/>
      <c r="K162" s="4"/>
      <c r="L162" s="4"/>
      <c r="M162" s="4"/>
      <c r="N162" s="4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ht="15.75">
      <c r="A163" s="2"/>
      <c r="B163" s="2"/>
      <c r="C163" s="4"/>
      <c r="D163" s="4"/>
      <c r="E163" s="22"/>
      <c r="F163" s="4"/>
      <c r="G163" s="4"/>
      <c r="H163" s="4"/>
      <c r="I163" s="21">
        <f t="shared" si="2"/>
        <v>0</v>
      </c>
      <c r="J163" s="4"/>
      <c r="K163" s="4"/>
      <c r="L163" s="4"/>
      <c r="M163" s="4"/>
      <c r="N163" s="4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5.75">
      <c r="A164" s="2"/>
      <c r="B164" s="2"/>
      <c r="C164" s="4"/>
      <c r="D164" s="4"/>
      <c r="E164" s="22"/>
      <c r="F164" s="4"/>
      <c r="G164" s="4"/>
      <c r="H164" s="4"/>
      <c r="I164" s="21">
        <f t="shared" si="2"/>
        <v>0</v>
      </c>
      <c r="J164" s="4"/>
      <c r="K164" s="4"/>
      <c r="L164" s="4"/>
      <c r="M164" s="4"/>
      <c r="N164" s="4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ht="15.75">
      <c r="A165" s="2"/>
      <c r="B165" s="2"/>
      <c r="C165" s="4"/>
      <c r="D165" s="4"/>
      <c r="E165" s="22"/>
      <c r="F165" s="4"/>
      <c r="G165" s="4"/>
      <c r="H165" s="4"/>
      <c r="I165" s="21">
        <f t="shared" si="2"/>
        <v>0</v>
      </c>
      <c r="J165" s="4"/>
      <c r="K165" s="4"/>
      <c r="L165" s="4"/>
      <c r="M165" s="4"/>
      <c r="N165" s="4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ht="15.75">
      <c r="A166" s="2"/>
      <c r="B166" s="2"/>
      <c r="C166" s="4"/>
      <c r="D166" s="4"/>
      <c r="E166" s="22"/>
      <c r="F166" s="4"/>
      <c r="G166" s="4"/>
      <c r="H166" s="4"/>
      <c r="I166" s="21">
        <f t="shared" si="2"/>
        <v>0</v>
      </c>
      <c r="J166" s="4"/>
      <c r="K166" s="4"/>
      <c r="L166" s="4"/>
      <c r="M166" s="4"/>
      <c r="N166" s="4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15.75">
      <c r="A167" s="2"/>
      <c r="B167" s="2"/>
      <c r="C167" s="4"/>
      <c r="D167" s="4"/>
      <c r="E167" s="22"/>
      <c r="F167" s="4"/>
      <c r="G167" s="4"/>
      <c r="H167" s="4"/>
      <c r="I167" s="21">
        <f t="shared" si="2"/>
        <v>0</v>
      </c>
      <c r="J167" s="4"/>
      <c r="K167" s="4"/>
      <c r="L167" s="4"/>
      <c r="M167" s="4"/>
      <c r="N167" s="4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ht="15.75">
      <c r="A168" s="2"/>
      <c r="B168" s="2"/>
      <c r="C168" s="4"/>
      <c r="D168" s="4"/>
      <c r="E168" s="22"/>
      <c r="F168" s="4"/>
      <c r="G168" s="4"/>
      <c r="H168" s="4"/>
      <c r="I168" s="21">
        <f t="shared" si="2"/>
        <v>0</v>
      </c>
      <c r="J168" s="4"/>
      <c r="K168" s="4"/>
      <c r="L168" s="4"/>
      <c r="M168" s="4"/>
      <c r="N168" s="4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ht="15.75">
      <c r="A169" s="2"/>
      <c r="B169" s="2"/>
      <c r="C169" s="4"/>
      <c r="D169" s="4"/>
      <c r="E169" s="22"/>
      <c r="F169" s="4"/>
      <c r="G169" s="4"/>
      <c r="H169" s="4"/>
      <c r="I169" s="21">
        <f t="shared" si="2"/>
        <v>0</v>
      </c>
      <c r="J169" s="4"/>
      <c r="K169" s="4"/>
      <c r="L169" s="4"/>
      <c r="M169" s="4"/>
      <c r="N169" s="4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ht="15.75">
      <c r="A170" s="2"/>
      <c r="B170" s="2"/>
      <c r="C170" s="4"/>
      <c r="D170" s="4"/>
      <c r="E170" s="22"/>
      <c r="F170" s="4"/>
      <c r="G170" s="4"/>
      <c r="H170" s="4"/>
      <c r="I170" s="21">
        <f t="shared" si="2"/>
        <v>0</v>
      </c>
      <c r="J170" s="4"/>
      <c r="K170" s="4"/>
      <c r="L170" s="4"/>
      <c r="M170" s="4"/>
      <c r="N170" s="4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ht="15.75">
      <c r="A171" s="2"/>
      <c r="B171" s="2"/>
      <c r="C171" s="4"/>
      <c r="D171" s="4"/>
      <c r="E171" s="22"/>
      <c r="F171" s="4"/>
      <c r="G171" s="4"/>
      <c r="H171" s="4"/>
      <c r="I171" s="21">
        <f t="shared" si="2"/>
        <v>0</v>
      </c>
      <c r="J171" s="4"/>
      <c r="K171" s="4"/>
      <c r="L171" s="4"/>
      <c r="M171" s="4"/>
      <c r="N171" s="4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ht="15.75">
      <c r="A172" s="2"/>
      <c r="B172" s="2"/>
      <c r="C172" s="4"/>
      <c r="D172" s="4"/>
      <c r="E172" s="22"/>
      <c r="F172" s="4"/>
      <c r="G172" s="4"/>
      <c r="H172" s="4"/>
      <c r="I172" s="21">
        <f t="shared" si="2"/>
        <v>0</v>
      </c>
      <c r="J172" s="4"/>
      <c r="K172" s="4"/>
      <c r="L172" s="4"/>
      <c r="M172" s="4"/>
      <c r="N172" s="4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ht="15.75">
      <c r="A173" s="2"/>
      <c r="B173" s="2"/>
      <c r="C173" s="4"/>
      <c r="D173" s="4"/>
      <c r="E173" s="22"/>
      <c r="F173" s="4"/>
      <c r="G173" s="4"/>
      <c r="H173" s="4"/>
      <c r="I173" s="21">
        <f t="shared" si="2"/>
        <v>0</v>
      </c>
      <c r="J173" s="4"/>
      <c r="K173" s="4"/>
      <c r="L173" s="4"/>
      <c r="M173" s="4"/>
      <c r="N173" s="4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ht="15.75">
      <c r="A174" s="2"/>
      <c r="B174" s="2"/>
      <c r="C174" s="4"/>
      <c r="D174" s="4"/>
      <c r="E174" s="22"/>
      <c r="F174" s="4"/>
      <c r="G174" s="4"/>
      <c r="H174" s="4"/>
      <c r="I174" s="21">
        <f t="shared" si="2"/>
        <v>0</v>
      </c>
      <c r="J174" s="4"/>
      <c r="K174" s="4"/>
      <c r="L174" s="4"/>
      <c r="M174" s="4"/>
      <c r="N174" s="4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5.75">
      <c r="A175" s="2"/>
      <c r="B175" s="2"/>
      <c r="C175" s="4"/>
      <c r="D175" s="4"/>
      <c r="E175" s="22"/>
      <c r="F175" s="4"/>
      <c r="G175" s="4"/>
      <c r="H175" s="4"/>
      <c r="I175" s="21">
        <f t="shared" si="2"/>
        <v>0</v>
      </c>
      <c r="J175" s="4"/>
      <c r="K175" s="4"/>
      <c r="L175" s="4"/>
      <c r="M175" s="4"/>
      <c r="N175" s="4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ht="15.75">
      <c r="A176" s="2"/>
      <c r="B176" s="2"/>
      <c r="C176" s="4"/>
      <c r="D176" s="4"/>
      <c r="E176" s="22"/>
      <c r="F176" s="4"/>
      <c r="G176" s="4"/>
      <c r="H176" s="4"/>
      <c r="I176" s="21">
        <f t="shared" si="2"/>
        <v>0</v>
      </c>
      <c r="J176" s="4"/>
      <c r="K176" s="4"/>
      <c r="L176" s="4"/>
      <c r="M176" s="4"/>
      <c r="N176" s="4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ht="15.75">
      <c r="A177" s="2"/>
      <c r="B177" s="2"/>
      <c r="C177" s="4"/>
      <c r="D177" s="4"/>
      <c r="E177" s="22"/>
      <c r="F177" s="4"/>
      <c r="G177" s="4"/>
      <c r="H177" s="4"/>
      <c r="I177" s="21">
        <f t="shared" si="2"/>
        <v>0</v>
      </c>
      <c r="J177" s="4"/>
      <c r="K177" s="4"/>
      <c r="L177" s="4"/>
      <c r="M177" s="4"/>
      <c r="N177" s="4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ht="15.75">
      <c r="A178" s="2"/>
      <c r="B178" s="2"/>
      <c r="C178" s="4"/>
      <c r="D178" s="4"/>
      <c r="E178" s="22"/>
      <c r="F178" s="4"/>
      <c r="G178" s="4"/>
      <c r="H178" s="4"/>
      <c r="I178" s="21">
        <f t="shared" si="2"/>
        <v>0</v>
      </c>
      <c r="J178" s="4"/>
      <c r="K178" s="4"/>
      <c r="L178" s="4"/>
      <c r="M178" s="4"/>
      <c r="N178" s="4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ht="15.75">
      <c r="A179" s="2"/>
      <c r="B179" s="2"/>
      <c r="C179" s="4"/>
      <c r="D179" s="4"/>
      <c r="E179" s="22"/>
      <c r="F179" s="4"/>
      <c r="G179" s="4"/>
      <c r="H179" s="4"/>
      <c r="I179" s="21">
        <f t="shared" si="2"/>
        <v>0</v>
      </c>
      <c r="J179" s="4"/>
      <c r="K179" s="4"/>
      <c r="L179" s="4"/>
      <c r="M179" s="4"/>
      <c r="N179" s="4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5.75">
      <c r="A180" s="2"/>
      <c r="B180" s="2"/>
      <c r="C180" s="4"/>
      <c r="D180" s="4"/>
      <c r="E180" s="22"/>
      <c r="F180" s="4"/>
      <c r="G180" s="4"/>
      <c r="H180" s="4"/>
      <c r="I180" s="21">
        <f t="shared" si="2"/>
        <v>0</v>
      </c>
      <c r="J180" s="4"/>
      <c r="K180" s="4"/>
      <c r="L180" s="4"/>
      <c r="M180" s="4"/>
      <c r="N180" s="4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 ht="15.75">
      <c r="A181" s="2"/>
      <c r="B181" s="2"/>
      <c r="C181" s="4"/>
      <c r="D181" s="4"/>
      <c r="E181" s="22"/>
      <c r="F181" s="4"/>
      <c r="G181" s="4"/>
      <c r="H181" s="4"/>
      <c r="I181" s="21">
        <f t="shared" si="2"/>
        <v>0</v>
      </c>
      <c r="J181" s="4"/>
      <c r="K181" s="4"/>
      <c r="L181" s="4"/>
      <c r="M181" s="4"/>
      <c r="N181" s="4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5.75">
      <c r="A182" s="2"/>
      <c r="B182" s="2"/>
      <c r="C182" s="4"/>
      <c r="D182" s="4"/>
      <c r="E182" s="22"/>
      <c r="F182" s="4"/>
      <c r="G182" s="4"/>
      <c r="H182" s="4"/>
      <c r="I182" s="21">
        <f t="shared" si="2"/>
        <v>0</v>
      </c>
      <c r="J182" s="4"/>
      <c r="K182" s="4"/>
      <c r="L182" s="4"/>
      <c r="M182" s="4"/>
      <c r="N182" s="4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ht="15.75">
      <c r="A183" s="2"/>
      <c r="B183" s="2"/>
      <c r="C183" s="4"/>
      <c r="D183" s="4"/>
      <c r="E183" s="22"/>
      <c r="F183" s="4"/>
      <c r="G183" s="4"/>
      <c r="H183" s="4"/>
      <c r="I183" s="21">
        <f t="shared" si="2"/>
        <v>0</v>
      </c>
      <c r="J183" s="4"/>
      <c r="K183" s="4"/>
      <c r="L183" s="4"/>
      <c r="M183" s="4"/>
      <c r="N183" s="4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ht="15.75">
      <c r="A184" s="2"/>
      <c r="B184" s="2"/>
      <c r="C184" s="4"/>
      <c r="D184" s="4"/>
      <c r="E184" s="22"/>
      <c r="F184" s="4"/>
      <c r="G184" s="4"/>
      <c r="H184" s="4"/>
      <c r="I184" s="21">
        <f t="shared" si="2"/>
        <v>0</v>
      </c>
      <c r="J184" s="4"/>
      <c r="K184" s="4"/>
      <c r="L184" s="4"/>
      <c r="M184" s="4"/>
      <c r="N184" s="4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ht="15.75">
      <c r="A185" s="2"/>
      <c r="B185" s="2"/>
      <c r="C185" s="4"/>
      <c r="D185" s="4"/>
      <c r="E185" s="22"/>
      <c r="F185" s="4"/>
      <c r="G185" s="4"/>
      <c r="H185" s="4"/>
      <c r="I185" s="21">
        <f t="shared" si="2"/>
        <v>0</v>
      </c>
      <c r="J185" s="4"/>
      <c r="K185" s="4"/>
      <c r="L185" s="4"/>
      <c r="M185" s="4"/>
      <c r="N185" s="4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ht="15.75">
      <c r="A186" s="2"/>
      <c r="B186" s="2"/>
      <c r="C186" s="4"/>
      <c r="D186" s="4"/>
      <c r="E186" s="22"/>
      <c r="F186" s="4"/>
      <c r="G186" s="4"/>
      <c r="H186" s="4"/>
      <c r="I186" s="21">
        <f t="shared" si="2"/>
        <v>0</v>
      </c>
      <c r="J186" s="4"/>
      <c r="K186" s="4"/>
      <c r="L186" s="4"/>
      <c r="M186" s="4"/>
      <c r="N186" s="4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1:23" ht="15.75">
      <c r="A187" s="2"/>
      <c r="B187" s="2"/>
      <c r="C187" s="4"/>
      <c r="D187" s="4"/>
      <c r="E187" s="22"/>
      <c r="F187" s="4"/>
      <c r="G187" s="4"/>
      <c r="H187" s="4"/>
      <c r="I187" s="21">
        <f t="shared" si="2"/>
        <v>0</v>
      </c>
      <c r="J187" s="4"/>
      <c r="K187" s="4"/>
      <c r="L187" s="4"/>
      <c r="M187" s="4"/>
      <c r="N187" s="4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1:23" ht="15.75">
      <c r="A188" s="2"/>
      <c r="B188" s="2"/>
      <c r="C188" s="4"/>
      <c r="D188" s="4"/>
      <c r="E188" s="22"/>
      <c r="F188" s="4"/>
      <c r="G188" s="4"/>
      <c r="H188" s="4"/>
      <c r="I188" s="21">
        <f t="shared" si="2"/>
        <v>0</v>
      </c>
      <c r="J188" s="4"/>
      <c r="K188" s="4"/>
      <c r="L188" s="4"/>
      <c r="M188" s="4"/>
      <c r="N188" s="4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1:23" ht="15.75">
      <c r="A189" s="2"/>
      <c r="B189" s="2"/>
      <c r="C189" s="4"/>
      <c r="D189" s="4"/>
      <c r="E189" s="22"/>
      <c r="F189" s="4"/>
      <c r="G189" s="4"/>
      <c r="H189" s="4"/>
      <c r="I189" s="21">
        <f t="shared" si="2"/>
        <v>0</v>
      </c>
      <c r="J189" s="4"/>
      <c r="K189" s="4"/>
      <c r="L189" s="4"/>
      <c r="M189" s="4"/>
      <c r="N189" s="4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1:23" ht="15.75">
      <c r="A190" s="2"/>
      <c r="B190" s="2"/>
      <c r="C190" s="4"/>
      <c r="D190" s="4"/>
      <c r="E190" s="22"/>
      <c r="F190" s="4"/>
      <c r="G190" s="4"/>
      <c r="H190" s="4"/>
      <c r="I190" s="21">
        <f t="shared" si="2"/>
        <v>0</v>
      </c>
      <c r="J190" s="4"/>
      <c r="K190" s="4"/>
      <c r="L190" s="4"/>
      <c r="M190" s="4"/>
      <c r="N190" s="4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1:23" ht="15.75">
      <c r="A191" s="2"/>
      <c r="B191" s="2"/>
      <c r="C191" s="4"/>
      <c r="D191" s="4"/>
      <c r="E191" s="22"/>
      <c r="F191" s="4"/>
      <c r="G191" s="4"/>
      <c r="H191" s="4"/>
      <c r="I191" s="21">
        <f t="shared" si="2"/>
        <v>0</v>
      </c>
      <c r="J191" s="4"/>
      <c r="K191" s="4"/>
      <c r="L191" s="4"/>
      <c r="M191" s="4"/>
      <c r="N191" s="4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1:23" ht="15.75">
      <c r="A192" s="2"/>
      <c r="B192" s="2"/>
      <c r="C192" s="4"/>
      <c r="D192" s="4"/>
      <c r="E192" s="22"/>
      <c r="F192" s="4"/>
      <c r="G192" s="4"/>
      <c r="H192" s="4"/>
      <c r="I192" s="21">
        <f t="shared" si="2"/>
        <v>0</v>
      </c>
      <c r="J192" s="4"/>
      <c r="K192" s="4"/>
      <c r="L192" s="4"/>
      <c r="M192" s="4"/>
      <c r="N192" s="4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1:23" ht="15.75">
      <c r="A193" s="2"/>
      <c r="B193" s="2"/>
      <c r="C193" s="4"/>
      <c r="D193" s="4"/>
      <c r="E193" s="22"/>
      <c r="F193" s="4"/>
      <c r="G193" s="4"/>
      <c r="H193" s="4"/>
      <c r="I193" s="21">
        <f t="shared" si="2"/>
        <v>0</v>
      </c>
      <c r="J193" s="4"/>
      <c r="K193" s="4"/>
      <c r="L193" s="4"/>
      <c r="M193" s="4"/>
      <c r="N193" s="4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 ht="15.75">
      <c r="A194" s="2"/>
      <c r="B194" s="2"/>
      <c r="C194" s="4"/>
      <c r="D194" s="4"/>
      <c r="E194" s="22"/>
      <c r="F194" s="4"/>
      <c r="G194" s="4"/>
      <c r="H194" s="4"/>
      <c r="I194" s="21">
        <f t="shared" si="2"/>
        <v>0</v>
      </c>
      <c r="J194" s="4"/>
      <c r="K194" s="4"/>
      <c r="L194" s="4"/>
      <c r="M194" s="4"/>
      <c r="N194" s="4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3" ht="15.75">
      <c r="A195" s="2"/>
      <c r="B195" s="2"/>
      <c r="C195" s="4"/>
      <c r="D195" s="4"/>
      <c r="E195" s="22"/>
      <c r="F195" s="4"/>
      <c r="G195" s="4"/>
      <c r="H195" s="4"/>
      <c r="I195" s="21">
        <f t="shared" si="2"/>
        <v>0</v>
      </c>
      <c r="J195" s="4"/>
      <c r="K195" s="4"/>
      <c r="L195" s="4"/>
      <c r="M195" s="4"/>
      <c r="N195" s="4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 ht="15.75">
      <c r="A196" s="2"/>
      <c r="B196" s="2"/>
      <c r="C196" s="4"/>
      <c r="D196" s="4"/>
      <c r="E196" s="22"/>
      <c r="F196" s="4"/>
      <c r="G196" s="4"/>
      <c r="H196" s="4"/>
      <c r="I196" s="21">
        <f t="shared" si="2"/>
        <v>0</v>
      </c>
      <c r="J196" s="4"/>
      <c r="K196" s="4"/>
      <c r="L196" s="4"/>
      <c r="M196" s="4"/>
      <c r="N196" s="4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1:23" ht="15.75">
      <c r="A197" s="2"/>
      <c r="B197" s="2"/>
      <c r="C197" s="4"/>
      <c r="D197" s="4"/>
      <c r="E197" s="22"/>
      <c r="F197" s="4"/>
      <c r="G197" s="4"/>
      <c r="H197" s="4"/>
      <c r="I197" s="21">
        <f t="shared" si="2"/>
        <v>0</v>
      </c>
      <c r="J197" s="4"/>
      <c r="K197" s="4"/>
      <c r="L197" s="4"/>
      <c r="M197" s="4"/>
      <c r="N197" s="4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1:23" ht="15.75">
      <c r="A198" s="2"/>
      <c r="B198" s="2"/>
      <c r="C198" s="4"/>
      <c r="D198" s="4"/>
      <c r="E198" s="22"/>
      <c r="F198" s="4"/>
      <c r="G198" s="4"/>
      <c r="H198" s="4"/>
      <c r="I198" s="21">
        <f t="shared" si="2"/>
        <v>0</v>
      </c>
      <c r="J198" s="4"/>
      <c r="K198" s="4"/>
      <c r="L198" s="4"/>
      <c r="M198" s="4"/>
      <c r="N198" s="4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1:23" ht="15.75">
      <c r="A199" s="2"/>
      <c r="B199" s="2"/>
      <c r="C199" s="4"/>
      <c r="D199" s="4"/>
      <c r="E199" s="22"/>
      <c r="F199" s="4"/>
      <c r="G199" s="4"/>
      <c r="H199" s="4"/>
      <c r="I199" s="21">
        <f t="shared" si="2"/>
        <v>0</v>
      </c>
      <c r="J199" s="4"/>
      <c r="K199" s="4"/>
      <c r="L199" s="4"/>
      <c r="M199" s="4"/>
      <c r="N199" s="4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1:23" ht="15.75">
      <c r="A200" s="2"/>
      <c r="B200" s="2"/>
      <c r="C200" s="4"/>
      <c r="D200" s="4"/>
      <c r="E200" s="22"/>
      <c r="F200" s="4"/>
      <c r="G200" s="4"/>
      <c r="H200" s="4"/>
      <c r="I200" s="21">
        <f t="shared" si="2"/>
        <v>0</v>
      </c>
      <c r="J200" s="4"/>
      <c r="K200" s="4"/>
      <c r="L200" s="4"/>
      <c r="M200" s="4"/>
      <c r="N200" s="4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1:23" ht="15.75">
      <c r="A201" s="2"/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1:23" ht="15.75">
      <c r="A202" s="2"/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1:23" ht="15.75">
      <c r="A203" s="2"/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1:23" ht="15.75">
      <c r="A204" s="2"/>
      <c r="B204" s="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1:23" ht="15.75">
      <c r="A205" s="2"/>
      <c r="B205" s="2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1:23" ht="15.75">
      <c r="A206" s="2"/>
      <c r="B206" s="2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1:23" ht="15.75">
      <c r="A207" s="2"/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1:23" ht="15.75">
      <c r="A208" s="2"/>
      <c r="B208" s="2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ht="15.75">
      <c r="A209" s="2"/>
      <c r="B209" s="2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 ht="15.75">
      <c r="A210" s="2"/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1:23" ht="15.75">
      <c r="A211" s="2"/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 ht="15.75">
      <c r="A212" s="2"/>
      <c r="B212" s="2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1:23" ht="15.75">
      <c r="A213" s="2"/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 ht="15.75">
      <c r="A214" s="2"/>
      <c r="B214" s="2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 ht="15.75">
      <c r="A215" s="2"/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 ht="15.75">
      <c r="A216" s="2"/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1:23" ht="15.75">
      <c r="A217" s="2"/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1:23" ht="15.75">
      <c r="A218" s="2"/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1:23" ht="15.75">
      <c r="A219" s="2"/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1:23" ht="15.75">
      <c r="A220" s="2"/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1:23" ht="15.75">
      <c r="A221" s="2"/>
      <c r="B221" s="2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1:23" ht="15.75">
      <c r="A222" s="2"/>
      <c r="B222" s="2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1:23" ht="15.75">
      <c r="A223" s="2"/>
      <c r="B223" s="2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1:23" ht="15.75">
      <c r="A224" s="2"/>
      <c r="B224" s="2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20"/>
      <c r="P224" s="20"/>
      <c r="Q224" s="20"/>
      <c r="R224" s="20"/>
      <c r="S224" s="20"/>
      <c r="T224" s="20"/>
      <c r="U224" s="20"/>
      <c r="V224" s="20"/>
      <c r="W224" s="20"/>
    </row>
    <row r="225" spans="1:23" ht="15.75">
      <c r="A225" s="2"/>
      <c r="B225" s="2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20"/>
      <c r="P225" s="20"/>
      <c r="Q225" s="20"/>
      <c r="R225" s="20"/>
      <c r="S225" s="20"/>
      <c r="T225" s="20"/>
      <c r="U225" s="20"/>
      <c r="V225" s="20"/>
      <c r="W225" s="20"/>
    </row>
    <row r="226" spans="1:23" ht="15.75">
      <c r="A226" s="2"/>
      <c r="B226" s="2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1:23" ht="15.75">
      <c r="A227" s="2"/>
      <c r="B227" s="2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20"/>
      <c r="P227" s="20"/>
      <c r="Q227" s="20"/>
      <c r="R227" s="20"/>
      <c r="S227" s="20"/>
      <c r="T227" s="20"/>
      <c r="U227" s="20"/>
      <c r="V227" s="20"/>
      <c r="W227" s="20"/>
    </row>
    <row r="228" spans="1:23" ht="15.75">
      <c r="A228" s="2"/>
      <c r="B228" s="2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1:23" ht="15.75">
      <c r="A229" s="2"/>
      <c r="B229" s="2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1:23" ht="15.75">
      <c r="A230" s="2"/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1:23" ht="15.75">
      <c r="A231" s="2"/>
      <c r="B231" s="2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1:23" ht="15.75">
      <c r="A232" s="2"/>
      <c r="B232" s="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1:23" ht="15.75">
      <c r="A233" s="2"/>
      <c r="B233" s="2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1:23" ht="15.75">
      <c r="A234" s="2"/>
      <c r="B234" s="2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1:23" ht="15.75">
      <c r="A235" s="2"/>
      <c r="B235" s="2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1:23" ht="15.75">
      <c r="A236" s="2"/>
      <c r="B236" s="2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1:23" ht="15.75">
      <c r="A237" s="2"/>
      <c r="B237" s="2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1:23" ht="15.75">
      <c r="A238" s="2"/>
      <c r="B238" s="2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1:23" ht="15.75">
      <c r="A239" s="2"/>
      <c r="B239" s="2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1:23" ht="15.75">
      <c r="A240" s="2"/>
      <c r="B240" s="2"/>
      <c r="C240" s="2"/>
      <c r="D240" s="2"/>
      <c r="E240" s="2"/>
      <c r="F240" s="2"/>
      <c r="G240" s="4"/>
      <c r="H240" s="4"/>
      <c r="I240" s="2"/>
      <c r="J240" s="2"/>
      <c r="K240" s="2"/>
      <c r="L240" s="2"/>
      <c r="M240" s="2"/>
      <c r="N240" s="2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1:23" ht="15.75">
      <c r="A241" s="2"/>
      <c r="B241" s="2"/>
      <c r="C241" s="2"/>
      <c r="D241" s="2"/>
      <c r="E241" s="2"/>
      <c r="F241" s="2"/>
      <c r="G241" s="4"/>
      <c r="H241" s="4"/>
      <c r="I241" s="2"/>
      <c r="J241" s="2"/>
      <c r="K241" s="2"/>
      <c r="L241" s="2"/>
      <c r="M241" s="2"/>
      <c r="N241" s="2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1:23" ht="15.75">
      <c r="A242" s="2"/>
      <c r="B242" s="2"/>
      <c r="C242" s="2"/>
      <c r="D242" s="2"/>
      <c r="E242" s="2"/>
      <c r="F242" s="2"/>
      <c r="G242" s="4"/>
      <c r="H242" s="4"/>
      <c r="I242" s="2"/>
      <c r="J242" s="2"/>
      <c r="K242" s="2"/>
      <c r="L242" s="2"/>
      <c r="M242" s="2"/>
      <c r="N242" s="2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1:23" ht="15.75">
      <c r="A243" s="2"/>
      <c r="B243" s="2"/>
      <c r="C243" s="2"/>
      <c r="D243" s="2"/>
      <c r="E243" s="2"/>
      <c r="F243" s="2"/>
      <c r="G243" s="4"/>
      <c r="H243" s="4"/>
      <c r="I243" s="2"/>
      <c r="J243" s="2"/>
      <c r="K243" s="2"/>
      <c r="L243" s="2"/>
      <c r="M243" s="2"/>
      <c r="N243" s="2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1:23" ht="15.75">
      <c r="A244" s="2"/>
      <c r="B244" s="2"/>
      <c r="C244" s="2"/>
      <c r="D244" s="2"/>
      <c r="E244" s="2"/>
      <c r="F244" s="2"/>
      <c r="G244" s="4"/>
      <c r="H244" s="4"/>
      <c r="I244" s="2"/>
      <c r="J244" s="2"/>
      <c r="K244" s="2"/>
      <c r="L244" s="2"/>
      <c r="M244" s="2"/>
      <c r="N244" s="2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1:23" ht="15.75">
      <c r="A245" s="2"/>
      <c r="B245" s="2"/>
      <c r="C245" s="2"/>
      <c r="D245" s="2"/>
      <c r="E245" s="2"/>
      <c r="F245" s="2"/>
      <c r="G245" s="4"/>
      <c r="H245" s="4"/>
      <c r="I245" s="2"/>
      <c r="J245" s="2"/>
      <c r="K245" s="2"/>
      <c r="L245" s="2"/>
      <c r="M245" s="2"/>
      <c r="N245" s="2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1:23" ht="15.75">
      <c r="A246" s="2"/>
      <c r="B246" s="2"/>
      <c r="C246" s="2"/>
      <c r="D246" s="2"/>
      <c r="E246" s="2"/>
      <c r="F246" s="2"/>
      <c r="G246" s="4"/>
      <c r="H246" s="4"/>
      <c r="I246" s="2"/>
      <c r="J246" s="2"/>
      <c r="K246" s="2"/>
      <c r="L246" s="2"/>
      <c r="M246" s="2"/>
      <c r="N246" s="2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1:23" ht="15.75">
      <c r="A247" s="2"/>
      <c r="B247" s="2"/>
      <c r="C247" s="2"/>
      <c r="D247" s="2"/>
      <c r="E247" s="2"/>
      <c r="F247" s="2"/>
      <c r="G247" s="4"/>
      <c r="H247" s="4"/>
      <c r="I247" s="2"/>
      <c r="J247" s="2"/>
      <c r="K247" s="2"/>
      <c r="L247" s="2"/>
      <c r="M247" s="2"/>
      <c r="N247" s="2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1:23" ht="15.75">
      <c r="A248" s="2"/>
      <c r="B248" s="2"/>
      <c r="C248" s="2"/>
      <c r="D248" s="2"/>
      <c r="E248" s="2"/>
      <c r="F248" s="2"/>
      <c r="G248" s="4"/>
      <c r="H248" s="4"/>
      <c r="I248" s="2"/>
      <c r="J248" s="2"/>
      <c r="K248" s="2"/>
      <c r="L248" s="2"/>
      <c r="M248" s="2"/>
      <c r="N248" s="2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1:23" ht="15.75">
      <c r="A249" s="2"/>
      <c r="B249" s="2"/>
      <c r="C249" s="2"/>
      <c r="D249" s="2"/>
      <c r="E249" s="2"/>
      <c r="F249" s="2"/>
      <c r="G249" s="4"/>
      <c r="H249" s="4"/>
      <c r="I249" s="2"/>
      <c r="J249" s="2"/>
      <c r="K249" s="2"/>
      <c r="L249" s="2"/>
      <c r="M249" s="2"/>
      <c r="N249" s="2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1:23" ht="15.75">
      <c r="A250" s="2"/>
      <c r="B250" s="2"/>
      <c r="C250" s="2"/>
      <c r="D250" s="2"/>
      <c r="E250" s="2"/>
      <c r="F250" s="2"/>
      <c r="G250" s="4"/>
      <c r="H250" s="4"/>
      <c r="I250" s="2"/>
      <c r="J250" s="2"/>
      <c r="K250" s="2"/>
      <c r="L250" s="2"/>
      <c r="M250" s="2"/>
      <c r="N250" s="2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1:23" ht="15.75">
      <c r="A251" s="2"/>
      <c r="B251" s="2"/>
      <c r="C251" s="2"/>
      <c r="D251" s="2"/>
      <c r="E251" s="2"/>
      <c r="F251" s="2"/>
      <c r="G251" s="4"/>
      <c r="H251" s="4"/>
      <c r="I251" s="2"/>
      <c r="J251" s="2"/>
      <c r="K251" s="2"/>
      <c r="L251" s="2"/>
      <c r="M251" s="2"/>
      <c r="N251" s="2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1:23" ht="15.75">
      <c r="A252" s="2"/>
      <c r="B252" s="2"/>
      <c r="C252" s="2"/>
      <c r="D252" s="2"/>
      <c r="E252" s="2"/>
      <c r="F252" s="2"/>
      <c r="G252" s="4"/>
      <c r="H252" s="4"/>
      <c r="I252" s="2"/>
      <c r="J252" s="2"/>
      <c r="K252" s="2"/>
      <c r="L252" s="2"/>
      <c r="M252" s="2"/>
      <c r="N252" s="2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1:23" ht="15.75">
      <c r="A253" s="2"/>
      <c r="B253" s="2"/>
      <c r="C253" s="2"/>
      <c r="D253" s="2"/>
      <c r="E253" s="2"/>
      <c r="F253" s="2"/>
      <c r="G253" s="4"/>
      <c r="H253" s="4"/>
      <c r="I253" s="2"/>
      <c r="J253" s="2"/>
      <c r="K253" s="2"/>
      <c r="L253" s="2"/>
      <c r="M253" s="2"/>
      <c r="N253" s="2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1:23" ht="15.75">
      <c r="A254" s="2"/>
      <c r="B254" s="2"/>
      <c r="C254" s="2"/>
      <c r="D254" s="2"/>
      <c r="E254" s="2"/>
      <c r="F254" s="2"/>
      <c r="G254" s="4"/>
      <c r="H254" s="4"/>
      <c r="I254" s="2"/>
      <c r="J254" s="2"/>
      <c r="K254" s="2"/>
      <c r="L254" s="2"/>
      <c r="M254" s="2"/>
      <c r="N254" s="2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1:23" ht="15.75">
      <c r="A255" s="2"/>
      <c r="B255" s="2"/>
      <c r="C255" s="2"/>
      <c r="D255" s="2"/>
      <c r="E255" s="2"/>
      <c r="F255" s="2"/>
      <c r="G255" s="4"/>
      <c r="H255" s="4"/>
      <c r="I255" s="2"/>
      <c r="J255" s="2"/>
      <c r="K255" s="2"/>
      <c r="L255" s="2"/>
      <c r="M255" s="2"/>
      <c r="N255" s="2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1:23" ht="15.75">
      <c r="A256" s="2"/>
      <c r="B256" s="2"/>
      <c r="C256" s="2"/>
      <c r="D256" s="2"/>
      <c r="E256" s="2"/>
      <c r="F256" s="2"/>
      <c r="G256" s="4"/>
      <c r="H256" s="4"/>
      <c r="I256" s="2"/>
      <c r="J256" s="2"/>
      <c r="K256" s="2"/>
      <c r="L256" s="2"/>
      <c r="M256" s="2"/>
      <c r="N256" s="2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1:23" ht="15.75">
      <c r="A257" s="2"/>
      <c r="B257" s="2"/>
      <c r="C257" s="2"/>
      <c r="D257" s="2"/>
      <c r="E257" s="2"/>
      <c r="F257" s="2"/>
      <c r="G257" s="4"/>
      <c r="H257" s="4"/>
      <c r="I257" s="2"/>
      <c r="J257" s="2"/>
      <c r="K257" s="2"/>
      <c r="L257" s="2"/>
      <c r="M257" s="2"/>
      <c r="N257" s="2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1:23" ht="15.75">
      <c r="A258" s="2"/>
      <c r="B258" s="2"/>
      <c r="C258" s="2"/>
      <c r="D258" s="2"/>
      <c r="E258" s="2"/>
      <c r="F258" s="2"/>
      <c r="G258" s="4"/>
      <c r="H258" s="4"/>
      <c r="I258" s="2"/>
      <c r="J258" s="2"/>
      <c r="K258" s="2"/>
      <c r="L258" s="2"/>
      <c r="M258" s="2"/>
      <c r="N258" s="2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1:23" ht="15.75">
      <c r="A259" s="2"/>
      <c r="B259" s="2"/>
      <c r="C259" s="2"/>
      <c r="D259" s="2"/>
      <c r="E259" s="2"/>
      <c r="F259" s="2"/>
      <c r="G259" s="4"/>
      <c r="H259" s="4"/>
      <c r="I259" s="2"/>
      <c r="J259" s="2"/>
      <c r="K259" s="2"/>
      <c r="L259" s="2"/>
      <c r="M259" s="2"/>
      <c r="N259" s="2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1:23" ht="15.75">
      <c r="A260" s="2"/>
      <c r="B260" s="2"/>
      <c r="C260" s="2"/>
      <c r="D260" s="2"/>
      <c r="E260" s="2"/>
      <c r="F260" s="2"/>
      <c r="G260" s="4"/>
      <c r="H260" s="4"/>
      <c r="I260" s="2"/>
      <c r="J260" s="2"/>
      <c r="K260" s="2"/>
      <c r="L260" s="2"/>
      <c r="M260" s="2"/>
      <c r="N260" s="2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1:23" ht="15.75">
      <c r="A261" s="2"/>
      <c r="B261" s="2"/>
      <c r="C261" s="2"/>
      <c r="D261" s="2"/>
      <c r="E261" s="2"/>
      <c r="F261" s="2"/>
      <c r="G261" s="4"/>
      <c r="H261" s="4"/>
      <c r="I261" s="2"/>
      <c r="J261" s="2"/>
      <c r="K261" s="2"/>
      <c r="L261" s="2"/>
      <c r="M261" s="2"/>
      <c r="N261" s="2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1:23" ht="15.75">
      <c r="A262" s="2"/>
      <c r="B262" s="2"/>
      <c r="C262" s="2"/>
      <c r="D262" s="2"/>
      <c r="E262" s="2"/>
      <c r="F262" s="2"/>
      <c r="G262" s="4"/>
      <c r="H262" s="4"/>
      <c r="I262" s="2"/>
      <c r="J262" s="2"/>
      <c r="K262" s="2"/>
      <c r="L262" s="2"/>
      <c r="M262" s="2"/>
      <c r="N262" s="2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1:23" ht="15.75">
      <c r="A263" s="2"/>
      <c r="B263" s="2"/>
      <c r="C263" s="2"/>
      <c r="D263" s="2"/>
      <c r="E263" s="2"/>
      <c r="F263" s="2"/>
      <c r="G263" s="4"/>
      <c r="H263" s="4"/>
      <c r="I263" s="2"/>
      <c r="J263" s="2"/>
      <c r="K263" s="2"/>
      <c r="L263" s="2"/>
      <c r="M263" s="2"/>
      <c r="N263" s="2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1:23" ht="15.75">
      <c r="A264" s="2"/>
      <c r="B264" s="2"/>
      <c r="C264" s="2"/>
      <c r="D264" s="2"/>
      <c r="E264" s="2"/>
      <c r="F264" s="2"/>
      <c r="G264" s="4"/>
      <c r="H264" s="4"/>
      <c r="I264" s="2"/>
      <c r="J264" s="2"/>
      <c r="K264" s="2"/>
      <c r="L264" s="2"/>
      <c r="M264" s="2"/>
      <c r="N264" s="2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1:23" ht="15.75">
      <c r="A265" s="2"/>
      <c r="B265" s="2"/>
      <c r="C265" s="2"/>
      <c r="D265" s="2"/>
      <c r="E265" s="2"/>
      <c r="F265" s="2"/>
      <c r="G265" s="4"/>
      <c r="H265" s="4"/>
      <c r="I265" s="2"/>
      <c r="J265" s="2"/>
      <c r="K265" s="2"/>
      <c r="L265" s="2"/>
      <c r="M265" s="2"/>
      <c r="N265" s="2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1:23" ht="15.75">
      <c r="A266" s="2"/>
      <c r="B266" s="2"/>
      <c r="C266" s="2"/>
      <c r="D266" s="2"/>
      <c r="E266" s="2"/>
      <c r="F266" s="2"/>
      <c r="G266" s="4"/>
      <c r="H266" s="4"/>
      <c r="I266" s="2"/>
      <c r="J266" s="2"/>
      <c r="K266" s="2"/>
      <c r="L266" s="2"/>
      <c r="M266" s="2"/>
      <c r="N266" s="2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1:23" ht="15.75">
      <c r="A267" s="2"/>
      <c r="B267" s="2"/>
      <c r="C267" s="2"/>
      <c r="D267" s="2"/>
      <c r="E267" s="2"/>
      <c r="F267" s="2"/>
      <c r="G267" s="4"/>
      <c r="H267" s="4"/>
      <c r="I267" s="2"/>
      <c r="J267" s="2"/>
      <c r="K267" s="2"/>
      <c r="L267" s="2"/>
      <c r="M267" s="2"/>
      <c r="N267" s="2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1:23" ht="15.75">
      <c r="A268" s="2"/>
      <c r="B268" s="2"/>
      <c r="C268" s="2"/>
      <c r="D268" s="2"/>
      <c r="E268" s="2"/>
      <c r="F268" s="2"/>
      <c r="G268" s="4"/>
      <c r="H268" s="4"/>
      <c r="I268" s="2"/>
      <c r="J268" s="2"/>
      <c r="K268" s="2"/>
      <c r="L268" s="2"/>
      <c r="M268" s="2"/>
      <c r="N268" s="2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1:23" ht="15.75">
      <c r="A269" s="2"/>
      <c r="B269" s="2"/>
      <c r="C269" s="2"/>
      <c r="D269" s="2"/>
      <c r="E269" s="2"/>
      <c r="F269" s="2"/>
      <c r="G269" s="4"/>
      <c r="H269" s="4"/>
      <c r="I269" s="2"/>
      <c r="J269" s="2"/>
      <c r="K269" s="2"/>
      <c r="L269" s="2"/>
      <c r="M269" s="2"/>
      <c r="N269" s="2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1:23" ht="15.75">
      <c r="A270" s="2"/>
      <c r="B270" s="2"/>
      <c r="C270" s="2"/>
      <c r="D270" s="2"/>
      <c r="E270" s="2"/>
      <c r="F270" s="2"/>
      <c r="G270" s="4"/>
      <c r="H270" s="4"/>
      <c r="I270" s="2"/>
      <c r="J270" s="2"/>
      <c r="K270" s="2"/>
      <c r="L270" s="2"/>
      <c r="M270" s="2"/>
      <c r="N270" s="2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1:23" ht="15.75">
      <c r="A271" s="2"/>
      <c r="B271" s="2"/>
      <c r="C271" s="2"/>
      <c r="D271" s="2"/>
      <c r="E271" s="2"/>
      <c r="F271" s="2"/>
      <c r="G271" s="4"/>
      <c r="H271" s="4"/>
      <c r="I271" s="2"/>
      <c r="J271" s="2"/>
      <c r="K271" s="2"/>
      <c r="L271" s="2"/>
      <c r="M271" s="2"/>
      <c r="N271" s="2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1:23" ht="15.75">
      <c r="A272" s="2"/>
      <c r="B272" s="2"/>
      <c r="C272" s="2"/>
      <c r="D272" s="2"/>
      <c r="E272" s="2"/>
      <c r="F272" s="2"/>
      <c r="G272" s="4"/>
      <c r="H272" s="4"/>
      <c r="I272" s="2"/>
      <c r="J272" s="2"/>
      <c r="K272" s="2"/>
      <c r="L272" s="2"/>
      <c r="M272" s="2"/>
      <c r="N272" s="2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1:23" ht="15.75">
      <c r="A273" s="2"/>
      <c r="B273" s="2"/>
      <c r="C273" s="2"/>
      <c r="D273" s="2"/>
      <c r="E273" s="2"/>
      <c r="F273" s="2"/>
      <c r="G273" s="4"/>
      <c r="H273" s="4"/>
      <c r="I273" s="2"/>
      <c r="J273" s="2"/>
      <c r="K273" s="2"/>
      <c r="L273" s="2"/>
      <c r="M273" s="2"/>
      <c r="N273" s="2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1:23" ht="15.75">
      <c r="A274" s="2"/>
      <c r="B274" s="2"/>
      <c r="C274" s="2"/>
      <c r="D274" s="2"/>
      <c r="E274" s="2"/>
      <c r="F274" s="2"/>
      <c r="G274" s="4"/>
      <c r="H274" s="4"/>
      <c r="I274" s="2"/>
      <c r="J274" s="2"/>
      <c r="K274" s="2"/>
      <c r="L274" s="2"/>
      <c r="M274" s="2"/>
      <c r="N274" s="2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1:23" ht="15.75">
      <c r="A275" s="2"/>
      <c r="B275" s="2"/>
      <c r="C275" s="2"/>
      <c r="D275" s="2"/>
      <c r="E275" s="2"/>
      <c r="F275" s="2"/>
      <c r="G275" s="4"/>
      <c r="H275" s="4"/>
      <c r="I275" s="2"/>
      <c r="J275" s="2"/>
      <c r="K275" s="2"/>
      <c r="L275" s="2"/>
      <c r="M275" s="2"/>
      <c r="N275" s="2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1:23" ht="15.75">
      <c r="A276" s="2"/>
      <c r="B276" s="2"/>
      <c r="C276" s="2"/>
      <c r="D276" s="2"/>
      <c r="E276" s="2"/>
      <c r="F276" s="2"/>
      <c r="G276" s="4"/>
      <c r="H276" s="4"/>
      <c r="I276" s="2"/>
      <c r="J276" s="2"/>
      <c r="K276" s="2"/>
      <c r="L276" s="2"/>
      <c r="M276" s="2"/>
      <c r="N276" s="2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1:23" ht="15.75">
      <c r="A277" s="2"/>
      <c r="B277" s="2"/>
      <c r="C277" s="2"/>
      <c r="D277" s="2"/>
      <c r="E277" s="2"/>
      <c r="F277" s="2"/>
      <c r="G277" s="4"/>
      <c r="H277" s="4"/>
      <c r="I277" s="2"/>
      <c r="J277" s="2"/>
      <c r="K277" s="2"/>
      <c r="L277" s="2"/>
      <c r="M277" s="2"/>
      <c r="N277" s="2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1:23" ht="15.75">
      <c r="A278" s="2"/>
      <c r="B278" s="2"/>
      <c r="C278" s="2"/>
      <c r="D278" s="2"/>
      <c r="E278" s="2"/>
      <c r="F278" s="2"/>
      <c r="G278" s="4"/>
      <c r="H278" s="4"/>
      <c r="I278" s="2"/>
      <c r="J278" s="2"/>
      <c r="K278" s="2"/>
      <c r="L278" s="2"/>
      <c r="M278" s="2"/>
      <c r="N278" s="2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1:23" ht="15.75">
      <c r="A279" s="2"/>
      <c r="B279" s="2"/>
      <c r="C279" s="2"/>
      <c r="D279" s="2"/>
      <c r="E279" s="2"/>
      <c r="F279" s="2"/>
      <c r="G279" s="4"/>
      <c r="H279" s="4"/>
      <c r="I279" s="2"/>
      <c r="J279" s="2"/>
      <c r="K279" s="2"/>
      <c r="L279" s="2"/>
      <c r="M279" s="2"/>
      <c r="N279" s="2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1:23" ht="15.75">
      <c r="A280" s="2"/>
      <c r="B280" s="2"/>
      <c r="C280" s="2"/>
      <c r="D280" s="2"/>
      <c r="E280" s="2"/>
      <c r="F280" s="2"/>
      <c r="G280" s="4"/>
      <c r="H280" s="4"/>
      <c r="I280" s="2"/>
      <c r="J280" s="2"/>
      <c r="K280" s="2"/>
      <c r="L280" s="2"/>
      <c r="M280" s="2"/>
      <c r="N280" s="2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1:23" ht="15.75">
      <c r="A281" s="2"/>
      <c r="B281" s="2"/>
      <c r="C281" s="2"/>
      <c r="D281" s="2"/>
      <c r="E281" s="2"/>
      <c r="F281" s="2"/>
      <c r="G281" s="4"/>
      <c r="H281" s="4"/>
      <c r="I281" s="2"/>
      <c r="J281" s="2"/>
      <c r="K281" s="2"/>
      <c r="L281" s="2"/>
      <c r="M281" s="2"/>
      <c r="N281" s="2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1:2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1:2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1:2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1:2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1:2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1:2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1:2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1:2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1:2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1:2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0"/>
      <c r="P291" s="20"/>
      <c r="Q291" s="20"/>
      <c r="R291" s="20"/>
      <c r="S291" s="20"/>
      <c r="T291" s="20"/>
      <c r="U291" s="20"/>
      <c r="V291" s="20"/>
      <c r="W291" s="20"/>
    </row>
    <row r="292" spans="1:2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0"/>
      <c r="P292" s="20"/>
      <c r="Q292" s="20"/>
      <c r="R292" s="20"/>
      <c r="S292" s="20"/>
      <c r="T292" s="20"/>
      <c r="U292" s="20"/>
      <c r="V292" s="20"/>
      <c r="W292" s="20"/>
    </row>
    <row r="293" spans="1:2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0"/>
      <c r="P293" s="20"/>
      <c r="Q293" s="20"/>
      <c r="R293" s="20"/>
      <c r="S293" s="20"/>
      <c r="T293" s="20"/>
      <c r="U293" s="20"/>
      <c r="V293" s="20"/>
      <c r="W293" s="20"/>
    </row>
    <row r="294" spans="1:2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1:2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1:2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1:2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1:2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1:2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0"/>
      <c r="P299" s="20"/>
      <c r="Q299" s="20"/>
      <c r="R299" s="20"/>
      <c r="S299" s="20"/>
      <c r="T299" s="20"/>
      <c r="U299" s="20"/>
      <c r="V299" s="20"/>
      <c r="W299" s="20"/>
    </row>
    <row r="300" spans="1:2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0"/>
      <c r="P300" s="20"/>
      <c r="Q300" s="20"/>
      <c r="R300" s="20"/>
      <c r="S300" s="20"/>
      <c r="T300" s="20"/>
      <c r="U300" s="20"/>
      <c r="V300" s="20"/>
      <c r="W300" s="20"/>
    </row>
    <row r="301" spans="1:2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0"/>
      <c r="P301" s="20"/>
      <c r="Q301" s="20"/>
      <c r="R301" s="20"/>
      <c r="S301" s="20"/>
      <c r="T301" s="20"/>
      <c r="U301" s="20"/>
      <c r="V301" s="20"/>
      <c r="W301" s="20"/>
    </row>
    <row r="302" spans="1:2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0"/>
      <c r="P302" s="20"/>
      <c r="Q302" s="20"/>
      <c r="R302" s="20"/>
      <c r="S302" s="20"/>
      <c r="T302" s="20"/>
      <c r="U302" s="20"/>
      <c r="V302" s="20"/>
      <c r="W302" s="20"/>
    </row>
    <row r="303" spans="1:2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1:2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1:2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0"/>
      <c r="P305" s="20"/>
      <c r="Q305" s="20"/>
      <c r="R305" s="20"/>
      <c r="S305" s="20"/>
      <c r="T305" s="20"/>
      <c r="U305" s="20"/>
      <c r="V305" s="20"/>
      <c r="W305" s="20"/>
    </row>
    <row r="306" spans="1:2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0"/>
      <c r="P306" s="20"/>
      <c r="Q306" s="20"/>
      <c r="R306" s="20"/>
      <c r="S306" s="20"/>
      <c r="T306" s="20"/>
      <c r="U306" s="20"/>
      <c r="V306" s="20"/>
      <c r="W306" s="20"/>
    </row>
    <row r="307" spans="1:2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0"/>
      <c r="P307" s="20"/>
      <c r="Q307" s="20"/>
      <c r="R307" s="20"/>
      <c r="S307" s="20"/>
      <c r="T307" s="20"/>
      <c r="U307" s="20"/>
      <c r="V307" s="20"/>
      <c r="W307" s="20"/>
    </row>
    <row r="308" spans="1:2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0"/>
      <c r="P308" s="20"/>
      <c r="Q308" s="20"/>
      <c r="R308" s="20"/>
      <c r="S308" s="20"/>
      <c r="T308" s="20"/>
      <c r="U308" s="20"/>
      <c r="V308" s="20"/>
      <c r="W308" s="20"/>
    </row>
    <row r="309" spans="1:2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0"/>
      <c r="P309" s="20"/>
      <c r="Q309" s="20"/>
      <c r="R309" s="20"/>
      <c r="S309" s="20"/>
      <c r="T309" s="20"/>
      <c r="U309" s="20"/>
      <c r="V309" s="20"/>
      <c r="W309" s="20"/>
    </row>
    <row r="310" spans="1:2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1:2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0"/>
      <c r="P311" s="20"/>
      <c r="Q311" s="20"/>
      <c r="R311" s="20"/>
      <c r="S311" s="20"/>
      <c r="T311" s="20"/>
      <c r="U311" s="20"/>
      <c r="V311" s="20"/>
      <c r="W311" s="20"/>
    </row>
    <row r="312" spans="1:2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0"/>
      <c r="P312" s="20"/>
      <c r="Q312" s="20"/>
      <c r="R312" s="20"/>
      <c r="S312" s="20"/>
      <c r="T312" s="20"/>
      <c r="U312" s="20"/>
      <c r="V312" s="20"/>
      <c r="W312" s="20"/>
    </row>
    <row r="313" spans="1:2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1:2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0"/>
      <c r="P314" s="20"/>
      <c r="Q314" s="20"/>
      <c r="R314" s="20"/>
      <c r="S314" s="20"/>
      <c r="T314" s="20"/>
      <c r="U314" s="20"/>
      <c r="V314" s="20"/>
      <c r="W314" s="20"/>
    </row>
    <row r="315" spans="1:2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0"/>
      <c r="P315" s="20"/>
      <c r="Q315" s="20"/>
      <c r="R315" s="20"/>
      <c r="S315" s="20"/>
      <c r="T315" s="20"/>
      <c r="U315" s="20"/>
      <c r="V315" s="20"/>
      <c r="W315" s="20"/>
    </row>
    <row r="316" spans="1:2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1:2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1:2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0"/>
      <c r="P318" s="20"/>
      <c r="Q318" s="20"/>
      <c r="R318" s="20"/>
      <c r="S318" s="20"/>
      <c r="T318" s="20"/>
      <c r="U318" s="20"/>
      <c r="V318" s="20"/>
      <c r="W318" s="20"/>
    </row>
    <row r="319" spans="1:2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0"/>
      <c r="P319" s="20"/>
      <c r="Q319" s="20"/>
      <c r="R319" s="20"/>
      <c r="S319" s="20"/>
      <c r="T319" s="20"/>
      <c r="U319" s="20"/>
      <c r="V319" s="20"/>
      <c r="W319" s="20"/>
    </row>
    <row r="320" spans="1:2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0"/>
      <c r="P320" s="20"/>
      <c r="Q320" s="20"/>
      <c r="R320" s="20"/>
      <c r="S320" s="20"/>
      <c r="T320" s="20"/>
      <c r="U320" s="20"/>
      <c r="V320" s="20"/>
      <c r="W320" s="20"/>
    </row>
    <row r="321" spans="1:2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1:2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1:2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1:2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1:2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1:2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1:2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1:2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1:2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1:2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1:2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1:2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1:2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1:2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1:2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1:2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1:2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1:2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</row>
    <row r="339" spans="1:2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1:2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1:2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1:2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1:2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1:2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1:2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1:2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1:2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</row>
    <row r="348" spans="1:2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1:2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</row>
    <row r="350" spans="1:2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</row>
    <row r="351" spans="1:2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1:2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</row>
    <row r="353" spans="1:2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</row>
    <row r="354" spans="1:2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</row>
    <row r="355" spans="1:2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</row>
    <row r="356" spans="1:2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</row>
    <row r="357" spans="1:2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1:2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</row>
    <row r="359" spans="1:2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</row>
    <row r="360" spans="1:2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</row>
    <row r="361" spans="1:2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</row>
    <row r="362" spans="1:2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</row>
    <row r="363" spans="1:2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1:2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</row>
    <row r="365" spans="1:2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</row>
    <row r="366" spans="1:2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</row>
    <row r="367" spans="1:2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</row>
    <row r="368" spans="1:2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</row>
    <row r="369" spans="1:2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</row>
    <row r="370" spans="1:2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1:2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</row>
    <row r="372" spans="1:2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</row>
    <row r="373" spans="1:2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 spans="1:2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</row>
    <row r="375" spans="1:2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</row>
    <row r="376" spans="1:2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</row>
    <row r="377" spans="1:2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</row>
    <row r="378" spans="1:2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</row>
    <row r="379" spans="1:2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</row>
    <row r="380" spans="1:2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</row>
    <row r="381" spans="1:2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</row>
    <row r="382" spans="1:2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</row>
    <row r="383" spans="1:2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</row>
    <row r="384" spans="1:2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</row>
    <row r="385" spans="1:2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 spans="1:2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</row>
    <row r="387" spans="1:2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</row>
    <row r="388" spans="1:2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 spans="1:2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</row>
    <row r="390" spans="1:2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</row>
    <row r="391" spans="1:2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</row>
    <row r="392" spans="1:2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</row>
    <row r="393" spans="1:2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</row>
    <row r="394" spans="1:2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</row>
    <row r="395" spans="1:2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</row>
    <row r="396" spans="1:2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</row>
    <row r="397" spans="1:2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</row>
    <row r="398" spans="1:2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</row>
    <row r="399" spans="1:2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</row>
    <row r="400" spans="1:2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</row>
    <row r="401" spans="1:2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</row>
    <row r="402" spans="1:2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</row>
    <row r="403" spans="1:2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</row>
    <row r="404" spans="1:2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</row>
    <row r="405" spans="1:2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 spans="1:2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</row>
    <row r="407" spans="1:2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</row>
    <row r="408" spans="1:2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</row>
    <row r="409" spans="1:2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</row>
    <row r="410" spans="1:2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</row>
    <row r="411" spans="1:2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</row>
    <row r="412" spans="1:2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</row>
    <row r="413" spans="1:2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</row>
    <row r="414" spans="1:2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</row>
    <row r="415" spans="1:2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</row>
    <row r="416" spans="1:2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</row>
    <row r="417" spans="1:2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</row>
    <row r="418" spans="1:2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</row>
    <row r="419" spans="1:2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</row>
    <row r="420" spans="1:2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</row>
    <row r="421" spans="1:2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</row>
    <row r="422" spans="1:2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</row>
    <row r="423" spans="1:2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</row>
    <row r="424" spans="1:2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</row>
    <row r="425" spans="1:2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</row>
    <row r="426" spans="1:2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</row>
    <row r="427" spans="1:2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</row>
    <row r="428" spans="1:2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</row>
    <row r="429" spans="1:2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</row>
    <row r="430" spans="1:2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</row>
    <row r="431" spans="1:2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</row>
    <row r="432" spans="1:2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 spans="1:2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</row>
    <row r="434" spans="1:2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</row>
    <row r="435" spans="1:2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  <row r="436" spans="1:2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</row>
    <row r="437" spans="1:2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</row>
    <row r="438" spans="1:2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</row>
    <row r="439" spans="1:2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</row>
    <row r="440" spans="1:2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</row>
    <row r="441" spans="1:2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</row>
    <row r="442" spans="1:2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</row>
    <row r="443" spans="1:2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</row>
    <row r="444" spans="1:2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</row>
    <row r="445" spans="1:2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</row>
    <row r="446" spans="1:2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</row>
    <row r="447" spans="1:2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</row>
    <row r="448" spans="1:2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</row>
    <row r="449" spans="1:2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</row>
    <row r="450" spans="1:2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</row>
    <row r="451" spans="1:2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</row>
    <row r="452" spans="1:2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</row>
    <row r="453" spans="1:2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</row>
    <row r="454" spans="1:2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</row>
    <row r="455" spans="1:2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</row>
    <row r="456" spans="1:2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</row>
    <row r="457" spans="1:2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</row>
    <row r="458" spans="1:2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 spans="1:2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</row>
    <row r="460" spans="1:2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</row>
    <row r="461" spans="1:2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</row>
    <row r="462" spans="1:2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</row>
    <row r="463" spans="1:2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</row>
    <row r="464" spans="1:2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</row>
    <row r="465" spans="1:2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</row>
    <row r="466" spans="1:2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</row>
    <row r="467" spans="1:2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</row>
    <row r="468" spans="1:2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</row>
    <row r="469" spans="1:2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</row>
    <row r="470" spans="1:2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</row>
    <row r="471" spans="1:2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</row>
    <row r="472" spans="1:2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</row>
    <row r="473" spans="1:2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</row>
    <row r="474" spans="1:2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</row>
    <row r="475" spans="1:2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</row>
    <row r="476" spans="1:2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</row>
    <row r="477" spans="1:2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</row>
    <row r="478" spans="1:2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</row>
    <row r="479" spans="1:2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</row>
    <row r="480" spans="1:2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</row>
    <row r="481" spans="1:2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</row>
    <row r="482" spans="1:2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</row>
    <row r="483" spans="1:2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</row>
    <row r="484" spans="1:2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</row>
    <row r="485" spans="1:2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</row>
    <row r="486" spans="1:2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</row>
    <row r="487" spans="1:2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</row>
    <row r="488" spans="1:2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</row>
    <row r="489" spans="1:2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</row>
    <row r="490" spans="1:2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</row>
    <row r="491" spans="1:2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 spans="1:2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 spans="1:2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1:2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 spans="1:2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1:2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</row>
    <row r="497" spans="1:2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</row>
    <row r="498" spans="1:2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</row>
    <row r="499" spans="1:2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</row>
    <row r="500" spans="1:2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</row>
    <row r="501" spans="1:2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</row>
    <row r="502" spans="1:2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</row>
    <row r="503" spans="1:2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</row>
    <row r="504" spans="1:2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 spans="1:2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</row>
    <row r="506" spans="1:2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</row>
    <row r="507" spans="1:2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</row>
    <row r="508" spans="1:2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1:2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</row>
    <row r="510" spans="1:2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</row>
    <row r="511" spans="1:2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</row>
    <row r="512" spans="1:2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 spans="1:2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</row>
    <row r="514" spans="1:2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 spans="1:2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 spans="1:2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</row>
    <row r="517" spans="1:2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</row>
    <row r="518" spans="1:2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</row>
    <row r="519" spans="1:2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</row>
    <row r="520" spans="1:2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</row>
    <row r="521" spans="1:2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 spans="1:2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</row>
    <row r="523" spans="1:2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</row>
    <row r="524" spans="1:2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</row>
    <row r="525" spans="1:2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</row>
    <row r="526" spans="1:2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</row>
    <row r="527" spans="1:2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 spans="1:2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</row>
    <row r="529" spans="1:2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</row>
    <row r="530" spans="1:2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</row>
    <row r="531" spans="1:2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</row>
    <row r="532" spans="1:2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 spans="1:2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</row>
    <row r="534" spans="1:2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</row>
    <row r="535" spans="1:2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</row>
    <row r="536" spans="1:2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 spans="1:2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 spans="1:2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 spans="1:2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 spans="1:2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 spans="1:2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</row>
    <row r="542" spans="1:2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 spans="1:2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</row>
    <row r="544" spans="1:2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</row>
    <row r="545" spans="1:2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</row>
    <row r="546" spans="1:2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</row>
    <row r="547" spans="1:2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</row>
    <row r="548" spans="1:2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</row>
    <row r="549" spans="1:2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</row>
    <row r="550" spans="1:2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</row>
    <row r="551" spans="1:2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</row>
    <row r="552" spans="1:2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</row>
    <row r="553" spans="1:2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</row>
    <row r="554" spans="1:2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</row>
    <row r="555" spans="1:2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</row>
    <row r="556" spans="1:2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</row>
    <row r="557" spans="1:2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</row>
    <row r="558" spans="1:2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</row>
    <row r="559" spans="1:2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 spans="1:2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 spans="1:2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</row>
    <row r="562" spans="1:2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</row>
    <row r="563" spans="1:2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</row>
    <row r="564" spans="1:2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 spans="1:2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 spans="1:2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</row>
    <row r="567" spans="1:2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</row>
    <row r="568" spans="1:2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</row>
    <row r="569" spans="1:2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</row>
    <row r="570" spans="1:2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</row>
    <row r="571" spans="1:2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</row>
    <row r="572" spans="1:2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</row>
    <row r="573" spans="1:2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 spans="1:2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</row>
    <row r="575" spans="1:2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</row>
    <row r="576" spans="1:2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</row>
    <row r="577" spans="1:2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</row>
    <row r="578" spans="1:2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</row>
    <row r="579" spans="1:2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</row>
    <row r="580" spans="1:2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</row>
    <row r="581" spans="1:2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</row>
    <row r="582" spans="1:2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</row>
    <row r="583" spans="1:2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</row>
    <row r="584" spans="1:2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</row>
    <row r="585" spans="1:2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</row>
    <row r="586" spans="1:2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</row>
    <row r="587" spans="1:2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 spans="1:2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</row>
    <row r="589" spans="1:2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</row>
    <row r="590" spans="1:2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</row>
    <row r="591" spans="1:2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</row>
    <row r="592" spans="1:2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</row>
    <row r="593" spans="1:2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</row>
    <row r="594" spans="1:2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</row>
    <row r="595" spans="1:2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</row>
    <row r="596" spans="1:2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</row>
    <row r="597" spans="1:2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</row>
    <row r="598" spans="1:2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</row>
    <row r="599" spans="1:2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</row>
    <row r="600" spans="1:2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</row>
    <row r="601" spans="1:2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</row>
    <row r="602" spans="1:2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</row>
    <row r="603" spans="1:2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</row>
    <row r="604" spans="1:2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</row>
    <row r="605" spans="1:2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</row>
    <row r="606" spans="1:2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</row>
    <row r="607" spans="1:2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</row>
    <row r="608" spans="1:2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</row>
    <row r="609" spans="1:2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</row>
    <row r="610" spans="1:2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</row>
    <row r="611" spans="1:2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</row>
    <row r="612" spans="1:2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</row>
    <row r="613" spans="1:2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</row>
    <row r="614" spans="1:2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</row>
    <row r="615" spans="1:2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</row>
    <row r="616" spans="1:2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</row>
    <row r="617" spans="1:2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</row>
    <row r="618" spans="1:2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</row>
    <row r="619" spans="1:2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</row>
    <row r="620" spans="1:2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</row>
    <row r="621" spans="1:2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</row>
    <row r="622" spans="1:2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</row>
    <row r="623" spans="1:2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</row>
    <row r="624" spans="1:2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</row>
    <row r="625" spans="1:2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</row>
    <row r="626" spans="1:2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</row>
    <row r="627" spans="1:2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</row>
    <row r="628" spans="1:2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</row>
    <row r="629" spans="1:2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</row>
    <row r="630" spans="1:2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</row>
    <row r="631" spans="1:2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</row>
    <row r="632" spans="1:2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</row>
    <row r="633" spans="1:2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</row>
    <row r="634" spans="1:2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</row>
    <row r="635" spans="1:2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</row>
    <row r="636" spans="1:2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</row>
    <row r="637" spans="1:2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</row>
    <row r="638" spans="1:2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</row>
    <row r="639" spans="1:2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</row>
    <row r="640" spans="1:2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</row>
    <row r="641" spans="1:2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</row>
    <row r="642" spans="1:2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</row>
    <row r="643" spans="1:2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</row>
    <row r="644" spans="1:2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</row>
    <row r="645" spans="1:2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</row>
    <row r="646" spans="1:2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</row>
    <row r="647" spans="1:2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</row>
    <row r="648" spans="1:2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</row>
    <row r="649" spans="1:2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</row>
    <row r="650" spans="1:2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</row>
    <row r="651" spans="1:2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</row>
    <row r="652" spans="1:2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</row>
    <row r="653" spans="1:2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</row>
    <row r="654" spans="1:2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</row>
    <row r="655" spans="1:2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</row>
    <row r="656" spans="1:2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</row>
    <row r="657" spans="1:2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</row>
    <row r="658" spans="1:2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</row>
    <row r="659" spans="1:2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</row>
    <row r="660" spans="1:2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</row>
    <row r="661" spans="1:2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</row>
    <row r="662" spans="1:2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</row>
    <row r="663" spans="1:2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</row>
    <row r="664" spans="1:2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</row>
    <row r="665" spans="1:2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</row>
    <row r="666" spans="1:2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</row>
    <row r="667" spans="1:2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</row>
    <row r="668" spans="1:2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</row>
    <row r="669" spans="1:2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</row>
    <row r="670" spans="1:2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</row>
    <row r="671" spans="1:2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</row>
    <row r="672" spans="1:2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</row>
    <row r="673" spans="1:2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</row>
    <row r="674" spans="1:2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</row>
    <row r="675" spans="1:2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</row>
    <row r="676" spans="1:2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</row>
    <row r="677" spans="1:2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</row>
    <row r="678" spans="1:2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</row>
    <row r="679" spans="1:2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</row>
    <row r="680" spans="1:2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</row>
    <row r="681" spans="1:2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</row>
    <row r="682" spans="1:2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</row>
    <row r="683" spans="1:2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</row>
    <row r="684" spans="1:2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</row>
    <row r="685" spans="1:2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</row>
    <row r="686" spans="1:2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</row>
    <row r="687" spans="1:2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</row>
    <row r="688" spans="1:2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</row>
    <row r="689" spans="1:2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</row>
    <row r="690" spans="1:2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</row>
    <row r="691" spans="1:2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</row>
    <row r="692" spans="1:2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</row>
    <row r="693" spans="1:2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</row>
    <row r="694" spans="1:2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</row>
    <row r="695" spans="1:2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</row>
    <row r="696" spans="1:2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</row>
    <row r="697" spans="1:2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</row>
    <row r="698" spans="1:2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</row>
    <row r="699" spans="1:2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</row>
    <row r="700" spans="1:2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</row>
    <row r="701" spans="1:2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</row>
    <row r="702" spans="1:2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</row>
    <row r="703" spans="1:2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</row>
    <row r="704" spans="1:2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</row>
    <row r="705" spans="1:2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</row>
    <row r="706" spans="1:2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</row>
    <row r="707" spans="1:2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</row>
    <row r="708" spans="1:2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</row>
    <row r="709" spans="1:2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</row>
    <row r="710" spans="1:2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</row>
    <row r="711" spans="1:2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</row>
    <row r="712" spans="1:2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</row>
    <row r="713" spans="1:2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</row>
    <row r="714" spans="1:2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</row>
    <row r="715" spans="1:2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</row>
    <row r="716" spans="1:2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</row>
    <row r="717" spans="1:2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</row>
    <row r="718" spans="1:2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</row>
    <row r="719" spans="1:2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</row>
    <row r="720" spans="1:2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</row>
    <row r="721" spans="1:2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</row>
    <row r="722" spans="1:2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</row>
    <row r="723" spans="1:2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</row>
    <row r="724" spans="1:2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</row>
    <row r="725" spans="1:2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</row>
    <row r="726" spans="1:2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</row>
    <row r="727" spans="1:2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</row>
    <row r="728" spans="1:2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</row>
    <row r="729" spans="1:2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</row>
    <row r="730" spans="1:2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</row>
    <row r="731" spans="1:2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</row>
    <row r="732" spans="1:2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</row>
    <row r="733" spans="1:2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</row>
    <row r="734" spans="1:2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</row>
    <row r="735" spans="1:2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</row>
    <row r="736" spans="1:2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</row>
    <row r="737" spans="1:2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</row>
    <row r="738" spans="1:2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</row>
    <row r="739" spans="1:2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</row>
    <row r="740" spans="1:2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</row>
    <row r="741" spans="1:2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</row>
    <row r="742" spans="1:2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</row>
    <row r="743" spans="1:2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</row>
    <row r="744" spans="1:2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</row>
    <row r="745" spans="1:2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</row>
    <row r="746" spans="1:2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</row>
    <row r="747" spans="1:2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</row>
    <row r="748" spans="1:2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</row>
    <row r="749" spans="1:2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</row>
    <row r="750" spans="1:2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</row>
    <row r="751" spans="1:2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</row>
    <row r="752" spans="1:2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</row>
    <row r="753" spans="1:2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</row>
    <row r="754" spans="1:2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</row>
    <row r="755" spans="1:2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</row>
    <row r="756" spans="1:2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</row>
    <row r="757" spans="1:2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</row>
    <row r="758" spans="1:2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</row>
    <row r="759" spans="1:2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</row>
    <row r="760" spans="1:2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</row>
    <row r="761" spans="1:2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</row>
    <row r="762" spans="1:2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</row>
    <row r="763" spans="1:2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</row>
    <row r="764" spans="1:2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</row>
    <row r="765" spans="1:2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</row>
    <row r="766" spans="1:2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</row>
    <row r="767" spans="1:2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</row>
    <row r="768" spans="1:2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</row>
    <row r="769" spans="1:2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</row>
    <row r="770" spans="1:2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</row>
    <row r="771" spans="1:2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</row>
    <row r="772" spans="1:2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</row>
    <row r="773" spans="1:2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</row>
    <row r="774" spans="1:2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</row>
    <row r="775" spans="1:2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</row>
    <row r="776" spans="1:2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</row>
    <row r="777" spans="1:2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</row>
    <row r="778" spans="1:2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</row>
    <row r="779" spans="1:2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</row>
    <row r="780" spans="1:2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</row>
    <row r="781" spans="1:2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</row>
    <row r="782" spans="1:2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</row>
    <row r="783" spans="1:2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</row>
    <row r="784" spans="1:2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</row>
    <row r="785" spans="1:2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</row>
    <row r="786" spans="1:2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</row>
    <row r="787" spans="1:2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</row>
    <row r="788" spans="1:2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</row>
    <row r="789" spans="1:2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</row>
    <row r="790" spans="1:2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</row>
    <row r="791" spans="1:2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</row>
    <row r="792" spans="1:2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</row>
    <row r="793" spans="1:2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</row>
    <row r="794" spans="1:2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</row>
    <row r="795" spans="1:2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</row>
    <row r="796" spans="1:2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</row>
    <row r="797" spans="1:2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</row>
    <row r="798" spans="1:2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</row>
    <row r="799" spans="1:2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</row>
    <row r="800" spans="1:2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</row>
    <row r="801" spans="1:2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</row>
    <row r="802" spans="1:2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</row>
    <row r="803" spans="1:2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</row>
    <row r="804" spans="1:2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</row>
    <row r="805" spans="1:2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</row>
    <row r="806" spans="1:2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</row>
    <row r="807" spans="1:2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</row>
    <row r="808" spans="1:2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</row>
    <row r="809" spans="1:2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</row>
    <row r="810" spans="1:2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</row>
    <row r="811" spans="1:2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</row>
    <row r="812" spans="1:2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</row>
    <row r="813" spans="1:2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</row>
    <row r="814" spans="1:2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</row>
    <row r="815" spans="1:2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</row>
    <row r="816" spans="1:2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</row>
    <row r="817" spans="1:2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</row>
    <row r="818" spans="1:2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</row>
    <row r="819" spans="1:2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</row>
    <row r="820" spans="1:2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</row>
    <row r="821" spans="1:2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</row>
    <row r="822" spans="1:2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</row>
    <row r="823" spans="1:2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</row>
    <row r="824" spans="1:2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</row>
    <row r="825" spans="1:2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</row>
    <row r="826" spans="1:2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</row>
    <row r="827" spans="1:2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</row>
    <row r="828" spans="1:2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</row>
    <row r="829" spans="1:2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</row>
    <row r="830" spans="1:2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</row>
    <row r="831" spans="1:2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</row>
    <row r="832" spans="1:2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</row>
    <row r="833" spans="1:2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</row>
    <row r="834" spans="1:2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</row>
    <row r="835" spans="1:2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</row>
    <row r="836" spans="1:2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</row>
    <row r="837" spans="1:2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</row>
    <row r="838" spans="1:2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</row>
    <row r="839" spans="1:2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</row>
    <row r="840" spans="1:2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</row>
    <row r="841" spans="1:2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</row>
    <row r="842" spans="1:2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</row>
    <row r="843" spans="1:2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</row>
    <row r="844" spans="1:2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</row>
    <row r="845" spans="1:2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</row>
    <row r="846" spans="1:2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</row>
    <row r="847" spans="1:2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</row>
    <row r="848" spans="1:2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</row>
    <row r="849" spans="1:2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</row>
    <row r="850" spans="1:2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</row>
    <row r="851" spans="1:2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</row>
    <row r="852" spans="1:2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</row>
    <row r="853" spans="1:2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</row>
    <row r="854" spans="1:2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</row>
    <row r="855" spans="1:2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</row>
    <row r="856" spans="1:2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</row>
    <row r="857" spans="1:2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</row>
    <row r="858" spans="1:2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</row>
    <row r="859" spans="1:2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</row>
    <row r="860" spans="1:2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</row>
    <row r="861" spans="1:2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</row>
    <row r="862" spans="1:2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</row>
    <row r="863" spans="1:2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</row>
    <row r="864" spans="1:2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</row>
    <row r="865" spans="1:2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</row>
    <row r="866" spans="1:2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</row>
    <row r="867" spans="1:2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</row>
    <row r="868" spans="1:2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</row>
    <row r="869" spans="1:2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</row>
    <row r="870" spans="1:2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</row>
    <row r="871" spans="1:2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</row>
    <row r="872" spans="1:2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</row>
    <row r="873" spans="1:2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</row>
    <row r="874" spans="1:2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</row>
    <row r="875" spans="1:2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</row>
    <row r="876" spans="1:2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</row>
    <row r="877" spans="1:2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</row>
    <row r="878" spans="1:2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</row>
    <row r="879" spans="1:2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</row>
    <row r="880" spans="1:2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</row>
    <row r="881" spans="1:2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</row>
    <row r="882" spans="1:2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</row>
    <row r="883" spans="1:2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</row>
    <row r="884" spans="1:2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</row>
    <row r="885" spans="1:2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</row>
    <row r="886" spans="1:2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</row>
    <row r="887" spans="1:2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</row>
    <row r="888" spans="1:2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</row>
    <row r="889" spans="1:2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</row>
    <row r="890" spans="1:2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</row>
    <row r="891" spans="1:2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</row>
    <row r="892" spans="1:2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</row>
    <row r="893" spans="1:2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</row>
    <row r="894" spans="1:2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</row>
    <row r="895" spans="1:2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</row>
    <row r="896" spans="1:2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</row>
    <row r="897" spans="1:2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</row>
    <row r="898" spans="1:2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</row>
    <row r="899" spans="1:2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</row>
    <row r="900" spans="1:2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</row>
    <row r="901" spans="1:2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</row>
    <row r="902" spans="1:2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</row>
    <row r="903" spans="1:2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</row>
    <row r="904" spans="1:2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</row>
    <row r="905" spans="1:2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</row>
    <row r="906" spans="1:2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</row>
    <row r="907" spans="1:2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</row>
    <row r="908" spans="1:2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</row>
    <row r="909" spans="1:2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</row>
    <row r="910" spans="1:2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</row>
    <row r="911" spans="1:2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</row>
    <row r="912" spans="1:2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</row>
    <row r="913" spans="1:2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</row>
    <row r="914" spans="1:2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</row>
    <row r="915" spans="1:2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</row>
    <row r="916" spans="1:2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</row>
    <row r="917" spans="1:2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</row>
    <row r="918" spans="1:2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</row>
    <row r="919" spans="1:2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</row>
    <row r="920" spans="1:2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</row>
    <row r="921" spans="1:2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</row>
    <row r="922" spans="1:2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</row>
    <row r="923" spans="1:2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</row>
    <row r="924" spans="1:2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</row>
    <row r="925" spans="1:2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</row>
    <row r="926" spans="1:2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</row>
    <row r="927" spans="1:2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</row>
    <row r="928" spans="1:2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</row>
    <row r="929" spans="1:2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</row>
    <row r="930" spans="1:2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</row>
    <row r="931" spans="1:2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</row>
    <row r="932" spans="1:2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</row>
    <row r="933" spans="1:2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</row>
    <row r="934" spans="1:2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</row>
    <row r="935" spans="1:2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</row>
    <row r="936" spans="1:2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</row>
    <row r="937" spans="1:2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</row>
    <row r="938" spans="1:2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</row>
    <row r="939" spans="1:2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</row>
    <row r="940" spans="1:2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</row>
    <row r="941" spans="1:2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</row>
    <row r="942" spans="1:2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</row>
    <row r="943" spans="1:2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</row>
    <row r="944" spans="1:2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</row>
    <row r="945" spans="1:2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</row>
    <row r="946" spans="1:2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</row>
    <row r="947" spans="1:2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</row>
    <row r="948" spans="1:2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</row>
    <row r="949" spans="1:2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</row>
    <row r="950" spans="1:2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</row>
    <row r="951" spans="1:2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</row>
    <row r="952" spans="1:2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</row>
    <row r="953" spans="1:2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</row>
    <row r="954" spans="1:2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</row>
    <row r="955" spans="1:2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</row>
    <row r="956" spans="1:2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</row>
    <row r="957" spans="1:2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</row>
    <row r="958" spans="1:2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</row>
    <row r="959" spans="1:2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</row>
    <row r="960" spans="1:2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</row>
    <row r="961" spans="1:2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</row>
    <row r="962" spans="1:2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</row>
    <row r="963" spans="1:2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</row>
    <row r="964" spans="1:2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</row>
    <row r="965" spans="1:2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</row>
    <row r="966" spans="1:2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</row>
    <row r="967" spans="1:2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</row>
    <row r="968" spans="1:2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</row>
    <row r="969" spans="1:2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</row>
    <row r="970" spans="1:2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</row>
    <row r="971" spans="1:2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</row>
    <row r="972" spans="1:2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</row>
    <row r="973" spans="1:2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</row>
    <row r="974" spans="1:2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</row>
    <row r="975" spans="1:2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</row>
    <row r="976" spans="1:2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</row>
    <row r="977" spans="1:2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</row>
    <row r="978" spans="1:2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</row>
    <row r="979" spans="1:2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</row>
    <row r="980" spans="1:2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</row>
    <row r="981" spans="1:2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</row>
    <row r="982" spans="1:2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</row>
    <row r="983" spans="1:2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</row>
    <row r="984" spans="1:2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</row>
    <row r="985" spans="1:2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</row>
    <row r="986" spans="1:2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</row>
    <row r="987" spans="1:2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</row>
    <row r="988" spans="1:2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</row>
    <row r="989" spans="1:2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</row>
    <row r="990" spans="1:2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</row>
    <row r="991" spans="1:2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</row>
    <row r="992" spans="1:2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</row>
    <row r="993" spans="1:2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</row>
    <row r="994" spans="1:2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</row>
    <row r="995" spans="1:2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</row>
    <row r="996" spans="1:2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</row>
    <row r="997" spans="1:2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</row>
    <row r="998" spans="1:2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</row>
    <row r="999" spans="1:2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</row>
    <row r="1000" spans="1:2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</row>
    <row r="1001" spans="1:2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</row>
    <row r="1002" spans="1:2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</row>
    <row r="1003" spans="1:2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</row>
    <row r="1004" spans="1:2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</row>
    <row r="1005" spans="1:2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</row>
    <row r="1006" spans="1:2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</row>
    <row r="1007" spans="1:2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</row>
    <row r="1008" spans="1:2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</row>
    <row r="1009" spans="1:2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</row>
    <row r="1010" spans="1:2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</row>
    <row r="1011" spans="1:2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</row>
    <row r="1012" spans="1:2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</row>
    <row r="1013" spans="1:2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</row>
    <row r="1014" spans="1:2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</row>
    <row r="1015" spans="1:2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</row>
    <row r="1016" spans="1:2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</row>
    <row r="1017" spans="1:2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</row>
    <row r="1018" spans="1:2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</row>
    <row r="1019" spans="1:2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</row>
    <row r="1020" spans="1:2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</row>
    <row r="1021" spans="1:2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</row>
    <row r="1022" spans="1:2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</row>
    <row r="1023" spans="1:2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</row>
    <row r="1024" spans="1:2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</row>
    <row r="1025" spans="1:2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</row>
    <row r="1026" spans="1:2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</row>
    <row r="1027" spans="1:2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</row>
    <row r="1028" spans="1:2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</row>
    <row r="1029" spans="1:2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</row>
    <row r="1030" spans="1:2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</row>
    <row r="1031" spans="1:2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</row>
    <row r="1032" spans="1:2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</row>
    <row r="1033" spans="1:2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</row>
    <row r="1034" spans="1:2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</row>
    <row r="1035" spans="1:2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</row>
    <row r="1036" spans="1:2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</row>
    <row r="1037" spans="1:2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</row>
    <row r="1038" spans="1:2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</row>
    <row r="1039" spans="1:2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</row>
    <row r="1040" spans="1:2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</row>
    <row r="1041" spans="1:2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</row>
    <row r="1042" spans="1:2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</row>
    <row r="1043" spans="1:2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</row>
    <row r="1044" spans="1:2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</row>
    <row r="1045" spans="1:2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</row>
    <row r="1046" spans="1:2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</row>
    <row r="1047" spans="1:2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</row>
    <row r="1048" spans="1:2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</row>
    <row r="1049" spans="1:2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</row>
    <row r="1050" spans="1:2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</row>
    <row r="1051" spans="1:2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</row>
    <row r="1052" spans="1:2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</row>
    <row r="1053" spans="1:2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</row>
    <row r="1054" spans="1:2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</row>
    <row r="1055" spans="1:2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</row>
    <row r="1056" spans="1:2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</row>
    <row r="1057" spans="1:2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</row>
    <row r="1058" spans="1:2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</row>
    <row r="1059" spans="1:2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</row>
    <row r="1060" spans="1:2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</row>
    <row r="1061" spans="1:2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</row>
    <row r="1062" spans="1:2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</row>
    <row r="1063" spans="1:2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</row>
    <row r="1064" spans="1:2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</row>
    <row r="1065" spans="1:2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</row>
    <row r="1066" spans="1:2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</row>
    <row r="1067" spans="1:2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</row>
    <row r="1068" spans="1:2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</row>
    <row r="1069" spans="1:2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</row>
    <row r="1070" spans="1:2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</row>
    <row r="1071" spans="1:2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</row>
    <row r="1072" spans="1:2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</row>
    <row r="1073" spans="1:2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</row>
    <row r="1074" spans="1:2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</row>
    <row r="1075" spans="1:2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</row>
    <row r="1076" spans="1:2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</row>
    <row r="1077" spans="1:2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</row>
    <row r="1078" spans="1:2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</row>
    <row r="1079" spans="1:2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</row>
    <row r="1080" spans="1:2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</row>
    <row r="1081" spans="1:2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</row>
    <row r="1082" spans="1:2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</row>
    <row r="1083" spans="1:2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</row>
    <row r="1084" spans="1:2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</row>
    <row r="1085" spans="1:2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</row>
    <row r="1086" spans="1:2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</row>
    <row r="1087" spans="1:2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</row>
    <row r="1088" spans="1:2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</row>
    <row r="1089" spans="1:2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</row>
    <row r="1090" spans="1:2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</row>
    <row r="1091" spans="1:2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</row>
    <row r="1092" spans="1:2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</row>
    <row r="1093" spans="1:2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</row>
    <row r="1094" spans="1:2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</row>
    <row r="1095" spans="1:2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</row>
    <row r="1096" spans="1:2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</row>
    <row r="1097" spans="1:2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</row>
    <row r="1098" spans="1:2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</row>
    <row r="1099" spans="1:2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</row>
    <row r="1100" spans="1:2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</row>
    <row r="1101" spans="1:2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</row>
    <row r="1102" spans="1:2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</row>
    <row r="1103" spans="1:2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</row>
    <row r="1104" spans="1:2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</row>
    <row r="1105" spans="1:2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</row>
    <row r="1106" spans="1:2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</row>
    <row r="1107" spans="1:23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</row>
    <row r="1108" spans="1:23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</row>
    <row r="1109" spans="1:23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</row>
    <row r="1110" spans="1:23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</row>
    <row r="1111" spans="1:23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</row>
    <row r="1112" spans="1:23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</row>
    <row r="1113" spans="1:23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</row>
    <row r="1114" spans="1:23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</row>
    <row r="1115" spans="1:23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</row>
    <row r="1116" spans="1:23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</row>
    <row r="1117" spans="1:23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</row>
    <row r="1118" spans="1:23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</row>
    <row r="1119" spans="1:23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</row>
    <row r="1120" spans="1:23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</row>
    <row r="1121" spans="1:23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</row>
    <row r="1122" spans="1:23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</row>
    <row r="1123" spans="1:23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</row>
    <row r="1124" spans="1:23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</row>
    <row r="1125" spans="1:23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</row>
    <row r="1126" spans="1:23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</row>
    <row r="1127" spans="1:23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</row>
    <row r="1128" spans="1:23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</row>
    <row r="1129" spans="1:23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</row>
    <row r="1130" spans="1:23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</row>
    <row r="1131" spans="1:23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</row>
    <row r="1132" spans="1:23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</row>
    <row r="1133" spans="1:23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</row>
    <row r="1134" spans="1:23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</row>
    <row r="1135" spans="1:23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</row>
    <row r="1136" spans="1:23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</row>
    <row r="1137" spans="1:23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</row>
    <row r="1138" spans="1:23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</row>
    <row r="1139" spans="1:23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</row>
    <row r="1140" spans="1:23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</row>
    <row r="1141" spans="1:23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</row>
    <row r="1142" spans="1:23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</row>
    <row r="1143" spans="1:23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</row>
    <row r="1144" spans="1:23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</row>
    <row r="1145" spans="1:23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</row>
    <row r="1146" spans="1:23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</row>
    <row r="1147" spans="1:23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</row>
    <row r="1148" spans="1:23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</row>
    <row r="1149" spans="1:23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</row>
    <row r="1150" spans="1:23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</row>
    <row r="1151" spans="1:23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</row>
    <row r="1152" spans="1:23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</row>
    <row r="1153" spans="1:23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</row>
    <row r="1154" spans="1:23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</row>
    <row r="1155" spans="1:23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</row>
    <row r="1156" spans="1:23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</row>
    <row r="1157" spans="1:23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</row>
    <row r="1158" spans="1:23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</row>
    <row r="1159" spans="1:23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</row>
    <row r="1160" spans="1:23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</row>
    <row r="1161" spans="1:23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</row>
    <row r="1162" spans="1:23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</row>
    <row r="1163" spans="1:23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</row>
    <row r="1164" spans="1:23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</row>
    <row r="1165" spans="1:23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</row>
    <row r="1166" spans="1:23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</row>
    <row r="1167" spans="1:23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</row>
    <row r="1168" spans="1:23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</row>
    <row r="1169" spans="1:23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</row>
    <row r="1170" spans="1:23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</row>
    <row r="1171" spans="1:23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</row>
    <row r="1172" spans="1:23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</row>
    <row r="1173" spans="1:23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</row>
    <row r="1174" spans="1:23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</row>
    <row r="1175" spans="1:23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</row>
    <row r="1176" spans="1:23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</row>
    <row r="1177" spans="1:23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</row>
    <row r="1178" spans="1:23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</row>
    <row r="1179" spans="1:23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</row>
    <row r="1180" spans="1:23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</row>
    <row r="1181" spans="1:23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</row>
    <row r="1182" spans="1:23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</row>
    <row r="1183" spans="1:23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</row>
    <row r="1184" spans="1:23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</row>
    <row r="1185" spans="1:23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</row>
    <row r="1186" spans="1:23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</row>
    <row r="1187" spans="1:23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</row>
    <row r="1188" spans="1:23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</row>
    <row r="1189" spans="1:23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</row>
    <row r="1190" spans="1:23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</row>
    <row r="1191" spans="1:23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</row>
    <row r="1192" spans="1:23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</row>
    <row r="1193" spans="1:23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</row>
    <row r="1194" spans="1:23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</row>
    <row r="1195" spans="1:23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</row>
    <row r="1196" spans="1:23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</row>
    <row r="1197" spans="1:23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</row>
    <row r="1198" spans="1:23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</row>
    <row r="1199" spans="1:23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</row>
    <row r="1200" spans="1:23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</row>
    <row r="1201" spans="1:23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</row>
    <row r="1202" spans="1:23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</row>
    <row r="1203" spans="1:23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</row>
    <row r="1204" spans="1:23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</row>
    <row r="1205" spans="1:23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</row>
    <row r="1206" spans="1:23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</row>
    <row r="1207" spans="1:23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</row>
    <row r="1208" spans="1:23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</row>
    <row r="1209" spans="1:23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</row>
    <row r="1210" spans="1:23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</row>
    <row r="1211" spans="1:23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</row>
    <row r="1212" spans="1:23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</row>
    <row r="1213" spans="1:23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</row>
    <row r="1214" spans="1:23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</row>
    <row r="1215" spans="1:23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</row>
    <row r="1216" spans="1:23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</row>
    <row r="1217" spans="1:23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</row>
    <row r="1218" spans="1:23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</row>
    <row r="1219" spans="1:23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</row>
    <row r="1220" spans="1:23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</row>
    <row r="1221" spans="1:23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</row>
    <row r="1222" spans="1:23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</row>
    <row r="1223" spans="1:23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</row>
    <row r="1224" spans="1:23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</row>
    <row r="1225" spans="1:23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</row>
    <row r="1226" spans="1:23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</row>
    <row r="1227" spans="1:23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</row>
    <row r="1228" spans="1:23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</row>
    <row r="1229" spans="1:23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</row>
    <row r="1230" spans="1:23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</row>
    <row r="1231" spans="1:23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</row>
    <row r="1232" spans="1:23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</row>
    <row r="1233" spans="1:23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</row>
    <row r="1234" spans="1:23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</row>
    <row r="1235" spans="1:23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</row>
    <row r="1236" spans="1:23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</row>
    <row r="1237" spans="1:23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</row>
    <row r="1238" spans="1:23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</row>
    <row r="1239" spans="1:23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</row>
    <row r="1240" spans="1:23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</row>
    <row r="1241" spans="1:23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</row>
    <row r="1242" spans="1:23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</row>
    <row r="1243" spans="1:23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</row>
    <row r="1244" spans="1:23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</row>
    <row r="1245" spans="1:23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</row>
    <row r="1246" spans="1:23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</row>
    <row r="1247" spans="1:23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</row>
    <row r="1248" spans="1:23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</row>
    <row r="1249" spans="1:23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</row>
    <row r="1250" spans="1:23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</row>
    <row r="1251" spans="1:23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</row>
    <row r="1252" spans="1:23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</row>
    <row r="1253" spans="1:23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</row>
    <row r="1254" spans="1:23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</row>
    <row r="1255" spans="1:23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</row>
    <row r="1256" spans="1:23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</row>
    <row r="1257" spans="1:23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</row>
    <row r="1258" spans="1:23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</row>
    <row r="1259" spans="1:23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</row>
    <row r="1260" spans="1:23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</row>
    <row r="1261" spans="1:23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</row>
    <row r="1262" spans="1:23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</row>
    <row r="1263" spans="1:23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</row>
    <row r="1264" spans="1:23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</row>
    <row r="1265" spans="1:23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</row>
    <row r="1266" spans="1:23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</row>
    <row r="1267" spans="1:23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</row>
    <row r="1268" spans="1:23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</row>
    <row r="1269" spans="1:23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</row>
    <row r="1270" spans="1:23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</row>
    <row r="1271" spans="1:23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</row>
    <row r="1272" spans="1:23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</row>
    <row r="1273" spans="1:23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</row>
    <row r="1274" spans="1:23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</row>
    <row r="1275" spans="1:23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</row>
    <row r="1276" spans="1:23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</row>
    <row r="1277" spans="1:23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</row>
    <row r="1278" spans="1:23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</row>
    <row r="1279" spans="1:23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</row>
    <row r="1280" spans="1:23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</row>
    <row r="1281" spans="1:23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</row>
    <row r="1282" spans="1:23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</row>
    <row r="1283" spans="1:23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</row>
    <row r="1284" spans="1:23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</row>
    <row r="1285" spans="1:23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</row>
    <row r="1286" spans="1:23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</row>
    <row r="1287" spans="1:23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</row>
    <row r="1288" spans="1:23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</row>
    <row r="1289" spans="1:23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</row>
    <row r="1290" spans="1:23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</row>
    <row r="1291" spans="1:23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</row>
    <row r="1292" spans="1:23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</row>
    <row r="1293" spans="1:23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</row>
    <row r="1294" spans="1:23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</row>
    <row r="1295" spans="1:23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</row>
    <row r="1296" spans="1:23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</row>
    <row r="1297" spans="1:23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</row>
    <row r="1298" spans="1:23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</row>
    <row r="1299" spans="1:23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</row>
    <row r="1300" spans="1:23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</row>
    <row r="1301" spans="1:23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</row>
    <row r="1302" spans="1:23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</row>
    <row r="1303" spans="1:23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</row>
    <row r="1304" spans="1:23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</row>
    <row r="1305" spans="1:23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</row>
    <row r="1306" spans="1:23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</row>
    <row r="1307" spans="1:23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</row>
    <row r="1308" spans="1:23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</row>
    <row r="1309" spans="1:23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</row>
    <row r="1310" spans="1:23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</row>
    <row r="1311" spans="1:23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</row>
    <row r="1312" spans="1:23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</row>
    <row r="1313" spans="1:23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</row>
    <row r="1314" spans="1:23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</row>
    <row r="1315" spans="1:23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</row>
    <row r="1316" spans="1:23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</row>
    <row r="1317" spans="1:23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</row>
    <row r="1318" spans="1:23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</row>
    <row r="1319" spans="1:23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</row>
    <row r="1320" spans="1:23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</row>
    <row r="1321" spans="1:23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</row>
    <row r="1322" spans="1:23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</row>
    <row r="1323" spans="1:23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</row>
    <row r="1324" spans="1:23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</row>
    <row r="1325" spans="1:23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</row>
    <row r="1326" spans="1:23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</row>
    <row r="1327" spans="1:23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</row>
    <row r="1328" spans="1:23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</row>
    <row r="1329" spans="1:23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</row>
    <row r="1330" spans="1:23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</row>
    <row r="1331" spans="1:23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</row>
    <row r="1332" spans="1:23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</row>
    <row r="1333" spans="1:23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</row>
    <row r="1334" spans="1:23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</row>
    <row r="1335" spans="1:23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</row>
    <row r="1336" spans="1:23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</row>
    <row r="1337" spans="1:23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</row>
    <row r="1338" spans="1:23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</row>
    <row r="1339" spans="1:23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</row>
    <row r="1340" spans="1:23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</row>
    <row r="1341" spans="1:23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</row>
    <row r="1342" spans="1:23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</row>
    <row r="1343" spans="1:23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</row>
    <row r="1344" spans="1:23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</row>
    <row r="1345" spans="1:23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</row>
    <row r="1346" spans="1:23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</row>
    <row r="1347" spans="1:23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</row>
    <row r="1348" spans="1:23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</row>
    <row r="1349" spans="1:23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</row>
    <row r="1350" spans="1:23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</row>
    <row r="1351" spans="1:23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</row>
    <row r="1352" spans="1:23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</row>
    <row r="1353" spans="1:23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</row>
    <row r="1354" spans="1:23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</row>
    <row r="1355" spans="1:23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</row>
    <row r="1356" spans="1:23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</row>
    <row r="1357" spans="1:23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</row>
    <row r="1358" spans="1:23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</row>
    <row r="1359" spans="1:23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</row>
    <row r="1360" spans="1:23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</row>
    <row r="1361" spans="1:23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</row>
    <row r="1362" spans="1:23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</row>
    <row r="1363" spans="1:23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</row>
    <row r="1364" spans="1:23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</row>
    <row r="1365" spans="1:23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</row>
    <row r="1366" spans="1:23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</row>
    <row r="1367" spans="1:23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</row>
    <row r="1368" spans="1:23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</row>
    <row r="1369" spans="1:23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</row>
    <row r="1370" spans="1:23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</row>
    <row r="1371" spans="1:23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</row>
    <row r="1372" spans="1:23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</row>
    <row r="1373" spans="1:23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</row>
    <row r="1374" spans="1:23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</row>
    <row r="1375" spans="1:23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</row>
    <row r="1376" spans="1:23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</row>
    <row r="1377" spans="1:23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</row>
    <row r="1378" spans="1:23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</row>
    <row r="1379" spans="1:23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</row>
    <row r="1380" spans="1:23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</row>
    <row r="1381" spans="1:23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</row>
    <row r="1382" spans="1:23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</row>
    <row r="1383" spans="1:23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</row>
    <row r="1384" spans="1:23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</row>
    <row r="1385" spans="1:23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</row>
    <row r="1386" spans="1:23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</row>
    <row r="1387" spans="1:23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</row>
    <row r="1388" spans="1:23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</row>
    <row r="1389" spans="1:23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</row>
    <row r="1390" spans="1:23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</row>
    <row r="1391" spans="1:23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</row>
    <row r="1392" spans="1:23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</row>
    <row r="1393" spans="1:23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</row>
    <row r="1394" spans="1:23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</row>
    <row r="1395" spans="1:23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</row>
    <row r="1396" spans="1:23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</row>
    <row r="1397" spans="1:23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</row>
    <row r="1398" spans="1:23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</row>
    <row r="1399" spans="1:23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</row>
    <row r="1400" spans="1:23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</row>
    <row r="1401" spans="1:23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</row>
    <row r="1402" spans="1:23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</row>
    <row r="1403" spans="1:23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</row>
    <row r="1404" spans="1:23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</row>
    <row r="1405" spans="1:23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</row>
    <row r="1406" spans="1:23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</row>
    <row r="1407" spans="1:23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</row>
    <row r="1408" spans="1:23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</row>
    <row r="1409" spans="1:23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</row>
    <row r="1410" spans="1:23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</row>
    <row r="1411" spans="1:23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</row>
    <row r="1412" spans="1:23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</row>
    <row r="1413" spans="1:23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</row>
    <row r="1414" spans="1:23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</row>
    <row r="1415" spans="1:23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</row>
    <row r="1416" spans="1:23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</row>
    <row r="1417" spans="1:23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</row>
    <row r="1418" spans="1:23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</row>
    <row r="1419" spans="1:23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</row>
    <row r="1420" spans="1:23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</row>
    <row r="1421" spans="1:23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</row>
    <row r="1422" spans="1:23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</row>
    <row r="1423" spans="1:23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</row>
    <row r="1424" spans="1:23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</row>
    <row r="1425" spans="1:23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</row>
    <row r="1426" spans="1:23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</row>
    <row r="1427" spans="1:23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</row>
    <row r="1428" spans="1:23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</row>
    <row r="1429" spans="1:23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</row>
    <row r="1430" spans="1:23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</row>
    <row r="1431" spans="1:23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</row>
    <row r="1432" spans="1:23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</row>
    <row r="1433" spans="1:23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</row>
    <row r="1434" spans="1:23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</row>
    <row r="1435" spans="1:23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</row>
    <row r="1436" spans="1:23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</row>
    <row r="1437" spans="1:23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</row>
    <row r="1438" spans="1:23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</row>
    <row r="1439" spans="1:23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</row>
    <row r="1440" spans="1:23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</row>
    <row r="1441" spans="1:23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</row>
    <row r="1442" spans="1:23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</row>
    <row r="1443" spans="1:23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</row>
    <row r="1444" spans="1:23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</row>
    <row r="1445" spans="1:23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</row>
    <row r="1446" spans="1:23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</row>
    <row r="1447" spans="1:23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</row>
    <row r="1448" spans="1:23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</row>
    <row r="1449" spans="1:23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</row>
    <row r="1450" spans="1:23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</row>
    <row r="1451" spans="1:23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</row>
    <row r="1452" spans="1:23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</row>
    <row r="1453" spans="1:23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</row>
    <row r="1454" spans="1:23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</row>
    <row r="1455" spans="1:23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</row>
    <row r="1456" spans="1:23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</row>
    <row r="1457" spans="1:23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</row>
    <row r="1458" spans="1:23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</row>
    <row r="1459" spans="1:23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</row>
    <row r="1460" spans="1:23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</row>
    <row r="1461" spans="1:23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</row>
    <row r="1462" spans="1:23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</row>
    <row r="1463" spans="1:23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</row>
    <row r="1464" spans="1:23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</row>
    <row r="1465" spans="1:23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</row>
    <row r="1466" spans="1:23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</row>
    <row r="1467" spans="1:23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</row>
    <row r="1468" spans="1:23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</row>
    <row r="1469" spans="1:23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</row>
    <row r="1470" spans="1:23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</row>
    <row r="1471" spans="1:23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</row>
    <row r="1472" spans="1:23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</row>
    <row r="1473" spans="1:23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</row>
    <row r="1474" spans="1:23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</row>
    <row r="1475" spans="1:23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</row>
    <row r="1476" spans="1:23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</row>
    <row r="1477" spans="1:23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</row>
    <row r="1478" spans="1:23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</row>
    <row r="1479" spans="1:23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</row>
    <row r="1480" spans="1:23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</row>
    <row r="1481" spans="1:23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</row>
    <row r="1482" spans="1:23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</row>
    <row r="1483" spans="1:23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</row>
    <row r="1484" spans="1:23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</row>
    <row r="1485" spans="1:23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</row>
    <row r="1486" spans="1:23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</row>
    <row r="1487" spans="1:23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</row>
    <row r="1488" spans="1:23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</row>
    <row r="1489" spans="1:23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</row>
    <row r="1490" spans="1:23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</row>
    <row r="1491" spans="1:23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</row>
    <row r="1492" spans="1:23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</row>
    <row r="1493" spans="1:23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</row>
    <row r="1494" spans="1:23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</row>
    <row r="1495" spans="1:23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</row>
    <row r="1496" spans="1:23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</row>
    <row r="1497" spans="1:23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</row>
    <row r="1498" spans="1:23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</row>
    <row r="1499" spans="1:23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</row>
    <row r="1500" spans="1:23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</row>
    <row r="1501" spans="1:23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</row>
    <row r="1502" spans="1:23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</row>
    <row r="1503" spans="1:23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</row>
    <row r="1504" spans="1:23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</row>
    <row r="1505" spans="1:23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</row>
    <row r="1506" spans="1:23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</row>
    <row r="1507" spans="1:23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</row>
    <row r="1508" spans="1:23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</row>
    <row r="1509" spans="1:23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</row>
    <row r="1510" spans="1:23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</row>
    <row r="1511" spans="1:23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</row>
    <row r="1512" spans="1:23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</row>
    <row r="1513" spans="1:23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</row>
    <row r="1514" spans="1:23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</row>
    <row r="1515" spans="1:23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</row>
    <row r="1516" spans="1:23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</row>
    <row r="1517" spans="1:23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</row>
    <row r="1518" spans="1:23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</row>
    <row r="1519" spans="1:23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</row>
    <row r="1520" spans="1:23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</row>
    <row r="1521" spans="1:23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</row>
    <row r="1522" spans="1:23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</row>
    <row r="1523" spans="1:23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</row>
    <row r="1524" spans="1:23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</row>
    <row r="1525" spans="1:23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</row>
    <row r="1526" spans="1:23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</row>
    <row r="1527" spans="1:23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</row>
    <row r="1528" spans="1:23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</row>
    <row r="1529" spans="1:23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</row>
    <row r="1530" spans="1:23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</row>
    <row r="1531" spans="1:23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</row>
    <row r="1532" spans="1:23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</row>
    <row r="1533" spans="1:23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</row>
    <row r="1534" spans="1:23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</row>
    <row r="1535" spans="1:23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</row>
    <row r="1536" spans="1:23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</row>
    <row r="1537" spans="1:23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</row>
    <row r="1538" spans="1:23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</row>
    <row r="1539" spans="1:23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  <c r="T1539" s="20"/>
      <c r="U1539" s="20"/>
      <c r="V1539" s="20"/>
      <c r="W1539" s="20"/>
    </row>
    <row r="1540" spans="1:23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</row>
    <row r="1541" spans="1:23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20"/>
      <c r="U1541" s="20"/>
      <c r="V1541" s="20"/>
      <c r="W1541" s="20"/>
    </row>
    <row r="1542" spans="1:23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</row>
    <row r="1543" spans="1:23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</row>
    <row r="1544" spans="1:23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</row>
    <row r="1545" spans="1:23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</row>
    <row r="1546" spans="1:23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</row>
    <row r="1547" spans="1:23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</row>
    <row r="1548" spans="1:23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</row>
    <row r="1549" spans="1:23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</row>
    <row r="1550" spans="1:23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</row>
    <row r="1551" spans="1:23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</row>
    <row r="1552" spans="1:23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</row>
    <row r="1553" spans="1:23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</row>
    <row r="1554" spans="1:23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</row>
    <row r="1555" spans="1:23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</row>
    <row r="1556" spans="1:23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</row>
    <row r="1557" spans="1:23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/>
      <c r="V1557" s="20"/>
      <c r="W1557" s="20"/>
    </row>
    <row r="1558" spans="1:23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</row>
    <row r="1559" spans="1:23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  <c r="T1559" s="20"/>
      <c r="U1559" s="20"/>
      <c r="V1559" s="20"/>
      <c r="W1559" s="20"/>
    </row>
    <row r="1560" spans="1:23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</row>
    <row r="1561" spans="1:23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0"/>
      <c r="W1561" s="20"/>
    </row>
    <row r="1562" spans="1:23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</row>
    <row r="1563" spans="1:23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20"/>
      <c r="U1563" s="20"/>
      <c r="V1563" s="20"/>
      <c r="W1563" s="20"/>
    </row>
    <row r="1564" spans="1:23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0"/>
      <c r="W1564" s="20"/>
    </row>
    <row r="1565" spans="1:23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  <c r="T1565" s="20"/>
      <c r="U1565" s="20"/>
      <c r="V1565" s="20"/>
      <c r="W1565" s="20"/>
    </row>
    <row r="1566" spans="1:23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</row>
    <row r="1567" spans="1:23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0"/>
      <c r="W1567" s="20"/>
    </row>
    <row r="1568" spans="1:23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</row>
    <row r="1569" spans="1:23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  <c r="T1569" s="20"/>
      <c r="U1569" s="20"/>
      <c r="V1569" s="20"/>
      <c r="W1569" s="20"/>
    </row>
    <row r="1570" spans="1:23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</row>
    <row r="1571" spans="1:23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20"/>
      <c r="U1571" s="20"/>
      <c r="V1571" s="20"/>
      <c r="W1571" s="20"/>
    </row>
    <row r="1572" spans="1:23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</row>
    <row r="1573" spans="1:23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0"/>
      <c r="W1573" s="20"/>
    </row>
    <row r="1574" spans="1:23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</row>
    <row r="1575" spans="1:23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</row>
    <row r="1576" spans="1:23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</row>
    <row r="1577" spans="1:23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</row>
    <row r="1578" spans="1:23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</row>
    <row r="1579" spans="1:23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20"/>
      <c r="U1579" s="20"/>
      <c r="V1579" s="20"/>
      <c r="W1579" s="20"/>
    </row>
    <row r="1580" spans="1:23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</row>
    <row r="1581" spans="1:23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20"/>
      <c r="U1581" s="20"/>
      <c r="V1581" s="20"/>
      <c r="W1581" s="20"/>
    </row>
    <row r="1582" spans="1:23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</row>
    <row r="1583" spans="1:23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20"/>
      <c r="U1583" s="20"/>
      <c r="V1583" s="20"/>
      <c r="W1583" s="20"/>
    </row>
    <row r="1584" spans="1:23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20"/>
      <c r="U1584" s="20"/>
      <c r="V1584" s="20"/>
      <c r="W1584" s="20"/>
    </row>
    <row r="1585" spans="1:23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0"/>
      <c r="W1585" s="20"/>
    </row>
    <row r="1586" spans="1:23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</row>
    <row r="1587" spans="1:23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20"/>
      <c r="U1587" s="20"/>
      <c r="V1587" s="20"/>
      <c r="W1587" s="20"/>
    </row>
    <row r="1588" spans="1:23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</row>
    <row r="1589" spans="1:23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  <c r="T1589" s="20"/>
      <c r="U1589" s="20"/>
      <c r="V1589" s="20"/>
      <c r="W1589" s="20"/>
    </row>
    <row r="1590" spans="1:23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</row>
    <row r="1591" spans="1:23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</row>
    <row r="1592" spans="1:23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</row>
    <row r="1593" spans="1:23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  <c r="T1593" s="20"/>
      <c r="U1593" s="20"/>
      <c r="V1593" s="20"/>
      <c r="W1593" s="20"/>
    </row>
    <row r="1594" spans="1:23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0"/>
      <c r="W1594" s="20"/>
    </row>
    <row r="1595" spans="1:23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0"/>
      <c r="W1595" s="20"/>
    </row>
    <row r="1596" spans="1:23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</row>
    <row r="1597" spans="1:23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0"/>
      <c r="W1597" s="20"/>
    </row>
    <row r="1598" spans="1:23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</row>
    <row r="1599" spans="1:23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  <c r="T1599" s="20"/>
      <c r="U1599" s="20"/>
      <c r="V1599" s="20"/>
      <c r="W1599" s="20"/>
    </row>
    <row r="1600" spans="1:23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</row>
    <row r="1601" spans="1:23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20"/>
      <c r="U1601" s="20"/>
      <c r="V1601" s="20"/>
      <c r="W1601" s="20"/>
    </row>
    <row r="1602" spans="1:23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</row>
    <row r="1603" spans="1:23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</row>
    <row r="1604" spans="1:23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</row>
    <row r="1605" spans="1:23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  <c r="T1605" s="20"/>
      <c r="U1605" s="20"/>
      <c r="V1605" s="20"/>
      <c r="W1605" s="20"/>
    </row>
    <row r="1606" spans="1:23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0"/>
      <c r="W1606" s="20"/>
    </row>
    <row r="1607" spans="1:23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</row>
    <row r="1608" spans="1:23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</row>
    <row r="1609" spans="1:23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20"/>
      <c r="U1609" s="20"/>
      <c r="V1609" s="20"/>
      <c r="W1609" s="20"/>
    </row>
    <row r="1610" spans="1:23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</row>
    <row r="1611" spans="1:23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  <c r="T1611" s="20"/>
      <c r="U1611" s="20"/>
      <c r="V1611" s="20"/>
      <c r="W1611" s="20"/>
    </row>
    <row r="1612" spans="1:23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</row>
    <row r="1613" spans="1:23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</row>
    <row r="1614" spans="1:23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</row>
    <row r="1615" spans="1:23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  <c r="T1615" s="20"/>
      <c r="U1615" s="20"/>
      <c r="V1615" s="20"/>
      <c r="W1615" s="20"/>
    </row>
    <row r="1616" spans="1:23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</row>
    <row r="1617" spans="1:23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  <c r="T1617" s="20"/>
      <c r="U1617" s="20"/>
      <c r="V1617" s="20"/>
      <c r="W1617" s="20"/>
    </row>
    <row r="1618" spans="1:23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</row>
    <row r="1619" spans="1:23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  <c r="S1619" s="20"/>
      <c r="T1619" s="20"/>
      <c r="U1619" s="20"/>
      <c r="V1619" s="20"/>
      <c r="W1619" s="20"/>
    </row>
    <row r="1620" spans="1:23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</row>
    <row r="1621" spans="1:23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</row>
    <row r="1622" spans="1:23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</row>
    <row r="1623" spans="1:23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</row>
    <row r="1624" spans="1:23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</row>
    <row r="1625" spans="1:23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20"/>
      <c r="U1625" s="20"/>
      <c r="V1625" s="20"/>
      <c r="W1625" s="20"/>
    </row>
    <row r="1626" spans="1:23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</row>
    <row r="1627" spans="1:23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  <c r="S1627" s="20"/>
      <c r="T1627" s="20"/>
      <c r="U1627" s="20"/>
      <c r="V1627" s="20"/>
      <c r="W1627" s="20"/>
    </row>
    <row r="1628" spans="1:23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</row>
    <row r="1629" spans="1:23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  <c r="T1629" s="20"/>
      <c r="U1629" s="20"/>
      <c r="V1629" s="20"/>
      <c r="W1629" s="20"/>
    </row>
    <row r="1630" spans="1:23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</row>
    <row r="1631" spans="1:23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  <c r="S1631" s="20"/>
      <c r="T1631" s="20"/>
      <c r="U1631" s="20"/>
      <c r="V1631" s="20"/>
      <c r="W1631" s="20"/>
    </row>
    <row r="1632" spans="1:23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</row>
    <row r="1633" spans="1:23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0"/>
      <c r="W1633" s="20"/>
    </row>
    <row r="1634" spans="1:23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20"/>
      <c r="U1634" s="20"/>
      <c r="V1634" s="20"/>
      <c r="W1634" s="20"/>
    </row>
    <row r="1635" spans="1:23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0"/>
      <c r="W1635" s="20"/>
    </row>
    <row r="1636" spans="1:23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  <c r="T1636" s="20"/>
      <c r="U1636" s="20"/>
      <c r="V1636" s="20"/>
      <c r="W1636" s="20"/>
    </row>
    <row r="1637" spans="1:23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  <c r="S1637" s="20"/>
      <c r="T1637" s="20"/>
      <c r="U1637" s="20"/>
      <c r="V1637" s="20"/>
      <c r="W1637" s="20"/>
    </row>
    <row r="1638" spans="1:23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20"/>
      <c r="U1638" s="20"/>
      <c r="V1638" s="20"/>
      <c r="W1638" s="20"/>
    </row>
    <row r="1639" spans="1:23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  <c r="T1639" s="20"/>
      <c r="U1639" s="20"/>
      <c r="V1639" s="20"/>
      <c r="W1639" s="20"/>
    </row>
    <row r="1640" spans="1:23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20"/>
      <c r="U1640" s="20"/>
      <c r="V1640" s="20"/>
      <c r="W1640" s="20"/>
    </row>
    <row r="1641" spans="1:23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20"/>
      <c r="U1641" s="20"/>
      <c r="V1641" s="20"/>
      <c r="W1641" s="20"/>
    </row>
    <row r="1642" spans="1:23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  <c r="T1642" s="20"/>
      <c r="U1642" s="20"/>
      <c r="V1642" s="20"/>
      <c r="W1642" s="20"/>
    </row>
    <row r="1643" spans="1:23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  <c r="T1643" s="20"/>
      <c r="U1643" s="20"/>
      <c r="V1643" s="20"/>
      <c r="W1643" s="20"/>
    </row>
    <row r="1644" spans="1:23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20"/>
      <c r="U1644" s="20"/>
      <c r="V1644" s="20"/>
      <c r="W1644" s="20"/>
    </row>
    <row r="1645" spans="1:23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  <c r="T1645" s="20"/>
      <c r="U1645" s="20"/>
      <c r="V1645" s="20"/>
      <c r="W1645" s="20"/>
    </row>
    <row r="1646" spans="1:23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  <c r="T1646" s="20"/>
      <c r="U1646" s="20"/>
      <c r="V1646" s="20"/>
      <c r="W1646" s="20"/>
    </row>
    <row r="1647" spans="1:23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  <c r="T1647" s="20"/>
      <c r="U1647" s="20"/>
      <c r="V1647" s="20"/>
      <c r="W1647" s="20"/>
    </row>
    <row r="1648" spans="1:23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20"/>
      <c r="U1648" s="20"/>
      <c r="V1648" s="20"/>
      <c r="W1648" s="20"/>
    </row>
    <row r="1649" spans="1:23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  <c r="S1649" s="20"/>
      <c r="T1649" s="20"/>
      <c r="U1649" s="20"/>
      <c r="V1649" s="20"/>
      <c r="W1649" s="20"/>
    </row>
    <row r="1650" spans="1:23">
      <c r="A1650" s="20"/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0"/>
      <c r="W1650" s="20"/>
    </row>
    <row r="1651" spans="1:23">
      <c r="A1651" s="20"/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  <c r="T1651" s="20"/>
      <c r="U1651" s="20"/>
      <c r="V1651" s="20"/>
      <c r="W1651" s="20"/>
    </row>
    <row r="1652" spans="1:23">
      <c r="A1652" s="20"/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</row>
    <row r="1653" spans="1:23">
      <c r="A1653" s="20"/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</row>
    <row r="1654" spans="1:23">
      <c r="A1654" s="20"/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</row>
    <row r="1655" spans="1:23">
      <c r="A1655" s="20"/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</row>
    <row r="1656" spans="1:23">
      <c r="A1656" s="20"/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20"/>
      <c r="U1656" s="20"/>
      <c r="V1656" s="20"/>
      <c r="W1656" s="20"/>
    </row>
    <row r="1657" spans="1:23">
      <c r="A1657" s="20"/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  <c r="S1657" s="20"/>
      <c r="T1657" s="20"/>
      <c r="U1657" s="20"/>
      <c r="V1657" s="20"/>
      <c r="W1657" s="20"/>
    </row>
    <row r="1658" spans="1:23">
      <c r="A1658" s="20"/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  <c r="T1658" s="20"/>
      <c r="U1658" s="20"/>
      <c r="V1658" s="20"/>
      <c r="W1658" s="20"/>
    </row>
    <row r="1659" spans="1:23">
      <c r="A1659" s="20"/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20"/>
      <c r="U1659" s="20"/>
      <c r="V1659" s="20"/>
      <c r="W1659" s="20"/>
    </row>
    <row r="1660" spans="1:23">
      <c r="A1660" s="20"/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20"/>
      <c r="U1660" s="20"/>
      <c r="V1660" s="20"/>
      <c r="W1660" s="20"/>
    </row>
    <row r="1661" spans="1:23">
      <c r="A1661" s="20"/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  <c r="T1661" s="20"/>
      <c r="U1661" s="20"/>
      <c r="V1661" s="20"/>
      <c r="W1661" s="20"/>
    </row>
    <row r="1662" spans="1:23">
      <c r="A1662" s="20"/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  <c r="T1662" s="20"/>
      <c r="U1662" s="20"/>
      <c r="V1662" s="20"/>
      <c r="W1662" s="20"/>
    </row>
    <row r="1663" spans="1:23">
      <c r="A1663" s="20"/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20"/>
      <c r="U1663" s="20"/>
      <c r="V1663" s="20"/>
      <c r="W1663" s="20"/>
    </row>
    <row r="1664" spans="1:23">
      <c r="A1664" s="20"/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  <c r="T1664" s="20"/>
      <c r="U1664" s="20"/>
      <c r="V1664" s="20"/>
      <c r="W1664" s="20"/>
    </row>
    <row r="1665" spans="1:23">
      <c r="A1665" s="20"/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  <c r="T1665" s="20"/>
      <c r="U1665" s="20"/>
      <c r="V1665" s="20"/>
      <c r="W1665" s="20"/>
    </row>
    <row r="1666" spans="1:23">
      <c r="A1666" s="20"/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  <c r="T1666" s="20"/>
      <c r="U1666" s="20"/>
      <c r="V1666" s="20"/>
      <c r="W1666" s="20"/>
    </row>
    <row r="1667" spans="1:23">
      <c r="A1667" s="20"/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  <c r="R1667" s="20"/>
      <c r="S1667" s="20"/>
      <c r="T1667" s="20"/>
      <c r="U1667" s="20"/>
      <c r="V1667" s="20"/>
      <c r="W1667" s="20"/>
    </row>
    <row r="1668" spans="1:23">
      <c r="A1668" s="20"/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20"/>
      <c r="U1668" s="20"/>
      <c r="V1668" s="20"/>
      <c r="W1668" s="20"/>
    </row>
    <row r="1669" spans="1:23">
      <c r="A1669" s="20"/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  <c r="T1669" s="20"/>
      <c r="U1669" s="20"/>
      <c r="V1669" s="20"/>
      <c r="W1669" s="20"/>
    </row>
    <row r="1670" spans="1:23">
      <c r="A1670" s="20"/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0"/>
      <c r="W1670" s="20"/>
    </row>
    <row r="1671" spans="1:23">
      <c r="A1671" s="20"/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  <c r="T1671" s="20"/>
      <c r="U1671" s="20"/>
      <c r="V1671" s="20"/>
      <c r="W1671" s="20"/>
    </row>
    <row r="1672" spans="1:23">
      <c r="A1672" s="20"/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  <c r="S1672" s="20"/>
      <c r="T1672" s="20"/>
      <c r="U1672" s="20"/>
      <c r="V1672" s="20"/>
      <c r="W1672" s="20"/>
    </row>
    <row r="1673" spans="1:23">
      <c r="A1673" s="20"/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  <c r="R1673" s="20"/>
      <c r="S1673" s="20"/>
      <c r="T1673" s="20"/>
      <c r="U1673" s="20"/>
      <c r="V1673" s="20"/>
      <c r="W1673" s="20"/>
    </row>
    <row r="1674" spans="1:23">
      <c r="A1674" s="20"/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  <c r="T1674" s="20"/>
      <c r="U1674" s="20"/>
      <c r="V1674" s="20"/>
      <c r="W1674" s="20"/>
    </row>
    <row r="1675" spans="1:23">
      <c r="A1675" s="20"/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  <c r="S1675" s="20"/>
      <c r="T1675" s="20"/>
      <c r="U1675" s="20"/>
      <c r="V1675" s="20"/>
      <c r="W1675" s="20"/>
    </row>
    <row r="1676" spans="1:23">
      <c r="A1676" s="20"/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  <c r="T1676" s="20"/>
      <c r="U1676" s="20"/>
      <c r="V1676" s="20"/>
      <c r="W1676" s="20"/>
    </row>
    <row r="1677" spans="1:23">
      <c r="A1677" s="20"/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  <c r="S1677" s="20"/>
      <c r="T1677" s="20"/>
      <c r="U1677" s="20"/>
      <c r="V1677" s="20"/>
      <c r="W1677" s="20"/>
    </row>
    <row r="1678" spans="1:23">
      <c r="A1678" s="20"/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  <c r="S1678" s="20"/>
      <c r="T1678" s="20"/>
      <c r="U1678" s="20"/>
      <c r="V1678" s="20"/>
      <c r="W1678" s="20"/>
    </row>
    <row r="1679" spans="1:23">
      <c r="A1679" s="20"/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  <c r="T1679" s="20"/>
      <c r="U1679" s="20"/>
      <c r="V1679" s="20"/>
      <c r="W1679" s="20"/>
    </row>
    <row r="1680" spans="1:23">
      <c r="A1680" s="20"/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20"/>
      <c r="U1680" s="20"/>
      <c r="V1680" s="20"/>
      <c r="W1680" s="20"/>
    </row>
    <row r="1681" spans="1:23">
      <c r="A1681" s="20"/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  <c r="T1681" s="20"/>
      <c r="U1681" s="20"/>
      <c r="V1681" s="20"/>
      <c r="W1681" s="20"/>
    </row>
    <row r="1682" spans="1:23">
      <c r="A1682" s="20"/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  <c r="T1682" s="20"/>
      <c r="U1682" s="20"/>
      <c r="V1682" s="20"/>
      <c r="W1682" s="20"/>
    </row>
    <row r="1683" spans="1:23">
      <c r="A1683" s="20"/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20"/>
      <c r="U1683" s="20"/>
      <c r="V1683" s="20"/>
      <c r="W1683" s="20"/>
    </row>
    <row r="1684" spans="1:23">
      <c r="A1684" s="20"/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20"/>
      <c r="U1684" s="20"/>
      <c r="V1684" s="20"/>
      <c r="W1684" s="20"/>
    </row>
    <row r="1685" spans="1:23">
      <c r="A1685" s="20"/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  <c r="S1685" s="20"/>
      <c r="T1685" s="20"/>
      <c r="U1685" s="20"/>
      <c r="V1685" s="20"/>
      <c r="W1685" s="20"/>
    </row>
    <row r="1686" spans="1:23">
      <c r="A1686" s="20"/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0"/>
      <c r="U1686" s="20"/>
      <c r="V1686" s="20"/>
      <c r="W1686" s="20"/>
    </row>
    <row r="1687" spans="1:23">
      <c r="A1687" s="20"/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  <c r="R1687" s="20"/>
      <c r="S1687" s="20"/>
      <c r="T1687" s="20"/>
      <c r="U1687" s="20"/>
      <c r="V1687" s="20"/>
      <c r="W1687" s="20"/>
    </row>
    <row r="1688" spans="1:23">
      <c r="A1688" s="20"/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  <c r="T1688" s="20"/>
      <c r="U1688" s="20"/>
      <c r="V1688" s="20"/>
      <c r="W1688" s="20"/>
    </row>
    <row r="1689" spans="1:23">
      <c r="A1689" s="20"/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  <c r="S1689" s="20"/>
      <c r="T1689" s="20"/>
      <c r="U1689" s="20"/>
      <c r="V1689" s="20"/>
      <c r="W1689" s="20"/>
    </row>
    <row r="1690" spans="1:23">
      <c r="A1690" s="20"/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0"/>
      <c r="W1690" s="20"/>
    </row>
    <row r="1691" spans="1:23">
      <c r="A1691" s="20"/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  <c r="T1691" s="20"/>
      <c r="U1691" s="20"/>
      <c r="V1691" s="20"/>
      <c r="W1691" s="20"/>
    </row>
    <row r="1692" spans="1:23">
      <c r="A1692" s="20"/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0"/>
      <c r="W1692" s="20"/>
    </row>
    <row r="1693" spans="1:23">
      <c r="A1693" s="20"/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  <c r="T1693" s="20"/>
      <c r="U1693" s="20"/>
      <c r="V1693" s="20"/>
      <c r="W1693" s="20"/>
    </row>
    <row r="1694" spans="1:23">
      <c r="A1694" s="20"/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</row>
    <row r="1695" spans="1:23">
      <c r="A1695" s="20"/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0"/>
      <c r="U1695" s="20"/>
      <c r="V1695" s="20"/>
      <c r="W1695" s="20"/>
    </row>
    <row r="1696" spans="1:23">
      <c r="A1696" s="20"/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0"/>
      <c r="W1696" s="20"/>
    </row>
    <row r="1697" spans="1:23">
      <c r="A1697" s="20"/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</row>
    <row r="1698" spans="1:23">
      <c r="A1698" s="20"/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0"/>
      <c r="W1698" s="20"/>
    </row>
    <row r="1699" spans="1:23">
      <c r="A1699" s="20"/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20"/>
      <c r="U1699" s="20"/>
      <c r="V1699" s="20"/>
      <c r="W1699" s="20"/>
    </row>
    <row r="1700" spans="1:23">
      <c r="A1700" s="20"/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20"/>
      <c r="U1700" s="20"/>
      <c r="V1700" s="20"/>
      <c r="W1700" s="20"/>
    </row>
    <row r="1701" spans="1:23">
      <c r="A1701" s="20"/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20"/>
      <c r="U1701" s="20"/>
      <c r="V1701" s="20"/>
      <c r="W1701" s="20"/>
    </row>
    <row r="1702" spans="1:23">
      <c r="A1702" s="20"/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  <c r="T1702" s="20"/>
      <c r="U1702" s="20"/>
      <c r="V1702" s="20"/>
      <c r="W1702" s="20"/>
    </row>
    <row r="1703" spans="1:23">
      <c r="A1703" s="20"/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  <c r="T1703" s="20"/>
      <c r="U1703" s="20"/>
      <c r="V1703" s="20"/>
      <c r="W1703" s="20"/>
    </row>
    <row r="1704" spans="1:23">
      <c r="A1704" s="20"/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20"/>
      <c r="U1704" s="20"/>
      <c r="V1704" s="20"/>
      <c r="W1704" s="20"/>
    </row>
    <row r="1705" spans="1:23">
      <c r="A1705" s="20"/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  <c r="T1705" s="20"/>
      <c r="U1705" s="20"/>
      <c r="V1705" s="20"/>
      <c r="W1705" s="20"/>
    </row>
    <row r="1706" spans="1:23">
      <c r="A1706" s="20"/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20"/>
      <c r="U1706" s="20"/>
      <c r="V1706" s="20"/>
      <c r="W1706" s="20"/>
    </row>
    <row r="1707" spans="1:23">
      <c r="A1707" s="20"/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  <c r="T1707" s="20"/>
      <c r="U1707" s="20"/>
      <c r="V1707" s="20"/>
      <c r="W1707" s="20"/>
    </row>
    <row r="1708" spans="1:23">
      <c r="A1708" s="20"/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  <c r="T1708" s="20"/>
      <c r="U1708" s="20"/>
      <c r="V1708" s="20"/>
      <c r="W1708" s="20"/>
    </row>
    <row r="1709" spans="1:23">
      <c r="A1709" s="20"/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  <c r="S1709" s="20"/>
      <c r="T1709" s="20"/>
      <c r="U1709" s="20"/>
      <c r="V1709" s="20"/>
      <c r="W1709" s="20"/>
    </row>
    <row r="1710" spans="1:23">
      <c r="A1710" s="20"/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  <c r="T1710" s="20"/>
      <c r="U1710" s="20"/>
      <c r="V1710" s="20"/>
      <c r="W1710" s="20"/>
    </row>
    <row r="1711" spans="1:23">
      <c r="A1711" s="20"/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20"/>
      <c r="U1711" s="20"/>
      <c r="V1711" s="20"/>
      <c r="W1711" s="20"/>
    </row>
    <row r="1712" spans="1:23">
      <c r="A1712" s="20"/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  <c r="W1712" s="20"/>
    </row>
    <row r="1713" spans="1:23">
      <c r="A1713" s="20"/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  <c r="S1713" s="20"/>
      <c r="T1713" s="20"/>
      <c r="U1713" s="20"/>
      <c r="V1713" s="20"/>
      <c r="W1713" s="20"/>
    </row>
    <row r="1714" spans="1:23">
      <c r="A1714" s="20"/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  <c r="T1714" s="20"/>
      <c r="U1714" s="20"/>
      <c r="V1714" s="20"/>
      <c r="W1714" s="20"/>
    </row>
    <row r="1715" spans="1:23">
      <c r="A1715" s="20"/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20"/>
      <c r="U1715" s="20"/>
      <c r="V1715" s="20"/>
      <c r="W1715" s="20"/>
    </row>
    <row r="1716" spans="1:23">
      <c r="A1716" s="20"/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20"/>
      <c r="U1716" s="20"/>
      <c r="V1716" s="20"/>
      <c r="W1716" s="20"/>
    </row>
    <row r="1717" spans="1:23">
      <c r="A1717" s="20"/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  <c r="T1717" s="20"/>
      <c r="U1717" s="20"/>
      <c r="V1717" s="20"/>
      <c r="W1717" s="20"/>
    </row>
    <row r="1718" spans="1:23">
      <c r="A1718" s="20"/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20"/>
      <c r="U1718" s="20"/>
      <c r="V1718" s="20"/>
      <c r="W1718" s="20"/>
    </row>
    <row r="1719" spans="1:23">
      <c r="A1719" s="20"/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  <c r="S1719" s="20"/>
      <c r="T1719" s="20"/>
      <c r="U1719" s="20"/>
      <c r="V1719" s="20"/>
      <c r="W1719" s="20"/>
    </row>
    <row r="1720" spans="1:23">
      <c r="A1720" s="20"/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20"/>
      <c r="U1720" s="20"/>
      <c r="V1720" s="20"/>
      <c r="W1720" s="20"/>
    </row>
    <row r="1721" spans="1:23">
      <c r="A1721" s="20"/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20"/>
      <c r="U1721" s="20"/>
      <c r="V1721" s="20"/>
      <c r="W1721" s="20"/>
    </row>
    <row r="1722" spans="1:23">
      <c r="A1722" s="20"/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0"/>
      <c r="W1722" s="20"/>
    </row>
    <row r="1723" spans="1:23">
      <c r="A1723" s="20"/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  <c r="T1723" s="20"/>
      <c r="U1723" s="20"/>
      <c r="V1723" s="20"/>
      <c r="W1723" s="20"/>
    </row>
    <row r="1724" spans="1:23">
      <c r="A1724" s="20"/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0"/>
      <c r="W1724" s="20"/>
    </row>
    <row r="1725" spans="1:23">
      <c r="A1725" s="20"/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  <c r="T1725" s="20"/>
      <c r="U1725" s="20"/>
      <c r="V1725" s="20"/>
      <c r="W1725" s="20"/>
    </row>
    <row r="1726" spans="1:23">
      <c r="A1726" s="20"/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0"/>
      <c r="W1726" s="20"/>
    </row>
    <row r="1727" spans="1:23">
      <c r="A1727" s="20"/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20"/>
      <c r="U1727" s="20"/>
      <c r="V1727" s="20"/>
      <c r="W1727" s="20"/>
    </row>
    <row r="1728" spans="1:23">
      <c r="A1728" s="20"/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  <c r="T1728" s="20"/>
      <c r="U1728" s="20"/>
      <c r="V1728" s="20"/>
      <c r="W1728" s="20"/>
    </row>
    <row r="1729" spans="1:23">
      <c r="A1729" s="20"/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  <c r="T1729" s="20"/>
      <c r="U1729" s="20"/>
      <c r="V1729" s="20"/>
      <c r="W1729" s="20"/>
    </row>
    <row r="1730" spans="1:23">
      <c r="A1730" s="20"/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0"/>
      <c r="W1730" s="20"/>
    </row>
    <row r="1731" spans="1:23">
      <c r="A1731" s="20"/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20"/>
      <c r="U1731" s="20"/>
      <c r="V1731" s="20"/>
      <c r="W1731" s="20"/>
    </row>
    <row r="1732" spans="1:23">
      <c r="A1732" s="20"/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  <c r="W1732" s="20"/>
    </row>
    <row r="1733" spans="1:23">
      <c r="A1733" s="20"/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0"/>
      <c r="W1733" s="20"/>
    </row>
    <row r="1734" spans="1:23">
      <c r="A1734" s="20"/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0"/>
      <c r="W1734" s="20"/>
    </row>
    <row r="1735" spans="1:23">
      <c r="A1735" s="20"/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  <c r="T1735" s="20"/>
      <c r="U1735" s="20"/>
      <c r="V1735" s="20"/>
      <c r="W1735" s="20"/>
    </row>
    <row r="1736" spans="1:23">
      <c r="A1736" s="20"/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0"/>
      <c r="W1736" s="20"/>
    </row>
    <row r="1737" spans="1:23">
      <c r="A1737" s="20"/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</row>
    <row r="1738" spans="1:23">
      <c r="A1738" s="20"/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  <c r="T1738" s="20"/>
      <c r="U1738" s="20"/>
      <c r="V1738" s="20"/>
      <c r="W1738" s="20"/>
    </row>
    <row r="1739" spans="1:23">
      <c r="A1739" s="20"/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  <c r="S1739" s="20"/>
      <c r="T1739" s="20"/>
      <c r="U1739" s="20"/>
      <c r="V1739" s="20"/>
      <c r="W1739" s="20"/>
    </row>
    <row r="1740" spans="1:23">
      <c r="A1740" s="20"/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  <c r="T1740" s="20"/>
      <c r="U1740" s="20"/>
      <c r="V1740" s="20"/>
      <c r="W1740" s="20"/>
    </row>
    <row r="1741" spans="1:23">
      <c r="A1741" s="20"/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  <c r="T1741" s="20"/>
      <c r="U1741" s="20"/>
      <c r="V1741" s="20"/>
      <c r="W1741" s="20"/>
    </row>
    <row r="1742" spans="1:23">
      <c r="A1742" s="20"/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  <c r="W1742" s="20"/>
    </row>
    <row r="1743" spans="1:23">
      <c r="A1743" s="20"/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  <c r="S1743" s="20"/>
      <c r="T1743" s="20"/>
      <c r="U1743" s="20"/>
      <c r="V1743" s="20"/>
      <c r="W1743" s="20"/>
    </row>
    <row r="1744" spans="1:23">
      <c r="A1744" s="20"/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  <c r="S1744" s="20"/>
      <c r="T1744" s="20"/>
      <c r="U1744" s="20"/>
      <c r="V1744" s="20"/>
      <c r="W1744" s="20"/>
    </row>
    <row r="1745" spans="1:23">
      <c r="A1745" s="20"/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  <c r="T1745" s="20"/>
      <c r="U1745" s="20"/>
      <c r="V1745" s="20"/>
      <c r="W1745" s="20"/>
    </row>
    <row r="1746" spans="1:23">
      <c r="A1746" s="20"/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20"/>
      <c r="U1746" s="20"/>
      <c r="V1746" s="20"/>
      <c r="W1746" s="20"/>
    </row>
    <row r="1747" spans="1:23">
      <c r="A1747" s="20"/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  <c r="S1747" s="20"/>
      <c r="T1747" s="20"/>
      <c r="U1747" s="20"/>
      <c r="V1747" s="20"/>
      <c r="W1747" s="20"/>
    </row>
    <row r="1748" spans="1:23">
      <c r="A1748" s="20"/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0"/>
      <c r="W1748" s="20"/>
    </row>
    <row r="1749" spans="1:23">
      <c r="A1749" s="20"/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  <c r="R1749" s="20"/>
      <c r="S1749" s="20"/>
      <c r="T1749" s="20"/>
      <c r="U1749" s="20"/>
      <c r="V1749" s="20"/>
      <c r="W1749" s="20"/>
    </row>
    <row r="1750" spans="1:23">
      <c r="A1750" s="20"/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  <c r="T1750" s="20"/>
      <c r="U1750" s="20"/>
      <c r="V1750" s="20"/>
      <c r="W1750" s="20"/>
    </row>
    <row r="1751" spans="1:23">
      <c r="A1751" s="20"/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20"/>
      <c r="U1751" s="20"/>
      <c r="V1751" s="20"/>
      <c r="W1751" s="20"/>
    </row>
    <row r="1752" spans="1:23">
      <c r="A1752" s="20"/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  <c r="T1752" s="20"/>
      <c r="U1752" s="20"/>
      <c r="V1752" s="20"/>
      <c r="W1752" s="20"/>
    </row>
    <row r="1753" spans="1:23">
      <c r="A1753" s="20"/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  <c r="T1753" s="20"/>
      <c r="U1753" s="20"/>
      <c r="V1753" s="20"/>
      <c r="W1753" s="20"/>
    </row>
    <row r="1754" spans="1:23">
      <c r="A1754" s="20"/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0"/>
      <c r="W1754" s="20"/>
    </row>
    <row r="1755" spans="1:23">
      <c r="A1755" s="20"/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  <c r="R1755" s="20"/>
      <c r="S1755" s="20"/>
      <c r="T1755" s="20"/>
      <c r="U1755" s="20"/>
      <c r="V1755" s="20"/>
      <c r="W1755" s="20"/>
    </row>
    <row r="1756" spans="1:23">
      <c r="A1756" s="20"/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20"/>
      <c r="U1756" s="20"/>
      <c r="V1756" s="20"/>
      <c r="W1756" s="20"/>
    </row>
    <row r="1757" spans="1:23">
      <c r="A1757" s="20"/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20"/>
      <c r="U1757" s="20"/>
      <c r="V1757" s="20"/>
      <c r="W1757" s="20"/>
    </row>
    <row r="1758" spans="1:23">
      <c r="A1758" s="20"/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0"/>
      <c r="W1758" s="20"/>
    </row>
    <row r="1759" spans="1:23">
      <c r="A1759" s="20"/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  <c r="S1759" s="20"/>
      <c r="T1759" s="20"/>
      <c r="U1759" s="20"/>
      <c r="V1759" s="20"/>
      <c r="W1759" s="20"/>
    </row>
    <row r="1760" spans="1:23">
      <c r="A1760" s="20"/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0"/>
      <c r="W1760" s="20"/>
    </row>
    <row r="1761" spans="1:23">
      <c r="A1761" s="20"/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  <c r="S1761" s="20"/>
      <c r="T1761" s="20"/>
      <c r="U1761" s="20"/>
      <c r="V1761" s="20"/>
      <c r="W1761" s="20"/>
    </row>
    <row r="1762" spans="1:23">
      <c r="A1762" s="20"/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0"/>
      <c r="W1762" s="20"/>
    </row>
    <row r="1763" spans="1:23">
      <c r="A1763" s="20"/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  <c r="T1763" s="20"/>
      <c r="U1763" s="20"/>
      <c r="V1763" s="20"/>
      <c r="W1763" s="20"/>
    </row>
    <row r="1764" spans="1:23">
      <c r="A1764" s="20"/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  <c r="T1764" s="20"/>
      <c r="U1764" s="20"/>
      <c r="V1764" s="20"/>
      <c r="W1764" s="20"/>
    </row>
    <row r="1765" spans="1:23">
      <c r="A1765" s="20"/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  <c r="T1765" s="20"/>
      <c r="U1765" s="20"/>
      <c r="V1765" s="20"/>
      <c r="W1765" s="20"/>
    </row>
    <row r="1766" spans="1:23">
      <c r="A1766" s="20"/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0"/>
      <c r="W1766" s="20"/>
    </row>
    <row r="1767" spans="1:23">
      <c r="A1767" s="20"/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20"/>
      <c r="U1767" s="20"/>
      <c r="V1767" s="20"/>
      <c r="W1767" s="20"/>
    </row>
    <row r="1768" spans="1:23">
      <c r="A1768" s="20"/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20"/>
      <c r="U1768" s="20"/>
      <c r="V1768" s="20"/>
      <c r="W1768" s="20"/>
    </row>
    <row r="1769" spans="1:23">
      <c r="A1769" s="20"/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  <c r="T1769" s="20"/>
      <c r="U1769" s="20"/>
      <c r="V1769" s="20"/>
      <c r="W1769" s="20"/>
    </row>
    <row r="1770" spans="1:23">
      <c r="A1770" s="20"/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0"/>
      <c r="W1770" s="20"/>
    </row>
    <row r="1771" spans="1:23">
      <c r="A1771" s="20"/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20"/>
      <c r="U1771" s="20"/>
      <c r="V1771" s="20"/>
      <c r="W1771" s="20"/>
    </row>
    <row r="1772" spans="1:23">
      <c r="A1772" s="20"/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0"/>
      <c r="W1772" s="20"/>
    </row>
    <row r="1773" spans="1:23">
      <c r="A1773" s="20"/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  <c r="S1773" s="20"/>
      <c r="T1773" s="20"/>
      <c r="U1773" s="20"/>
      <c r="V1773" s="20"/>
      <c r="W1773" s="20"/>
    </row>
    <row r="1774" spans="1:23">
      <c r="A1774" s="20"/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</row>
    <row r="1775" spans="1:23">
      <c r="A1775" s="20"/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  <c r="S1775" s="20"/>
      <c r="T1775" s="20"/>
      <c r="U1775" s="20"/>
      <c r="V1775" s="20"/>
      <c r="W1775" s="20"/>
    </row>
    <row r="1776" spans="1:23">
      <c r="A1776" s="20"/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20"/>
      <c r="U1776" s="20"/>
      <c r="V1776" s="20"/>
      <c r="W1776" s="20"/>
    </row>
    <row r="1777" spans="1:23">
      <c r="A1777" s="20"/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  <c r="T1777" s="20"/>
      <c r="U1777" s="20"/>
      <c r="V1777" s="20"/>
      <c r="W1777" s="20"/>
    </row>
    <row r="1778" spans="1:23">
      <c r="A1778" s="20"/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0"/>
      <c r="W1778" s="20"/>
    </row>
    <row r="1779" spans="1:23">
      <c r="A1779" s="20"/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0"/>
      <c r="T1779" s="20"/>
      <c r="U1779" s="20"/>
      <c r="V1779" s="20"/>
      <c r="W1779" s="20"/>
    </row>
    <row r="1780" spans="1:23">
      <c r="A1780" s="20"/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0"/>
      <c r="T1780" s="20"/>
      <c r="U1780" s="20"/>
      <c r="V1780" s="20"/>
      <c r="W1780" s="20"/>
    </row>
    <row r="1781" spans="1:23">
      <c r="A1781" s="20"/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  <c r="S1781" s="20"/>
      <c r="T1781" s="20"/>
      <c r="U1781" s="20"/>
      <c r="V1781" s="20"/>
      <c r="W1781" s="20"/>
    </row>
    <row r="1782" spans="1:23">
      <c r="A1782" s="20"/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  <c r="S1782" s="20"/>
      <c r="T1782" s="20"/>
      <c r="U1782" s="20"/>
      <c r="V1782" s="20"/>
      <c r="W1782" s="20"/>
    </row>
    <row r="1783" spans="1:23">
      <c r="A1783" s="20"/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  <c r="T1783" s="20"/>
      <c r="U1783" s="20"/>
      <c r="V1783" s="20"/>
      <c r="W1783" s="20"/>
    </row>
    <row r="1784" spans="1:23">
      <c r="A1784" s="20"/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20"/>
      <c r="U1784" s="20"/>
      <c r="V1784" s="20"/>
      <c r="W1784" s="20"/>
    </row>
    <row r="1785" spans="1:23">
      <c r="A1785" s="20"/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  <c r="R1785" s="20"/>
      <c r="S1785" s="20"/>
      <c r="T1785" s="20"/>
      <c r="U1785" s="20"/>
      <c r="V1785" s="20"/>
      <c r="W1785" s="20"/>
    </row>
    <row r="1786" spans="1:23">
      <c r="A1786" s="20"/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0"/>
      <c r="T1786" s="20"/>
      <c r="U1786" s="20"/>
      <c r="V1786" s="20"/>
      <c r="W1786" s="20"/>
    </row>
    <row r="1787" spans="1:23">
      <c r="A1787" s="20"/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0"/>
      <c r="W1787" s="20"/>
    </row>
    <row r="1788" spans="1:23">
      <c r="A1788" s="20"/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0"/>
      <c r="T1788" s="20"/>
      <c r="U1788" s="20"/>
      <c r="V1788" s="20"/>
      <c r="W1788" s="20"/>
    </row>
    <row r="1789" spans="1:23">
      <c r="A1789" s="20"/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  <c r="S1789" s="20"/>
      <c r="T1789" s="20"/>
      <c r="U1789" s="20"/>
      <c r="V1789" s="20"/>
      <c r="W1789" s="20"/>
    </row>
    <row r="1790" spans="1:23">
      <c r="A1790" s="20"/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0"/>
      <c r="T1790" s="20"/>
      <c r="U1790" s="20"/>
      <c r="V1790" s="20"/>
      <c r="W1790" s="20"/>
    </row>
    <row r="1791" spans="1:23">
      <c r="A1791" s="20"/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0"/>
      <c r="T1791" s="20"/>
      <c r="U1791" s="20"/>
      <c r="V1791" s="20"/>
      <c r="W1791" s="20"/>
    </row>
    <row r="1792" spans="1:23">
      <c r="A1792" s="20"/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  <c r="T1792" s="20"/>
      <c r="U1792" s="20"/>
      <c r="V1792" s="20"/>
      <c r="W1792" s="20"/>
    </row>
    <row r="1793" spans="1:23">
      <c r="A1793" s="20"/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0"/>
      <c r="T1793" s="20"/>
      <c r="U1793" s="20"/>
      <c r="V1793" s="20"/>
      <c r="W1793" s="20"/>
    </row>
    <row r="1794" spans="1:23">
      <c r="A1794" s="20"/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0"/>
      <c r="T1794" s="20"/>
      <c r="U1794" s="20"/>
      <c r="V1794" s="20"/>
      <c r="W1794" s="20"/>
    </row>
    <row r="1795" spans="1:23">
      <c r="A1795" s="20"/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  <c r="S1795" s="20"/>
      <c r="T1795" s="20"/>
      <c r="U1795" s="20"/>
      <c r="V1795" s="20"/>
      <c r="W1795" s="20"/>
    </row>
    <row r="1796" spans="1:23">
      <c r="A1796" s="20"/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  <c r="T1796" s="20"/>
      <c r="U1796" s="20"/>
      <c r="V1796" s="20"/>
      <c r="W1796" s="20"/>
    </row>
    <row r="1797" spans="1:23">
      <c r="A1797" s="20"/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  <c r="R1797" s="20"/>
      <c r="S1797" s="20"/>
      <c r="T1797" s="20"/>
      <c r="U1797" s="20"/>
      <c r="V1797" s="20"/>
      <c r="W1797" s="20"/>
    </row>
    <row r="1798" spans="1:23">
      <c r="A1798" s="20"/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0"/>
      <c r="T1798" s="20"/>
      <c r="U1798" s="20"/>
      <c r="V1798" s="20"/>
      <c r="W1798" s="20"/>
    </row>
    <row r="1799" spans="1:23">
      <c r="A1799" s="20"/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  <c r="S1799" s="20"/>
      <c r="T1799" s="20"/>
      <c r="U1799" s="20"/>
      <c r="V1799" s="20"/>
      <c r="W1799" s="20"/>
    </row>
    <row r="1800" spans="1:23">
      <c r="A1800" s="20"/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0"/>
      <c r="T1800" s="20"/>
      <c r="U1800" s="20"/>
      <c r="V1800" s="20"/>
      <c r="W1800" s="20"/>
    </row>
    <row r="1801" spans="1:23">
      <c r="A1801" s="20"/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0"/>
      <c r="T1801" s="20"/>
      <c r="U1801" s="20"/>
      <c r="V1801" s="20"/>
      <c r="W1801" s="20"/>
    </row>
    <row r="1802" spans="1:23">
      <c r="A1802" s="20"/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0"/>
      <c r="T1802" s="20"/>
      <c r="U1802" s="20"/>
      <c r="V1802" s="20"/>
      <c r="W1802" s="20"/>
    </row>
    <row r="1803" spans="1:23">
      <c r="A1803" s="20"/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  <c r="S1803" s="20"/>
      <c r="T1803" s="20"/>
      <c r="U1803" s="20"/>
      <c r="V1803" s="20"/>
      <c r="W1803" s="20"/>
    </row>
    <row r="1804" spans="1:23">
      <c r="A1804" s="20"/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  <c r="T1804" s="20"/>
      <c r="U1804" s="20"/>
      <c r="V1804" s="20"/>
      <c r="W1804" s="20"/>
    </row>
    <row r="1805" spans="1:23">
      <c r="A1805" s="20"/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0"/>
      <c r="T1805" s="20"/>
      <c r="U1805" s="20"/>
      <c r="V1805" s="20"/>
      <c r="W1805" s="20"/>
    </row>
    <row r="1806" spans="1:23">
      <c r="A1806" s="20"/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0"/>
      <c r="T1806" s="20"/>
      <c r="U1806" s="20"/>
      <c r="V1806" s="20"/>
      <c r="W1806" s="20"/>
    </row>
    <row r="1807" spans="1:23">
      <c r="A1807" s="20"/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0"/>
      <c r="T1807" s="20"/>
      <c r="U1807" s="20"/>
      <c r="V1807" s="20"/>
      <c r="W1807" s="20"/>
    </row>
    <row r="1808" spans="1:23">
      <c r="A1808" s="20"/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0"/>
      <c r="T1808" s="20"/>
      <c r="U1808" s="20"/>
      <c r="V1808" s="20"/>
      <c r="W1808" s="20"/>
    </row>
    <row r="1809" spans="1:23">
      <c r="A1809" s="20"/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  <c r="R1809" s="20"/>
      <c r="S1809" s="20"/>
      <c r="T1809" s="20"/>
      <c r="U1809" s="20"/>
      <c r="V1809" s="20"/>
      <c r="W1809" s="20"/>
    </row>
    <row r="1810" spans="1:23">
      <c r="A1810" s="20"/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0"/>
      <c r="T1810" s="20"/>
      <c r="U1810" s="20"/>
      <c r="V1810" s="20"/>
      <c r="W1810" s="20"/>
    </row>
    <row r="1811" spans="1:23">
      <c r="A1811" s="20"/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  <c r="S1811" s="20"/>
      <c r="T1811" s="20"/>
      <c r="U1811" s="20"/>
      <c r="V1811" s="20"/>
      <c r="W1811" s="20"/>
    </row>
    <row r="1812" spans="1:23">
      <c r="A1812" s="20"/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0"/>
      <c r="T1812" s="20"/>
      <c r="U1812" s="20"/>
      <c r="V1812" s="20"/>
      <c r="W1812" s="20"/>
    </row>
    <row r="1813" spans="1:23">
      <c r="A1813" s="20"/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0"/>
      <c r="W1813" s="20"/>
    </row>
    <row r="1814" spans="1:23">
      <c r="A1814" s="20"/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  <c r="T1814" s="20"/>
      <c r="U1814" s="20"/>
      <c r="V1814" s="20"/>
      <c r="W1814" s="20"/>
    </row>
    <row r="1815" spans="1:23">
      <c r="A1815" s="20"/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  <c r="S1815" s="20"/>
      <c r="T1815" s="20"/>
      <c r="U1815" s="20"/>
      <c r="V1815" s="20"/>
      <c r="W1815" s="20"/>
    </row>
    <row r="1816" spans="1:23">
      <c r="A1816" s="20"/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  <c r="T1816" s="20"/>
      <c r="U1816" s="20"/>
      <c r="V1816" s="20"/>
      <c r="W1816" s="20"/>
    </row>
    <row r="1817" spans="1:23">
      <c r="A1817" s="20"/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  <c r="R1817" s="20"/>
      <c r="S1817" s="20"/>
      <c r="T1817" s="20"/>
      <c r="U1817" s="20"/>
      <c r="V1817" s="20"/>
      <c r="W1817" s="20"/>
    </row>
    <row r="1818" spans="1:23">
      <c r="A1818" s="20"/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0"/>
      <c r="T1818" s="20"/>
      <c r="U1818" s="20"/>
      <c r="V1818" s="20"/>
      <c r="W1818" s="20"/>
    </row>
    <row r="1819" spans="1:23">
      <c r="A1819" s="20"/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</row>
    <row r="1820" spans="1:23">
      <c r="A1820" s="20"/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  <c r="S1820" s="20"/>
      <c r="T1820" s="20"/>
      <c r="U1820" s="20"/>
      <c r="V1820" s="20"/>
      <c r="W1820" s="20"/>
    </row>
    <row r="1821" spans="1:23">
      <c r="A1821" s="20"/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  <c r="R1821" s="20"/>
      <c r="S1821" s="20"/>
      <c r="T1821" s="20"/>
      <c r="U1821" s="20"/>
      <c r="V1821" s="20"/>
      <c r="W1821" s="20"/>
    </row>
    <row r="1822" spans="1:23">
      <c r="A1822" s="20"/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0"/>
      <c r="T1822" s="20"/>
      <c r="U1822" s="20"/>
      <c r="V1822" s="20"/>
      <c r="W1822" s="20"/>
    </row>
    <row r="1823" spans="1:23">
      <c r="A1823" s="20"/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  <c r="S1823" s="20"/>
      <c r="T1823" s="20"/>
      <c r="U1823" s="20"/>
      <c r="V1823" s="20"/>
      <c r="W1823" s="20"/>
    </row>
    <row r="1824" spans="1:23">
      <c r="A1824" s="20"/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  <c r="S1824" s="20"/>
      <c r="T1824" s="20"/>
      <c r="U1824" s="20"/>
      <c r="V1824" s="20"/>
      <c r="W1824" s="20"/>
    </row>
    <row r="1825" spans="1:23">
      <c r="A1825" s="20"/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  <c r="S1825" s="20"/>
      <c r="T1825" s="20"/>
      <c r="U1825" s="20"/>
      <c r="V1825" s="20"/>
      <c r="W1825" s="20"/>
    </row>
    <row r="1826" spans="1:23">
      <c r="A1826" s="20"/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  <c r="R1826" s="20"/>
      <c r="S1826" s="20"/>
      <c r="T1826" s="20"/>
      <c r="U1826" s="20"/>
      <c r="V1826" s="20"/>
      <c r="W1826" s="20"/>
    </row>
    <row r="1827" spans="1:23">
      <c r="A1827" s="20"/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  <c r="R1827" s="20"/>
      <c r="S1827" s="20"/>
      <c r="T1827" s="20"/>
      <c r="U1827" s="20"/>
      <c r="V1827" s="20"/>
      <c r="W1827" s="20"/>
    </row>
    <row r="1828" spans="1:23">
      <c r="A1828" s="20"/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0"/>
      <c r="T1828" s="20"/>
      <c r="U1828" s="20"/>
      <c r="V1828" s="20"/>
      <c r="W1828" s="20"/>
    </row>
    <row r="1829" spans="1:23">
      <c r="A1829" s="20"/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  <c r="R1829" s="20"/>
      <c r="S1829" s="20"/>
      <c r="T1829" s="20"/>
      <c r="U1829" s="20"/>
      <c r="V1829" s="20"/>
      <c r="W1829" s="20"/>
    </row>
    <row r="1830" spans="1:23">
      <c r="A1830" s="20"/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  <c r="S1830" s="20"/>
      <c r="T1830" s="20"/>
      <c r="U1830" s="20"/>
      <c r="V1830" s="20"/>
      <c r="W1830" s="20"/>
    </row>
    <row r="1831" spans="1:23">
      <c r="A1831" s="20"/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  <c r="R1831" s="20"/>
      <c r="S1831" s="20"/>
      <c r="T1831" s="20"/>
      <c r="U1831" s="20"/>
      <c r="V1831" s="20"/>
      <c r="W1831" s="20"/>
    </row>
    <row r="1832" spans="1:23">
      <c r="A1832" s="20"/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  <c r="S1832" s="20"/>
      <c r="T1832" s="20"/>
      <c r="U1832" s="20"/>
      <c r="V1832" s="20"/>
      <c r="W1832" s="20"/>
    </row>
    <row r="1833" spans="1:23">
      <c r="A1833" s="20"/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  <c r="R1833" s="20"/>
      <c r="S1833" s="20"/>
      <c r="T1833" s="20"/>
      <c r="U1833" s="20"/>
      <c r="V1833" s="20"/>
      <c r="W1833" s="20"/>
    </row>
    <row r="1834" spans="1:23">
      <c r="A1834" s="20"/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  <c r="T1834" s="20"/>
      <c r="U1834" s="20"/>
      <c r="V1834" s="20"/>
      <c r="W1834" s="20"/>
    </row>
    <row r="1835" spans="1:23">
      <c r="A1835" s="20"/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  <c r="R1835" s="20"/>
      <c r="S1835" s="20"/>
      <c r="T1835" s="20"/>
      <c r="U1835" s="20"/>
      <c r="V1835" s="20"/>
      <c r="W1835" s="20"/>
    </row>
    <row r="1836" spans="1:23">
      <c r="A1836" s="20"/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0"/>
      <c r="T1836" s="20"/>
      <c r="U1836" s="20"/>
      <c r="V1836" s="20"/>
      <c r="W1836" s="20"/>
    </row>
    <row r="1837" spans="1:23">
      <c r="A1837" s="20"/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  <c r="T1837" s="20"/>
      <c r="U1837" s="20"/>
      <c r="V1837" s="20"/>
      <c r="W1837" s="20"/>
    </row>
    <row r="1838" spans="1:23">
      <c r="A1838" s="20"/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  <c r="T1838" s="20"/>
      <c r="U1838" s="20"/>
      <c r="V1838" s="20"/>
      <c r="W1838" s="20"/>
    </row>
    <row r="1839" spans="1:23">
      <c r="A1839" s="20"/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  <c r="R1839" s="20"/>
      <c r="S1839" s="20"/>
      <c r="T1839" s="20"/>
      <c r="U1839" s="20"/>
      <c r="V1839" s="20"/>
      <c r="W1839" s="20"/>
    </row>
    <row r="1840" spans="1:23">
      <c r="A1840" s="20"/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0"/>
      <c r="W1840" s="20"/>
    </row>
    <row r="1841" spans="1:23">
      <c r="A1841" s="20"/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0"/>
      <c r="T1841" s="20"/>
      <c r="U1841" s="20"/>
      <c r="V1841" s="20"/>
      <c r="W1841" s="20"/>
    </row>
    <row r="1842" spans="1:23">
      <c r="A1842" s="20"/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0"/>
      <c r="T1842" s="20"/>
      <c r="U1842" s="20"/>
      <c r="V1842" s="20"/>
      <c r="W1842" s="20"/>
    </row>
    <row r="1843" spans="1:23">
      <c r="A1843" s="20"/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  <c r="T1843" s="20"/>
      <c r="U1843" s="20"/>
      <c r="V1843" s="20"/>
      <c r="W1843" s="20"/>
    </row>
    <row r="1844" spans="1:23">
      <c r="A1844" s="20"/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0"/>
      <c r="T1844" s="20"/>
      <c r="U1844" s="20"/>
      <c r="V1844" s="20"/>
      <c r="W1844" s="20"/>
    </row>
    <row r="1845" spans="1:23">
      <c r="A1845" s="20"/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  <c r="R1845" s="20"/>
      <c r="S1845" s="20"/>
      <c r="T1845" s="20"/>
      <c r="U1845" s="20"/>
      <c r="V1845" s="20"/>
      <c r="W1845" s="20"/>
    </row>
    <row r="1846" spans="1:23">
      <c r="A1846" s="20"/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0"/>
      <c r="T1846" s="20"/>
      <c r="U1846" s="20"/>
      <c r="V1846" s="20"/>
      <c r="W1846" s="20"/>
    </row>
    <row r="1847" spans="1:23">
      <c r="A1847" s="20"/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0"/>
      <c r="T1847" s="20"/>
      <c r="U1847" s="20"/>
      <c r="V1847" s="20"/>
      <c r="W1847" s="20"/>
    </row>
    <row r="1848" spans="1:23">
      <c r="A1848" s="20"/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  <c r="T1848" s="20"/>
      <c r="U1848" s="20"/>
      <c r="V1848" s="20"/>
      <c r="W1848" s="20"/>
    </row>
    <row r="1849" spans="1:23">
      <c r="A1849" s="20"/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0"/>
      <c r="T1849" s="20"/>
      <c r="U1849" s="20"/>
      <c r="V1849" s="20"/>
      <c r="W1849" s="20"/>
    </row>
    <row r="1850" spans="1:23">
      <c r="A1850" s="20"/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0"/>
      <c r="T1850" s="20"/>
      <c r="U1850" s="20"/>
      <c r="V1850" s="20"/>
      <c r="W1850" s="20"/>
    </row>
    <row r="1851" spans="1:23">
      <c r="A1851" s="20"/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  <c r="S1851" s="20"/>
      <c r="T1851" s="20"/>
      <c r="U1851" s="20"/>
      <c r="V1851" s="20"/>
      <c r="W1851" s="20"/>
    </row>
    <row r="1852" spans="1:23">
      <c r="A1852" s="20"/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0"/>
      <c r="T1852" s="20"/>
      <c r="U1852" s="20"/>
      <c r="V1852" s="20"/>
      <c r="W1852" s="20"/>
    </row>
    <row r="1853" spans="1:23">
      <c r="A1853" s="20"/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  <c r="R1853" s="20"/>
      <c r="S1853" s="20"/>
      <c r="T1853" s="20"/>
      <c r="U1853" s="20"/>
      <c r="V1853" s="20"/>
      <c r="W1853" s="20"/>
    </row>
    <row r="1854" spans="1:23">
      <c r="A1854" s="20"/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  <c r="R1854" s="20"/>
      <c r="S1854" s="20"/>
      <c r="T1854" s="20"/>
      <c r="U1854" s="20"/>
      <c r="V1854" s="20"/>
      <c r="W1854" s="20"/>
    </row>
    <row r="1855" spans="1:23">
      <c r="A1855" s="20"/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  <c r="S1855" s="20"/>
      <c r="T1855" s="20"/>
      <c r="U1855" s="20"/>
      <c r="V1855" s="20"/>
      <c r="W1855" s="20"/>
    </row>
    <row r="1856" spans="1:23">
      <c r="A1856" s="20"/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  <c r="S1856" s="20"/>
      <c r="T1856" s="20"/>
      <c r="U1856" s="20"/>
      <c r="V1856" s="20"/>
      <c r="W1856" s="20"/>
    </row>
    <row r="1857" spans="1:23">
      <c r="A1857" s="20"/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0"/>
      <c r="T1857" s="20"/>
      <c r="U1857" s="20"/>
      <c r="V1857" s="20"/>
      <c r="W1857" s="20"/>
    </row>
    <row r="1858" spans="1:23">
      <c r="A1858" s="20"/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  <c r="T1858" s="20"/>
      <c r="U1858" s="20"/>
      <c r="V1858" s="20"/>
      <c r="W1858" s="20"/>
    </row>
    <row r="1859" spans="1:23">
      <c r="A1859" s="20"/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</row>
    <row r="1860" spans="1:23">
      <c r="A1860" s="20"/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0"/>
      <c r="T1860" s="20"/>
      <c r="U1860" s="20"/>
      <c r="V1860" s="20"/>
      <c r="W1860" s="20"/>
    </row>
    <row r="1861" spans="1:23">
      <c r="A1861" s="20"/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0"/>
      <c r="T1861" s="20"/>
      <c r="U1861" s="20"/>
      <c r="V1861" s="20"/>
      <c r="W1861" s="20"/>
    </row>
    <row r="1862" spans="1:23">
      <c r="A1862" s="20"/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0"/>
      <c r="T1862" s="20"/>
      <c r="U1862" s="20"/>
      <c r="V1862" s="20"/>
      <c r="W1862" s="20"/>
    </row>
    <row r="1863" spans="1:23">
      <c r="A1863" s="20"/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20"/>
      <c r="S1863" s="20"/>
      <c r="T1863" s="20"/>
      <c r="U1863" s="20"/>
      <c r="V1863" s="20"/>
      <c r="W1863" s="20"/>
    </row>
    <row r="1864" spans="1:23">
      <c r="A1864" s="20"/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0"/>
      <c r="T1864" s="20"/>
      <c r="U1864" s="20"/>
      <c r="V1864" s="20"/>
      <c r="W1864" s="20"/>
    </row>
    <row r="1865" spans="1:23">
      <c r="A1865" s="20"/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  <c r="S1865" s="20"/>
      <c r="T1865" s="20"/>
      <c r="U1865" s="20"/>
      <c r="V1865" s="20"/>
      <c r="W1865" s="20"/>
    </row>
    <row r="1866" spans="1:23">
      <c r="A1866" s="20"/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0"/>
      <c r="T1866" s="20"/>
      <c r="U1866" s="20"/>
      <c r="V1866" s="20"/>
      <c r="W1866" s="20"/>
    </row>
    <row r="1867" spans="1:23">
      <c r="A1867" s="20"/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0"/>
      <c r="T1867" s="20"/>
      <c r="U1867" s="20"/>
      <c r="V1867" s="20"/>
      <c r="W1867" s="20"/>
    </row>
    <row r="1868" spans="1:23">
      <c r="A1868" s="20"/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0"/>
      <c r="T1868" s="20"/>
      <c r="U1868" s="20"/>
      <c r="V1868" s="20"/>
      <c r="W1868" s="20"/>
    </row>
    <row r="1869" spans="1:23">
      <c r="A1869" s="20"/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  <c r="R1869" s="20"/>
      <c r="S1869" s="20"/>
      <c r="T1869" s="20"/>
      <c r="U1869" s="20"/>
      <c r="V1869" s="20"/>
      <c r="W1869" s="20"/>
    </row>
    <row r="1870" spans="1:23">
      <c r="A1870" s="20"/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  <c r="T1870" s="20"/>
      <c r="U1870" s="20"/>
      <c r="V1870" s="20"/>
      <c r="W1870" s="20"/>
    </row>
    <row r="1871" spans="1:23">
      <c r="A1871" s="20"/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  <c r="S1871" s="20"/>
      <c r="T1871" s="20"/>
      <c r="U1871" s="20"/>
      <c r="V1871" s="20"/>
      <c r="W1871" s="20"/>
    </row>
    <row r="1872" spans="1:23">
      <c r="A1872" s="20"/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  <c r="T1872" s="20"/>
      <c r="U1872" s="20"/>
      <c r="V1872" s="20"/>
      <c r="W1872" s="20"/>
    </row>
    <row r="1873" spans="1:23">
      <c r="A1873" s="20"/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  <c r="T1873" s="20"/>
      <c r="U1873" s="20"/>
      <c r="V1873" s="20"/>
      <c r="W1873" s="20"/>
    </row>
    <row r="1874" spans="1:23">
      <c r="A1874" s="20"/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20"/>
      <c r="T1874" s="20"/>
      <c r="U1874" s="20"/>
      <c r="V1874" s="20"/>
      <c r="W1874" s="20"/>
    </row>
    <row r="1875" spans="1:23">
      <c r="A1875" s="20"/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  <c r="S1875" s="20"/>
      <c r="T1875" s="20"/>
      <c r="U1875" s="20"/>
      <c r="V1875" s="20"/>
      <c r="W1875" s="20"/>
    </row>
    <row r="1876" spans="1:23">
      <c r="A1876" s="20"/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  <c r="T1876" s="20"/>
      <c r="U1876" s="20"/>
      <c r="V1876" s="20"/>
      <c r="W1876" s="20"/>
    </row>
    <row r="1877" spans="1:23">
      <c r="A1877" s="20"/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0"/>
      <c r="T1877" s="20"/>
      <c r="U1877" s="20"/>
      <c r="V1877" s="20"/>
      <c r="W1877" s="20"/>
    </row>
    <row r="1878" spans="1:23">
      <c r="A1878" s="20"/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  <c r="R1878" s="20"/>
      <c r="S1878" s="20"/>
      <c r="T1878" s="20"/>
      <c r="U1878" s="20"/>
      <c r="V1878" s="20"/>
      <c r="W1878" s="20"/>
    </row>
    <row r="1879" spans="1:23">
      <c r="A1879" s="20"/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  <c r="S1879" s="20"/>
      <c r="T1879" s="20"/>
      <c r="U1879" s="20"/>
      <c r="V1879" s="20"/>
      <c r="W1879" s="20"/>
    </row>
    <row r="1880" spans="1:23">
      <c r="A1880" s="20"/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  <c r="S1880" s="20"/>
      <c r="T1880" s="20"/>
      <c r="U1880" s="20"/>
      <c r="V1880" s="20"/>
      <c r="W1880" s="20"/>
    </row>
    <row r="1881" spans="1:23">
      <c r="A1881" s="20"/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  <c r="R1881" s="20"/>
      <c r="S1881" s="20"/>
      <c r="T1881" s="20"/>
      <c r="U1881" s="20"/>
      <c r="V1881" s="20"/>
      <c r="W1881" s="20"/>
    </row>
    <row r="1882" spans="1:23">
      <c r="A1882" s="20"/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0"/>
      <c r="T1882" s="20"/>
      <c r="U1882" s="20"/>
      <c r="V1882" s="20"/>
      <c r="W1882" s="20"/>
    </row>
    <row r="1883" spans="1:23">
      <c r="A1883" s="20"/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20"/>
      <c r="S1883" s="20"/>
      <c r="T1883" s="20"/>
      <c r="U1883" s="20"/>
      <c r="V1883" s="20"/>
      <c r="W1883" s="20"/>
    </row>
    <row r="1884" spans="1:23">
      <c r="A1884" s="20"/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  <c r="S1884" s="20"/>
      <c r="T1884" s="20"/>
      <c r="U1884" s="20"/>
      <c r="V1884" s="20"/>
      <c r="W1884" s="20"/>
    </row>
    <row r="1885" spans="1:23">
      <c r="A1885" s="20"/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  <c r="S1885" s="20"/>
      <c r="T1885" s="20"/>
      <c r="U1885" s="20"/>
      <c r="V1885" s="20"/>
      <c r="W1885" s="20"/>
    </row>
    <row r="1886" spans="1:23">
      <c r="A1886" s="20"/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  <c r="S1886" s="20"/>
      <c r="T1886" s="20"/>
      <c r="U1886" s="20"/>
      <c r="V1886" s="20"/>
      <c r="W1886" s="20"/>
    </row>
    <row r="1887" spans="1:23">
      <c r="A1887" s="20"/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0"/>
      <c r="T1887" s="20"/>
      <c r="U1887" s="20"/>
      <c r="V1887" s="20"/>
      <c r="W1887" s="20"/>
    </row>
    <row r="1888" spans="1:23">
      <c r="A1888" s="20"/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  <c r="S1888" s="20"/>
      <c r="T1888" s="20"/>
      <c r="U1888" s="20"/>
      <c r="V1888" s="20"/>
      <c r="W1888" s="20"/>
    </row>
    <row r="1889" spans="1:23">
      <c r="A1889" s="20"/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  <c r="S1889" s="20"/>
      <c r="T1889" s="20"/>
      <c r="U1889" s="20"/>
      <c r="V1889" s="20"/>
      <c r="W1889" s="20"/>
    </row>
    <row r="1890" spans="1:23">
      <c r="A1890" s="20"/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0"/>
      <c r="T1890" s="20"/>
      <c r="U1890" s="20"/>
      <c r="V1890" s="20"/>
      <c r="W1890" s="20"/>
    </row>
    <row r="1891" spans="1:23">
      <c r="A1891" s="20"/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20"/>
      <c r="S1891" s="20"/>
      <c r="T1891" s="20"/>
      <c r="U1891" s="20"/>
      <c r="V1891" s="20"/>
      <c r="W1891" s="20"/>
    </row>
    <row r="1892" spans="1:23">
      <c r="A1892" s="20"/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0"/>
      <c r="W1892" s="20"/>
    </row>
    <row r="1893" spans="1:23">
      <c r="A1893" s="20"/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  <c r="R1893" s="20"/>
      <c r="S1893" s="20"/>
      <c r="T1893" s="20"/>
      <c r="U1893" s="20"/>
      <c r="V1893" s="20"/>
      <c r="W1893" s="20"/>
    </row>
    <row r="1894" spans="1:23">
      <c r="A1894" s="20"/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20"/>
      <c r="S1894" s="20"/>
      <c r="T1894" s="20"/>
      <c r="U1894" s="20"/>
      <c r="V1894" s="20"/>
      <c r="W1894" s="20"/>
    </row>
    <row r="1895" spans="1:23">
      <c r="A1895" s="20"/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  <c r="R1895" s="20"/>
      <c r="S1895" s="20"/>
      <c r="T1895" s="20"/>
      <c r="U1895" s="20"/>
      <c r="V1895" s="20"/>
      <c r="W1895" s="20"/>
    </row>
    <row r="1896" spans="1:23">
      <c r="A1896" s="20"/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  <c r="T1896" s="20"/>
      <c r="U1896" s="20"/>
      <c r="V1896" s="20"/>
      <c r="W1896" s="20"/>
    </row>
    <row r="1897" spans="1:23">
      <c r="A1897" s="20"/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  <c r="T1897" s="20"/>
      <c r="U1897" s="20"/>
      <c r="V1897" s="20"/>
      <c r="W1897" s="20"/>
    </row>
    <row r="1898" spans="1:23">
      <c r="A1898" s="20"/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  <c r="T1898" s="20"/>
      <c r="U1898" s="20"/>
      <c r="V1898" s="20"/>
      <c r="W1898" s="20"/>
    </row>
    <row r="1899" spans="1:23">
      <c r="A1899" s="20"/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  <c r="S1899" s="20"/>
      <c r="T1899" s="20"/>
      <c r="U1899" s="20"/>
      <c r="V1899" s="20"/>
      <c r="W1899" s="20"/>
    </row>
    <row r="1900" spans="1:23">
      <c r="A1900" s="20"/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0"/>
      <c r="T1900" s="20"/>
      <c r="U1900" s="20"/>
      <c r="V1900" s="20"/>
      <c r="W1900" s="20"/>
    </row>
    <row r="1901" spans="1:23">
      <c r="A1901" s="20"/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  <c r="S1901" s="20"/>
      <c r="T1901" s="20"/>
      <c r="U1901" s="20"/>
      <c r="V1901" s="20"/>
      <c r="W1901" s="20"/>
    </row>
    <row r="1902" spans="1:23">
      <c r="A1902" s="20"/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0"/>
      <c r="W1902" s="20"/>
    </row>
    <row r="1903" spans="1:23">
      <c r="A1903" s="20"/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  <c r="R1903" s="20"/>
      <c r="S1903" s="20"/>
      <c r="T1903" s="20"/>
      <c r="U1903" s="20"/>
      <c r="V1903" s="20"/>
      <c r="W1903" s="20"/>
    </row>
    <row r="1904" spans="1:23">
      <c r="A1904" s="20"/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0"/>
      <c r="T1904" s="20"/>
      <c r="U1904" s="20"/>
      <c r="V1904" s="20"/>
      <c r="W1904" s="20"/>
    </row>
    <row r="1905" spans="1:23">
      <c r="A1905" s="20"/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  <c r="S1905" s="20"/>
      <c r="T1905" s="20"/>
      <c r="U1905" s="20"/>
      <c r="V1905" s="20"/>
      <c r="W1905" s="20"/>
    </row>
    <row r="1906" spans="1:23">
      <c r="A1906" s="20"/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0"/>
      <c r="T1906" s="20"/>
      <c r="U1906" s="20"/>
      <c r="V1906" s="20"/>
      <c r="W1906" s="20"/>
    </row>
    <row r="1907" spans="1:23">
      <c r="A1907" s="20"/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  <c r="R1907" s="20"/>
      <c r="S1907" s="20"/>
      <c r="T1907" s="20"/>
      <c r="U1907" s="20"/>
      <c r="V1907" s="20"/>
      <c r="W1907" s="20"/>
    </row>
    <row r="1908" spans="1:23">
      <c r="A1908" s="20"/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0"/>
      <c r="T1908" s="20"/>
      <c r="U1908" s="20"/>
      <c r="V1908" s="20"/>
      <c r="W1908" s="20"/>
    </row>
    <row r="1909" spans="1:23">
      <c r="A1909" s="20"/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  <c r="R1909" s="20"/>
      <c r="S1909" s="20"/>
      <c r="T1909" s="20"/>
      <c r="U1909" s="20"/>
      <c r="V1909" s="20"/>
      <c r="W1909" s="20"/>
    </row>
    <row r="1910" spans="1:23">
      <c r="A1910" s="20"/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0"/>
      <c r="T1910" s="20"/>
      <c r="U1910" s="20"/>
      <c r="V1910" s="20"/>
      <c r="W1910" s="20"/>
    </row>
    <row r="1911" spans="1:23">
      <c r="A1911" s="20"/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  <c r="S1911" s="20"/>
      <c r="T1911" s="20"/>
      <c r="U1911" s="20"/>
      <c r="V1911" s="20"/>
      <c r="W1911" s="20"/>
    </row>
    <row r="1912" spans="1:23">
      <c r="A1912" s="20"/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  <c r="T1912" s="20"/>
      <c r="U1912" s="20"/>
      <c r="V1912" s="20"/>
      <c r="W1912" s="20"/>
    </row>
    <row r="1913" spans="1:23">
      <c r="A1913" s="20"/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  <c r="S1913" s="20"/>
      <c r="T1913" s="20"/>
      <c r="U1913" s="20"/>
      <c r="V1913" s="20"/>
      <c r="W1913" s="20"/>
    </row>
    <row r="1914" spans="1:23">
      <c r="A1914" s="20"/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0"/>
      <c r="T1914" s="20"/>
      <c r="U1914" s="20"/>
      <c r="V1914" s="20"/>
      <c r="W1914" s="20"/>
    </row>
    <row r="1915" spans="1:23">
      <c r="A1915" s="20"/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  <c r="R1915" s="20"/>
      <c r="S1915" s="20"/>
      <c r="T1915" s="20"/>
      <c r="U1915" s="20"/>
      <c r="V1915" s="20"/>
      <c r="W1915" s="20"/>
    </row>
    <row r="1916" spans="1:23">
      <c r="A1916" s="20"/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  <c r="S1916" s="20"/>
      <c r="T1916" s="20"/>
      <c r="U1916" s="20"/>
      <c r="V1916" s="20"/>
      <c r="W1916" s="20"/>
    </row>
    <row r="1917" spans="1:23">
      <c r="A1917" s="20"/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  <c r="S1917" s="20"/>
      <c r="T1917" s="20"/>
      <c r="U1917" s="20"/>
      <c r="V1917" s="20"/>
      <c r="W1917" s="20"/>
    </row>
    <row r="1918" spans="1:23">
      <c r="A1918" s="20"/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  <c r="S1918" s="20"/>
      <c r="T1918" s="20"/>
      <c r="U1918" s="20"/>
      <c r="V1918" s="20"/>
      <c r="W1918" s="20"/>
    </row>
    <row r="1919" spans="1:23">
      <c r="A1919" s="20"/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20"/>
      <c r="S1919" s="20"/>
      <c r="T1919" s="20"/>
      <c r="U1919" s="20"/>
      <c r="V1919" s="20"/>
      <c r="W1919" s="20"/>
    </row>
    <row r="1920" spans="1:23">
      <c r="A1920" s="20"/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0"/>
      <c r="T1920" s="20"/>
      <c r="U1920" s="20"/>
      <c r="V1920" s="20"/>
      <c r="W1920" s="20"/>
    </row>
    <row r="1921" spans="1:23">
      <c r="A1921" s="20"/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  <c r="R1921" s="20"/>
      <c r="S1921" s="20"/>
      <c r="T1921" s="20"/>
      <c r="U1921" s="20"/>
      <c r="V1921" s="20"/>
      <c r="W1921" s="20"/>
    </row>
    <row r="1922" spans="1:23">
      <c r="A1922" s="20"/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  <c r="T1922" s="20"/>
      <c r="U1922" s="20"/>
      <c r="V1922" s="20"/>
      <c r="W1922" s="20"/>
    </row>
    <row r="1923" spans="1:23">
      <c r="A1923" s="20"/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  <c r="S1923" s="20"/>
      <c r="T1923" s="20"/>
      <c r="U1923" s="20"/>
      <c r="V1923" s="20"/>
      <c r="W1923" s="20"/>
    </row>
    <row r="1924" spans="1:23">
      <c r="A1924" s="20"/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  <c r="R1924" s="20"/>
      <c r="S1924" s="20"/>
      <c r="T1924" s="20"/>
      <c r="U1924" s="20"/>
      <c r="V1924" s="20"/>
      <c r="W1924" s="20"/>
    </row>
    <row r="1925" spans="1:23">
      <c r="A1925" s="20"/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  <c r="R1925" s="20"/>
      <c r="S1925" s="20"/>
      <c r="T1925" s="20"/>
      <c r="U1925" s="20"/>
      <c r="V1925" s="20"/>
      <c r="W1925" s="20"/>
    </row>
    <row r="1926" spans="1:23">
      <c r="A1926" s="20"/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0"/>
      <c r="T1926" s="20"/>
      <c r="U1926" s="20"/>
      <c r="V1926" s="20"/>
      <c r="W1926" s="20"/>
    </row>
    <row r="1927" spans="1:23">
      <c r="A1927" s="20"/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  <c r="S1927" s="20"/>
      <c r="T1927" s="20"/>
      <c r="U1927" s="20"/>
      <c r="V1927" s="20"/>
      <c r="W1927" s="20"/>
    </row>
    <row r="1928" spans="1:23">
      <c r="A1928" s="20"/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0"/>
      <c r="T1928" s="20"/>
      <c r="U1928" s="20"/>
      <c r="V1928" s="20"/>
      <c r="W1928" s="20"/>
    </row>
    <row r="1929" spans="1:23">
      <c r="A1929" s="20"/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  <c r="R1929" s="20"/>
      <c r="S1929" s="20"/>
      <c r="T1929" s="20"/>
      <c r="U1929" s="20"/>
      <c r="V1929" s="20"/>
      <c r="W1929" s="20"/>
    </row>
    <row r="1930" spans="1:23">
      <c r="A1930" s="20"/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0"/>
      <c r="T1930" s="20"/>
      <c r="U1930" s="20"/>
      <c r="V1930" s="20"/>
      <c r="W1930" s="20"/>
    </row>
    <row r="1931" spans="1:23">
      <c r="A1931" s="20"/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  <c r="S1931" s="20"/>
      <c r="T1931" s="20"/>
      <c r="U1931" s="20"/>
      <c r="V1931" s="20"/>
      <c r="W1931" s="20"/>
    </row>
    <row r="1932" spans="1:23">
      <c r="A1932" s="20"/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0"/>
      <c r="W1932" s="20"/>
    </row>
    <row r="1933" spans="1:23">
      <c r="A1933" s="20"/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  <c r="S1933" s="20"/>
      <c r="T1933" s="20"/>
      <c r="U1933" s="20"/>
      <c r="V1933" s="20"/>
      <c r="W1933" s="20"/>
    </row>
    <row r="1934" spans="1:23">
      <c r="A1934" s="20"/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0"/>
      <c r="T1934" s="20"/>
      <c r="U1934" s="20"/>
      <c r="V1934" s="20"/>
      <c r="W1934" s="20"/>
    </row>
    <row r="1935" spans="1:23">
      <c r="A1935" s="20"/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  <c r="S1935" s="20"/>
      <c r="T1935" s="20"/>
      <c r="U1935" s="20"/>
      <c r="V1935" s="20"/>
      <c r="W1935" s="20"/>
    </row>
    <row r="1936" spans="1:23">
      <c r="A1936" s="20"/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0"/>
      <c r="T1936" s="20"/>
      <c r="U1936" s="20"/>
      <c r="V1936" s="20"/>
      <c r="W1936" s="20"/>
    </row>
    <row r="1937" spans="1:23">
      <c r="A1937" s="20"/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0"/>
      <c r="T1937" s="20"/>
      <c r="U1937" s="20"/>
      <c r="V1937" s="20"/>
      <c r="W1937" s="20"/>
    </row>
    <row r="1938" spans="1:23">
      <c r="A1938" s="20"/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0"/>
      <c r="W1938" s="20"/>
    </row>
    <row r="1939" spans="1:23">
      <c r="A1939" s="20"/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  <c r="R1939" s="20"/>
      <c r="S1939" s="20"/>
      <c r="T1939" s="20"/>
      <c r="U1939" s="20"/>
      <c r="V1939" s="20"/>
      <c r="W1939" s="20"/>
    </row>
    <row r="1940" spans="1:23">
      <c r="A1940" s="20"/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</row>
    <row r="1941" spans="1:23">
      <c r="A1941" s="20"/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  <c r="S1941" s="20"/>
      <c r="T1941" s="20"/>
      <c r="U1941" s="20"/>
      <c r="V1941" s="20"/>
      <c r="W1941" s="20"/>
    </row>
    <row r="1942" spans="1:23">
      <c r="A1942" s="20"/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20"/>
      <c r="U1942" s="20"/>
      <c r="V1942" s="20"/>
      <c r="W1942" s="20"/>
    </row>
    <row r="1943" spans="1:23">
      <c r="A1943" s="20"/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  <c r="S1943" s="20"/>
      <c r="T1943" s="20"/>
      <c r="U1943" s="20"/>
      <c r="V1943" s="20"/>
      <c r="W1943" s="20"/>
    </row>
    <row r="1944" spans="1:23">
      <c r="A1944" s="20"/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  <c r="T1944" s="20"/>
      <c r="U1944" s="20"/>
      <c r="V1944" s="20"/>
      <c r="W1944" s="20"/>
    </row>
    <row r="1945" spans="1:23">
      <c r="A1945" s="20"/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  <c r="T1945" s="20"/>
      <c r="U1945" s="20"/>
      <c r="V1945" s="20"/>
      <c r="W1945" s="20"/>
    </row>
    <row r="1946" spans="1:23">
      <c r="A1946" s="20"/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20"/>
      <c r="U1946" s="20"/>
      <c r="V1946" s="20"/>
      <c r="W1946" s="20"/>
    </row>
    <row r="1947" spans="1:23">
      <c r="A1947" s="20"/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  <c r="T1947" s="20"/>
      <c r="U1947" s="20"/>
      <c r="V1947" s="20"/>
      <c r="W1947" s="20"/>
    </row>
    <row r="1948" spans="1:23">
      <c r="A1948" s="20"/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0"/>
      <c r="T1948" s="20"/>
      <c r="U1948" s="20"/>
      <c r="V1948" s="20"/>
      <c r="W1948" s="20"/>
    </row>
    <row r="1949" spans="1:23">
      <c r="A1949" s="20"/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  <c r="R1949" s="20"/>
      <c r="S1949" s="20"/>
      <c r="T1949" s="20"/>
      <c r="U1949" s="20"/>
      <c r="V1949" s="20"/>
      <c r="W1949" s="20"/>
    </row>
    <row r="1950" spans="1:23">
      <c r="A1950" s="20"/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0"/>
      <c r="W1950" s="20"/>
    </row>
    <row r="1951" spans="1:23">
      <c r="A1951" s="20"/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  <c r="S1951" s="20"/>
      <c r="T1951" s="20"/>
      <c r="U1951" s="20"/>
      <c r="V1951" s="20"/>
      <c r="W1951" s="20"/>
    </row>
    <row r="1952" spans="1:23">
      <c r="A1952" s="20"/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  <c r="T1952" s="20"/>
      <c r="U1952" s="20"/>
      <c r="V1952" s="20"/>
      <c r="W1952" s="20"/>
    </row>
    <row r="1953" spans="1:23">
      <c r="A1953" s="20"/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  <c r="S1953" s="20"/>
      <c r="T1953" s="20"/>
      <c r="U1953" s="20"/>
      <c r="V1953" s="20"/>
      <c r="W1953" s="20"/>
    </row>
    <row r="1954" spans="1:23">
      <c r="A1954" s="20"/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0"/>
      <c r="T1954" s="20"/>
      <c r="U1954" s="20"/>
      <c r="V1954" s="20"/>
      <c r="W1954" s="20"/>
    </row>
    <row r="1955" spans="1:23">
      <c r="A1955" s="20"/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  <c r="R1955" s="20"/>
      <c r="S1955" s="20"/>
      <c r="T1955" s="20"/>
      <c r="U1955" s="20"/>
      <c r="V1955" s="20"/>
      <c r="W1955" s="20"/>
    </row>
    <row r="1956" spans="1:23">
      <c r="A1956" s="20"/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0"/>
      <c r="T1956" s="20"/>
      <c r="U1956" s="20"/>
      <c r="V1956" s="20"/>
      <c r="W1956" s="20"/>
    </row>
    <row r="1957" spans="1:23">
      <c r="A1957" s="20"/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  <c r="T1957" s="20"/>
      <c r="U1957" s="20"/>
      <c r="V1957" s="20"/>
      <c r="W1957" s="20"/>
    </row>
    <row r="1958" spans="1:23">
      <c r="A1958" s="20"/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  <c r="T1958" s="20"/>
      <c r="U1958" s="20"/>
      <c r="V1958" s="20"/>
      <c r="W1958" s="20"/>
    </row>
    <row r="1959" spans="1:23">
      <c r="A1959" s="20"/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  <c r="S1959" s="20"/>
      <c r="T1959" s="20"/>
      <c r="U1959" s="20"/>
      <c r="V1959" s="20"/>
      <c r="W1959" s="20"/>
    </row>
    <row r="1960" spans="1:23">
      <c r="A1960" s="20"/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  <c r="R1960" s="20"/>
      <c r="S1960" s="20"/>
      <c r="T1960" s="20"/>
      <c r="U1960" s="20"/>
      <c r="V1960" s="20"/>
      <c r="W1960" s="20"/>
    </row>
    <row r="1961" spans="1:23">
      <c r="A1961" s="20"/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  <c r="R1961" s="20"/>
      <c r="S1961" s="20"/>
      <c r="T1961" s="20"/>
      <c r="U1961" s="20"/>
      <c r="V1961" s="20"/>
      <c r="W1961" s="20"/>
    </row>
    <row r="1962" spans="1:23">
      <c r="A1962" s="20"/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  <c r="T1962" s="20"/>
      <c r="U1962" s="20"/>
      <c r="V1962" s="20"/>
      <c r="W1962" s="20"/>
    </row>
    <row r="1963" spans="1:23">
      <c r="A1963" s="20"/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20"/>
      <c r="S1963" s="20"/>
      <c r="T1963" s="20"/>
      <c r="U1963" s="20"/>
      <c r="V1963" s="20"/>
      <c r="W1963" s="20"/>
    </row>
    <row r="1964" spans="1:23">
      <c r="A1964" s="20"/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  <c r="S1964" s="20"/>
      <c r="T1964" s="20"/>
      <c r="U1964" s="20"/>
      <c r="V1964" s="20"/>
      <c r="W1964" s="20"/>
    </row>
    <row r="1965" spans="1:23">
      <c r="A1965" s="20"/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20"/>
      <c r="S1965" s="20"/>
      <c r="T1965" s="20"/>
      <c r="U1965" s="20"/>
      <c r="V1965" s="20"/>
      <c r="W1965" s="20"/>
    </row>
    <row r="1966" spans="1:23">
      <c r="A1966" s="20"/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20"/>
      <c r="S1966" s="20"/>
      <c r="T1966" s="20"/>
      <c r="U1966" s="20"/>
      <c r="V1966" s="20"/>
      <c r="W1966" s="20"/>
    </row>
    <row r="1967" spans="1:23">
      <c r="A1967" s="20"/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20"/>
      <c r="S1967" s="20"/>
      <c r="T1967" s="20"/>
      <c r="U1967" s="20"/>
      <c r="V1967" s="20"/>
      <c r="W1967" s="20"/>
    </row>
    <row r="1968" spans="1:23">
      <c r="A1968" s="20"/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0"/>
      <c r="T1968" s="20"/>
      <c r="U1968" s="20"/>
      <c r="V1968" s="20"/>
      <c r="W1968" s="20"/>
    </row>
    <row r="1969" spans="1:23">
      <c r="A1969" s="20"/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  <c r="R1969" s="20"/>
      <c r="S1969" s="20"/>
      <c r="T1969" s="20"/>
      <c r="U1969" s="20"/>
      <c r="V1969" s="20"/>
      <c r="W1969" s="20"/>
    </row>
    <row r="1970" spans="1:23">
      <c r="A1970" s="20"/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20"/>
      <c r="S1970" s="20"/>
      <c r="T1970" s="20"/>
      <c r="U1970" s="20"/>
      <c r="V1970" s="20"/>
      <c r="W1970" s="20"/>
    </row>
    <row r="1971" spans="1:23">
      <c r="A1971" s="20"/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  <c r="R1971" s="20"/>
      <c r="S1971" s="20"/>
      <c r="T1971" s="20"/>
      <c r="U1971" s="20"/>
      <c r="V1971" s="20"/>
      <c r="W1971" s="20"/>
    </row>
    <row r="1972" spans="1:23">
      <c r="A1972" s="20"/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0"/>
      <c r="T1972" s="20"/>
      <c r="U1972" s="20"/>
      <c r="V1972" s="20"/>
      <c r="W1972" s="20"/>
    </row>
    <row r="1973" spans="1:23">
      <c r="A1973" s="20"/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20"/>
      <c r="S1973" s="20"/>
      <c r="T1973" s="20"/>
      <c r="U1973" s="20"/>
      <c r="V1973" s="20"/>
      <c r="W1973" s="20"/>
    </row>
    <row r="1974" spans="1:23">
      <c r="A1974" s="20"/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0"/>
      <c r="T1974" s="20"/>
      <c r="U1974" s="20"/>
      <c r="V1974" s="20"/>
      <c r="W1974" s="20"/>
    </row>
    <row r="1975" spans="1:23">
      <c r="A1975" s="20"/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  <c r="R1975" s="20"/>
      <c r="S1975" s="20"/>
      <c r="T1975" s="20"/>
      <c r="U1975" s="20"/>
      <c r="V1975" s="20"/>
      <c r="W1975" s="20"/>
    </row>
    <row r="1976" spans="1:23">
      <c r="A1976" s="20"/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  <c r="S1976" s="20"/>
      <c r="T1976" s="20"/>
      <c r="U1976" s="20"/>
      <c r="V1976" s="20"/>
      <c r="W1976" s="20"/>
    </row>
    <row r="1977" spans="1:23">
      <c r="A1977" s="20"/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  <c r="S1977" s="20"/>
      <c r="T1977" s="20"/>
      <c r="U1977" s="20"/>
      <c r="V1977" s="20"/>
      <c r="W1977" s="20"/>
    </row>
    <row r="1978" spans="1:23">
      <c r="A1978" s="20"/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  <c r="S1978" s="20"/>
      <c r="T1978" s="20"/>
      <c r="U1978" s="20"/>
      <c r="V1978" s="20"/>
      <c r="W1978" s="20"/>
    </row>
    <row r="1979" spans="1:23">
      <c r="A1979" s="20"/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  <c r="R1979" s="20"/>
      <c r="S1979" s="20"/>
      <c r="T1979" s="20"/>
      <c r="U1979" s="20"/>
      <c r="V1979" s="20"/>
      <c r="W1979" s="20"/>
    </row>
    <row r="1980" spans="1:23">
      <c r="A1980" s="20"/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20"/>
      <c r="T1980" s="20"/>
      <c r="U1980" s="20"/>
      <c r="V1980" s="20"/>
      <c r="W1980" s="20"/>
    </row>
    <row r="1981" spans="1:23">
      <c r="A1981" s="20"/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</row>
    <row r="1982" spans="1:23">
      <c r="A1982" s="20"/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20"/>
      <c r="T1982" s="20"/>
      <c r="U1982" s="20"/>
      <c r="V1982" s="20"/>
      <c r="W1982" s="20"/>
    </row>
    <row r="1983" spans="1:23">
      <c r="A1983" s="20"/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  <c r="S1983" s="20"/>
      <c r="T1983" s="20"/>
      <c r="U1983" s="20"/>
      <c r="V1983" s="20"/>
      <c r="W1983" s="20"/>
    </row>
    <row r="1984" spans="1:23">
      <c r="A1984" s="20"/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0"/>
      <c r="T1984" s="20"/>
      <c r="U1984" s="20"/>
      <c r="V1984" s="20"/>
      <c r="W1984" s="20"/>
    </row>
    <row r="1985" spans="1:23">
      <c r="A1985" s="20"/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  <c r="S1985" s="20"/>
      <c r="T1985" s="20"/>
      <c r="U1985" s="20"/>
      <c r="V1985" s="20"/>
      <c r="W1985" s="20"/>
    </row>
    <row r="1986" spans="1:23">
      <c r="A1986" s="20"/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  <c r="R1986" s="20"/>
      <c r="S1986" s="20"/>
      <c r="T1986" s="20"/>
      <c r="U1986" s="20"/>
      <c r="V1986" s="20"/>
      <c r="W1986" s="20"/>
    </row>
    <row r="1987" spans="1:23">
      <c r="A1987" s="20"/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20"/>
      <c r="S1987" s="20"/>
      <c r="T1987" s="20"/>
      <c r="U1987" s="20"/>
      <c r="V1987" s="20"/>
      <c r="W1987" s="20"/>
    </row>
    <row r="1988" spans="1:23">
      <c r="A1988" s="20"/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  <c r="S1988" s="20"/>
      <c r="T1988" s="20"/>
      <c r="U1988" s="20"/>
      <c r="V1988" s="20"/>
      <c r="W1988" s="20"/>
    </row>
    <row r="1989" spans="1:23">
      <c r="A1989" s="20"/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  <c r="R1989" s="20"/>
      <c r="S1989" s="20"/>
      <c r="T1989" s="20"/>
      <c r="U1989" s="20"/>
      <c r="V1989" s="20"/>
      <c r="W1989" s="20"/>
    </row>
    <row r="1990" spans="1:23">
      <c r="A1990" s="20"/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  <c r="S1990" s="20"/>
      <c r="T1990" s="20"/>
      <c r="U1990" s="20"/>
      <c r="V1990" s="20"/>
      <c r="W1990" s="20"/>
    </row>
    <row r="1991" spans="1:23">
      <c r="A1991" s="20"/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  <c r="R1991" s="20"/>
      <c r="S1991" s="20"/>
      <c r="T1991" s="20"/>
      <c r="U1991" s="20"/>
      <c r="V1991" s="20"/>
      <c r="W1991" s="20"/>
    </row>
    <row r="1992" spans="1:23">
      <c r="A1992" s="20"/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20"/>
      <c r="S1992" s="20"/>
      <c r="T1992" s="20"/>
      <c r="U1992" s="20"/>
      <c r="V1992" s="20"/>
      <c r="W1992" s="20"/>
    </row>
    <row r="1993" spans="1:23">
      <c r="A1993" s="20"/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  <c r="R1993" s="20"/>
      <c r="S1993" s="20"/>
      <c r="T1993" s="20"/>
      <c r="U1993" s="20"/>
      <c r="V1993" s="20"/>
      <c r="W1993" s="20"/>
    </row>
    <row r="1994" spans="1:23">
      <c r="A1994" s="20"/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0"/>
      <c r="T1994" s="20"/>
      <c r="U1994" s="20"/>
      <c r="V1994" s="20"/>
      <c r="W1994" s="20"/>
    </row>
    <row r="1995" spans="1:23">
      <c r="A1995" s="20"/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  <c r="S1995" s="20"/>
      <c r="T1995" s="20"/>
      <c r="U1995" s="20"/>
      <c r="V1995" s="20"/>
      <c r="W1995" s="20"/>
    </row>
    <row r="1996" spans="1:23">
      <c r="A1996" s="20"/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  <c r="S1996" s="20"/>
      <c r="T1996" s="20"/>
      <c r="U1996" s="20"/>
      <c r="V1996" s="20"/>
      <c r="W1996" s="20"/>
    </row>
    <row r="1997" spans="1:23">
      <c r="A1997" s="20"/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  <c r="R1997" s="20"/>
      <c r="S1997" s="20"/>
      <c r="T1997" s="20"/>
      <c r="U1997" s="20"/>
      <c r="V1997" s="20"/>
      <c r="W1997" s="20"/>
    </row>
    <row r="1998" spans="1:23">
      <c r="A1998" s="20"/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  <c r="R1998" s="20"/>
      <c r="S1998" s="20"/>
      <c r="T1998" s="20"/>
      <c r="U1998" s="20"/>
      <c r="V1998" s="20"/>
      <c r="W1998" s="20"/>
    </row>
    <row r="1999" spans="1:23">
      <c r="A1999" s="20"/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  <c r="R1999" s="20"/>
      <c r="S1999" s="20"/>
      <c r="T1999" s="20"/>
      <c r="U1999" s="20"/>
      <c r="V1999" s="20"/>
      <c r="W1999" s="20"/>
    </row>
    <row r="2000" spans="1:23">
      <c r="A2000" s="20"/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  <c r="S2000" s="20"/>
      <c r="T2000" s="20"/>
      <c r="U2000" s="20"/>
      <c r="V2000" s="20"/>
      <c r="W2000" s="20"/>
    </row>
    <row r="2001" spans="1:23">
      <c r="A2001" s="20"/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  <c r="R2001" s="20"/>
      <c r="S2001" s="20"/>
      <c r="T2001" s="20"/>
      <c r="U2001" s="20"/>
      <c r="V2001" s="20"/>
      <c r="W2001" s="20"/>
    </row>
    <row r="2002" spans="1:23">
      <c r="A2002" s="20"/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20"/>
      <c r="S2002" s="20"/>
      <c r="T2002" s="20"/>
      <c r="U2002" s="20"/>
      <c r="V2002" s="20"/>
      <c r="W2002" s="20"/>
    </row>
    <row r="2003" spans="1:23">
      <c r="A2003" s="20"/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  <c r="S2003" s="20"/>
      <c r="T2003" s="20"/>
      <c r="U2003" s="20"/>
      <c r="V2003" s="20"/>
      <c r="W2003" s="20"/>
    </row>
    <row r="2004" spans="1:23">
      <c r="A2004" s="20"/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  <c r="S2004" s="20"/>
      <c r="T2004" s="20"/>
      <c r="U2004" s="20"/>
      <c r="V2004" s="20"/>
      <c r="W2004" s="20"/>
    </row>
    <row r="2005" spans="1:23">
      <c r="A2005" s="20"/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  <c r="R2005" s="20"/>
      <c r="S2005" s="20"/>
      <c r="T2005" s="20"/>
      <c r="U2005" s="20"/>
      <c r="V2005" s="20"/>
      <c r="W2005" s="20"/>
    </row>
    <row r="2006" spans="1:23">
      <c r="A2006" s="20"/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  <c r="S2006" s="20"/>
      <c r="T2006" s="20"/>
      <c r="U2006" s="20"/>
      <c r="V2006" s="20"/>
      <c r="W2006" s="20"/>
    </row>
    <row r="2007" spans="1:23">
      <c r="A2007" s="20"/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  <c r="R2007" s="20"/>
      <c r="S2007" s="20"/>
      <c r="T2007" s="20"/>
      <c r="U2007" s="20"/>
      <c r="V2007" s="20"/>
      <c r="W2007" s="20"/>
    </row>
    <row r="2008" spans="1:23">
      <c r="A2008" s="20"/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  <c r="S2008" s="20"/>
      <c r="T2008" s="20"/>
      <c r="U2008" s="20"/>
      <c r="V2008" s="20"/>
      <c r="W2008" s="20"/>
    </row>
    <row r="2009" spans="1:23">
      <c r="A2009" s="20"/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  <c r="S2009" s="20"/>
      <c r="T2009" s="20"/>
      <c r="U2009" s="20"/>
      <c r="V2009" s="20"/>
      <c r="W2009" s="20"/>
    </row>
    <row r="2010" spans="1:23">
      <c r="A2010" s="20"/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20"/>
      <c r="U2010" s="20"/>
      <c r="V2010" s="20"/>
      <c r="W2010" s="20"/>
    </row>
    <row r="2011" spans="1:23">
      <c r="A2011" s="20"/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  <c r="S2011" s="20"/>
      <c r="T2011" s="20"/>
      <c r="U2011" s="20"/>
      <c r="V2011" s="20"/>
      <c r="W2011" s="20"/>
    </row>
    <row r="2012" spans="1:23">
      <c r="A2012" s="20"/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0"/>
      <c r="W2012" s="20"/>
    </row>
    <row r="2013" spans="1:23">
      <c r="A2013" s="20"/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  <c r="R2013" s="20"/>
      <c r="S2013" s="20"/>
      <c r="T2013" s="20"/>
      <c r="U2013" s="20"/>
      <c r="V2013" s="20"/>
      <c r="W2013" s="20"/>
    </row>
    <row r="2014" spans="1:23">
      <c r="A2014" s="20"/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  <c r="R2014" s="20"/>
      <c r="S2014" s="20"/>
      <c r="T2014" s="20"/>
      <c r="U2014" s="20"/>
      <c r="V2014" s="20"/>
      <c r="W2014" s="20"/>
    </row>
    <row r="2015" spans="1:23">
      <c r="A2015" s="20"/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  <c r="R2015" s="20"/>
      <c r="S2015" s="20"/>
      <c r="T2015" s="20"/>
      <c r="U2015" s="20"/>
      <c r="V2015" s="20"/>
      <c r="W2015" s="20"/>
    </row>
    <row r="2016" spans="1:23">
      <c r="A2016" s="20"/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</row>
    <row r="2017" spans="1:23">
      <c r="A2017" s="20"/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/>
      <c r="S2017" s="20"/>
      <c r="T2017" s="20"/>
      <c r="U2017" s="20"/>
      <c r="V2017" s="20"/>
      <c r="W2017" s="20"/>
    </row>
    <row r="2018" spans="1:23">
      <c r="A2018" s="20"/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0"/>
      <c r="W2018" s="20"/>
    </row>
    <row r="2019" spans="1:23">
      <c r="A2019" s="20"/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  <c r="R2019" s="20"/>
      <c r="S2019" s="20"/>
      <c r="T2019" s="20"/>
      <c r="U2019" s="20"/>
      <c r="V2019" s="20"/>
      <c r="W2019" s="20"/>
    </row>
    <row r="2020" spans="1:23">
      <c r="A2020" s="20"/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/>
      <c r="S2020" s="20"/>
      <c r="T2020" s="20"/>
      <c r="U2020" s="20"/>
      <c r="V2020" s="20"/>
      <c r="W2020" s="20"/>
    </row>
    <row r="2021" spans="1:23">
      <c r="A2021" s="20"/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/>
      <c r="S2021" s="20"/>
      <c r="T2021" s="20"/>
      <c r="U2021" s="20"/>
      <c r="V2021" s="20"/>
      <c r="W2021" s="20"/>
    </row>
    <row r="2022" spans="1:23">
      <c r="A2022" s="20"/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  <c r="R2022" s="20"/>
      <c r="S2022" s="20"/>
      <c r="T2022" s="20"/>
      <c r="U2022" s="20"/>
      <c r="V2022" s="20"/>
      <c r="W2022" s="20"/>
    </row>
    <row r="2023" spans="1:23">
      <c r="A2023" s="20"/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  <c r="R2023" s="20"/>
      <c r="S2023" s="20"/>
      <c r="T2023" s="20"/>
      <c r="U2023" s="20"/>
      <c r="V2023" s="20"/>
      <c r="W2023" s="20"/>
    </row>
    <row r="2024" spans="1:23">
      <c r="A2024" s="20"/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  <c r="S2024" s="20"/>
      <c r="T2024" s="20"/>
      <c r="U2024" s="20"/>
      <c r="V2024" s="20"/>
      <c r="W2024" s="20"/>
    </row>
    <row r="2025" spans="1:23">
      <c r="A2025" s="20"/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  <c r="R2025" s="20"/>
      <c r="S2025" s="20"/>
      <c r="T2025" s="20"/>
      <c r="U2025" s="20"/>
      <c r="V2025" s="20"/>
      <c r="W2025" s="20"/>
    </row>
    <row r="2026" spans="1:23">
      <c r="A2026" s="20"/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  <c r="R2026" s="20"/>
      <c r="S2026" s="20"/>
      <c r="T2026" s="20"/>
      <c r="U2026" s="20"/>
      <c r="V2026" s="20"/>
      <c r="W2026" s="20"/>
    </row>
    <row r="2027" spans="1:23">
      <c r="A2027" s="20"/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  <c r="R2027" s="20"/>
      <c r="S2027" s="20"/>
      <c r="T2027" s="20"/>
      <c r="U2027" s="20"/>
      <c r="V2027" s="20"/>
      <c r="W2027" s="20"/>
    </row>
    <row r="2028" spans="1:23">
      <c r="A2028" s="20"/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  <c r="S2028" s="20"/>
      <c r="T2028" s="20"/>
      <c r="U2028" s="20"/>
      <c r="V2028" s="20"/>
      <c r="W2028" s="20"/>
    </row>
    <row r="2029" spans="1:23">
      <c r="A2029" s="20"/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  <c r="R2029" s="20"/>
      <c r="S2029" s="20"/>
      <c r="T2029" s="20"/>
      <c r="U2029" s="20"/>
      <c r="V2029" s="20"/>
      <c r="W2029" s="20"/>
    </row>
    <row r="2030" spans="1:23">
      <c r="A2030" s="20"/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0"/>
      <c r="T2030" s="20"/>
      <c r="U2030" s="20"/>
      <c r="V2030" s="20"/>
      <c r="W2030" s="20"/>
    </row>
    <row r="2031" spans="1:23">
      <c r="A2031" s="20"/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  <c r="S2031" s="20"/>
      <c r="T2031" s="20"/>
      <c r="U2031" s="20"/>
      <c r="V2031" s="20"/>
      <c r="W2031" s="20"/>
    </row>
    <row r="2032" spans="1:23">
      <c r="A2032" s="20"/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  <c r="R2032" s="20"/>
      <c r="S2032" s="20"/>
      <c r="T2032" s="20"/>
      <c r="U2032" s="20"/>
      <c r="V2032" s="20"/>
      <c r="W2032" s="20"/>
    </row>
    <row r="2033" spans="1:23">
      <c r="A2033" s="20"/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  <c r="R2033" s="20"/>
      <c r="S2033" s="20"/>
      <c r="T2033" s="20"/>
      <c r="U2033" s="20"/>
      <c r="V2033" s="20"/>
      <c r="W2033" s="20"/>
    </row>
    <row r="2034" spans="1:23">
      <c r="A2034" s="20"/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  <c r="R2034" s="20"/>
      <c r="S2034" s="20"/>
      <c r="T2034" s="20"/>
      <c r="U2034" s="20"/>
      <c r="V2034" s="20"/>
      <c r="W2034" s="20"/>
    </row>
    <row r="2035" spans="1:23">
      <c r="A2035" s="20"/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  <c r="P2035" s="20"/>
      <c r="Q2035" s="20"/>
      <c r="R2035" s="20"/>
      <c r="S2035" s="20"/>
      <c r="T2035" s="20"/>
      <c r="U2035" s="20"/>
      <c r="V2035" s="20"/>
      <c r="W2035" s="20"/>
    </row>
    <row r="2036" spans="1:23">
      <c r="A2036" s="20"/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0"/>
      <c r="T2036" s="20"/>
      <c r="U2036" s="20"/>
      <c r="V2036" s="20"/>
      <c r="W2036" s="20"/>
    </row>
    <row r="2037" spans="1:23">
      <c r="A2037" s="20"/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  <c r="R2037" s="20"/>
      <c r="S2037" s="20"/>
      <c r="T2037" s="20"/>
      <c r="U2037" s="20"/>
      <c r="V2037" s="20"/>
      <c r="W2037" s="20"/>
    </row>
    <row r="2038" spans="1:23">
      <c r="A2038" s="20"/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  <c r="R2038" s="20"/>
      <c r="S2038" s="20"/>
      <c r="T2038" s="20"/>
      <c r="U2038" s="20"/>
      <c r="V2038" s="20"/>
      <c r="W2038" s="20"/>
    </row>
    <row r="2039" spans="1:23">
      <c r="A2039" s="20"/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  <c r="S2039" s="20"/>
      <c r="T2039" s="20"/>
      <c r="U2039" s="20"/>
      <c r="V2039" s="20"/>
      <c r="W2039" s="20"/>
    </row>
    <row r="2040" spans="1:23">
      <c r="A2040" s="20"/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  <c r="S2040" s="20"/>
      <c r="T2040" s="20"/>
      <c r="U2040" s="20"/>
      <c r="V2040" s="20"/>
      <c r="W2040" s="20"/>
    </row>
    <row r="2041" spans="1:23">
      <c r="A2041" s="20"/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  <c r="R2041" s="20"/>
      <c r="S2041" s="20"/>
      <c r="T2041" s="20"/>
      <c r="U2041" s="20"/>
      <c r="V2041" s="20"/>
      <c r="W2041" s="20"/>
    </row>
    <row r="2042" spans="1:23">
      <c r="A2042" s="20"/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  <c r="S2042" s="20"/>
      <c r="T2042" s="20"/>
      <c r="U2042" s="20"/>
      <c r="V2042" s="20"/>
      <c r="W2042" s="20"/>
    </row>
    <row r="2043" spans="1:23">
      <c r="A2043" s="20"/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  <c r="P2043" s="20"/>
      <c r="Q2043" s="20"/>
      <c r="R2043" s="20"/>
      <c r="S2043" s="20"/>
      <c r="T2043" s="20"/>
      <c r="U2043" s="20"/>
      <c r="V2043" s="20"/>
      <c r="W2043" s="20"/>
    </row>
    <row r="2044" spans="1:23">
      <c r="A2044" s="20"/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  <c r="R2044" s="20"/>
      <c r="S2044" s="20"/>
      <c r="T2044" s="20"/>
      <c r="U2044" s="20"/>
      <c r="V2044" s="20"/>
      <c r="W2044" s="20"/>
    </row>
    <row r="2045" spans="1:23">
      <c r="A2045" s="20"/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  <c r="R2045" s="20"/>
      <c r="S2045" s="20"/>
      <c r="T2045" s="20"/>
      <c r="U2045" s="20"/>
      <c r="V2045" s="20"/>
      <c r="W2045" s="20"/>
    </row>
    <row r="2046" spans="1:23">
      <c r="A2046" s="20"/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  <c r="R2046" s="20"/>
      <c r="S2046" s="20"/>
      <c r="T2046" s="20"/>
      <c r="U2046" s="20"/>
      <c r="V2046" s="20"/>
      <c r="W2046" s="20"/>
    </row>
    <row r="2047" spans="1:23">
      <c r="A2047" s="20"/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  <c r="R2047" s="20"/>
      <c r="S2047" s="20"/>
      <c r="T2047" s="20"/>
      <c r="U2047" s="20"/>
      <c r="V2047" s="20"/>
      <c r="W2047" s="20"/>
    </row>
    <row r="2048" spans="1:23">
      <c r="A2048" s="20"/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  <c r="S2048" s="20"/>
      <c r="T2048" s="20"/>
      <c r="U2048" s="20"/>
      <c r="V2048" s="20"/>
      <c r="W2048" s="20"/>
    </row>
    <row r="2049" spans="1:23">
      <c r="A2049" s="20"/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  <c r="P2049" s="20"/>
      <c r="Q2049" s="20"/>
      <c r="R2049" s="20"/>
      <c r="S2049" s="20"/>
      <c r="T2049" s="20"/>
      <c r="U2049" s="20"/>
      <c r="V2049" s="20"/>
      <c r="W2049" s="20"/>
    </row>
    <row r="2050" spans="1:23">
      <c r="A2050" s="20"/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  <c r="R2050" s="20"/>
      <c r="S2050" s="20"/>
      <c r="T2050" s="20"/>
      <c r="U2050" s="20"/>
      <c r="V2050" s="20"/>
      <c r="W2050" s="20"/>
    </row>
    <row r="2051" spans="1:23">
      <c r="A2051" s="20"/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  <c r="R2051" s="20"/>
      <c r="S2051" s="20"/>
      <c r="T2051" s="20"/>
      <c r="U2051" s="20"/>
      <c r="V2051" s="20"/>
      <c r="W2051" s="20"/>
    </row>
    <row r="2052" spans="1:23">
      <c r="A2052" s="20"/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  <c r="R2052" s="20"/>
      <c r="S2052" s="20"/>
      <c r="T2052" s="20"/>
      <c r="U2052" s="20"/>
      <c r="V2052" s="20"/>
      <c r="W2052" s="20"/>
    </row>
    <row r="2053" spans="1:23">
      <c r="A2053" s="20"/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  <c r="P2053" s="20"/>
      <c r="Q2053" s="20"/>
      <c r="R2053" s="20"/>
      <c r="S2053" s="20"/>
      <c r="T2053" s="20"/>
      <c r="U2053" s="20"/>
      <c r="V2053" s="20"/>
      <c r="W2053" s="20"/>
    </row>
    <row r="2054" spans="1:23">
      <c r="A2054" s="20"/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  <c r="R2054" s="20"/>
      <c r="S2054" s="20"/>
      <c r="T2054" s="20"/>
      <c r="U2054" s="20"/>
      <c r="V2054" s="20"/>
      <c r="W2054" s="20"/>
    </row>
    <row r="2055" spans="1:23">
      <c r="A2055" s="20"/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  <c r="P2055" s="20"/>
      <c r="Q2055" s="20"/>
      <c r="R2055" s="20"/>
      <c r="S2055" s="20"/>
      <c r="T2055" s="20"/>
      <c r="U2055" s="20"/>
      <c r="V2055" s="20"/>
      <c r="W2055" s="20"/>
    </row>
    <row r="2056" spans="1:23">
      <c r="A2056" s="20"/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  <c r="P2056" s="20"/>
      <c r="Q2056" s="20"/>
      <c r="R2056" s="20"/>
      <c r="S2056" s="20"/>
      <c r="T2056" s="20"/>
      <c r="U2056" s="20"/>
      <c r="V2056" s="20"/>
      <c r="W2056" s="20"/>
    </row>
    <row r="2057" spans="1:23">
      <c r="A2057" s="20"/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  <c r="P2057" s="20"/>
      <c r="Q2057" s="20"/>
      <c r="R2057" s="20"/>
      <c r="S2057" s="20"/>
      <c r="T2057" s="20"/>
      <c r="U2057" s="20"/>
      <c r="V2057" s="20"/>
      <c r="W2057" s="20"/>
    </row>
    <row r="2058" spans="1:23">
      <c r="A2058" s="20"/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  <c r="P2058" s="20"/>
      <c r="Q2058" s="20"/>
      <c r="R2058" s="20"/>
      <c r="S2058" s="20"/>
      <c r="T2058" s="20"/>
      <c r="U2058" s="20"/>
      <c r="V2058" s="20"/>
      <c r="W2058" s="20"/>
    </row>
    <row r="2059" spans="1:23">
      <c r="A2059" s="20"/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  <c r="P2059" s="20"/>
      <c r="Q2059" s="20"/>
      <c r="R2059" s="20"/>
      <c r="S2059" s="20"/>
      <c r="T2059" s="20"/>
      <c r="U2059" s="20"/>
      <c r="V2059" s="20"/>
      <c r="W2059" s="20"/>
    </row>
    <row r="2060" spans="1:23">
      <c r="A2060" s="20"/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  <c r="R2060" s="20"/>
      <c r="S2060" s="20"/>
      <c r="T2060" s="20"/>
      <c r="U2060" s="20"/>
      <c r="V2060" s="20"/>
      <c r="W2060" s="20"/>
    </row>
    <row r="2061" spans="1:23">
      <c r="A2061" s="20"/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  <c r="P2061" s="20"/>
      <c r="Q2061" s="20"/>
      <c r="R2061" s="20"/>
      <c r="S2061" s="20"/>
      <c r="T2061" s="20"/>
      <c r="U2061" s="20"/>
      <c r="V2061" s="20"/>
      <c r="W2061" s="20"/>
    </row>
    <row r="2062" spans="1:23">
      <c r="A2062" s="20"/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  <c r="P2062" s="20"/>
      <c r="Q2062" s="20"/>
      <c r="R2062" s="20"/>
      <c r="S2062" s="20"/>
      <c r="T2062" s="20"/>
      <c r="U2062" s="20"/>
      <c r="V2062" s="20"/>
      <c r="W2062" s="20"/>
    </row>
    <row r="2063" spans="1:23">
      <c r="A2063" s="20"/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  <c r="P2063" s="20"/>
      <c r="Q2063" s="20"/>
      <c r="R2063" s="20"/>
      <c r="S2063" s="20"/>
      <c r="T2063" s="20"/>
      <c r="U2063" s="20"/>
      <c r="V2063" s="20"/>
      <c r="W2063" s="20"/>
    </row>
    <row r="2064" spans="1:23">
      <c r="A2064" s="20"/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  <c r="P2064" s="20"/>
      <c r="Q2064" s="20"/>
      <c r="R2064" s="20"/>
      <c r="S2064" s="20"/>
      <c r="T2064" s="20"/>
      <c r="U2064" s="20"/>
      <c r="V2064" s="20"/>
      <c r="W2064" s="20"/>
    </row>
    <row r="2065" spans="1:23">
      <c r="A2065" s="20"/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  <c r="P2065" s="20"/>
      <c r="Q2065" s="20"/>
      <c r="R2065" s="20"/>
      <c r="S2065" s="20"/>
      <c r="T2065" s="20"/>
      <c r="U2065" s="20"/>
      <c r="V2065" s="20"/>
      <c r="W2065" s="20"/>
    </row>
    <row r="2066" spans="1:23">
      <c r="A2066" s="20"/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  <c r="R2066" s="20"/>
      <c r="S2066" s="20"/>
      <c r="T2066" s="20"/>
      <c r="U2066" s="20"/>
      <c r="V2066" s="20"/>
      <c r="W2066" s="20"/>
    </row>
    <row r="2067" spans="1:23">
      <c r="A2067" s="20"/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  <c r="P2067" s="20"/>
      <c r="Q2067" s="20"/>
      <c r="R2067" s="20"/>
      <c r="S2067" s="20"/>
      <c r="T2067" s="20"/>
      <c r="U2067" s="20"/>
      <c r="V2067" s="20"/>
      <c r="W2067" s="20"/>
    </row>
    <row r="2068" spans="1:23">
      <c r="A2068" s="20"/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  <c r="R2068" s="20"/>
      <c r="S2068" s="20"/>
      <c r="T2068" s="20"/>
      <c r="U2068" s="20"/>
      <c r="V2068" s="20"/>
      <c r="W2068" s="20"/>
    </row>
    <row r="2069" spans="1:23">
      <c r="A2069" s="20"/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  <c r="P2069" s="20"/>
      <c r="Q2069" s="20"/>
      <c r="R2069" s="20"/>
      <c r="S2069" s="20"/>
      <c r="T2069" s="20"/>
      <c r="U2069" s="20"/>
      <c r="V2069" s="20"/>
      <c r="W2069" s="20"/>
    </row>
    <row r="2070" spans="1:23">
      <c r="A2070" s="20"/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  <c r="R2070" s="20"/>
      <c r="S2070" s="20"/>
      <c r="T2070" s="20"/>
      <c r="U2070" s="20"/>
      <c r="V2070" s="20"/>
      <c r="W2070" s="20"/>
    </row>
    <row r="2071" spans="1:23">
      <c r="A2071" s="20"/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  <c r="P2071" s="20"/>
      <c r="Q2071" s="20"/>
      <c r="R2071" s="20"/>
      <c r="S2071" s="20"/>
      <c r="T2071" s="20"/>
      <c r="U2071" s="20"/>
      <c r="V2071" s="20"/>
      <c r="W2071" s="20"/>
    </row>
    <row r="2072" spans="1:23">
      <c r="A2072" s="20"/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  <c r="R2072" s="20"/>
      <c r="S2072" s="20"/>
      <c r="T2072" s="20"/>
      <c r="U2072" s="20"/>
      <c r="V2072" s="20"/>
      <c r="W2072" s="20"/>
    </row>
    <row r="2073" spans="1:23">
      <c r="A2073" s="20"/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  <c r="P2073" s="20"/>
      <c r="Q2073" s="20"/>
      <c r="R2073" s="20"/>
      <c r="S2073" s="20"/>
      <c r="T2073" s="20"/>
      <c r="U2073" s="20"/>
      <c r="V2073" s="20"/>
      <c r="W2073" s="20"/>
    </row>
    <row r="2074" spans="1:23">
      <c r="A2074" s="20"/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  <c r="P2074" s="20"/>
      <c r="Q2074" s="20"/>
      <c r="R2074" s="20"/>
      <c r="S2074" s="20"/>
      <c r="T2074" s="20"/>
      <c r="U2074" s="20"/>
      <c r="V2074" s="20"/>
      <c r="W2074" s="20"/>
    </row>
    <row r="2075" spans="1:23">
      <c r="A2075" s="20"/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  <c r="P2075" s="20"/>
      <c r="Q2075" s="20"/>
      <c r="R2075" s="20"/>
      <c r="S2075" s="20"/>
      <c r="T2075" s="20"/>
      <c r="U2075" s="20"/>
      <c r="V2075" s="20"/>
      <c r="W2075" s="20"/>
    </row>
    <row r="2076" spans="1:23">
      <c r="A2076" s="20"/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  <c r="R2076" s="20"/>
      <c r="S2076" s="20"/>
      <c r="T2076" s="20"/>
      <c r="U2076" s="20"/>
      <c r="V2076" s="20"/>
      <c r="W2076" s="20"/>
    </row>
    <row r="2077" spans="1:23">
      <c r="A2077" s="20"/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  <c r="P2077" s="20"/>
      <c r="Q2077" s="20"/>
      <c r="R2077" s="20"/>
      <c r="S2077" s="20"/>
      <c r="T2077" s="20"/>
      <c r="U2077" s="20"/>
      <c r="V2077" s="20"/>
      <c r="W2077" s="20"/>
    </row>
    <row r="2078" spans="1:23">
      <c r="A2078" s="20"/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  <c r="R2078" s="20"/>
      <c r="S2078" s="20"/>
      <c r="T2078" s="20"/>
      <c r="U2078" s="20"/>
      <c r="V2078" s="20"/>
      <c r="W2078" s="20"/>
    </row>
    <row r="2079" spans="1:23">
      <c r="A2079" s="20"/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  <c r="P2079" s="20"/>
      <c r="Q2079" s="20"/>
      <c r="R2079" s="20"/>
      <c r="S2079" s="20"/>
      <c r="T2079" s="20"/>
      <c r="U2079" s="20"/>
      <c r="V2079" s="20"/>
      <c r="W2079" s="20"/>
    </row>
    <row r="2080" spans="1:23">
      <c r="A2080" s="20"/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  <c r="P2080" s="20"/>
      <c r="Q2080" s="20"/>
      <c r="R2080" s="20"/>
      <c r="S2080" s="20"/>
      <c r="T2080" s="20"/>
      <c r="U2080" s="20"/>
      <c r="V2080" s="20"/>
      <c r="W2080" s="20"/>
    </row>
    <row r="2081" spans="1:23">
      <c r="A2081" s="20"/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  <c r="P2081" s="20"/>
      <c r="Q2081" s="20"/>
      <c r="R2081" s="20"/>
      <c r="S2081" s="20"/>
      <c r="T2081" s="20"/>
      <c r="U2081" s="20"/>
      <c r="V2081" s="20"/>
      <c r="W2081" s="20"/>
    </row>
    <row r="2082" spans="1:23">
      <c r="A2082" s="20"/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  <c r="P2082" s="20"/>
      <c r="Q2082" s="20"/>
      <c r="R2082" s="20"/>
      <c r="S2082" s="20"/>
      <c r="T2082" s="20"/>
      <c r="U2082" s="20"/>
      <c r="V2082" s="20"/>
      <c r="W2082" s="20"/>
    </row>
    <row r="2083" spans="1:23">
      <c r="A2083" s="20"/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  <c r="P2083" s="20"/>
      <c r="Q2083" s="20"/>
      <c r="R2083" s="20"/>
      <c r="S2083" s="20"/>
      <c r="T2083" s="20"/>
      <c r="U2083" s="20"/>
      <c r="V2083" s="20"/>
      <c r="W2083" s="20"/>
    </row>
    <row r="2084" spans="1:23">
      <c r="A2084" s="20"/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  <c r="P2084" s="20"/>
      <c r="Q2084" s="20"/>
      <c r="R2084" s="20"/>
      <c r="S2084" s="20"/>
      <c r="T2084" s="20"/>
      <c r="U2084" s="20"/>
      <c r="V2084" s="20"/>
      <c r="W2084" s="20"/>
    </row>
    <row r="2085" spans="1:23">
      <c r="A2085" s="20"/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  <c r="P2085" s="20"/>
      <c r="Q2085" s="20"/>
      <c r="R2085" s="20"/>
      <c r="S2085" s="20"/>
      <c r="T2085" s="20"/>
      <c r="U2085" s="20"/>
      <c r="V2085" s="20"/>
      <c r="W2085" s="20"/>
    </row>
    <row r="2086" spans="1:23">
      <c r="A2086" s="20"/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  <c r="R2086" s="20"/>
      <c r="S2086" s="20"/>
      <c r="T2086" s="20"/>
      <c r="U2086" s="20"/>
      <c r="V2086" s="20"/>
      <c r="W2086" s="20"/>
    </row>
    <row r="2087" spans="1:23">
      <c r="A2087" s="20"/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  <c r="P2087" s="20"/>
      <c r="Q2087" s="20"/>
      <c r="R2087" s="20"/>
      <c r="S2087" s="20"/>
      <c r="T2087" s="20"/>
      <c r="U2087" s="20"/>
      <c r="V2087" s="20"/>
      <c r="W2087" s="20"/>
    </row>
    <row r="2088" spans="1:23">
      <c r="A2088" s="20"/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  <c r="P2088" s="20"/>
      <c r="Q2088" s="20"/>
      <c r="R2088" s="20"/>
      <c r="S2088" s="20"/>
      <c r="T2088" s="20"/>
      <c r="U2088" s="20"/>
      <c r="V2088" s="20"/>
      <c r="W2088" s="20"/>
    </row>
    <row r="2089" spans="1:23">
      <c r="A2089" s="20"/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  <c r="P2089" s="20"/>
      <c r="Q2089" s="20"/>
      <c r="R2089" s="20"/>
      <c r="S2089" s="20"/>
      <c r="T2089" s="20"/>
      <c r="U2089" s="20"/>
      <c r="V2089" s="20"/>
      <c r="W2089" s="20"/>
    </row>
    <row r="2090" spans="1:23">
      <c r="A2090" s="20"/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  <c r="P2090" s="20"/>
      <c r="Q2090" s="20"/>
      <c r="R2090" s="20"/>
      <c r="S2090" s="20"/>
      <c r="T2090" s="20"/>
      <c r="U2090" s="20"/>
      <c r="V2090" s="20"/>
      <c r="W2090" s="20"/>
    </row>
    <row r="2091" spans="1:23">
      <c r="A2091" s="20"/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  <c r="P2091" s="20"/>
      <c r="Q2091" s="20"/>
      <c r="R2091" s="20"/>
      <c r="S2091" s="20"/>
      <c r="T2091" s="20"/>
      <c r="U2091" s="20"/>
      <c r="V2091" s="20"/>
      <c r="W2091" s="20"/>
    </row>
    <row r="2092" spans="1:23">
      <c r="A2092" s="20"/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  <c r="P2092" s="20"/>
      <c r="Q2092" s="20"/>
      <c r="R2092" s="20"/>
      <c r="S2092" s="20"/>
      <c r="T2092" s="20"/>
      <c r="U2092" s="20"/>
      <c r="V2092" s="20"/>
      <c r="W2092" s="20"/>
    </row>
    <row r="2093" spans="1:23">
      <c r="A2093" s="20"/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  <c r="P2093" s="20"/>
      <c r="Q2093" s="20"/>
      <c r="R2093" s="20"/>
      <c r="S2093" s="20"/>
      <c r="T2093" s="20"/>
      <c r="U2093" s="20"/>
      <c r="V2093" s="20"/>
      <c r="W2093" s="20"/>
    </row>
    <row r="2094" spans="1:23">
      <c r="A2094" s="20"/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  <c r="P2094" s="20"/>
      <c r="Q2094" s="20"/>
      <c r="R2094" s="20"/>
      <c r="S2094" s="20"/>
      <c r="T2094" s="20"/>
      <c r="U2094" s="20"/>
      <c r="V2094" s="20"/>
      <c r="W2094" s="20"/>
    </row>
    <row r="2095" spans="1:23">
      <c r="A2095" s="20"/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  <c r="P2095" s="20"/>
      <c r="Q2095" s="20"/>
      <c r="R2095" s="20"/>
      <c r="S2095" s="20"/>
      <c r="T2095" s="20"/>
      <c r="U2095" s="20"/>
      <c r="V2095" s="20"/>
      <c r="W2095" s="20"/>
    </row>
    <row r="2096" spans="1:23">
      <c r="A2096" s="20"/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  <c r="P2096" s="20"/>
      <c r="Q2096" s="20"/>
      <c r="R2096" s="20"/>
      <c r="S2096" s="20"/>
      <c r="T2096" s="20"/>
      <c r="U2096" s="20"/>
      <c r="V2096" s="20"/>
      <c r="W2096" s="20"/>
    </row>
    <row r="2097" spans="1:23">
      <c r="A2097" s="20"/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  <c r="P2097" s="20"/>
      <c r="Q2097" s="20"/>
      <c r="R2097" s="20"/>
      <c r="S2097" s="20"/>
      <c r="T2097" s="20"/>
      <c r="U2097" s="20"/>
      <c r="V2097" s="20"/>
      <c r="W2097" s="20"/>
    </row>
    <row r="2098" spans="1:23">
      <c r="A2098" s="20"/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  <c r="R2098" s="20"/>
      <c r="S2098" s="20"/>
      <c r="T2098" s="20"/>
      <c r="U2098" s="20"/>
      <c r="V2098" s="20"/>
      <c r="W2098" s="20"/>
    </row>
    <row r="2099" spans="1:23">
      <c r="A2099" s="20"/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  <c r="P2099" s="20"/>
      <c r="Q2099" s="20"/>
      <c r="R2099" s="20"/>
      <c r="S2099" s="20"/>
      <c r="T2099" s="20"/>
      <c r="U2099" s="20"/>
      <c r="V2099" s="20"/>
      <c r="W2099" s="20"/>
    </row>
    <row r="2100" spans="1:23">
      <c r="A2100" s="20"/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  <c r="P2100" s="20"/>
      <c r="Q2100" s="20"/>
      <c r="R2100" s="20"/>
      <c r="S2100" s="20"/>
      <c r="T2100" s="20"/>
      <c r="U2100" s="20"/>
      <c r="V2100" s="20"/>
      <c r="W2100" s="20"/>
    </row>
    <row r="2101" spans="1:23">
      <c r="A2101" s="20"/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  <c r="R2101" s="20"/>
      <c r="S2101" s="20"/>
      <c r="T2101" s="20"/>
      <c r="U2101" s="20"/>
      <c r="V2101" s="20"/>
      <c r="W2101" s="20"/>
    </row>
    <row r="2102" spans="1:23">
      <c r="A2102" s="20"/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  <c r="R2102" s="20"/>
      <c r="S2102" s="20"/>
      <c r="T2102" s="20"/>
      <c r="U2102" s="20"/>
      <c r="V2102" s="20"/>
      <c r="W2102" s="20"/>
    </row>
    <row r="2103" spans="1:23">
      <c r="A2103" s="20"/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  <c r="R2103" s="20"/>
      <c r="S2103" s="20"/>
      <c r="T2103" s="20"/>
      <c r="U2103" s="20"/>
      <c r="V2103" s="20"/>
      <c r="W2103" s="20"/>
    </row>
    <row r="2104" spans="1:23">
      <c r="A2104" s="20"/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  <c r="R2104" s="20"/>
      <c r="S2104" s="20"/>
      <c r="T2104" s="20"/>
      <c r="U2104" s="20"/>
      <c r="V2104" s="20"/>
      <c r="W2104" s="20"/>
    </row>
    <row r="2105" spans="1:23">
      <c r="A2105" s="20"/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  <c r="P2105" s="20"/>
      <c r="Q2105" s="20"/>
      <c r="R2105" s="20"/>
      <c r="S2105" s="20"/>
      <c r="T2105" s="20"/>
      <c r="U2105" s="20"/>
      <c r="V2105" s="20"/>
      <c r="W2105" s="20"/>
    </row>
    <row r="2106" spans="1:23">
      <c r="A2106" s="20"/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  <c r="R2106" s="20"/>
      <c r="S2106" s="20"/>
      <c r="T2106" s="20"/>
      <c r="U2106" s="20"/>
      <c r="V2106" s="20"/>
      <c r="W2106" s="20"/>
    </row>
    <row r="2107" spans="1:23">
      <c r="A2107" s="20"/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  <c r="R2107" s="20"/>
      <c r="S2107" s="20"/>
      <c r="T2107" s="20"/>
      <c r="U2107" s="20"/>
      <c r="V2107" s="20"/>
      <c r="W2107" s="20"/>
    </row>
    <row r="2108" spans="1:23">
      <c r="A2108" s="20"/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  <c r="R2108" s="20"/>
      <c r="S2108" s="20"/>
      <c r="T2108" s="20"/>
      <c r="U2108" s="20"/>
      <c r="V2108" s="20"/>
      <c r="W2108" s="20"/>
    </row>
    <row r="2109" spans="1:23">
      <c r="A2109" s="20"/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  <c r="P2109" s="20"/>
      <c r="Q2109" s="20"/>
      <c r="R2109" s="20"/>
      <c r="S2109" s="20"/>
      <c r="T2109" s="20"/>
      <c r="U2109" s="20"/>
      <c r="V2109" s="20"/>
      <c r="W2109" s="20"/>
    </row>
    <row r="2110" spans="1:23">
      <c r="A2110" s="20"/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  <c r="R2110" s="20"/>
      <c r="S2110" s="20"/>
      <c r="T2110" s="20"/>
      <c r="U2110" s="20"/>
      <c r="V2110" s="20"/>
      <c r="W2110" s="20"/>
    </row>
    <row r="2111" spans="1:23">
      <c r="A2111" s="20"/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  <c r="P2111" s="20"/>
      <c r="Q2111" s="20"/>
      <c r="R2111" s="20"/>
      <c r="S2111" s="20"/>
      <c r="T2111" s="20"/>
      <c r="U2111" s="20"/>
      <c r="V2111" s="20"/>
      <c r="W2111" s="20"/>
    </row>
    <row r="2112" spans="1:23">
      <c r="A2112" s="20"/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  <c r="P2112" s="20"/>
      <c r="Q2112" s="20"/>
      <c r="R2112" s="20"/>
      <c r="S2112" s="20"/>
      <c r="T2112" s="20"/>
      <c r="U2112" s="20"/>
      <c r="V2112" s="20"/>
      <c r="W2112" s="20"/>
    </row>
    <row r="2113" spans="1:23">
      <c r="A2113" s="20"/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  <c r="R2113" s="20"/>
      <c r="S2113" s="20"/>
      <c r="T2113" s="20"/>
      <c r="U2113" s="20"/>
      <c r="V2113" s="20"/>
      <c r="W2113" s="20"/>
    </row>
    <row r="2114" spans="1:23">
      <c r="A2114" s="20"/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  <c r="R2114" s="20"/>
      <c r="S2114" s="20"/>
      <c r="T2114" s="20"/>
      <c r="U2114" s="20"/>
      <c r="V2114" s="20"/>
      <c r="W2114" s="20"/>
    </row>
    <row r="2115" spans="1:23">
      <c r="A2115" s="20"/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  <c r="P2115" s="20"/>
      <c r="Q2115" s="20"/>
      <c r="R2115" s="20"/>
      <c r="S2115" s="20"/>
      <c r="T2115" s="20"/>
      <c r="U2115" s="20"/>
      <c r="V2115" s="20"/>
      <c r="W2115" s="20"/>
    </row>
    <row r="2116" spans="1:23">
      <c r="A2116" s="20"/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  <c r="R2116" s="20"/>
      <c r="S2116" s="20"/>
      <c r="T2116" s="20"/>
      <c r="U2116" s="20"/>
      <c r="V2116" s="20"/>
      <c r="W2116" s="20"/>
    </row>
    <row r="2117" spans="1:23">
      <c r="A2117" s="20"/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  <c r="P2117" s="20"/>
      <c r="Q2117" s="20"/>
      <c r="R2117" s="20"/>
      <c r="S2117" s="20"/>
      <c r="T2117" s="20"/>
      <c r="U2117" s="20"/>
      <c r="V2117" s="20"/>
      <c r="W2117" s="20"/>
    </row>
    <row r="2118" spans="1:23">
      <c r="A2118" s="20"/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  <c r="R2118" s="20"/>
      <c r="S2118" s="20"/>
      <c r="T2118" s="20"/>
      <c r="U2118" s="20"/>
      <c r="V2118" s="20"/>
      <c r="W2118" s="20"/>
    </row>
    <row r="2119" spans="1:23">
      <c r="A2119" s="20"/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  <c r="P2119" s="20"/>
      <c r="Q2119" s="20"/>
      <c r="R2119" s="20"/>
      <c r="S2119" s="20"/>
      <c r="T2119" s="20"/>
      <c r="U2119" s="20"/>
      <c r="V2119" s="20"/>
      <c r="W2119" s="20"/>
    </row>
    <row r="2120" spans="1:23">
      <c r="A2120" s="20"/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  <c r="P2120" s="20"/>
      <c r="Q2120" s="20"/>
      <c r="R2120" s="20"/>
      <c r="S2120" s="20"/>
      <c r="T2120" s="20"/>
      <c r="U2120" s="20"/>
      <c r="V2120" s="20"/>
      <c r="W2120" s="20"/>
    </row>
    <row r="2121" spans="1:23">
      <c r="A2121" s="20"/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  <c r="P2121" s="20"/>
      <c r="Q2121" s="20"/>
      <c r="R2121" s="20"/>
      <c r="S2121" s="20"/>
      <c r="T2121" s="20"/>
      <c r="U2121" s="20"/>
      <c r="V2121" s="20"/>
      <c r="W2121" s="20"/>
    </row>
    <row r="2122" spans="1:23">
      <c r="A2122" s="20"/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  <c r="R2122" s="20"/>
      <c r="S2122" s="20"/>
      <c r="T2122" s="20"/>
      <c r="U2122" s="20"/>
      <c r="V2122" s="20"/>
      <c r="W2122" s="20"/>
    </row>
    <row r="2123" spans="1:23">
      <c r="A2123" s="20"/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  <c r="P2123" s="20"/>
      <c r="Q2123" s="20"/>
      <c r="R2123" s="20"/>
      <c r="S2123" s="20"/>
      <c r="T2123" s="20"/>
      <c r="U2123" s="20"/>
      <c r="V2123" s="20"/>
      <c r="W2123" s="20"/>
    </row>
    <row r="2124" spans="1:23">
      <c r="A2124" s="20"/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  <c r="P2124" s="20"/>
      <c r="Q2124" s="20"/>
      <c r="R2124" s="20"/>
      <c r="S2124" s="20"/>
      <c r="T2124" s="20"/>
      <c r="U2124" s="20"/>
      <c r="V2124" s="20"/>
      <c r="W2124" s="20"/>
    </row>
    <row r="2125" spans="1:23">
      <c r="A2125" s="20"/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  <c r="P2125" s="20"/>
      <c r="Q2125" s="20"/>
      <c r="R2125" s="20"/>
      <c r="S2125" s="20"/>
      <c r="T2125" s="20"/>
      <c r="U2125" s="20"/>
      <c r="V2125" s="20"/>
      <c r="W2125" s="20"/>
    </row>
    <row r="2126" spans="1:23">
      <c r="A2126" s="20"/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  <c r="R2126" s="20"/>
      <c r="S2126" s="20"/>
      <c r="T2126" s="20"/>
      <c r="U2126" s="20"/>
      <c r="V2126" s="20"/>
      <c r="W2126" s="20"/>
    </row>
    <row r="2127" spans="1:23">
      <c r="A2127" s="20"/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  <c r="P2127" s="20"/>
      <c r="Q2127" s="20"/>
      <c r="R2127" s="20"/>
      <c r="S2127" s="20"/>
      <c r="T2127" s="20"/>
      <c r="U2127" s="20"/>
      <c r="V2127" s="20"/>
      <c r="W2127" s="20"/>
    </row>
    <row r="2128" spans="1:23">
      <c r="A2128" s="20"/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  <c r="R2128" s="20"/>
      <c r="S2128" s="20"/>
      <c r="T2128" s="20"/>
      <c r="U2128" s="20"/>
      <c r="V2128" s="20"/>
      <c r="W2128" s="20"/>
    </row>
    <row r="2129" spans="1:23">
      <c r="A2129" s="20"/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  <c r="P2129" s="20"/>
      <c r="Q2129" s="20"/>
      <c r="R2129" s="20"/>
      <c r="S2129" s="20"/>
      <c r="T2129" s="20"/>
      <c r="U2129" s="20"/>
      <c r="V2129" s="20"/>
      <c r="W2129" s="20"/>
    </row>
    <row r="2130" spans="1:23">
      <c r="A2130" s="20"/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  <c r="S2130" s="20"/>
      <c r="T2130" s="20"/>
      <c r="U2130" s="20"/>
      <c r="V2130" s="20"/>
      <c r="W2130" s="20"/>
    </row>
    <row r="2131" spans="1:23">
      <c r="A2131" s="20"/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  <c r="R2131" s="20"/>
      <c r="S2131" s="20"/>
      <c r="T2131" s="20"/>
      <c r="U2131" s="20"/>
      <c r="V2131" s="20"/>
      <c r="W2131" s="20"/>
    </row>
    <row r="2132" spans="1:23">
      <c r="A2132" s="20"/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  <c r="R2132" s="20"/>
      <c r="S2132" s="20"/>
      <c r="T2132" s="20"/>
      <c r="U2132" s="20"/>
      <c r="V2132" s="20"/>
      <c r="W2132" s="20"/>
    </row>
    <row r="2133" spans="1:23">
      <c r="A2133" s="20"/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  <c r="P2133" s="20"/>
      <c r="Q2133" s="20"/>
      <c r="R2133" s="20"/>
      <c r="S2133" s="20"/>
      <c r="T2133" s="20"/>
      <c r="U2133" s="20"/>
      <c r="V2133" s="20"/>
      <c r="W2133" s="20"/>
    </row>
    <row r="2134" spans="1:23">
      <c r="A2134" s="20"/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  <c r="S2134" s="20"/>
      <c r="T2134" s="20"/>
      <c r="U2134" s="20"/>
      <c r="V2134" s="20"/>
      <c r="W2134" s="20"/>
    </row>
    <row r="2135" spans="1:23">
      <c r="A2135" s="20"/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  <c r="P2135" s="20"/>
      <c r="Q2135" s="20"/>
      <c r="R2135" s="20"/>
      <c r="S2135" s="20"/>
      <c r="T2135" s="20"/>
      <c r="U2135" s="20"/>
      <c r="V2135" s="20"/>
      <c r="W2135" s="20"/>
    </row>
    <row r="2136" spans="1:23">
      <c r="A2136" s="20"/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  <c r="R2136" s="20"/>
      <c r="S2136" s="20"/>
      <c r="T2136" s="20"/>
      <c r="U2136" s="20"/>
      <c r="V2136" s="20"/>
      <c r="W2136" s="20"/>
    </row>
    <row r="2137" spans="1:23">
      <c r="A2137" s="20"/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  <c r="R2137" s="20"/>
      <c r="S2137" s="20"/>
      <c r="T2137" s="20"/>
      <c r="U2137" s="20"/>
      <c r="V2137" s="20"/>
      <c r="W2137" s="20"/>
    </row>
    <row r="2138" spans="1:23">
      <c r="A2138" s="20"/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  <c r="R2138" s="20"/>
      <c r="S2138" s="20"/>
      <c r="T2138" s="20"/>
      <c r="U2138" s="20"/>
      <c r="V2138" s="20"/>
      <c r="W2138" s="20"/>
    </row>
    <row r="2139" spans="1:23">
      <c r="A2139" s="20"/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  <c r="P2139" s="20"/>
      <c r="Q2139" s="20"/>
      <c r="R2139" s="20"/>
      <c r="S2139" s="20"/>
      <c r="T2139" s="20"/>
      <c r="U2139" s="20"/>
      <c r="V2139" s="20"/>
      <c r="W2139" s="20"/>
    </row>
    <row r="2140" spans="1:23">
      <c r="A2140" s="20"/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  <c r="R2140" s="20"/>
      <c r="S2140" s="20"/>
      <c r="T2140" s="20"/>
      <c r="U2140" s="20"/>
      <c r="V2140" s="20"/>
      <c r="W2140" s="20"/>
    </row>
    <row r="2141" spans="1:23">
      <c r="A2141" s="20"/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  <c r="P2141" s="20"/>
      <c r="Q2141" s="20"/>
      <c r="R2141" s="20"/>
      <c r="S2141" s="20"/>
      <c r="T2141" s="20"/>
      <c r="U2141" s="20"/>
      <c r="V2141" s="20"/>
      <c r="W2141" s="20"/>
    </row>
    <row r="2142" spans="1:23">
      <c r="A2142" s="20"/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  <c r="R2142" s="20"/>
      <c r="S2142" s="20"/>
      <c r="T2142" s="20"/>
      <c r="U2142" s="20"/>
      <c r="V2142" s="20"/>
      <c r="W2142" s="20"/>
    </row>
    <row r="2143" spans="1:23">
      <c r="A2143" s="20"/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  <c r="P2143" s="20"/>
      <c r="Q2143" s="20"/>
      <c r="R2143" s="20"/>
      <c r="S2143" s="20"/>
      <c r="T2143" s="20"/>
      <c r="U2143" s="20"/>
      <c r="V2143" s="20"/>
      <c r="W2143" s="20"/>
    </row>
    <row r="2144" spans="1:23">
      <c r="A2144" s="20"/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  <c r="P2144" s="20"/>
      <c r="Q2144" s="20"/>
      <c r="R2144" s="20"/>
      <c r="S2144" s="20"/>
      <c r="T2144" s="20"/>
      <c r="U2144" s="20"/>
      <c r="V2144" s="20"/>
      <c r="W2144" s="20"/>
    </row>
    <row r="2145" spans="1:23">
      <c r="A2145" s="20"/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  <c r="P2145" s="20"/>
      <c r="Q2145" s="20"/>
      <c r="R2145" s="20"/>
      <c r="S2145" s="20"/>
      <c r="T2145" s="20"/>
      <c r="U2145" s="20"/>
      <c r="V2145" s="20"/>
      <c r="W2145" s="20"/>
    </row>
    <row r="2146" spans="1:23">
      <c r="A2146" s="20"/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  <c r="R2146" s="20"/>
      <c r="S2146" s="20"/>
      <c r="T2146" s="20"/>
      <c r="U2146" s="20"/>
      <c r="V2146" s="20"/>
      <c r="W2146" s="20"/>
    </row>
    <row r="2147" spans="1:23">
      <c r="A2147" s="20"/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  <c r="P2147" s="20"/>
      <c r="Q2147" s="20"/>
      <c r="R2147" s="20"/>
      <c r="S2147" s="20"/>
      <c r="T2147" s="20"/>
      <c r="U2147" s="20"/>
      <c r="V2147" s="20"/>
      <c r="W2147" s="20"/>
    </row>
    <row r="2148" spans="1:23">
      <c r="A2148" s="20"/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  <c r="P2148" s="20"/>
      <c r="Q2148" s="20"/>
      <c r="R2148" s="20"/>
      <c r="S2148" s="20"/>
      <c r="T2148" s="20"/>
      <c r="U2148" s="20"/>
      <c r="V2148" s="20"/>
      <c r="W2148" s="20"/>
    </row>
    <row r="2149" spans="1:23">
      <c r="A2149" s="20"/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  <c r="P2149" s="20"/>
      <c r="Q2149" s="20"/>
      <c r="R2149" s="20"/>
      <c r="S2149" s="20"/>
      <c r="T2149" s="20"/>
      <c r="U2149" s="20"/>
      <c r="V2149" s="20"/>
      <c r="W2149" s="20"/>
    </row>
    <row r="2150" spans="1:23">
      <c r="A2150" s="20"/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  <c r="R2150" s="20"/>
      <c r="S2150" s="20"/>
      <c r="T2150" s="20"/>
      <c r="U2150" s="20"/>
      <c r="V2150" s="20"/>
      <c r="W2150" s="20"/>
    </row>
    <row r="2151" spans="1:23">
      <c r="A2151" s="20"/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  <c r="P2151" s="20"/>
      <c r="Q2151" s="20"/>
      <c r="R2151" s="20"/>
      <c r="S2151" s="20"/>
      <c r="T2151" s="20"/>
      <c r="U2151" s="20"/>
      <c r="V2151" s="20"/>
      <c r="W2151" s="20"/>
    </row>
    <row r="2152" spans="1:23">
      <c r="A2152" s="20"/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  <c r="R2152" s="20"/>
      <c r="S2152" s="20"/>
      <c r="T2152" s="20"/>
      <c r="U2152" s="20"/>
      <c r="V2152" s="20"/>
      <c r="W2152" s="20"/>
    </row>
    <row r="2153" spans="1:23">
      <c r="A2153" s="20"/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  <c r="P2153" s="20"/>
      <c r="Q2153" s="20"/>
      <c r="R2153" s="20"/>
      <c r="S2153" s="20"/>
      <c r="T2153" s="20"/>
      <c r="U2153" s="20"/>
      <c r="V2153" s="20"/>
      <c r="W2153" s="20"/>
    </row>
    <row r="2154" spans="1:23">
      <c r="A2154" s="20"/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  <c r="R2154" s="20"/>
      <c r="S2154" s="20"/>
      <c r="T2154" s="20"/>
      <c r="U2154" s="20"/>
      <c r="V2154" s="20"/>
      <c r="W2154" s="20"/>
    </row>
    <row r="2155" spans="1:23">
      <c r="A2155" s="20"/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  <c r="R2155" s="20"/>
      <c r="S2155" s="20"/>
      <c r="T2155" s="20"/>
      <c r="U2155" s="20"/>
      <c r="V2155" s="20"/>
      <c r="W2155" s="20"/>
    </row>
    <row r="2156" spans="1:23">
      <c r="A2156" s="20"/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  <c r="R2156" s="20"/>
      <c r="S2156" s="20"/>
      <c r="T2156" s="20"/>
      <c r="U2156" s="20"/>
      <c r="V2156" s="20"/>
      <c r="W2156" s="20"/>
    </row>
    <row r="2157" spans="1:23">
      <c r="A2157" s="20"/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  <c r="P2157" s="20"/>
      <c r="Q2157" s="20"/>
      <c r="R2157" s="20"/>
      <c r="S2157" s="20"/>
      <c r="T2157" s="20"/>
      <c r="U2157" s="20"/>
      <c r="V2157" s="20"/>
      <c r="W2157" s="20"/>
    </row>
    <row r="2158" spans="1:23">
      <c r="A2158" s="20"/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  <c r="R2158" s="20"/>
      <c r="S2158" s="20"/>
      <c r="T2158" s="20"/>
      <c r="U2158" s="20"/>
      <c r="V2158" s="20"/>
      <c r="W2158" s="20"/>
    </row>
    <row r="2159" spans="1:23">
      <c r="A2159" s="20"/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  <c r="P2159" s="20"/>
      <c r="Q2159" s="20"/>
      <c r="R2159" s="20"/>
      <c r="S2159" s="20"/>
      <c r="T2159" s="20"/>
      <c r="U2159" s="20"/>
      <c r="V2159" s="20"/>
      <c r="W2159" s="20"/>
    </row>
    <row r="2160" spans="1:23">
      <c r="A2160" s="20"/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  <c r="R2160" s="20"/>
      <c r="S2160" s="20"/>
      <c r="T2160" s="20"/>
      <c r="U2160" s="20"/>
      <c r="V2160" s="20"/>
      <c r="W2160" s="20"/>
    </row>
    <row r="2161" spans="1:23">
      <c r="A2161" s="20"/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  <c r="R2161" s="20"/>
      <c r="S2161" s="20"/>
      <c r="T2161" s="20"/>
      <c r="U2161" s="20"/>
      <c r="V2161" s="20"/>
      <c r="W2161" s="20"/>
    </row>
    <row r="2162" spans="1:23">
      <c r="A2162" s="20"/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  <c r="R2162" s="20"/>
      <c r="S2162" s="20"/>
      <c r="T2162" s="20"/>
      <c r="U2162" s="20"/>
      <c r="V2162" s="20"/>
      <c r="W2162" s="20"/>
    </row>
    <row r="2163" spans="1:23">
      <c r="A2163" s="20"/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  <c r="P2163" s="20"/>
      <c r="Q2163" s="20"/>
      <c r="R2163" s="20"/>
      <c r="S2163" s="20"/>
      <c r="T2163" s="20"/>
      <c r="U2163" s="20"/>
      <c r="V2163" s="20"/>
      <c r="W2163" s="20"/>
    </row>
    <row r="2164" spans="1:23">
      <c r="A2164" s="20"/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  <c r="P2164" s="20"/>
      <c r="Q2164" s="20"/>
      <c r="R2164" s="20"/>
      <c r="S2164" s="20"/>
      <c r="T2164" s="20"/>
      <c r="U2164" s="20"/>
      <c r="V2164" s="20"/>
      <c r="W2164" s="20"/>
    </row>
    <row r="2165" spans="1:23">
      <c r="A2165" s="20"/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  <c r="P2165" s="20"/>
      <c r="Q2165" s="20"/>
      <c r="R2165" s="20"/>
      <c r="S2165" s="20"/>
      <c r="T2165" s="20"/>
      <c r="U2165" s="20"/>
      <c r="V2165" s="20"/>
      <c r="W2165" s="20"/>
    </row>
    <row r="2166" spans="1:23">
      <c r="A2166" s="20"/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  <c r="R2166" s="20"/>
      <c r="S2166" s="20"/>
      <c r="T2166" s="20"/>
      <c r="U2166" s="20"/>
      <c r="V2166" s="20"/>
      <c r="W2166" s="20"/>
    </row>
    <row r="2167" spans="1:23">
      <c r="A2167" s="20"/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  <c r="P2167" s="20"/>
      <c r="Q2167" s="20"/>
      <c r="R2167" s="20"/>
      <c r="S2167" s="20"/>
      <c r="T2167" s="20"/>
      <c r="U2167" s="20"/>
      <c r="V2167" s="20"/>
      <c r="W2167" s="20"/>
    </row>
    <row r="2168" spans="1:23">
      <c r="A2168" s="20"/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  <c r="P2168" s="20"/>
      <c r="Q2168" s="20"/>
      <c r="R2168" s="20"/>
      <c r="S2168" s="20"/>
      <c r="T2168" s="20"/>
      <c r="U2168" s="20"/>
      <c r="V2168" s="20"/>
      <c r="W2168" s="20"/>
    </row>
    <row r="2169" spans="1:23">
      <c r="A2169" s="20"/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  <c r="P2169" s="20"/>
      <c r="Q2169" s="20"/>
      <c r="R2169" s="20"/>
      <c r="S2169" s="20"/>
      <c r="T2169" s="20"/>
      <c r="U2169" s="20"/>
      <c r="V2169" s="20"/>
      <c r="W2169" s="20"/>
    </row>
    <row r="2170" spans="1:23">
      <c r="A2170" s="20"/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  <c r="R2170" s="20"/>
      <c r="S2170" s="20"/>
      <c r="T2170" s="20"/>
      <c r="U2170" s="20"/>
      <c r="V2170" s="20"/>
      <c r="W2170" s="20"/>
    </row>
    <row r="2171" spans="1:23">
      <c r="A2171" s="20"/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  <c r="P2171" s="20"/>
      <c r="Q2171" s="20"/>
      <c r="R2171" s="20"/>
      <c r="S2171" s="20"/>
      <c r="T2171" s="20"/>
      <c r="U2171" s="20"/>
      <c r="V2171" s="20"/>
      <c r="W2171" s="20"/>
    </row>
    <row r="2172" spans="1:23">
      <c r="A2172" s="20"/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  <c r="R2172" s="20"/>
      <c r="S2172" s="20"/>
      <c r="T2172" s="20"/>
      <c r="U2172" s="20"/>
      <c r="V2172" s="20"/>
      <c r="W2172" s="20"/>
    </row>
    <row r="2173" spans="1:23">
      <c r="A2173" s="20"/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  <c r="P2173" s="20"/>
      <c r="Q2173" s="20"/>
      <c r="R2173" s="20"/>
      <c r="S2173" s="20"/>
      <c r="T2173" s="20"/>
      <c r="U2173" s="20"/>
      <c r="V2173" s="20"/>
      <c r="W2173" s="20"/>
    </row>
    <row r="2174" spans="1:23">
      <c r="A2174" s="20"/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  <c r="R2174" s="20"/>
      <c r="S2174" s="20"/>
      <c r="T2174" s="20"/>
      <c r="U2174" s="20"/>
      <c r="V2174" s="20"/>
      <c r="W2174" s="20"/>
    </row>
    <row r="2175" spans="1:23">
      <c r="A2175" s="20"/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  <c r="P2175" s="20"/>
      <c r="Q2175" s="20"/>
      <c r="R2175" s="20"/>
      <c r="S2175" s="20"/>
      <c r="T2175" s="20"/>
      <c r="U2175" s="20"/>
      <c r="V2175" s="20"/>
      <c r="W2175" s="20"/>
    </row>
    <row r="2176" spans="1:23">
      <c r="A2176" s="20"/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  <c r="P2176" s="20"/>
      <c r="Q2176" s="20"/>
      <c r="R2176" s="20"/>
      <c r="S2176" s="20"/>
      <c r="T2176" s="20"/>
      <c r="U2176" s="20"/>
      <c r="V2176" s="20"/>
      <c r="W2176" s="20"/>
    </row>
    <row r="2177" spans="1:23">
      <c r="A2177" s="20"/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  <c r="P2177" s="20"/>
      <c r="Q2177" s="20"/>
      <c r="R2177" s="20"/>
      <c r="S2177" s="20"/>
      <c r="T2177" s="20"/>
      <c r="U2177" s="20"/>
      <c r="V2177" s="20"/>
      <c r="W2177" s="20"/>
    </row>
    <row r="2178" spans="1:23">
      <c r="A2178" s="20"/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  <c r="R2178" s="20"/>
      <c r="S2178" s="20"/>
      <c r="T2178" s="20"/>
      <c r="U2178" s="20"/>
      <c r="V2178" s="20"/>
      <c r="W2178" s="20"/>
    </row>
    <row r="2179" spans="1:23">
      <c r="A2179" s="20"/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  <c r="P2179" s="20"/>
      <c r="Q2179" s="20"/>
      <c r="R2179" s="20"/>
      <c r="S2179" s="20"/>
      <c r="T2179" s="20"/>
      <c r="U2179" s="20"/>
      <c r="V2179" s="20"/>
      <c r="W2179" s="20"/>
    </row>
    <row r="2180" spans="1:23">
      <c r="A2180" s="20"/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  <c r="P2180" s="20"/>
      <c r="Q2180" s="20"/>
      <c r="R2180" s="20"/>
      <c r="S2180" s="20"/>
      <c r="T2180" s="20"/>
      <c r="U2180" s="20"/>
      <c r="V2180" s="20"/>
      <c r="W2180" s="20"/>
    </row>
    <row r="2181" spans="1:23">
      <c r="A2181" s="20"/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  <c r="R2181" s="20"/>
      <c r="S2181" s="20"/>
      <c r="T2181" s="20"/>
      <c r="U2181" s="20"/>
      <c r="V2181" s="20"/>
      <c r="W2181" s="20"/>
    </row>
    <row r="2182" spans="1:23">
      <c r="A2182" s="20"/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  <c r="R2182" s="20"/>
      <c r="S2182" s="20"/>
      <c r="T2182" s="20"/>
      <c r="U2182" s="20"/>
      <c r="V2182" s="20"/>
      <c r="W2182" s="20"/>
    </row>
    <row r="2183" spans="1:23">
      <c r="A2183" s="20"/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  <c r="P2183" s="20"/>
      <c r="Q2183" s="20"/>
      <c r="R2183" s="20"/>
      <c r="S2183" s="20"/>
      <c r="T2183" s="20"/>
      <c r="U2183" s="20"/>
      <c r="V2183" s="20"/>
      <c r="W2183" s="20"/>
    </row>
    <row r="2184" spans="1:23">
      <c r="A2184" s="20"/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  <c r="R2184" s="20"/>
      <c r="S2184" s="20"/>
      <c r="T2184" s="20"/>
      <c r="U2184" s="20"/>
      <c r="V2184" s="20"/>
      <c r="W2184" s="20"/>
    </row>
    <row r="2185" spans="1:23">
      <c r="A2185" s="20"/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  <c r="P2185" s="20"/>
      <c r="Q2185" s="20"/>
      <c r="R2185" s="20"/>
      <c r="S2185" s="20"/>
      <c r="T2185" s="20"/>
      <c r="U2185" s="20"/>
      <c r="V2185" s="20"/>
      <c r="W2185" s="20"/>
    </row>
    <row r="2186" spans="1:23">
      <c r="A2186" s="20"/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  <c r="R2186" s="20"/>
      <c r="S2186" s="20"/>
      <c r="T2186" s="20"/>
      <c r="U2186" s="20"/>
      <c r="V2186" s="20"/>
      <c r="W2186" s="20"/>
    </row>
    <row r="2187" spans="1:23">
      <c r="A2187" s="20"/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  <c r="P2187" s="20"/>
      <c r="Q2187" s="20"/>
      <c r="R2187" s="20"/>
      <c r="S2187" s="20"/>
      <c r="T2187" s="20"/>
      <c r="U2187" s="20"/>
      <c r="V2187" s="20"/>
      <c r="W2187" s="20"/>
    </row>
    <row r="2188" spans="1:23">
      <c r="A2188" s="20"/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  <c r="P2188" s="20"/>
      <c r="Q2188" s="20"/>
      <c r="R2188" s="20"/>
      <c r="S2188" s="20"/>
      <c r="T2188" s="20"/>
      <c r="U2188" s="20"/>
      <c r="V2188" s="20"/>
      <c r="W2188" s="20"/>
    </row>
    <row r="2189" spans="1:23">
      <c r="A2189" s="20"/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  <c r="P2189" s="20"/>
      <c r="Q2189" s="20"/>
      <c r="R2189" s="20"/>
      <c r="S2189" s="20"/>
      <c r="T2189" s="20"/>
      <c r="U2189" s="20"/>
      <c r="V2189" s="20"/>
      <c r="W2189" s="20"/>
    </row>
    <row r="2190" spans="1:23">
      <c r="A2190" s="20"/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  <c r="R2190" s="20"/>
      <c r="S2190" s="20"/>
      <c r="T2190" s="20"/>
      <c r="U2190" s="20"/>
      <c r="V2190" s="20"/>
      <c r="W2190" s="20"/>
    </row>
    <row r="2191" spans="1:23">
      <c r="A2191" s="20"/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  <c r="P2191" s="20"/>
      <c r="Q2191" s="20"/>
      <c r="R2191" s="20"/>
      <c r="S2191" s="20"/>
      <c r="T2191" s="20"/>
      <c r="U2191" s="20"/>
      <c r="V2191" s="20"/>
      <c r="W2191" s="20"/>
    </row>
    <row r="2192" spans="1:23">
      <c r="A2192" s="20"/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  <c r="R2192" s="20"/>
      <c r="S2192" s="20"/>
      <c r="T2192" s="20"/>
      <c r="U2192" s="20"/>
      <c r="V2192" s="20"/>
      <c r="W2192" s="20"/>
    </row>
    <row r="2193" spans="1:23">
      <c r="A2193" s="20"/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  <c r="R2193" s="20"/>
      <c r="S2193" s="20"/>
      <c r="T2193" s="20"/>
      <c r="U2193" s="20"/>
      <c r="V2193" s="20"/>
      <c r="W2193" s="20"/>
    </row>
    <row r="2194" spans="1:23">
      <c r="A2194" s="20"/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  <c r="R2194" s="20"/>
      <c r="S2194" s="20"/>
      <c r="T2194" s="20"/>
      <c r="U2194" s="20"/>
      <c r="V2194" s="20"/>
      <c r="W2194" s="20"/>
    </row>
    <row r="2195" spans="1:23">
      <c r="A2195" s="20"/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  <c r="P2195" s="20"/>
      <c r="Q2195" s="20"/>
      <c r="R2195" s="20"/>
      <c r="S2195" s="20"/>
      <c r="T2195" s="20"/>
      <c r="U2195" s="20"/>
      <c r="V2195" s="20"/>
      <c r="W2195" s="20"/>
    </row>
    <row r="2196" spans="1:23">
      <c r="A2196" s="20"/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  <c r="R2196" s="20"/>
      <c r="S2196" s="20"/>
      <c r="T2196" s="20"/>
      <c r="U2196" s="20"/>
      <c r="V2196" s="20"/>
      <c r="W2196" s="20"/>
    </row>
    <row r="2197" spans="1:23">
      <c r="A2197" s="20"/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  <c r="P2197" s="20"/>
      <c r="Q2197" s="20"/>
      <c r="R2197" s="20"/>
      <c r="S2197" s="20"/>
      <c r="T2197" s="20"/>
      <c r="U2197" s="20"/>
      <c r="V2197" s="20"/>
      <c r="W2197" s="20"/>
    </row>
    <row r="2198" spans="1:23">
      <c r="A2198" s="20"/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  <c r="R2198" s="20"/>
      <c r="S2198" s="20"/>
      <c r="T2198" s="20"/>
      <c r="U2198" s="20"/>
      <c r="V2198" s="20"/>
      <c r="W2198" s="20"/>
    </row>
    <row r="2199" spans="1:23">
      <c r="A2199" s="20"/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  <c r="P2199" s="20"/>
      <c r="Q2199" s="20"/>
      <c r="R2199" s="20"/>
      <c r="S2199" s="20"/>
      <c r="T2199" s="20"/>
      <c r="U2199" s="20"/>
      <c r="V2199" s="20"/>
      <c r="W2199" s="20"/>
    </row>
    <row r="2200" spans="1:23">
      <c r="A2200" s="20"/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  <c r="P2200" s="20"/>
      <c r="Q2200" s="20"/>
      <c r="R2200" s="20"/>
      <c r="S2200" s="20"/>
      <c r="T2200" s="20"/>
      <c r="U2200" s="20"/>
      <c r="V2200" s="20"/>
      <c r="W2200" s="20"/>
    </row>
    <row r="2201" spans="1:23">
      <c r="A2201" s="20"/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  <c r="P2201" s="20"/>
      <c r="Q2201" s="20"/>
      <c r="R2201" s="20"/>
      <c r="S2201" s="20"/>
      <c r="T2201" s="20"/>
      <c r="U2201" s="20"/>
      <c r="V2201" s="20"/>
      <c r="W2201" s="20"/>
    </row>
    <row r="2202" spans="1:23">
      <c r="A2202" s="20"/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  <c r="R2202" s="20"/>
      <c r="S2202" s="20"/>
      <c r="T2202" s="20"/>
      <c r="U2202" s="20"/>
      <c r="V2202" s="20"/>
      <c r="W2202" s="20"/>
    </row>
    <row r="2203" spans="1:23">
      <c r="A2203" s="20"/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  <c r="P2203" s="20"/>
      <c r="Q2203" s="20"/>
      <c r="R2203" s="20"/>
      <c r="S2203" s="20"/>
      <c r="T2203" s="20"/>
      <c r="U2203" s="20"/>
      <c r="V2203" s="20"/>
      <c r="W2203" s="20"/>
    </row>
    <row r="2204" spans="1:23">
      <c r="A2204" s="20"/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  <c r="R2204" s="20"/>
      <c r="S2204" s="20"/>
      <c r="T2204" s="20"/>
      <c r="U2204" s="20"/>
      <c r="V2204" s="20"/>
      <c r="W2204" s="20"/>
    </row>
    <row r="2205" spans="1:23">
      <c r="A2205" s="20"/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  <c r="R2205" s="20"/>
      <c r="S2205" s="20"/>
      <c r="T2205" s="20"/>
      <c r="U2205" s="20"/>
      <c r="V2205" s="20"/>
      <c r="W2205" s="20"/>
    </row>
    <row r="2206" spans="1:23">
      <c r="A2206" s="20"/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  <c r="P2206" s="20"/>
      <c r="Q2206" s="20"/>
      <c r="R2206" s="20"/>
      <c r="S2206" s="20"/>
      <c r="T2206" s="20"/>
      <c r="U2206" s="20"/>
      <c r="V2206" s="20"/>
      <c r="W2206" s="20"/>
    </row>
    <row r="2207" spans="1:23">
      <c r="A2207" s="20"/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  <c r="P2207" s="20"/>
      <c r="Q2207" s="20"/>
      <c r="R2207" s="20"/>
      <c r="S2207" s="20"/>
      <c r="T2207" s="20"/>
      <c r="U2207" s="20"/>
      <c r="V2207" s="20"/>
      <c r="W2207" s="20"/>
    </row>
    <row r="2208" spans="1:23">
      <c r="A2208" s="20"/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  <c r="R2208" s="20"/>
      <c r="S2208" s="20"/>
      <c r="T2208" s="20"/>
      <c r="U2208" s="20"/>
      <c r="V2208" s="20"/>
      <c r="W2208" s="20"/>
    </row>
    <row r="2209" spans="1:23">
      <c r="A2209" s="20"/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  <c r="P2209" s="20"/>
      <c r="Q2209" s="20"/>
      <c r="R2209" s="20"/>
      <c r="S2209" s="20"/>
      <c r="T2209" s="20"/>
      <c r="U2209" s="20"/>
      <c r="V2209" s="20"/>
      <c r="W2209" s="20"/>
    </row>
    <row r="2210" spans="1:23">
      <c r="A2210" s="20"/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  <c r="P2210" s="20"/>
      <c r="Q2210" s="20"/>
      <c r="R2210" s="20"/>
      <c r="S2210" s="20"/>
      <c r="T2210" s="20"/>
      <c r="U2210" s="20"/>
      <c r="V2210" s="20"/>
      <c r="W2210" s="20"/>
    </row>
    <row r="2211" spans="1:23">
      <c r="A2211" s="20"/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  <c r="R2211" s="20"/>
      <c r="S2211" s="20"/>
      <c r="T2211" s="20"/>
      <c r="U2211" s="20"/>
      <c r="V2211" s="20"/>
      <c r="W2211" s="20"/>
    </row>
    <row r="2212" spans="1:23">
      <c r="A2212" s="20"/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  <c r="R2212" s="20"/>
      <c r="S2212" s="20"/>
      <c r="T2212" s="20"/>
      <c r="U2212" s="20"/>
      <c r="V2212" s="20"/>
      <c r="W2212" s="20"/>
    </row>
    <row r="2213" spans="1:23">
      <c r="A2213" s="20"/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  <c r="P2213" s="20"/>
      <c r="Q2213" s="20"/>
      <c r="R2213" s="20"/>
      <c r="S2213" s="20"/>
      <c r="T2213" s="20"/>
      <c r="U2213" s="20"/>
      <c r="V2213" s="20"/>
      <c r="W2213" s="20"/>
    </row>
    <row r="2214" spans="1:23">
      <c r="A2214" s="20"/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  <c r="R2214" s="20"/>
      <c r="S2214" s="20"/>
      <c r="T2214" s="20"/>
      <c r="U2214" s="20"/>
      <c r="V2214" s="20"/>
      <c r="W2214" s="20"/>
    </row>
    <row r="2215" spans="1:23">
      <c r="A2215" s="20"/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  <c r="Q2215" s="20"/>
      <c r="R2215" s="20"/>
      <c r="S2215" s="20"/>
      <c r="T2215" s="20"/>
      <c r="U2215" s="20"/>
      <c r="V2215" s="20"/>
      <c r="W2215" s="20"/>
    </row>
    <row r="2216" spans="1:23">
      <c r="A2216" s="20"/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  <c r="P2216" s="20"/>
      <c r="Q2216" s="20"/>
      <c r="R2216" s="20"/>
      <c r="S2216" s="20"/>
      <c r="T2216" s="20"/>
      <c r="U2216" s="20"/>
      <c r="V2216" s="20"/>
      <c r="W2216" s="20"/>
    </row>
    <row r="2217" spans="1:23">
      <c r="A2217" s="20"/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  <c r="R2217" s="20"/>
      <c r="S2217" s="20"/>
      <c r="T2217" s="20"/>
      <c r="U2217" s="20"/>
      <c r="V2217" s="20"/>
      <c r="W2217" s="20"/>
    </row>
    <row r="2218" spans="1:23">
      <c r="A2218" s="20"/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  <c r="R2218" s="20"/>
      <c r="S2218" s="20"/>
      <c r="T2218" s="20"/>
      <c r="U2218" s="20"/>
      <c r="V2218" s="20"/>
      <c r="W2218" s="20"/>
    </row>
    <row r="2219" spans="1:23">
      <c r="A2219" s="20"/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  <c r="P2219" s="20"/>
      <c r="Q2219" s="20"/>
      <c r="R2219" s="20"/>
      <c r="S2219" s="20"/>
      <c r="T2219" s="20"/>
      <c r="U2219" s="20"/>
      <c r="V2219" s="20"/>
      <c r="W2219" s="20"/>
    </row>
    <row r="2220" spans="1:23">
      <c r="A2220" s="20"/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  <c r="R2220" s="20"/>
      <c r="S2220" s="20"/>
      <c r="T2220" s="20"/>
      <c r="U2220" s="20"/>
      <c r="V2220" s="20"/>
      <c r="W2220" s="20"/>
    </row>
    <row r="2221" spans="1:23">
      <c r="A2221" s="20"/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  <c r="P2221" s="20"/>
      <c r="Q2221" s="20"/>
      <c r="R2221" s="20"/>
      <c r="S2221" s="20"/>
      <c r="T2221" s="20"/>
      <c r="U2221" s="20"/>
      <c r="V2221" s="20"/>
      <c r="W2221" s="20"/>
    </row>
    <row r="2222" spans="1:23">
      <c r="A2222" s="20"/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  <c r="R2222" s="20"/>
      <c r="S2222" s="20"/>
      <c r="T2222" s="20"/>
      <c r="U2222" s="20"/>
      <c r="V2222" s="20"/>
      <c r="W2222" s="20"/>
    </row>
    <row r="2223" spans="1:23">
      <c r="A2223" s="20"/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  <c r="P2223" s="20"/>
      <c r="Q2223" s="20"/>
      <c r="R2223" s="20"/>
      <c r="S2223" s="20"/>
      <c r="T2223" s="20"/>
      <c r="U2223" s="20"/>
      <c r="V2223" s="20"/>
      <c r="W2223" s="20"/>
    </row>
    <row r="2224" spans="1:23">
      <c r="A2224" s="20"/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  <c r="Q2224" s="20"/>
      <c r="R2224" s="20"/>
      <c r="S2224" s="20"/>
      <c r="T2224" s="20"/>
      <c r="U2224" s="20"/>
      <c r="V2224" s="20"/>
      <c r="W2224" s="20"/>
    </row>
    <row r="2225" spans="1:23">
      <c r="A2225" s="20"/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  <c r="P2225" s="20"/>
      <c r="Q2225" s="20"/>
      <c r="R2225" s="20"/>
      <c r="S2225" s="20"/>
      <c r="T2225" s="20"/>
      <c r="U2225" s="20"/>
      <c r="V2225" s="20"/>
      <c r="W2225" s="20"/>
    </row>
    <row r="2226" spans="1:23">
      <c r="A2226" s="20"/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  <c r="R2226" s="20"/>
      <c r="S2226" s="20"/>
      <c r="T2226" s="20"/>
      <c r="U2226" s="20"/>
      <c r="V2226" s="20"/>
      <c r="W2226" s="20"/>
    </row>
    <row r="2227" spans="1:23">
      <c r="A2227" s="20"/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  <c r="P2227" s="20"/>
      <c r="Q2227" s="20"/>
      <c r="R2227" s="20"/>
      <c r="S2227" s="20"/>
      <c r="T2227" s="20"/>
      <c r="U2227" s="20"/>
      <c r="V2227" s="20"/>
      <c r="W2227" s="20"/>
    </row>
    <row r="2228" spans="1:23">
      <c r="A2228" s="20"/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  <c r="P2228" s="20"/>
      <c r="Q2228" s="20"/>
      <c r="R2228" s="20"/>
      <c r="S2228" s="20"/>
      <c r="T2228" s="20"/>
      <c r="U2228" s="20"/>
      <c r="V2228" s="20"/>
      <c r="W2228" s="20"/>
    </row>
    <row r="2229" spans="1:23">
      <c r="A2229" s="20"/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  <c r="P2229" s="20"/>
      <c r="Q2229" s="20"/>
      <c r="R2229" s="20"/>
      <c r="S2229" s="20"/>
      <c r="T2229" s="20"/>
      <c r="U2229" s="20"/>
      <c r="V2229" s="20"/>
      <c r="W2229" s="20"/>
    </row>
    <row r="2230" spans="1:23">
      <c r="A2230" s="20"/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  <c r="P2230" s="20"/>
      <c r="Q2230" s="20"/>
      <c r="R2230" s="20"/>
      <c r="S2230" s="20"/>
      <c r="T2230" s="20"/>
      <c r="U2230" s="20"/>
      <c r="V2230" s="20"/>
      <c r="W2230" s="20"/>
    </row>
    <row r="2231" spans="1:23">
      <c r="A2231" s="20"/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  <c r="P2231" s="20"/>
      <c r="Q2231" s="20"/>
      <c r="R2231" s="20"/>
      <c r="S2231" s="20"/>
      <c r="T2231" s="20"/>
      <c r="U2231" s="20"/>
      <c r="V2231" s="20"/>
      <c r="W2231" s="20"/>
    </row>
    <row r="2232" spans="1:23">
      <c r="A2232" s="20"/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  <c r="R2232" s="20"/>
      <c r="S2232" s="20"/>
      <c r="T2232" s="20"/>
      <c r="U2232" s="20"/>
      <c r="V2232" s="20"/>
      <c r="W2232" s="20"/>
    </row>
    <row r="2233" spans="1:23">
      <c r="A2233" s="20"/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  <c r="P2233" s="20"/>
      <c r="Q2233" s="20"/>
      <c r="R2233" s="20"/>
      <c r="S2233" s="20"/>
      <c r="T2233" s="20"/>
      <c r="U2233" s="20"/>
      <c r="V2233" s="20"/>
      <c r="W2233" s="20"/>
    </row>
    <row r="2234" spans="1:23">
      <c r="A2234" s="20"/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  <c r="P2234" s="20"/>
      <c r="Q2234" s="20"/>
      <c r="R2234" s="20"/>
      <c r="S2234" s="20"/>
      <c r="T2234" s="20"/>
      <c r="U2234" s="20"/>
      <c r="V2234" s="20"/>
      <c r="W2234" s="20"/>
    </row>
    <row r="2235" spans="1:23">
      <c r="A2235" s="20"/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  <c r="R2235" s="20"/>
      <c r="S2235" s="20"/>
      <c r="T2235" s="20"/>
      <c r="U2235" s="20"/>
      <c r="V2235" s="20"/>
      <c r="W2235" s="20"/>
    </row>
    <row r="2236" spans="1:23">
      <c r="A2236" s="20"/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  <c r="R2236" s="20"/>
      <c r="S2236" s="20"/>
      <c r="T2236" s="20"/>
      <c r="U2236" s="20"/>
      <c r="V2236" s="20"/>
      <c r="W2236" s="20"/>
    </row>
    <row r="2237" spans="1:23">
      <c r="A2237" s="20"/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  <c r="P2237" s="20"/>
      <c r="Q2237" s="20"/>
      <c r="R2237" s="20"/>
      <c r="S2237" s="20"/>
      <c r="T2237" s="20"/>
      <c r="U2237" s="20"/>
      <c r="V2237" s="20"/>
      <c r="W2237" s="20"/>
    </row>
    <row r="2238" spans="1:23">
      <c r="A2238" s="20"/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  <c r="R2238" s="20"/>
      <c r="S2238" s="20"/>
      <c r="T2238" s="20"/>
      <c r="U2238" s="20"/>
      <c r="V2238" s="20"/>
      <c r="W2238" s="20"/>
    </row>
    <row r="2239" spans="1:23">
      <c r="A2239" s="20"/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  <c r="P2239" s="20"/>
      <c r="Q2239" s="20"/>
      <c r="R2239" s="20"/>
      <c r="S2239" s="20"/>
      <c r="T2239" s="20"/>
      <c r="U2239" s="20"/>
      <c r="V2239" s="20"/>
      <c r="W2239" s="20"/>
    </row>
    <row r="2240" spans="1:23">
      <c r="A2240" s="20"/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  <c r="P2240" s="20"/>
      <c r="Q2240" s="20"/>
      <c r="R2240" s="20"/>
      <c r="S2240" s="20"/>
      <c r="T2240" s="20"/>
      <c r="U2240" s="20"/>
      <c r="V2240" s="20"/>
      <c r="W2240" s="20"/>
    </row>
    <row r="2241" spans="1:23">
      <c r="A2241" s="20"/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  <c r="P2241" s="20"/>
      <c r="Q2241" s="20"/>
      <c r="R2241" s="20"/>
      <c r="S2241" s="20"/>
      <c r="T2241" s="20"/>
      <c r="U2241" s="20"/>
      <c r="V2241" s="20"/>
      <c r="W2241" s="20"/>
    </row>
    <row r="2242" spans="1:23">
      <c r="A2242" s="20"/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  <c r="R2242" s="20"/>
      <c r="S2242" s="20"/>
      <c r="T2242" s="20"/>
      <c r="U2242" s="20"/>
      <c r="V2242" s="20"/>
      <c r="W2242" s="20"/>
    </row>
    <row r="2243" spans="1:23">
      <c r="A2243" s="20"/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  <c r="R2243" s="20"/>
      <c r="S2243" s="20"/>
      <c r="T2243" s="20"/>
      <c r="U2243" s="20"/>
      <c r="V2243" s="20"/>
      <c r="W2243" s="20"/>
    </row>
    <row r="2244" spans="1:23">
      <c r="A2244" s="20"/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  <c r="R2244" s="20"/>
      <c r="S2244" s="20"/>
      <c r="T2244" s="20"/>
      <c r="U2244" s="20"/>
      <c r="V2244" s="20"/>
      <c r="W2244" s="20"/>
    </row>
    <row r="2245" spans="1:23">
      <c r="A2245" s="20"/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  <c r="P2245" s="20"/>
      <c r="Q2245" s="20"/>
      <c r="R2245" s="20"/>
      <c r="S2245" s="20"/>
      <c r="T2245" s="20"/>
      <c r="U2245" s="20"/>
      <c r="V2245" s="20"/>
      <c r="W2245" s="20"/>
    </row>
    <row r="2246" spans="1:23">
      <c r="A2246" s="20"/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  <c r="R2246" s="20"/>
      <c r="S2246" s="20"/>
      <c r="T2246" s="20"/>
      <c r="U2246" s="20"/>
      <c r="V2246" s="20"/>
      <c r="W2246" s="20"/>
    </row>
    <row r="2247" spans="1:23">
      <c r="A2247" s="20"/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  <c r="R2247" s="20"/>
      <c r="S2247" s="20"/>
      <c r="T2247" s="20"/>
      <c r="U2247" s="20"/>
      <c r="V2247" s="20"/>
      <c r="W2247" s="20"/>
    </row>
    <row r="2248" spans="1:23">
      <c r="A2248" s="20"/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  <c r="R2248" s="20"/>
      <c r="S2248" s="20"/>
      <c r="T2248" s="20"/>
      <c r="U2248" s="20"/>
      <c r="V2248" s="20"/>
      <c r="W2248" s="20"/>
    </row>
    <row r="2249" spans="1:23">
      <c r="A2249" s="20"/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  <c r="P2249" s="20"/>
      <c r="Q2249" s="20"/>
      <c r="R2249" s="20"/>
      <c r="S2249" s="20"/>
      <c r="T2249" s="20"/>
      <c r="U2249" s="20"/>
      <c r="V2249" s="20"/>
      <c r="W2249" s="20"/>
    </row>
    <row r="2250" spans="1:23">
      <c r="A2250" s="20"/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  <c r="R2250" s="20"/>
      <c r="S2250" s="20"/>
      <c r="T2250" s="20"/>
      <c r="U2250" s="20"/>
      <c r="V2250" s="20"/>
      <c r="W2250" s="20"/>
    </row>
    <row r="2251" spans="1:23">
      <c r="A2251" s="20"/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  <c r="P2251" s="20"/>
      <c r="Q2251" s="20"/>
      <c r="R2251" s="20"/>
      <c r="S2251" s="20"/>
      <c r="T2251" s="20"/>
      <c r="U2251" s="20"/>
      <c r="V2251" s="20"/>
      <c r="W2251" s="20"/>
    </row>
    <row r="2252" spans="1:23">
      <c r="A2252" s="20"/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  <c r="R2252" s="20"/>
      <c r="S2252" s="20"/>
      <c r="T2252" s="20"/>
      <c r="U2252" s="20"/>
      <c r="V2252" s="20"/>
      <c r="W2252" s="20"/>
    </row>
    <row r="2253" spans="1:23">
      <c r="A2253" s="20"/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  <c r="P2253" s="20"/>
      <c r="Q2253" s="20"/>
      <c r="R2253" s="20"/>
      <c r="S2253" s="20"/>
      <c r="T2253" s="20"/>
      <c r="U2253" s="20"/>
      <c r="V2253" s="20"/>
      <c r="W2253" s="20"/>
    </row>
    <row r="2254" spans="1:23">
      <c r="A2254" s="20"/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  <c r="R2254" s="20"/>
      <c r="S2254" s="20"/>
      <c r="T2254" s="20"/>
      <c r="U2254" s="20"/>
      <c r="V2254" s="20"/>
      <c r="W2254" s="20"/>
    </row>
    <row r="2255" spans="1:23">
      <c r="A2255" s="20"/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  <c r="P2255" s="20"/>
      <c r="Q2255" s="20"/>
      <c r="R2255" s="20"/>
      <c r="S2255" s="20"/>
      <c r="T2255" s="20"/>
      <c r="U2255" s="20"/>
      <c r="V2255" s="20"/>
      <c r="W2255" s="20"/>
    </row>
    <row r="2256" spans="1:23">
      <c r="A2256" s="20"/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  <c r="P2256" s="20"/>
      <c r="Q2256" s="20"/>
      <c r="R2256" s="20"/>
      <c r="S2256" s="20"/>
      <c r="T2256" s="20"/>
      <c r="U2256" s="20"/>
      <c r="V2256" s="20"/>
      <c r="W2256" s="20"/>
    </row>
    <row r="2257" spans="1:23">
      <c r="A2257" s="20"/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  <c r="P2257" s="20"/>
      <c r="Q2257" s="20"/>
      <c r="R2257" s="20"/>
      <c r="S2257" s="20"/>
      <c r="T2257" s="20"/>
      <c r="U2257" s="20"/>
      <c r="V2257" s="20"/>
      <c r="W2257" s="20"/>
    </row>
    <row r="2258" spans="1:23">
      <c r="A2258" s="20"/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  <c r="P2258" s="20"/>
      <c r="Q2258" s="20"/>
      <c r="R2258" s="20"/>
      <c r="S2258" s="20"/>
      <c r="T2258" s="20"/>
      <c r="U2258" s="20"/>
      <c r="V2258" s="20"/>
      <c r="W2258" s="20"/>
    </row>
    <row r="2259" spans="1:23">
      <c r="A2259" s="20"/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  <c r="P2259" s="20"/>
      <c r="Q2259" s="20"/>
      <c r="R2259" s="20"/>
      <c r="S2259" s="20"/>
      <c r="T2259" s="20"/>
      <c r="U2259" s="20"/>
      <c r="V2259" s="20"/>
      <c r="W2259" s="20"/>
    </row>
    <row r="2260" spans="1:23">
      <c r="A2260" s="20"/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  <c r="R2260" s="20"/>
      <c r="S2260" s="20"/>
      <c r="T2260" s="20"/>
      <c r="U2260" s="20"/>
      <c r="V2260" s="20"/>
      <c r="W2260" s="20"/>
    </row>
    <row r="2261" spans="1:23">
      <c r="A2261" s="20"/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  <c r="P2261" s="20"/>
      <c r="Q2261" s="20"/>
      <c r="R2261" s="20"/>
      <c r="S2261" s="20"/>
      <c r="T2261" s="20"/>
      <c r="U2261" s="20"/>
      <c r="V2261" s="20"/>
      <c r="W2261" s="20"/>
    </row>
    <row r="2262" spans="1:23">
      <c r="A2262" s="20"/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  <c r="P2262" s="20"/>
      <c r="Q2262" s="20"/>
      <c r="R2262" s="20"/>
      <c r="S2262" s="20"/>
      <c r="T2262" s="20"/>
      <c r="U2262" s="20"/>
      <c r="V2262" s="20"/>
      <c r="W2262" s="20"/>
    </row>
    <row r="2263" spans="1:23">
      <c r="A2263" s="20"/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  <c r="P2263" s="20"/>
      <c r="Q2263" s="20"/>
      <c r="R2263" s="20"/>
      <c r="S2263" s="20"/>
      <c r="T2263" s="20"/>
      <c r="U2263" s="20"/>
      <c r="V2263" s="20"/>
      <c r="W2263" s="20"/>
    </row>
    <row r="2264" spans="1:23">
      <c r="A2264" s="20"/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  <c r="R2264" s="20"/>
      <c r="S2264" s="20"/>
      <c r="T2264" s="20"/>
      <c r="U2264" s="20"/>
      <c r="V2264" s="20"/>
      <c r="W2264" s="20"/>
    </row>
    <row r="2265" spans="1:23">
      <c r="A2265" s="20"/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  <c r="P2265" s="20"/>
      <c r="Q2265" s="20"/>
      <c r="R2265" s="20"/>
      <c r="S2265" s="20"/>
      <c r="T2265" s="20"/>
      <c r="U2265" s="20"/>
      <c r="V2265" s="20"/>
      <c r="W2265" s="20"/>
    </row>
    <row r="2266" spans="1:23">
      <c r="A2266" s="20"/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  <c r="P2266" s="20"/>
      <c r="Q2266" s="20"/>
      <c r="R2266" s="20"/>
      <c r="S2266" s="20"/>
      <c r="T2266" s="20"/>
      <c r="U2266" s="20"/>
      <c r="V2266" s="20"/>
      <c r="W2266" s="20"/>
    </row>
    <row r="2267" spans="1:23">
      <c r="A2267" s="20"/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  <c r="P2267" s="20"/>
      <c r="Q2267" s="20"/>
      <c r="R2267" s="20"/>
      <c r="S2267" s="20"/>
      <c r="T2267" s="20"/>
      <c r="U2267" s="20"/>
      <c r="V2267" s="20"/>
      <c r="W2267" s="20"/>
    </row>
    <row r="2268" spans="1:23">
      <c r="A2268" s="20"/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  <c r="P2268" s="20"/>
      <c r="Q2268" s="20"/>
      <c r="R2268" s="20"/>
      <c r="S2268" s="20"/>
      <c r="T2268" s="20"/>
      <c r="U2268" s="20"/>
      <c r="V2268" s="20"/>
      <c r="W2268" s="20"/>
    </row>
    <row r="2269" spans="1:23">
      <c r="A2269" s="20"/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  <c r="Q2269" s="20"/>
      <c r="R2269" s="20"/>
      <c r="S2269" s="20"/>
      <c r="T2269" s="20"/>
      <c r="U2269" s="20"/>
      <c r="V2269" s="20"/>
      <c r="W2269" s="20"/>
    </row>
    <row r="2270" spans="1:23">
      <c r="A2270" s="20"/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  <c r="S2270" s="20"/>
      <c r="T2270" s="20"/>
      <c r="U2270" s="20"/>
      <c r="V2270" s="20"/>
      <c r="W2270" s="20"/>
    </row>
    <row r="2271" spans="1:23">
      <c r="A2271" s="20"/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  <c r="P2271" s="20"/>
      <c r="Q2271" s="20"/>
      <c r="R2271" s="20"/>
      <c r="S2271" s="20"/>
      <c r="T2271" s="20"/>
      <c r="U2271" s="20"/>
      <c r="V2271" s="20"/>
      <c r="W2271" s="20"/>
    </row>
    <row r="2272" spans="1:23">
      <c r="A2272" s="20"/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  <c r="P2272" s="20"/>
      <c r="Q2272" s="20"/>
      <c r="R2272" s="20"/>
      <c r="S2272" s="20"/>
      <c r="T2272" s="20"/>
      <c r="U2272" s="20"/>
      <c r="V2272" s="20"/>
      <c r="W2272" s="20"/>
    </row>
    <row r="2273" spans="1:23">
      <c r="A2273" s="20"/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  <c r="P2273" s="20"/>
      <c r="Q2273" s="20"/>
      <c r="R2273" s="20"/>
      <c r="S2273" s="20"/>
      <c r="T2273" s="20"/>
      <c r="U2273" s="20"/>
      <c r="V2273" s="20"/>
      <c r="W2273" s="20"/>
    </row>
    <row r="2274" spans="1:23">
      <c r="A2274" s="20"/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  <c r="P2274" s="20"/>
      <c r="Q2274" s="20"/>
      <c r="R2274" s="20"/>
      <c r="S2274" s="20"/>
      <c r="T2274" s="20"/>
      <c r="U2274" s="20"/>
      <c r="V2274" s="20"/>
      <c r="W2274" s="20"/>
    </row>
    <row r="2275" spans="1:23">
      <c r="A2275" s="20"/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  <c r="P2275" s="20"/>
      <c r="Q2275" s="20"/>
      <c r="R2275" s="20"/>
      <c r="S2275" s="20"/>
      <c r="T2275" s="20"/>
      <c r="U2275" s="20"/>
      <c r="V2275" s="20"/>
      <c r="W2275" s="20"/>
    </row>
    <row r="2276" spans="1:23">
      <c r="A2276" s="20"/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  <c r="R2276" s="20"/>
      <c r="S2276" s="20"/>
      <c r="T2276" s="20"/>
      <c r="U2276" s="20"/>
      <c r="V2276" s="20"/>
      <c r="W2276" s="20"/>
    </row>
    <row r="2277" spans="1:23">
      <c r="A2277" s="20"/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  <c r="P2277" s="20"/>
      <c r="Q2277" s="20"/>
      <c r="R2277" s="20"/>
      <c r="S2277" s="20"/>
      <c r="T2277" s="20"/>
      <c r="U2277" s="20"/>
      <c r="V2277" s="20"/>
      <c r="W2277" s="20"/>
    </row>
    <row r="2278" spans="1:23">
      <c r="A2278" s="20"/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  <c r="R2278" s="20"/>
      <c r="S2278" s="20"/>
      <c r="T2278" s="20"/>
      <c r="U2278" s="20"/>
      <c r="V2278" s="20"/>
      <c r="W2278" s="20"/>
    </row>
    <row r="2279" spans="1:23">
      <c r="A2279" s="20"/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  <c r="R2279" s="20"/>
      <c r="S2279" s="20"/>
      <c r="T2279" s="20"/>
      <c r="U2279" s="20"/>
      <c r="V2279" s="20"/>
      <c r="W2279" s="20"/>
    </row>
    <row r="2280" spans="1:23">
      <c r="A2280" s="20"/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  <c r="P2280" s="20"/>
      <c r="Q2280" s="20"/>
      <c r="R2280" s="20"/>
      <c r="S2280" s="20"/>
      <c r="T2280" s="20"/>
      <c r="U2280" s="20"/>
      <c r="V2280" s="20"/>
      <c r="W2280" s="20"/>
    </row>
    <row r="2281" spans="1:23">
      <c r="A2281" s="20"/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  <c r="P2281" s="20"/>
      <c r="Q2281" s="20"/>
      <c r="R2281" s="20"/>
      <c r="S2281" s="20"/>
      <c r="T2281" s="20"/>
      <c r="U2281" s="20"/>
      <c r="V2281" s="20"/>
      <c r="W2281" s="20"/>
    </row>
    <row r="2282" spans="1:23">
      <c r="A2282" s="20"/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  <c r="S2282" s="20"/>
      <c r="T2282" s="20"/>
      <c r="U2282" s="20"/>
      <c r="V2282" s="20"/>
      <c r="W2282" s="20"/>
    </row>
    <row r="2283" spans="1:23">
      <c r="A2283" s="20"/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  <c r="P2283" s="20"/>
      <c r="Q2283" s="20"/>
      <c r="R2283" s="20"/>
      <c r="S2283" s="20"/>
      <c r="T2283" s="20"/>
      <c r="U2283" s="20"/>
      <c r="V2283" s="20"/>
      <c r="W2283" s="20"/>
    </row>
    <row r="2284" spans="1:23">
      <c r="A2284" s="20"/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  <c r="P2284" s="20"/>
      <c r="Q2284" s="20"/>
      <c r="R2284" s="20"/>
      <c r="S2284" s="20"/>
      <c r="T2284" s="20"/>
      <c r="U2284" s="20"/>
      <c r="V2284" s="20"/>
      <c r="W2284" s="20"/>
    </row>
    <row r="2285" spans="1:23">
      <c r="A2285" s="20"/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  <c r="P2285" s="20"/>
      <c r="Q2285" s="20"/>
      <c r="R2285" s="20"/>
      <c r="S2285" s="20"/>
      <c r="T2285" s="20"/>
      <c r="U2285" s="20"/>
      <c r="V2285" s="20"/>
      <c r="W2285" s="20"/>
    </row>
    <row r="2286" spans="1:23">
      <c r="A2286" s="20"/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  <c r="P2286" s="20"/>
      <c r="Q2286" s="20"/>
      <c r="R2286" s="20"/>
      <c r="S2286" s="20"/>
      <c r="T2286" s="20"/>
      <c r="U2286" s="20"/>
      <c r="V2286" s="20"/>
      <c r="W2286" s="20"/>
    </row>
    <row r="2287" spans="1:23">
      <c r="A2287" s="20"/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  <c r="P2287" s="20"/>
      <c r="Q2287" s="20"/>
      <c r="R2287" s="20"/>
      <c r="S2287" s="20"/>
      <c r="T2287" s="20"/>
      <c r="U2287" s="20"/>
      <c r="V2287" s="20"/>
      <c r="W2287" s="20"/>
    </row>
    <row r="2288" spans="1:23">
      <c r="A2288" s="20"/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  <c r="R2288" s="20"/>
      <c r="S2288" s="20"/>
      <c r="T2288" s="20"/>
      <c r="U2288" s="20"/>
      <c r="V2288" s="20"/>
      <c r="W2288" s="20"/>
    </row>
    <row r="2289" spans="1:23">
      <c r="A2289" s="20"/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  <c r="P2289" s="20"/>
      <c r="Q2289" s="20"/>
      <c r="R2289" s="20"/>
      <c r="S2289" s="20"/>
      <c r="T2289" s="20"/>
      <c r="U2289" s="20"/>
      <c r="V2289" s="20"/>
      <c r="W2289" s="20"/>
    </row>
    <row r="2290" spans="1:23">
      <c r="A2290" s="20"/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  <c r="P2290" s="20"/>
      <c r="Q2290" s="20"/>
      <c r="R2290" s="20"/>
      <c r="S2290" s="20"/>
      <c r="T2290" s="20"/>
      <c r="U2290" s="20"/>
      <c r="V2290" s="20"/>
      <c r="W2290" s="20"/>
    </row>
    <row r="2291" spans="1:23">
      <c r="A2291" s="20"/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  <c r="R2291" s="20"/>
      <c r="S2291" s="20"/>
      <c r="T2291" s="20"/>
      <c r="U2291" s="20"/>
      <c r="V2291" s="20"/>
      <c r="W2291" s="20"/>
    </row>
    <row r="2292" spans="1:23">
      <c r="A2292" s="20"/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  <c r="R2292" s="20"/>
      <c r="S2292" s="20"/>
      <c r="T2292" s="20"/>
      <c r="U2292" s="20"/>
      <c r="V2292" s="20"/>
      <c r="W2292" s="20"/>
    </row>
    <row r="2293" spans="1:23">
      <c r="A2293" s="20"/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  <c r="P2293" s="20"/>
      <c r="Q2293" s="20"/>
      <c r="R2293" s="20"/>
      <c r="S2293" s="20"/>
      <c r="T2293" s="20"/>
      <c r="U2293" s="20"/>
      <c r="V2293" s="20"/>
      <c r="W2293" s="20"/>
    </row>
    <row r="2294" spans="1:23">
      <c r="A2294" s="20"/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  <c r="R2294" s="20"/>
      <c r="S2294" s="20"/>
      <c r="T2294" s="20"/>
      <c r="U2294" s="20"/>
      <c r="V2294" s="20"/>
      <c r="W2294" s="20"/>
    </row>
    <row r="2295" spans="1:23">
      <c r="A2295" s="20"/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  <c r="R2295" s="20"/>
      <c r="S2295" s="20"/>
      <c r="T2295" s="20"/>
      <c r="U2295" s="20"/>
      <c r="V2295" s="20"/>
      <c r="W2295" s="20"/>
    </row>
    <row r="2296" spans="1:23">
      <c r="A2296" s="20"/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  <c r="R2296" s="20"/>
      <c r="S2296" s="20"/>
      <c r="T2296" s="20"/>
      <c r="U2296" s="20"/>
      <c r="V2296" s="20"/>
      <c r="W2296" s="20"/>
    </row>
    <row r="2297" spans="1:23">
      <c r="A2297" s="20"/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  <c r="R2297" s="20"/>
      <c r="S2297" s="20"/>
      <c r="T2297" s="20"/>
      <c r="U2297" s="20"/>
      <c r="V2297" s="20"/>
      <c r="W2297" s="20"/>
    </row>
    <row r="2298" spans="1:23">
      <c r="A2298" s="20"/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  <c r="R2298" s="20"/>
      <c r="S2298" s="20"/>
      <c r="T2298" s="20"/>
      <c r="U2298" s="20"/>
      <c r="V2298" s="20"/>
      <c r="W2298" s="20"/>
    </row>
    <row r="2299" spans="1:23">
      <c r="A2299" s="20"/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  <c r="P2299" s="20"/>
      <c r="Q2299" s="20"/>
      <c r="R2299" s="20"/>
      <c r="S2299" s="20"/>
      <c r="T2299" s="20"/>
      <c r="U2299" s="20"/>
      <c r="V2299" s="20"/>
      <c r="W2299" s="20"/>
    </row>
    <row r="2300" spans="1:23">
      <c r="A2300" s="20"/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  <c r="R2300" s="20"/>
      <c r="S2300" s="20"/>
      <c r="T2300" s="20"/>
      <c r="U2300" s="20"/>
      <c r="V2300" s="20"/>
      <c r="W2300" s="20"/>
    </row>
    <row r="2301" spans="1:23">
      <c r="A2301" s="20"/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  <c r="P2301" s="20"/>
      <c r="Q2301" s="20"/>
      <c r="R2301" s="20"/>
      <c r="S2301" s="20"/>
      <c r="T2301" s="20"/>
      <c r="U2301" s="20"/>
      <c r="V2301" s="20"/>
      <c r="W2301" s="20"/>
    </row>
    <row r="2302" spans="1:23">
      <c r="A2302" s="20"/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  <c r="R2302" s="20"/>
      <c r="S2302" s="20"/>
      <c r="T2302" s="20"/>
      <c r="U2302" s="20"/>
      <c r="V2302" s="20"/>
      <c r="W2302" s="20"/>
    </row>
    <row r="2303" spans="1:23">
      <c r="A2303" s="20"/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  <c r="P2303" s="20"/>
      <c r="Q2303" s="20"/>
      <c r="R2303" s="20"/>
      <c r="S2303" s="20"/>
      <c r="T2303" s="20"/>
      <c r="U2303" s="20"/>
      <c r="V2303" s="20"/>
      <c r="W2303" s="20"/>
    </row>
    <row r="2304" spans="1:23">
      <c r="A2304" s="20"/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  <c r="P2304" s="20"/>
      <c r="Q2304" s="20"/>
      <c r="R2304" s="20"/>
      <c r="S2304" s="20"/>
      <c r="T2304" s="20"/>
      <c r="U2304" s="20"/>
      <c r="V2304" s="20"/>
      <c r="W2304" s="20"/>
    </row>
    <row r="2305" spans="1:23">
      <c r="A2305" s="20"/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  <c r="P2305" s="20"/>
      <c r="Q2305" s="20"/>
      <c r="R2305" s="20"/>
      <c r="S2305" s="20"/>
      <c r="T2305" s="20"/>
      <c r="U2305" s="20"/>
      <c r="V2305" s="20"/>
      <c r="W2305" s="20"/>
    </row>
    <row r="2306" spans="1:23">
      <c r="A2306" s="20"/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</row>
    <row r="2307" spans="1:23">
      <c r="A2307" s="20"/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  <c r="S2307" s="20"/>
      <c r="T2307" s="20"/>
      <c r="U2307" s="20"/>
      <c r="V2307" s="20"/>
      <c r="W2307" s="20"/>
    </row>
    <row r="2308" spans="1:23">
      <c r="A2308" s="20"/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0"/>
      <c r="T2308" s="20"/>
      <c r="U2308" s="20"/>
      <c r="V2308" s="20"/>
      <c r="W2308" s="20"/>
    </row>
    <row r="2309" spans="1:23">
      <c r="A2309" s="20"/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  <c r="S2309" s="20"/>
      <c r="T2309" s="20"/>
      <c r="U2309" s="20"/>
      <c r="V2309" s="20"/>
      <c r="W2309" s="20"/>
    </row>
    <row r="2310" spans="1:23">
      <c r="A2310" s="20"/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</row>
    <row r="2311" spans="1:23">
      <c r="A2311" s="20"/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  <c r="S2311" s="20"/>
      <c r="T2311" s="20"/>
      <c r="U2311" s="20"/>
      <c r="V2311" s="20"/>
      <c r="W2311" s="20"/>
    </row>
    <row r="2312" spans="1:23">
      <c r="A2312" s="20"/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  <c r="R2312" s="20"/>
      <c r="S2312" s="20"/>
      <c r="T2312" s="20"/>
      <c r="U2312" s="20"/>
      <c r="V2312" s="20"/>
      <c r="W2312" s="20"/>
    </row>
    <row r="2313" spans="1:23">
      <c r="A2313" s="20"/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  <c r="P2313" s="20"/>
      <c r="Q2313" s="20"/>
      <c r="R2313" s="20"/>
      <c r="S2313" s="20"/>
      <c r="T2313" s="20"/>
      <c r="U2313" s="20"/>
      <c r="V2313" s="20"/>
      <c r="W2313" s="20"/>
    </row>
    <row r="2314" spans="1:23">
      <c r="A2314" s="20"/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  <c r="P2314" s="20"/>
      <c r="Q2314" s="20"/>
      <c r="R2314" s="20"/>
      <c r="S2314" s="20"/>
      <c r="T2314" s="20"/>
      <c r="U2314" s="20"/>
      <c r="V2314" s="20"/>
      <c r="W2314" s="20"/>
    </row>
    <row r="2315" spans="1:23">
      <c r="A2315" s="20"/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  <c r="R2315" s="20"/>
      <c r="S2315" s="20"/>
      <c r="T2315" s="20"/>
      <c r="U2315" s="20"/>
      <c r="V2315" s="20"/>
      <c r="W2315" s="20"/>
    </row>
    <row r="2316" spans="1:23">
      <c r="A2316" s="20"/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  <c r="R2316" s="20"/>
      <c r="S2316" s="20"/>
      <c r="T2316" s="20"/>
      <c r="U2316" s="20"/>
      <c r="V2316" s="20"/>
      <c r="W2316" s="20"/>
    </row>
    <row r="2317" spans="1:23">
      <c r="A2317" s="20"/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  <c r="R2317" s="20"/>
      <c r="S2317" s="20"/>
      <c r="T2317" s="20"/>
      <c r="U2317" s="20"/>
      <c r="V2317" s="20"/>
      <c r="W2317" s="20"/>
    </row>
    <row r="2318" spans="1:23">
      <c r="A2318" s="20"/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20"/>
      <c r="U2318" s="20"/>
      <c r="V2318" s="20"/>
      <c r="W2318" s="20"/>
    </row>
    <row r="2319" spans="1:23">
      <c r="A2319" s="20"/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  <c r="P2319" s="20"/>
      <c r="Q2319" s="20"/>
      <c r="R2319" s="20"/>
      <c r="S2319" s="20"/>
      <c r="T2319" s="20"/>
      <c r="U2319" s="20"/>
      <c r="V2319" s="20"/>
      <c r="W2319" s="20"/>
    </row>
    <row r="2320" spans="1:23">
      <c r="A2320" s="20"/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  <c r="R2320" s="20"/>
      <c r="S2320" s="20"/>
      <c r="T2320" s="20"/>
      <c r="U2320" s="20"/>
      <c r="V2320" s="20"/>
      <c r="W2320" s="20"/>
    </row>
    <row r="2321" spans="1:23">
      <c r="A2321" s="20"/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  <c r="R2321" s="20"/>
      <c r="S2321" s="20"/>
      <c r="T2321" s="20"/>
      <c r="U2321" s="20"/>
      <c r="V2321" s="20"/>
      <c r="W2321" s="20"/>
    </row>
    <row r="2322" spans="1:23">
      <c r="A2322" s="20"/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  <c r="S2322" s="20"/>
      <c r="T2322" s="20"/>
      <c r="U2322" s="20"/>
      <c r="V2322" s="20"/>
      <c r="W2322" s="20"/>
    </row>
    <row r="2323" spans="1:23">
      <c r="A2323" s="20"/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  <c r="P2323" s="20"/>
      <c r="Q2323" s="20"/>
      <c r="R2323" s="20"/>
      <c r="S2323" s="20"/>
      <c r="T2323" s="20"/>
      <c r="U2323" s="20"/>
      <c r="V2323" s="20"/>
      <c r="W2323" s="20"/>
    </row>
    <row r="2324" spans="1:23">
      <c r="A2324" s="20"/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  <c r="R2324" s="20"/>
      <c r="S2324" s="20"/>
      <c r="T2324" s="20"/>
      <c r="U2324" s="20"/>
      <c r="V2324" s="20"/>
      <c r="W2324" s="20"/>
    </row>
    <row r="2325" spans="1:23">
      <c r="A2325" s="20"/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  <c r="P2325" s="20"/>
      <c r="Q2325" s="20"/>
      <c r="R2325" s="20"/>
      <c r="S2325" s="20"/>
      <c r="T2325" s="20"/>
      <c r="U2325" s="20"/>
      <c r="V2325" s="20"/>
      <c r="W2325" s="20"/>
    </row>
    <row r="2326" spans="1:23">
      <c r="A2326" s="20"/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  <c r="S2326" s="20"/>
      <c r="T2326" s="20"/>
      <c r="U2326" s="20"/>
      <c r="V2326" s="20"/>
      <c r="W2326" s="20"/>
    </row>
    <row r="2327" spans="1:23">
      <c r="A2327" s="20"/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  <c r="R2327" s="20"/>
      <c r="S2327" s="20"/>
      <c r="T2327" s="20"/>
      <c r="U2327" s="20"/>
      <c r="V2327" s="20"/>
      <c r="W2327" s="20"/>
    </row>
    <row r="2328" spans="1:23">
      <c r="A2328" s="20"/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  <c r="R2328" s="20"/>
      <c r="S2328" s="20"/>
      <c r="T2328" s="20"/>
      <c r="U2328" s="20"/>
      <c r="V2328" s="20"/>
      <c r="W2328" s="20"/>
    </row>
    <row r="2329" spans="1:23">
      <c r="A2329" s="20"/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  <c r="P2329" s="20"/>
      <c r="Q2329" s="20"/>
      <c r="R2329" s="20"/>
      <c r="S2329" s="20"/>
      <c r="T2329" s="20"/>
      <c r="U2329" s="20"/>
      <c r="V2329" s="20"/>
      <c r="W2329" s="20"/>
    </row>
    <row r="2330" spans="1:23">
      <c r="A2330" s="20"/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0"/>
      <c r="W2330" s="20"/>
    </row>
    <row r="2331" spans="1:23">
      <c r="A2331" s="20"/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  <c r="R2331" s="20"/>
      <c r="S2331" s="20"/>
      <c r="T2331" s="20"/>
      <c r="U2331" s="20"/>
      <c r="V2331" s="20"/>
      <c r="W2331" s="20"/>
    </row>
    <row r="2332" spans="1:23">
      <c r="A2332" s="20"/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  <c r="S2332" s="20"/>
      <c r="T2332" s="20"/>
      <c r="U2332" s="20"/>
      <c r="V2332" s="20"/>
      <c r="W2332" s="20"/>
    </row>
    <row r="2333" spans="1:23">
      <c r="A2333" s="20"/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  <c r="S2333" s="20"/>
      <c r="T2333" s="20"/>
      <c r="U2333" s="20"/>
      <c r="V2333" s="20"/>
      <c r="W2333" s="20"/>
    </row>
    <row r="2334" spans="1:23">
      <c r="A2334" s="20"/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  <c r="S2334" s="20"/>
      <c r="T2334" s="20"/>
      <c r="U2334" s="20"/>
      <c r="V2334" s="20"/>
      <c r="W2334" s="20"/>
    </row>
    <row r="2335" spans="1:23">
      <c r="A2335" s="20"/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  <c r="P2335" s="20"/>
      <c r="Q2335" s="20"/>
      <c r="R2335" s="20"/>
      <c r="S2335" s="20"/>
      <c r="T2335" s="20"/>
      <c r="U2335" s="20"/>
      <c r="V2335" s="20"/>
      <c r="W2335" s="20"/>
    </row>
    <row r="2336" spans="1:23">
      <c r="A2336" s="20"/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  <c r="R2336" s="20"/>
      <c r="S2336" s="20"/>
      <c r="T2336" s="20"/>
      <c r="U2336" s="20"/>
      <c r="V2336" s="20"/>
      <c r="W2336" s="20"/>
    </row>
    <row r="2337" spans="1:23">
      <c r="A2337" s="20"/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  <c r="P2337" s="20"/>
      <c r="Q2337" s="20"/>
      <c r="R2337" s="20"/>
      <c r="S2337" s="20"/>
      <c r="T2337" s="20"/>
      <c r="U2337" s="20"/>
      <c r="V2337" s="20"/>
      <c r="W2337" s="20"/>
    </row>
    <row r="2338" spans="1:23">
      <c r="A2338" s="20"/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  <c r="P2338" s="20"/>
      <c r="Q2338" s="20"/>
      <c r="R2338" s="20"/>
      <c r="S2338" s="20"/>
      <c r="T2338" s="20"/>
      <c r="U2338" s="20"/>
      <c r="V2338" s="20"/>
      <c r="W2338" s="20"/>
    </row>
    <row r="2339" spans="1:23">
      <c r="A2339" s="20"/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  <c r="R2339" s="20"/>
      <c r="S2339" s="20"/>
      <c r="T2339" s="20"/>
      <c r="U2339" s="20"/>
      <c r="V2339" s="20"/>
      <c r="W2339" s="20"/>
    </row>
    <row r="2340" spans="1:23">
      <c r="A2340" s="20"/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  <c r="S2340" s="20"/>
      <c r="T2340" s="20"/>
      <c r="U2340" s="20"/>
      <c r="V2340" s="20"/>
      <c r="W2340" s="20"/>
    </row>
    <row r="2341" spans="1:23">
      <c r="A2341" s="20"/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  <c r="P2341" s="20"/>
      <c r="Q2341" s="20"/>
      <c r="R2341" s="20"/>
      <c r="S2341" s="20"/>
      <c r="T2341" s="20"/>
      <c r="U2341" s="20"/>
      <c r="V2341" s="20"/>
      <c r="W2341" s="20"/>
    </row>
    <row r="2342" spans="1:23">
      <c r="A2342" s="20"/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  <c r="S2342" s="20"/>
      <c r="T2342" s="20"/>
      <c r="U2342" s="20"/>
      <c r="V2342" s="20"/>
      <c r="W2342" s="20"/>
    </row>
    <row r="2343" spans="1:23">
      <c r="A2343" s="20"/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  <c r="P2343" s="20"/>
      <c r="Q2343" s="20"/>
      <c r="R2343" s="20"/>
      <c r="S2343" s="20"/>
      <c r="T2343" s="20"/>
      <c r="U2343" s="20"/>
      <c r="V2343" s="20"/>
      <c r="W2343" s="20"/>
    </row>
    <row r="2344" spans="1:23">
      <c r="A2344" s="20"/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  <c r="R2344" s="20"/>
      <c r="S2344" s="20"/>
      <c r="T2344" s="20"/>
      <c r="U2344" s="20"/>
      <c r="V2344" s="20"/>
      <c r="W2344" s="20"/>
    </row>
    <row r="2345" spans="1:23">
      <c r="A2345" s="20"/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  <c r="S2345" s="20"/>
      <c r="T2345" s="20"/>
      <c r="U2345" s="20"/>
      <c r="V2345" s="20"/>
      <c r="W2345" s="20"/>
    </row>
    <row r="2346" spans="1:23">
      <c r="A2346" s="20"/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  <c r="R2346" s="20"/>
      <c r="S2346" s="20"/>
      <c r="T2346" s="20"/>
      <c r="U2346" s="20"/>
      <c r="V2346" s="20"/>
      <c r="W2346" s="20"/>
    </row>
    <row r="2347" spans="1:23">
      <c r="A2347" s="20"/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  <c r="R2347" s="20"/>
      <c r="S2347" s="20"/>
      <c r="T2347" s="20"/>
      <c r="U2347" s="20"/>
      <c r="V2347" s="20"/>
      <c r="W2347" s="20"/>
    </row>
    <row r="2348" spans="1:23">
      <c r="A2348" s="20"/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  <c r="S2348" s="20"/>
      <c r="T2348" s="20"/>
      <c r="U2348" s="20"/>
      <c r="V2348" s="20"/>
      <c r="W2348" s="20"/>
    </row>
    <row r="2349" spans="1:23">
      <c r="A2349" s="20"/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  <c r="P2349" s="20"/>
      <c r="Q2349" s="20"/>
      <c r="R2349" s="20"/>
      <c r="S2349" s="20"/>
      <c r="T2349" s="20"/>
      <c r="U2349" s="20"/>
      <c r="V2349" s="20"/>
      <c r="W2349" s="20"/>
    </row>
    <row r="2350" spans="1:23">
      <c r="A2350" s="20"/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  <c r="R2350" s="20"/>
      <c r="S2350" s="20"/>
      <c r="T2350" s="20"/>
      <c r="U2350" s="20"/>
      <c r="V2350" s="20"/>
      <c r="W2350" s="20"/>
    </row>
    <row r="2351" spans="1:23">
      <c r="A2351" s="20"/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  <c r="P2351" s="20"/>
      <c r="Q2351" s="20"/>
      <c r="R2351" s="20"/>
      <c r="S2351" s="20"/>
      <c r="T2351" s="20"/>
      <c r="U2351" s="20"/>
      <c r="V2351" s="20"/>
      <c r="W2351" s="20"/>
    </row>
    <row r="2352" spans="1:23">
      <c r="A2352" s="20"/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  <c r="P2352" s="20"/>
      <c r="Q2352" s="20"/>
      <c r="R2352" s="20"/>
      <c r="S2352" s="20"/>
      <c r="T2352" s="20"/>
      <c r="U2352" s="20"/>
      <c r="V2352" s="20"/>
      <c r="W2352" s="20"/>
    </row>
    <row r="2353" spans="1:23">
      <c r="A2353" s="20"/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  <c r="P2353" s="20"/>
      <c r="Q2353" s="20"/>
      <c r="R2353" s="20"/>
      <c r="S2353" s="20"/>
      <c r="T2353" s="20"/>
      <c r="U2353" s="20"/>
      <c r="V2353" s="20"/>
      <c r="W2353" s="20"/>
    </row>
    <row r="2354" spans="1:23">
      <c r="A2354" s="20"/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  <c r="P2354" s="20"/>
      <c r="Q2354" s="20"/>
      <c r="R2354" s="20"/>
      <c r="S2354" s="20"/>
      <c r="T2354" s="20"/>
      <c r="U2354" s="20"/>
      <c r="V2354" s="20"/>
      <c r="W2354" s="20"/>
    </row>
    <row r="2355" spans="1:23">
      <c r="A2355" s="20"/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  <c r="P2355" s="20"/>
      <c r="Q2355" s="20"/>
      <c r="R2355" s="20"/>
      <c r="S2355" s="20"/>
      <c r="T2355" s="20"/>
      <c r="U2355" s="20"/>
      <c r="V2355" s="20"/>
      <c r="W2355" s="20"/>
    </row>
    <row r="2356" spans="1:23">
      <c r="A2356" s="20"/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  <c r="P2356" s="20"/>
      <c r="Q2356" s="20"/>
      <c r="R2356" s="20"/>
      <c r="S2356" s="20"/>
      <c r="T2356" s="20"/>
      <c r="U2356" s="20"/>
      <c r="V2356" s="20"/>
      <c r="W2356" s="20"/>
    </row>
    <row r="2357" spans="1:23">
      <c r="A2357" s="20"/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  <c r="P2357" s="20"/>
      <c r="Q2357" s="20"/>
      <c r="R2357" s="20"/>
      <c r="S2357" s="20"/>
      <c r="T2357" s="20"/>
      <c r="U2357" s="20"/>
      <c r="V2357" s="20"/>
      <c r="W2357" s="20"/>
    </row>
    <row r="2358" spans="1:23">
      <c r="A2358" s="20"/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  <c r="P2358" s="20"/>
      <c r="Q2358" s="20"/>
      <c r="R2358" s="20"/>
      <c r="S2358" s="20"/>
      <c r="T2358" s="20"/>
      <c r="U2358" s="20"/>
      <c r="V2358" s="20"/>
      <c r="W2358" s="20"/>
    </row>
    <row r="2359" spans="1:23">
      <c r="A2359" s="20"/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  <c r="P2359" s="20"/>
      <c r="Q2359" s="20"/>
      <c r="R2359" s="20"/>
      <c r="S2359" s="20"/>
      <c r="T2359" s="20"/>
      <c r="U2359" s="20"/>
      <c r="V2359" s="20"/>
      <c r="W2359" s="20"/>
    </row>
    <row r="2360" spans="1:23">
      <c r="A2360" s="20"/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  <c r="R2360" s="20"/>
      <c r="S2360" s="20"/>
      <c r="T2360" s="20"/>
      <c r="U2360" s="20"/>
      <c r="V2360" s="20"/>
      <c r="W2360" s="20"/>
    </row>
    <row r="2361" spans="1:23">
      <c r="A2361" s="20"/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  <c r="P2361" s="20"/>
      <c r="Q2361" s="20"/>
      <c r="R2361" s="20"/>
      <c r="S2361" s="20"/>
      <c r="T2361" s="20"/>
      <c r="U2361" s="20"/>
      <c r="V2361" s="20"/>
      <c r="W2361" s="20"/>
    </row>
    <row r="2362" spans="1:23">
      <c r="A2362" s="20"/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  <c r="R2362" s="20"/>
      <c r="S2362" s="20"/>
      <c r="T2362" s="20"/>
      <c r="U2362" s="20"/>
      <c r="V2362" s="20"/>
      <c r="W2362" s="20"/>
    </row>
    <row r="2363" spans="1:23">
      <c r="A2363" s="20"/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  <c r="P2363" s="20"/>
      <c r="Q2363" s="20"/>
      <c r="R2363" s="20"/>
      <c r="S2363" s="20"/>
      <c r="T2363" s="20"/>
      <c r="U2363" s="20"/>
      <c r="V2363" s="20"/>
      <c r="W2363" s="20"/>
    </row>
    <row r="2364" spans="1:23">
      <c r="A2364" s="20"/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  <c r="S2364" s="20"/>
      <c r="T2364" s="20"/>
      <c r="U2364" s="20"/>
      <c r="V2364" s="20"/>
      <c r="W2364" s="20"/>
    </row>
    <row r="2365" spans="1:23">
      <c r="A2365" s="20"/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  <c r="R2365" s="20"/>
      <c r="S2365" s="20"/>
      <c r="T2365" s="20"/>
      <c r="U2365" s="20"/>
      <c r="V2365" s="20"/>
      <c r="W2365" s="20"/>
    </row>
    <row r="2366" spans="1:23">
      <c r="A2366" s="20"/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  <c r="R2366" s="20"/>
      <c r="S2366" s="20"/>
      <c r="T2366" s="20"/>
      <c r="U2366" s="20"/>
      <c r="V2366" s="20"/>
      <c r="W2366" s="20"/>
    </row>
    <row r="2367" spans="1:23">
      <c r="A2367" s="20"/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  <c r="P2367" s="20"/>
      <c r="Q2367" s="20"/>
      <c r="R2367" s="20"/>
      <c r="S2367" s="20"/>
      <c r="T2367" s="20"/>
      <c r="U2367" s="20"/>
      <c r="V2367" s="20"/>
      <c r="W2367" s="20"/>
    </row>
    <row r="2368" spans="1:23">
      <c r="A2368" s="20"/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  <c r="S2368" s="20"/>
      <c r="T2368" s="20"/>
      <c r="U2368" s="20"/>
      <c r="V2368" s="20"/>
      <c r="W2368" s="20"/>
    </row>
    <row r="2369" spans="1:23">
      <c r="A2369" s="20"/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  <c r="P2369" s="20"/>
      <c r="Q2369" s="20"/>
      <c r="R2369" s="20"/>
      <c r="S2369" s="20"/>
      <c r="T2369" s="20"/>
      <c r="U2369" s="20"/>
      <c r="V2369" s="20"/>
      <c r="W2369" s="20"/>
    </row>
    <row r="2370" spans="1:23">
      <c r="A2370" s="20"/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  <c r="P2370" s="20"/>
      <c r="Q2370" s="20"/>
      <c r="R2370" s="20"/>
      <c r="S2370" s="20"/>
      <c r="T2370" s="20"/>
      <c r="U2370" s="20"/>
      <c r="V2370" s="20"/>
      <c r="W2370" s="20"/>
    </row>
    <row r="2371" spans="1:23">
      <c r="A2371" s="20"/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  <c r="R2371" s="20"/>
      <c r="S2371" s="20"/>
      <c r="T2371" s="20"/>
      <c r="U2371" s="20"/>
      <c r="V2371" s="20"/>
      <c r="W2371" s="20"/>
    </row>
    <row r="2372" spans="1:23">
      <c r="A2372" s="20"/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  <c r="R2372" s="20"/>
      <c r="S2372" s="20"/>
      <c r="T2372" s="20"/>
      <c r="U2372" s="20"/>
      <c r="V2372" s="20"/>
      <c r="W2372" s="20"/>
    </row>
    <row r="2373" spans="1:23">
      <c r="A2373" s="20"/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  <c r="P2373" s="20"/>
      <c r="Q2373" s="20"/>
      <c r="R2373" s="20"/>
      <c r="S2373" s="20"/>
      <c r="T2373" s="20"/>
      <c r="U2373" s="20"/>
      <c r="V2373" s="20"/>
      <c r="W2373" s="20"/>
    </row>
    <row r="2374" spans="1:23">
      <c r="A2374" s="20"/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  <c r="R2374" s="20"/>
      <c r="S2374" s="20"/>
      <c r="T2374" s="20"/>
      <c r="U2374" s="20"/>
      <c r="V2374" s="20"/>
      <c r="W2374" s="20"/>
    </row>
    <row r="2375" spans="1:23">
      <c r="A2375" s="20"/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  <c r="P2375" s="20"/>
      <c r="Q2375" s="20"/>
      <c r="R2375" s="20"/>
      <c r="S2375" s="20"/>
      <c r="T2375" s="20"/>
      <c r="U2375" s="20"/>
      <c r="V2375" s="20"/>
      <c r="W2375" s="20"/>
    </row>
    <row r="2376" spans="1:23">
      <c r="A2376" s="20"/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  <c r="P2376" s="20"/>
      <c r="Q2376" s="20"/>
      <c r="R2376" s="20"/>
      <c r="S2376" s="20"/>
      <c r="T2376" s="20"/>
      <c r="U2376" s="20"/>
      <c r="V2376" s="20"/>
      <c r="W2376" s="20"/>
    </row>
    <row r="2377" spans="1:23">
      <c r="A2377" s="20"/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  <c r="Q2377" s="20"/>
      <c r="R2377" s="20"/>
      <c r="S2377" s="20"/>
      <c r="T2377" s="20"/>
      <c r="U2377" s="20"/>
      <c r="V2377" s="20"/>
      <c r="W2377" s="20"/>
    </row>
    <row r="2378" spans="1:23">
      <c r="A2378" s="20"/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  <c r="P2378" s="20"/>
      <c r="Q2378" s="20"/>
      <c r="R2378" s="20"/>
      <c r="S2378" s="20"/>
      <c r="T2378" s="20"/>
      <c r="U2378" s="20"/>
      <c r="V2378" s="20"/>
      <c r="W2378" s="20"/>
    </row>
    <row r="2379" spans="1:23">
      <c r="A2379" s="20"/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  <c r="P2379" s="20"/>
      <c r="Q2379" s="20"/>
      <c r="R2379" s="20"/>
      <c r="S2379" s="20"/>
      <c r="T2379" s="20"/>
      <c r="U2379" s="20"/>
      <c r="V2379" s="20"/>
      <c r="W2379" s="20"/>
    </row>
    <row r="2380" spans="1:23">
      <c r="A2380" s="20"/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  <c r="P2380" s="20"/>
      <c r="Q2380" s="20"/>
      <c r="R2380" s="20"/>
      <c r="S2380" s="20"/>
      <c r="T2380" s="20"/>
      <c r="U2380" s="20"/>
      <c r="V2380" s="20"/>
      <c r="W2380" s="20"/>
    </row>
    <row r="2381" spans="1:23">
      <c r="A2381" s="20"/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  <c r="P2381" s="20"/>
      <c r="Q2381" s="20"/>
      <c r="R2381" s="20"/>
      <c r="S2381" s="20"/>
      <c r="T2381" s="20"/>
      <c r="U2381" s="20"/>
      <c r="V2381" s="20"/>
      <c r="W2381" s="20"/>
    </row>
    <row r="2382" spans="1:23">
      <c r="A2382" s="20"/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  <c r="P2382" s="20"/>
      <c r="Q2382" s="20"/>
      <c r="R2382" s="20"/>
      <c r="S2382" s="20"/>
      <c r="T2382" s="20"/>
      <c r="U2382" s="20"/>
      <c r="V2382" s="20"/>
      <c r="W2382" s="20"/>
    </row>
    <row r="2383" spans="1:23">
      <c r="A2383" s="20"/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  <c r="P2383" s="20"/>
      <c r="Q2383" s="20"/>
      <c r="R2383" s="20"/>
      <c r="S2383" s="20"/>
      <c r="T2383" s="20"/>
      <c r="U2383" s="20"/>
      <c r="V2383" s="20"/>
      <c r="W2383" s="20"/>
    </row>
    <row r="2384" spans="1:23">
      <c r="A2384" s="20"/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  <c r="R2384" s="20"/>
      <c r="S2384" s="20"/>
      <c r="T2384" s="20"/>
      <c r="U2384" s="20"/>
      <c r="V2384" s="20"/>
      <c r="W2384" s="20"/>
    </row>
    <row r="2385" spans="1:23">
      <c r="A2385" s="20"/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  <c r="P2385" s="20"/>
      <c r="Q2385" s="20"/>
      <c r="R2385" s="20"/>
      <c r="S2385" s="20"/>
      <c r="T2385" s="20"/>
      <c r="U2385" s="20"/>
      <c r="V2385" s="20"/>
      <c r="W2385" s="20"/>
    </row>
    <row r="2386" spans="1:23">
      <c r="A2386" s="20"/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  <c r="R2386" s="20"/>
      <c r="S2386" s="20"/>
      <c r="T2386" s="20"/>
      <c r="U2386" s="20"/>
      <c r="V2386" s="20"/>
      <c r="W2386" s="20"/>
    </row>
    <row r="2387" spans="1:23">
      <c r="A2387" s="20"/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  <c r="P2387" s="20"/>
      <c r="Q2387" s="20"/>
      <c r="R2387" s="20"/>
      <c r="S2387" s="20"/>
      <c r="T2387" s="20"/>
      <c r="U2387" s="20"/>
      <c r="V2387" s="20"/>
      <c r="W2387" s="20"/>
    </row>
    <row r="2388" spans="1:23">
      <c r="A2388" s="20"/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  <c r="R2388" s="20"/>
      <c r="S2388" s="20"/>
      <c r="T2388" s="20"/>
      <c r="U2388" s="20"/>
      <c r="V2388" s="20"/>
      <c r="W2388" s="20"/>
    </row>
    <row r="2389" spans="1:23">
      <c r="A2389" s="20"/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  <c r="R2389" s="20"/>
      <c r="S2389" s="20"/>
      <c r="T2389" s="20"/>
      <c r="U2389" s="20"/>
      <c r="V2389" s="20"/>
      <c r="W2389" s="20"/>
    </row>
    <row r="2390" spans="1:23">
      <c r="A2390" s="20"/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  <c r="P2390" s="20"/>
      <c r="Q2390" s="20"/>
      <c r="R2390" s="20"/>
      <c r="S2390" s="20"/>
      <c r="T2390" s="20"/>
      <c r="U2390" s="20"/>
      <c r="V2390" s="20"/>
      <c r="W2390" s="20"/>
    </row>
    <row r="2391" spans="1:23">
      <c r="A2391" s="20"/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  <c r="P2391" s="20"/>
      <c r="Q2391" s="20"/>
      <c r="R2391" s="20"/>
      <c r="S2391" s="20"/>
      <c r="T2391" s="20"/>
      <c r="U2391" s="20"/>
      <c r="V2391" s="20"/>
      <c r="W2391" s="20"/>
    </row>
    <row r="2392" spans="1:23">
      <c r="A2392" s="20"/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  <c r="S2392" s="20"/>
      <c r="T2392" s="20"/>
      <c r="U2392" s="20"/>
      <c r="V2392" s="20"/>
      <c r="W2392" s="20"/>
    </row>
    <row r="2393" spans="1:23">
      <c r="A2393" s="20"/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  <c r="P2393" s="20"/>
      <c r="Q2393" s="20"/>
      <c r="R2393" s="20"/>
      <c r="S2393" s="20"/>
      <c r="T2393" s="20"/>
      <c r="U2393" s="20"/>
      <c r="V2393" s="20"/>
      <c r="W2393" s="20"/>
    </row>
    <row r="2394" spans="1:23">
      <c r="A2394" s="20"/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  <c r="P2394" s="20"/>
      <c r="Q2394" s="20"/>
      <c r="R2394" s="20"/>
      <c r="S2394" s="20"/>
      <c r="T2394" s="20"/>
      <c r="U2394" s="20"/>
      <c r="V2394" s="20"/>
      <c r="W2394" s="20"/>
    </row>
    <row r="2395" spans="1:23">
      <c r="A2395" s="20"/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  <c r="P2395" s="20"/>
      <c r="Q2395" s="20"/>
      <c r="R2395" s="20"/>
      <c r="S2395" s="20"/>
      <c r="T2395" s="20"/>
      <c r="U2395" s="20"/>
      <c r="V2395" s="20"/>
      <c r="W2395" s="20"/>
    </row>
    <row r="2396" spans="1:23">
      <c r="A2396" s="20"/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  <c r="R2396" s="20"/>
      <c r="S2396" s="20"/>
      <c r="T2396" s="20"/>
      <c r="U2396" s="20"/>
      <c r="V2396" s="20"/>
      <c r="W2396" s="20"/>
    </row>
    <row r="2397" spans="1:23">
      <c r="A2397" s="20"/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  <c r="P2397" s="20"/>
      <c r="Q2397" s="20"/>
      <c r="R2397" s="20"/>
      <c r="S2397" s="20"/>
      <c r="T2397" s="20"/>
      <c r="U2397" s="20"/>
      <c r="V2397" s="20"/>
      <c r="W2397" s="20"/>
    </row>
    <row r="2398" spans="1:23">
      <c r="A2398" s="20"/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  <c r="R2398" s="20"/>
      <c r="S2398" s="20"/>
      <c r="T2398" s="20"/>
      <c r="U2398" s="20"/>
      <c r="V2398" s="20"/>
      <c r="W2398" s="20"/>
    </row>
    <row r="2399" spans="1:23">
      <c r="A2399" s="20"/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  <c r="P2399" s="20"/>
      <c r="Q2399" s="20"/>
      <c r="R2399" s="20"/>
      <c r="S2399" s="20"/>
      <c r="T2399" s="20"/>
      <c r="U2399" s="20"/>
      <c r="V2399" s="20"/>
      <c r="W2399" s="20"/>
    </row>
    <row r="2400" spans="1:23">
      <c r="A2400" s="20"/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  <c r="P2400" s="20"/>
      <c r="Q2400" s="20"/>
      <c r="R2400" s="20"/>
      <c r="S2400" s="20"/>
      <c r="T2400" s="20"/>
      <c r="U2400" s="20"/>
      <c r="V2400" s="20"/>
      <c r="W2400" s="20"/>
    </row>
    <row r="2401" spans="1:23">
      <c r="A2401" s="20"/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  <c r="R2401" s="20"/>
      <c r="S2401" s="20"/>
      <c r="T2401" s="20"/>
      <c r="U2401" s="20"/>
      <c r="V2401" s="20"/>
      <c r="W2401" s="20"/>
    </row>
    <row r="2402" spans="1:23">
      <c r="A2402" s="20"/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  <c r="R2402" s="20"/>
      <c r="S2402" s="20"/>
      <c r="T2402" s="20"/>
      <c r="U2402" s="20"/>
      <c r="V2402" s="20"/>
      <c r="W2402" s="20"/>
    </row>
    <row r="2403" spans="1:23">
      <c r="A2403" s="20"/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  <c r="P2403" s="20"/>
      <c r="Q2403" s="20"/>
      <c r="R2403" s="20"/>
      <c r="S2403" s="20"/>
      <c r="T2403" s="20"/>
      <c r="U2403" s="20"/>
      <c r="V2403" s="20"/>
      <c r="W2403" s="20"/>
    </row>
    <row r="2404" spans="1:23">
      <c r="A2404" s="20"/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  <c r="R2404" s="20"/>
      <c r="S2404" s="20"/>
      <c r="T2404" s="20"/>
      <c r="U2404" s="20"/>
      <c r="V2404" s="20"/>
      <c r="W2404" s="20"/>
    </row>
    <row r="2405" spans="1:23">
      <c r="A2405" s="20"/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  <c r="P2405" s="20"/>
      <c r="Q2405" s="20"/>
      <c r="R2405" s="20"/>
      <c r="S2405" s="20"/>
      <c r="T2405" s="20"/>
      <c r="U2405" s="20"/>
      <c r="V2405" s="20"/>
      <c r="W2405" s="20"/>
    </row>
    <row r="2406" spans="1:23">
      <c r="A2406" s="20"/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  <c r="P2406" s="20"/>
      <c r="Q2406" s="20"/>
      <c r="R2406" s="20"/>
      <c r="S2406" s="20"/>
      <c r="T2406" s="20"/>
      <c r="U2406" s="20"/>
      <c r="V2406" s="20"/>
      <c r="W2406" s="20"/>
    </row>
    <row r="2407" spans="1:23">
      <c r="A2407" s="20"/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  <c r="P2407" s="20"/>
      <c r="Q2407" s="20"/>
      <c r="R2407" s="20"/>
      <c r="S2407" s="20"/>
      <c r="T2407" s="20"/>
      <c r="U2407" s="20"/>
      <c r="V2407" s="20"/>
      <c r="W2407" s="20"/>
    </row>
    <row r="2408" spans="1:23">
      <c r="A2408" s="20"/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  <c r="P2408" s="20"/>
      <c r="Q2408" s="20"/>
      <c r="R2408" s="20"/>
      <c r="S2408" s="20"/>
      <c r="T2408" s="20"/>
      <c r="U2408" s="20"/>
      <c r="V2408" s="20"/>
      <c r="W2408" s="20"/>
    </row>
    <row r="2409" spans="1:23">
      <c r="A2409" s="20"/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  <c r="P2409" s="20"/>
      <c r="Q2409" s="20"/>
      <c r="R2409" s="20"/>
      <c r="S2409" s="20"/>
      <c r="T2409" s="20"/>
      <c r="U2409" s="20"/>
      <c r="V2409" s="20"/>
      <c r="W2409" s="20"/>
    </row>
    <row r="2410" spans="1:23">
      <c r="A2410" s="20"/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  <c r="R2410" s="20"/>
      <c r="S2410" s="20"/>
      <c r="T2410" s="20"/>
      <c r="U2410" s="20"/>
      <c r="V2410" s="20"/>
      <c r="W2410" s="20"/>
    </row>
    <row r="2411" spans="1:23">
      <c r="A2411" s="20"/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  <c r="P2411" s="20"/>
      <c r="Q2411" s="20"/>
      <c r="R2411" s="20"/>
      <c r="S2411" s="20"/>
      <c r="T2411" s="20"/>
      <c r="U2411" s="20"/>
      <c r="V2411" s="20"/>
      <c r="W2411" s="20"/>
    </row>
    <row r="2412" spans="1:23">
      <c r="A2412" s="20"/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  <c r="R2412" s="20"/>
      <c r="S2412" s="20"/>
      <c r="T2412" s="20"/>
      <c r="U2412" s="20"/>
      <c r="V2412" s="20"/>
      <c r="W2412" s="20"/>
    </row>
    <row r="2413" spans="1:23">
      <c r="A2413" s="20"/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  <c r="P2413" s="20"/>
      <c r="Q2413" s="20"/>
      <c r="R2413" s="20"/>
      <c r="S2413" s="20"/>
      <c r="T2413" s="20"/>
      <c r="U2413" s="20"/>
      <c r="V2413" s="20"/>
      <c r="W2413" s="20"/>
    </row>
    <row r="2414" spans="1:23">
      <c r="A2414" s="20"/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  <c r="Q2414" s="20"/>
      <c r="R2414" s="20"/>
      <c r="S2414" s="20"/>
      <c r="T2414" s="20"/>
      <c r="U2414" s="20"/>
      <c r="V2414" s="20"/>
      <c r="W2414" s="20"/>
    </row>
    <row r="2415" spans="1:23">
      <c r="A2415" s="20"/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  <c r="P2415" s="20"/>
      <c r="Q2415" s="20"/>
      <c r="R2415" s="20"/>
      <c r="S2415" s="20"/>
      <c r="T2415" s="20"/>
      <c r="U2415" s="20"/>
      <c r="V2415" s="20"/>
      <c r="W2415" s="20"/>
    </row>
    <row r="2416" spans="1:23">
      <c r="A2416" s="20"/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  <c r="R2416" s="20"/>
      <c r="S2416" s="20"/>
      <c r="T2416" s="20"/>
      <c r="U2416" s="20"/>
      <c r="V2416" s="20"/>
      <c r="W2416" s="20"/>
    </row>
    <row r="2417" spans="1:23">
      <c r="A2417" s="20"/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  <c r="P2417" s="20"/>
      <c r="Q2417" s="20"/>
      <c r="R2417" s="20"/>
      <c r="S2417" s="20"/>
      <c r="T2417" s="20"/>
      <c r="U2417" s="20"/>
      <c r="V2417" s="20"/>
      <c r="W2417" s="20"/>
    </row>
    <row r="2418" spans="1:23">
      <c r="A2418" s="20"/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  <c r="P2418" s="20"/>
      <c r="Q2418" s="20"/>
      <c r="R2418" s="20"/>
      <c r="S2418" s="20"/>
      <c r="T2418" s="20"/>
      <c r="U2418" s="20"/>
      <c r="V2418" s="20"/>
      <c r="W2418" s="20"/>
    </row>
    <row r="2419" spans="1:23">
      <c r="A2419" s="20"/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  <c r="R2419" s="20"/>
      <c r="S2419" s="20"/>
      <c r="T2419" s="20"/>
      <c r="U2419" s="20"/>
      <c r="V2419" s="20"/>
      <c r="W2419" s="20"/>
    </row>
    <row r="2420" spans="1:23">
      <c r="A2420" s="20"/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  <c r="R2420" s="20"/>
      <c r="S2420" s="20"/>
      <c r="T2420" s="20"/>
      <c r="U2420" s="20"/>
      <c r="V2420" s="20"/>
      <c r="W2420" s="20"/>
    </row>
    <row r="2421" spans="1:23">
      <c r="A2421" s="20"/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  <c r="P2421" s="20"/>
      <c r="Q2421" s="20"/>
      <c r="R2421" s="20"/>
      <c r="S2421" s="20"/>
      <c r="T2421" s="20"/>
      <c r="U2421" s="20"/>
      <c r="V2421" s="20"/>
      <c r="W2421" s="20"/>
    </row>
    <row r="2422" spans="1:23">
      <c r="A2422" s="20"/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  <c r="R2422" s="20"/>
      <c r="S2422" s="20"/>
      <c r="T2422" s="20"/>
      <c r="U2422" s="20"/>
      <c r="V2422" s="20"/>
      <c r="W2422" s="20"/>
    </row>
    <row r="2423" spans="1:23">
      <c r="A2423" s="20"/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  <c r="P2423" s="20"/>
      <c r="Q2423" s="20"/>
      <c r="R2423" s="20"/>
      <c r="S2423" s="20"/>
      <c r="T2423" s="20"/>
      <c r="U2423" s="20"/>
      <c r="V2423" s="20"/>
      <c r="W2423" s="20"/>
    </row>
    <row r="2424" spans="1:23">
      <c r="A2424" s="20"/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  <c r="R2424" s="20"/>
      <c r="S2424" s="20"/>
      <c r="T2424" s="20"/>
      <c r="U2424" s="20"/>
      <c r="V2424" s="20"/>
      <c r="W2424" s="20"/>
    </row>
    <row r="2425" spans="1:23">
      <c r="A2425" s="20"/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  <c r="P2425" s="20"/>
      <c r="Q2425" s="20"/>
      <c r="R2425" s="20"/>
      <c r="S2425" s="20"/>
      <c r="T2425" s="20"/>
      <c r="U2425" s="20"/>
      <c r="V2425" s="20"/>
      <c r="W2425" s="20"/>
    </row>
    <row r="2426" spans="1:23">
      <c r="A2426" s="20"/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  <c r="P2426" s="20"/>
      <c r="Q2426" s="20"/>
      <c r="R2426" s="20"/>
      <c r="S2426" s="20"/>
      <c r="T2426" s="20"/>
      <c r="U2426" s="20"/>
      <c r="V2426" s="20"/>
      <c r="W2426" s="20"/>
    </row>
    <row r="2427" spans="1:23">
      <c r="A2427" s="20"/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  <c r="P2427" s="20"/>
      <c r="Q2427" s="20"/>
      <c r="R2427" s="20"/>
      <c r="S2427" s="20"/>
      <c r="T2427" s="20"/>
      <c r="U2427" s="20"/>
      <c r="V2427" s="20"/>
      <c r="W2427" s="20"/>
    </row>
    <row r="2428" spans="1:23">
      <c r="A2428" s="20"/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  <c r="R2428" s="20"/>
      <c r="S2428" s="20"/>
      <c r="T2428" s="20"/>
      <c r="U2428" s="20"/>
      <c r="V2428" s="20"/>
      <c r="W2428" s="20"/>
    </row>
    <row r="2429" spans="1:23">
      <c r="A2429" s="20"/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  <c r="P2429" s="20"/>
      <c r="Q2429" s="20"/>
      <c r="R2429" s="20"/>
      <c r="S2429" s="20"/>
      <c r="T2429" s="20"/>
      <c r="U2429" s="20"/>
      <c r="V2429" s="20"/>
      <c r="W2429" s="20"/>
    </row>
    <row r="2430" spans="1:23">
      <c r="A2430" s="20"/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  <c r="P2430" s="20"/>
      <c r="Q2430" s="20"/>
      <c r="R2430" s="20"/>
      <c r="S2430" s="20"/>
      <c r="T2430" s="20"/>
      <c r="U2430" s="20"/>
      <c r="V2430" s="20"/>
      <c r="W2430" s="20"/>
    </row>
    <row r="2431" spans="1:23">
      <c r="A2431" s="20"/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  <c r="Q2431" s="20"/>
      <c r="R2431" s="20"/>
      <c r="S2431" s="20"/>
      <c r="T2431" s="20"/>
      <c r="U2431" s="20"/>
      <c r="V2431" s="20"/>
      <c r="W2431" s="20"/>
    </row>
    <row r="2432" spans="1:23">
      <c r="A2432" s="20"/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  <c r="P2432" s="20"/>
      <c r="Q2432" s="20"/>
      <c r="R2432" s="20"/>
      <c r="S2432" s="20"/>
      <c r="T2432" s="20"/>
      <c r="U2432" s="20"/>
      <c r="V2432" s="20"/>
      <c r="W2432" s="20"/>
    </row>
    <row r="2433" spans="1:23">
      <c r="A2433" s="20"/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  <c r="P2433" s="20"/>
      <c r="Q2433" s="20"/>
      <c r="R2433" s="20"/>
      <c r="S2433" s="20"/>
      <c r="T2433" s="20"/>
      <c r="U2433" s="20"/>
      <c r="V2433" s="20"/>
      <c r="W2433" s="20"/>
    </row>
    <row r="2434" spans="1:23">
      <c r="A2434" s="20"/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  <c r="R2434" s="20"/>
      <c r="S2434" s="20"/>
      <c r="T2434" s="20"/>
      <c r="U2434" s="20"/>
      <c r="V2434" s="20"/>
      <c r="W2434" s="20"/>
    </row>
    <row r="2435" spans="1:23">
      <c r="A2435" s="20"/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  <c r="P2435" s="20"/>
      <c r="Q2435" s="20"/>
      <c r="R2435" s="20"/>
      <c r="S2435" s="20"/>
      <c r="T2435" s="20"/>
      <c r="U2435" s="20"/>
      <c r="V2435" s="20"/>
      <c r="W2435" s="20"/>
    </row>
    <row r="2436" spans="1:23">
      <c r="A2436" s="20"/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  <c r="P2436" s="20"/>
      <c r="Q2436" s="20"/>
      <c r="R2436" s="20"/>
      <c r="S2436" s="20"/>
      <c r="T2436" s="20"/>
      <c r="U2436" s="20"/>
      <c r="V2436" s="20"/>
      <c r="W2436" s="20"/>
    </row>
    <row r="2437" spans="1:23">
      <c r="A2437" s="20"/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  <c r="P2437" s="20"/>
      <c r="Q2437" s="20"/>
      <c r="R2437" s="20"/>
      <c r="S2437" s="20"/>
      <c r="T2437" s="20"/>
      <c r="U2437" s="20"/>
      <c r="V2437" s="20"/>
      <c r="W2437" s="20"/>
    </row>
    <row r="2438" spans="1:23">
      <c r="A2438" s="20"/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  <c r="P2438" s="20"/>
      <c r="Q2438" s="20"/>
      <c r="R2438" s="20"/>
      <c r="S2438" s="20"/>
      <c r="T2438" s="20"/>
      <c r="U2438" s="20"/>
      <c r="V2438" s="20"/>
      <c r="W2438" s="20"/>
    </row>
    <row r="2439" spans="1:23">
      <c r="A2439" s="20"/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  <c r="P2439" s="20"/>
      <c r="Q2439" s="20"/>
      <c r="R2439" s="20"/>
      <c r="S2439" s="20"/>
      <c r="T2439" s="20"/>
      <c r="U2439" s="20"/>
      <c r="V2439" s="20"/>
      <c r="W2439" s="20"/>
    </row>
    <row r="2440" spans="1:23">
      <c r="A2440" s="20"/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  <c r="P2440" s="20"/>
      <c r="Q2440" s="20"/>
      <c r="R2440" s="20"/>
      <c r="S2440" s="20"/>
      <c r="T2440" s="20"/>
      <c r="U2440" s="20"/>
      <c r="V2440" s="20"/>
      <c r="W2440" s="20"/>
    </row>
    <row r="2441" spans="1:23">
      <c r="A2441" s="20"/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  <c r="P2441" s="20"/>
      <c r="Q2441" s="20"/>
      <c r="R2441" s="20"/>
      <c r="S2441" s="20"/>
      <c r="T2441" s="20"/>
      <c r="U2441" s="20"/>
      <c r="V2441" s="20"/>
      <c r="W2441" s="20"/>
    </row>
    <row r="2442" spans="1:23">
      <c r="A2442" s="20"/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  <c r="P2442" s="20"/>
      <c r="Q2442" s="20"/>
      <c r="R2442" s="20"/>
      <c r="S2442" s="20"/>
      <c r="T2442" s="20"/>
      <c r="U2442" s="20"/>
      <c r="V2442" s="20"/>
      <c r="W2442" s="20"/>
    </row>
    <row r="2443" spans="1:23">
      <c r="A2443" s="20"/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  <c r="P2443" s="20"/>
      <c r="Q2443" s="20"/>
      <c r="R2443" s="20"/>
      <c r="S2443" s="20"/>
      <c r="T2443" s="20"/>
      <c r="U2443" s="20"/>
      <c r="V2443" s="20"/>
      <c r="W2443" s="20"/>
    </row>
    <row r="2444" spans="1:23">
      <c r="A2444" s="20"/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  <c r="P2444" s="20"/>
      <c r="Q2444" s="20"/>
      <c r="R2444" s="20"/>
      <c r="S2444" s="20"/>
      <c r="T2444" s="20"/>
      <c r="U2444" s="20"/>
      <c r="V2444" s="20"/>
      <c r="W2444" s="20"/>
    </row>
    <row r="2445" spans="1:23">
      <c r="A2445" s="20"/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  <c r="P2445" s="20"/>
      <c r="Q2445" s="20"/>
      <c r="R2445" s="20"/>
      <c r="S2445" s="20"/>
      <c r="T2445" s="20"/>
      <c r="U2445" s="20"/>
      <c r="V2445" s="20"/>
      <c r="W2445" s="20"/>
    </row>
    <row r="2446" spans="1:23">
      <c r="A2446" s="20"/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  <c r="R2446" s="20"/>
      <c r="S2446" s="20"/>
      <c r="T2446" s="20"/>
      <c r="U2446" s="20"/>
      <c r="V2446" s="20"/>
      <c r="W2446" s="20"/>
    </row>
    <row r="2447" spans="1:23">
      <c r="A2447" s="20"/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  <c r="P2447" s="20"/>
      <c r="Q2447" s="20"/>
      <c r="R2447" s="20"/>
      <c r="S2447" s="20"/>
      <c r="T2447" s="20"/>
      <c r="U2447" s="20"/>
      <c r="V2447" s="20"/>
      <c r="W2447" s="20"/>
    </row>
    <row r="2448" spans="1:23">
      <c r="A2448" s="20"/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  <c r="P2448" s="20"/>
      <c r="Q2448" s="20"/>
      <c r="R2448" s="20"/>
      <c r="S2448" s="20"/>
      <c r="T2448" s="20"/>
      <c r="U2448" s="20"/>
      <c r="V2448" s="20"/>
      <c r="W2448" s="20"/>
    </row>
    <row r="2449" spans="1:23">
      <c r="A2449" s="20"/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  <c r="P2449" s="20"/>
      <c r="Q2449" s="20"/>
      <c r="R2449" s="20"/>
      <c r="S2449" s="20"/>
      <c r="T2449" s="20"/>
      <c r="U2449" s="20"/>
      <c r="V2449" s="20"/>
      <c r="W2449" s="20"/>
    </row>
    <row r="2450" spans="1:23">
      <c r="A2450" s="20"/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  <c r="P2450" s="20"/>
      <c r="Q2450" s="20"/>
      <c r="R2450" s="20"/>
      <c r="S2450" s="20"/>
      <c r="T2450" s="20"/>
      <c r="U2450" s="20"/>
      <c r="V2450" s="20"/>
      <c r="W2450" s="20"/>
    </row>
    <row r="2451" spans="1:23">
      <c r="A2451" s="20"/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  <c r="R2451" s="20"/>
      <c r="S2451" s="20"/>
      <c r="T2451" s="20"/>
      <c r="U2451" s="20"/>
      <c r="V2451" s="20"/>
      <c r="W2451" s="20"/>
    </row>
    <row r="2452" spans="1:23">
      <c r="A2452" s="20"/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  <c r="R2452" s="20"/>
      <c r="S2452" s="20"/>
      <c r="T2452" s="20"/>
      <c r="U2452" s="20"/>
      <c r="V2452" s="20"/>
      <c r="W2452" s="20"/>
    </row>
    <row r="2453" spans="1:23">
      <c r="A2453" s="20"/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  <c r="P2453" s="20"/>
      <c r="Q2453" s="20"/>
      <c r="R2453" s="20"/>
      <c r="S2453" s="20"/>
      <c r="T2453" s="20"/>
      <c r="U2453" s="20"/>
      <c r="V2453" s="20"/>
      <c r="W2453" s="20"/>
    </row>
    <row r="2454" spans="1:23">
      <c r="A2454" s="20"/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  <c r="R2454" s="20"/>
      <c r="S2454" s="20"/>
      <c r="T2454" s="20"/>
      <c r="U2454" s="20"/>
      <c r="V2454" s="20"/>
      <c r="W2454" s="20"/>
    </row>
    <row r="2455" spans="1:23">
      <c r="A2455" s="20"/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  <c r="P2455" s="20"/>
      <c r="Q2455" s="20"/>
      <c r="R2455" s="20"/>
      <c r="S2455" s="20"/>
      <c r="T2455" s="20"/>
      <c r="U2455" s="20"/>
      <c r="V2455" s="20"/>
      <c r="W2455" s="20"/>
    </row>
    <row r="2456" spans="1:23">
      <c r="A2456" s="20"/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  <c r="R2456" s="20"/>
      <c r="S2456" s="20"/>
      <c r="T2456" s="20"/>
      <c r="U2456" s="20"/>
      <c r="V2456" s="20"/>
      <c r="W2456" s="20"/>
    </row>
    <row r="2457" spans="1:23">
      <c r="A2457" s="20"/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  <c r="R2457" s="20"/>
      <c r="S2457" s="20"/>
      <c r="T2457" s="20"/>
      <c r="U2457" s="20"/>
      <c r="V2457" s="20"/>
      <c r="W2457" s="20"/>
    </row>
    <row r="2458" spans="1:23">
      <c r="A2458" s="20"/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  <c r="R2458" s="20"/>
      <c r="S2458" s="20"/>
      <c r="T2458" s="20"/>
      <c r="U2458" s="20"/>
      <c r="V2458" s="20"/>
      <c r="W2458" s="20"/>
    </row>
    <row r="2459" spans="1:23">
      <c r="A2459" s="20"/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  <c r="R2459" s="20"/>
      <c r="S2459" s="20"/>
      <c r="T2459" s="20"/>
      <c r="U2459" s="20"/>
      <c r="V2459" s="20"/>
      <c r="W2459" s="20"/>
    </row>
    <row r="2460" spans="1:23">
      <c r="A2460" s="20"/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  <c r="R2460" s="20"/>
      <c r="S2460" s="20"/>
      <c r="T2460" s="20"/>
      <c r="U2460" s="20"/>
      <c r="V2460" s="20"/>
      <c r="W2460" s="20"/>
    </row>
    <row r="2461" spans="1:23">
      <c r="A2461" s="20"/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  <c r="P2461" s="20"/>
      <c r="Q2461" s="20"/>
      <c r="R2461" s="20"/>
      <c r="S2461" s="20"/>
      <c r="T2461" s="20"/>
      <c r="U2461" s="20"/>
      <c r="V2461" s="20"/>
      <c r="W2461" s="20"/>
    </row>
    <row r="2462" spans="1:23">
      <c r="A2462" s="20"/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  <c r="R2462" s="20"/>
      <c r="S2462" s="20"/>
      <c r="T2462" s="20"/>
      <c r="U2462" s="20"/>
      <c r="V2462" s="20"/>
      <c r="W2462" s="20"/>
    </row>
    <row r="2463" spans="1:23">
      <c r="A2463" s="20"/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  <c r="R2463" s="20"/>
      <c r="S2463" s="20"/>
      <c r="T2463" s="20"/>
      <c r="U2463" s="20"/>
      <c r="V2463" s="20"/>
      <c r="W2463" s="20"/>
    </row>
    <row r="2464" spans="1:23">
      <c r="A2464" s="20"/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  <c r="R2464" s="20"/>
      <c r="S2464" s="20"/>
      <c r="T2464" s="20"/>
      <c r="U2464" s="20"/>
      <c r="V2464" s="20"/>
      <c r="W2464" s="20"/>
    </row>
    <row r="2465" spans="1:23">
      <c r="A2465" s="20"/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  <c r="R2465" s="20"/>
      <c r="S2465" s="20"/>
      <c r="T2465" s="20"/>
      <c r="U2465" s="20"/>
      <c r="V2465" s="20"/>
      <c r="W2465" s="20"/>
    </row>
    <row r="2466" spans="1:23">
      <c r="A2466" s="20"/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  <c r="R2466" s="20"/>
      <c r="S2466" s="20"/>
      <c r="T2466" s="20"/>
      <c r="U2466" s="20"/>
      <c r="V2466" s="20"/>
      <c r="W2466" s="20"/>
    </row>
    <row r="2467" spans="1:23">
      <c r="A2467" s="20"/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  <c r="P2467" s="20"/>
      <c r="Q2467" s="20"/>
      <c r="R2467" s="20"/>
      <c r="S2467" s="20"/>
      <c r="T2467" s="20"/>
      <c r="U2467" s="20"/>
      <c r="V2467" s="20"/>
      <c r="W2467" s="20"/>
    </row>
    <row r="2468" spans="1:23">
      <c r="A2468" s="20"/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  <c r="R2468" s="20"/>
      <c r="S2468" s="20"/>
      <c r="T2468" s="20"/>
      <c r="U2468" s="20"/>
      <c r="V2468" s="20"/>
      <c r="W2468" s="20"/>
    </row>
    <row r="2469" spans="1:23">
      <c r="A2469" s="20"/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  <c r="R2469" s="20"/>
      <c r="S2469" s="20"/>
      <c r="T2469" s="20"/>
      <c r="U2469" s="20"/>
      <c r="V2469" s="20"/>
      <c r="W2469" s="20"/>
    </row>
    <row r="2470" spans="1:23">
      <c r="A2470" s="20"/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  <c r="R2470" s="20"/>
      <c r="S2470" s="20"/>
      <c r="T2470" s="20"/>
      <c r="U2470" s="20"/>
      <c r="V2470" s="20"/>
      <c r="W2470" s="20"/>
    </row>
    <row r="2471" spans="1:23">
      <c r="A2471" s="20"/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  <c r="R2471" s="20"/>
      <c r="S2471" s="20"/>
      <c r="T2471" s="20"/>
      <c r="U2471" s="20"/>
      <c r="V2471" s="20"/>
      <c r="W2471" s="20"/>
    </row>
    <row r="2472" spans="1:23">
      <c r="A2472" s="20"/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  <c r="S2472" s="20"/>
      <c r="T2472" s="20"/>
      <c r="U2472" s="20"/>
      <c r="V2472" s="20"/>
      <c r="W2472" s="20"/>
    </row>
    <row r="2473" spans="1:23">
      <c r="A2473" s="20"/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  <c r="P2473" s="20"/>
      <c r="Q2473" s="20"/>
      <c r="R2473" s="20"/>
      <c r="S2473" s="20"/>
      <c r="T2473" s="20"/>
      <c r="U2473" s="20"/>
      <c r="V2473" s="20"/>
      <c r="W2473" s="20"/>
    </row>
    <row r="2474" spans="1:23">
      <c r="A2474" s="20"/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  <c r="P2474" s="20"/>
      <c r="Q2474" s="20"/>
      <c r="R2474" s="20"/>
      <c r="S2474" s="20"/>
      <c r="T2474" s="20"/>
      <c r="U2474" s="20"/>
      <c r="V2474" s="20"/>
      <c r="W2474" s="20"/>
    </row>
    <row r="2475" spans="1:23">
      <c r="A2475" s="20"/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  <c r="P2475" s="20"/>
      <c r="Q2475" s="20"/>
      <c r="R2475" s="20"/>
      <c r="S2475" s="20"/>
      <c r="T2475" s="20"/>
      <c r="U2475" s="20"/>
      <c r="V2475" s="20"/>
      <c r="W2475" s="20"/>
    </row>
    <row r="2476" spans="1:23">
      <c r="A2476" s="20"/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  <c r="R2476" s="20"/>
      <c r="S2476" s="20"/>
      <c r="T2476" s="20"/>
      <c r="U2476" s="20"/>
      <c r="V2476" s="20"/>
      <c r="W2476" s="20"/>
    </row>
    <row r="2477" spans="1:23">
      <c r="A2477" s="20"/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  <c r="P2477" s="20"/>
      <c r="Q2477" s="20"/>
      <c r="R2477" s="20"/>
      <c r="S2477" s="20"/>
      <c r="T2477" s="20"/>
      <c r="U2477" s="20"/>
      <c r="V2477" s="20"/>
      <c r="W2477" s="20"/>
    </row>
    <row r="2478" spans="1:23">
      <c r="A2478" s="20"/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  <c r="S2478" s="20"/>
      <c r="T2478" s="20"/>
      <c r="U2478" s="20"/>
      <c r="V2478" s="20"/>
      <c r="W2478" s="20"/>
    </row>
    <row r="2479" spans="1:23">
      <c r="A2479" s="20"/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  <c r="R2479" s="20"/>
      <c r="S2479" s="20"/>
      <c r="T2479" s="20"/>
      <c r="U2479" s="20"/>
      <c r="V2479" s="20"/>
      <c r="W2479" s="20"/>
    </row>
    <row r="2480" spans="1:23">
      <c r="A2480" s="20"/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  <c r="P2480" s="20"/>
      <c r="Q2480" s="20"/>
      <c r="R2480" s="20"/>
      <c r="S2480" s="20"/>
      <c r="T2480" s="20"/>
      <c r="U2480" s="20"/>
      <c r="V2480" s="20"/>
      <c r="W2480" s="20"/>
    </row>
    <row r="2481" spans="1:23">
      <c r="A2481" s="20"/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  <c r="R2481" s="20"/>
      <c r="S2481" s="20"/>
      <c r="T2481" s="20"/>
      <c r="U2481" s="20"/>
      <c r="V2481" s="20"/>
      <c r="W2481" s="20"/>
    </row>
    <row r="2482" spans="1:23">
      <c r="A2482" s="20"/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  <c r="R2482" s="20"/>
      <c r="S2482" s="20"/>
      <c r="T2482" s="20"/>
      <c r="U2482" s="20"/>
      <c r="V2482" s="20"/>
      <c r="W2482" s="20"/>
    </row>
    <row r="2483" spans="1:23">
      <c r="A2483" s="20"/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  <c r="R2483" s="20"/>
      <c r="S2483" s="20"/>
      <c r="T2483" s="20"/>
      <c r="U2483" s="20"/>
      <c r="V2483" s="20"/>
      <c r="W2483" s="20"/>
    </row>
    <row r="2484" spans="1:23">
      <c r="A2484" s="20"/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  <c r="R2484" s="20"/>
      <c r="S2484" s="20"/>
      <c r="T2484" s="20"/>
      <c r="U2484" s="20"/>
      <c r="V2484" s="20"/>
      <c r="W2484" s="20"/>
    </row>
    <row r="2485" spans="1:23">
      <c r="A2485" s="20"/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  <c r="Q2485" s="20"/>
      <c r="R2485" s="20"/>
      <c r="S2485" s="20"/>
      <c r="T2485" s="20"/>
      <c r="U2485" s="20"/>
      <c r="V2485" s="20"/>
      <c r="W2485" s="20"/>
    </row>
    <row r="2486" spans="1:23">
      <c r="A2486" s="20"/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  <c r="R2486" s="20"/>
      <c r="S2486" s="20"/>
      <c r="T2486" s="20"/>
      <c r="U2486" s="20"/>
      <c r="V2486" s="20"/>
      <c r="W2486" s="20"/>
    </row>
    <row r="2487" spans="1:23">
      <c r="A2487" s="20"/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  <c r="P2487" s="20"/>
      <c r="Q2487" s="20"/>
      <c r="R2487" s="20"/>
      <c r="S2487" s="20"/>
      <c r="T2487" s="20"/>
      <c r="U2487" s="20"/>
      <c r="V2487" s="20"/>
      <c r="W2487" s="20"/>
    </row>
    <row r="2488" spans="1:23">
      <c r="A2488" s="20"/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  <c r="R2488" s="20"/>
      <c r="S2488" s="20"/>
      <c r="T2488" s="20"/>
      <c r="U2488" s="20"/>
      <c r="V2488" s="20"/>
      <c r="W2488" s="20"/>
    </row>
    <row r="2489" spans="1:23">
      <c r="A2489" s="20"/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  <c r="R2489" s="20"/>
      <c r="S2489" s="20"/>
      <c r="T2489" s="20"/>
      <c r="U2489" s="20"/>
      <c r="V2489" s="20"/>
      <c r="W2489" s="20"/>
    </row>
    <row r="2490" spans="1:23">
      <c r="A2490" s="20"/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  <c r="S2490" s="20"/>
      <c r="T2490" s="20"/>
      <c r="U2490" s="20"/>
      <c r="V2490" s="20"/>
      <c r="W2490" s="20"/>
    </row>
    <row r="2491" spans="1:23">
      <c r="A2491" s="20"/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  <c r="R2491" s="20"/>
      <c r="S2491" s="20"/>
      <c r="T2491" s="20"/>
      <c r="U2491" s="20"/>
      <c r="V2491" s="20"/>
      <c r="W2491" s="20"/>
    </row>
    <row r="2492" spans="1:23">
      <c r="A2492" s="20"/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  <c r="R2492" s="20"/>
      <c r="S2492" s="20"/>
      <c r="T2492" s="20"/>
      <c r="U2492" s="20"/>
      <c r="V2492" s="20"/>
      <c r="W2492" s="20"/>
    </row>
    <row r="2493" spans="1:23">
      <c r="A2493" s="20"/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  <c r="R2493" s="20"/>
      <c r="S2493" s="20"/>
      <c r="T2493" s="20"/>
      <c r="U2493" s="20"/>
      <c r="V2493" s="20"/>
      <c r="W2493" s="20"/>
    </row>
    <row r="2494" spans="1:23">
      <c r="A2494" s="20"/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  <c r="R2494" s="20"/>
      <c r="S2494" s="20"/>
      <c r="T2494" s="20"/>
      <c r="U2494" s="20"/>
      <c r="V2494" s="20"/>
      <c r="W2494" s="20"/>
    </row>
    <row r="2495" spans="1:23">
      <c r="A2495" s="20"/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  <c r="P2495" s="20"/>
      <c r="Q2495" s="20"/>
      <c r="R2495" s="20"/>
      <c r="S2495" s="20"/>
      <c r="T2495" s="20"/>
      <c r="U2495" s="20"/>
      <c r="V2495" s="20"/>
      <c r="W2495" s="20"/>
    </row>
    <row r="2496" spans="1:23">
      <c r="A2496" s="20"/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  <c r="R2496" s="20"/>
      <c r="S2496" s="20"/>
      <c r="T2496" s="20"/>
      <c r="U2496" s="20"/>
      <c r="V2496" s="20"/>
      <c r="W2496" s="20"/>
    </row>
    <row r="2497" spans="1:23">
      <c r="A2497" s="20"/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  <c r="R2497" s="20"/>
      <c r="S2497" s="20"/>
      <c r="T2497" s="20"/>
      <c r="U2497" s="20"/>
      <c r="V2497" s="20"/>
      <c r="W2497" s="20"/>
    </row>
    <row r="2498" spans="1:23">
      <c r="A2498" s="20"/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  <c r="R2498" s="20"/>
      <c r="S2498" s="20"/>
      <c r="T2498" s="20"/>
      <c r="U2498" s="20"/>
      <c r="V2498" s="20"/>
      <c r="W2498" s="20"/>
    </row>
    <row r="2499" spans="1:23">
      <c r="A2499" s="20"/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  <c r="R2499" s="20"/>
      <c r="S2499" s="20"/>
      <c r="T2499" s="20"/>
      <c r="U2499" s="20"/>
      <c r="V2499" s="20"/>
      <c r="W2499" s="20"/>
    </row>
    <row r="2500" spans="1:23">
      <c r="A2500" s="20"/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  <c r="R2500" s="20"/>
      <c r="S2500" s="20"/>
      <c r="T2500" s="20"/>
      <c r="U2500" s="20"/>
      <c r="V2500" s="20"/>
      <c r="W2500" s="20"/>
    </row>
    <row r="2501" spans="1:23">
      <c r="A2501" s="20"/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  <c r="R2501" s="20"/>
      <c r="S2501" s="20"/>
      <c r="T2501" s="20"/>
      <c r="U2501" s="20"/>
      <c r="V2501" s="20"/>
      <c r="W2501" s="20"/>
    </row>
    <row r="2502" spans="1:23">
      <c r="A2502" s="20"/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  <c r="S2502" s="20"/>
      <c r="T2502" s="20"/>
      <c r="U2502" s="20"/>
      <c r="V2502" s="20"/>
      <c r="W2502" s="20"/>
    </row>
    <row r="2503" spans="1:23">
      <c r="A2503" s="20"/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  <c r="P2503" s="20"/>
      <c r="Q2503" s="20"/>
      <c r="R2503" s="20"/>
      <c r="S2503" s="20"/>
      <c r="T2503" s="20"/>
      <c r="U2503" s="20"/>
      <c r="V2503" s="20"/>
      <c r="W2503" s="20"/>
    </row>
    <row r="2504" spans="1:23">
      <c r="A2504" s="20"/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  <c r="R2504" s="20"/>
      <c r="S2504" s="20"/>
      <c r="T2504" s="20"/>
      <c r="U2504" s="20"/>
      <c r="V2504" s="20"/>
      <c r="W2504" s="20"/>
    </row>
    <row r="2505" spans="1:23">
      <c r="A2505" s="20"/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  <c r="R2505" s="20"/>
      <c r="S2505" s="20"/>
      <c r="T2505" s="20"/>
      <c r="U2505" s="20"/>
      <c r="V2505" s="20"/>
      <c r="W2505" s="20"/>
    </row>
    <row r="2506" spans="1:23">
      <c r="A2506" s="20"/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  <c r="R2506" s="20"/>
      <c r="S2506" s="20"/>
      <c r="T2506" s="20"/>
      <c r="U2506" s="20"/>
      <c r="V2506" s="20"/>
      <c r="W2506" s="20"/>
    </row>
    <row r="2507" spans="1:23">
      <c r="A2507" s="20"/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  <c r="R2507" s="20"/>
      <c r="S2507" s="20"/>
      <c r="T2507" s="20"/>
      <c r="U2507" s="20"/>
      <c r="V2507" s="20"/>
      <c r="W2507" s="20"/>
    </row>
    <row r="2508" spans="1:23">
      <c r="A2508" s="20"/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  <c r="R2508" s="20"/>
      <c r="S2508" s="20"/>
      <c r="T2508" s="20"/>
      <c r="U2508" s="20"/>
      <c r="V2508" s="20"/>
      <c r="W2508" s="20"/>
    </row>
    <row r="2509" spans="1:23">
      <c r="A2509" s="20"/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  <c r="R2509" s="20"/>
      <c r="S2509" s="20"/>
      <c r="T2509" s="20"/>
      <c r="U2509" s="20"/>
      <c r="V2509" s="20"/>
      <c r="W2509" s="20"/>
    </row>
    <row r="2510" spans="1:23">
      <c r="A2510" s="20"/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</row>
    <row r="2511" spans="1:23">
      <c r="A2511" s="20"/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  <c r="R2511" s="20"/>
      <c r="S2511" s="20"/>
      <c r="T2511" s="20"/>
      <c r="U2511" s="20"/>
      <c r="V2511" s="20"/>
      <c r="W2511" s="20"/>
    </row>
    <row r="2512" spans="1:23">
      <c r="A2512" s="20"/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  <c r="R2512" s="20"/>
      <c r="S2512" s="20"/>
      <c r="T2512" s="20"/>
      <c r="U2512" s="20"/>
      <c r="V2512" s="20"/>
      <c r="W2512" s="20"/>
    </row>
    <row r="2513" spans="1:23">
      <c r="A2513" s="20"/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  <c r="P2513" s="20"/>
      <c r="Q2513" s="20"/>
      <c r="R2513" s="20"/>
      <c r="S2513" s="20"/>
      <c r="T2513" s="20"/>
      <c r="U2513" s="20"/>
      <c r="V2513" s="20"/>
      <c r="W2513" s="20"/>
    </row>
    <row r="2514" spans="1:23">
      <c r="A2514" s="20"/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  <c r="S2514" s="20"/>
      <c r="T2514" s="20"/>
      <c r="U2514" s="20"/>
      <c r="V2514" s="20"/>
      <c r="W2514" s="20"/>
    </row>
    <row r="2515" spans="1:23">
      <c r="A2515" s="20"/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  <c r="R2515" s="20"/>
      <c r="S2515" s="20"/>
      <c r="T2515" s="20"/>
      <c r="U2515" s="20"/>
      <c r="V2515" s="20"/>
      <c r="W2515" s="20"/>
    </row>
    <row r="2516" spans="1:23">
      <c r="A2516" s="20"/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0"/>
      <c r="T2516" s="20"/>
      <c r="U2516" s="20"/>
      <c r="V2516" s="20"/>
      <c r="W2516" s="20"/>
    </row>
    <row r="2517" spans="1:23">
      <c r="A2517" s="20"/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  <c r="S2517" s="20"/>
      <c r="T2517" s="20"/>
      <c r="U2517" s="20"/>
      <c r="V2517" s="20"/>
      <c r="W2517" s="20"/>
    </row>
    <row r="2518" spans="1:23">
      <c r="A2518" s="20"/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  <c r="W2518" s="20"/>
    </row>
    <row r="2519" spans="1:23">
      <c r="A2519" s="20"/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  <c r="S2519" s="20"/>
      <c r="T2519" s="20"/>
      <c r="U2519" s="20"/>
      <c r="V2519" s="20"/>
      <c r="W2519" s="20"/>
    </row>
    <row r="2520" spans="1:23">
      <c r="A2520" s="20"/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0"/>
      <c r="W2520" s="20"/>
    </row>
    <row r="2521" spans="1:23">
      <c r="A2521" s="20"/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  <c r="S2521" s="20"/>
      <c r="T2521" s="20"/>
      <c r="U2521" s="20"/>
      <c r="V2521" s="20"/>
      <c r="W2521" s="20"/>
    </row>
    <row r="2522" spans="1:23">
      <c r="A2522" s="20"/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  <c r="S2522" s="20"/>
      <c r="T2522" s="20"/>
      <c r="U2522" s="20"/>
      <c r="V2522" s="20"/>
      <c r="W2522" s="20"/>
    </row>
    <row r="2523" spans="1:23">
      <c r="A2523" s="20"/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  <c r="S2523" s="20"/>
      <c r="T2523" s="20"/>
      <c r="U2523" s="20"/>
      <c r="V2523" s="20"/>
      <c r="W2523" s="20"/>
    </row>
    <row r="2524" spans="1:23">
      <c r="A2524" s="20"/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  <c r="R2524" s="20"/>
      <c r="S2524" s="20"/>
      <c r="T2524" s="20"/>
      <c r="U2524" s="20"/>
      <c r="V2524" s="20"/>
      <c r="W2524" s="20"/>
    </row>
    <row r="2525" spans="1:23">
      <c r="A2525" s="20"/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  <c r="R2525" s="20"/>
      <c r="S2525" s="20"/>
      <c r="T2525" s="20"/>
      <c r="U2525" s="20"/>
      <c r="V2525" s="20"/>
      <c r="W2525" s="20"/>
    </row>
    <row r="2526" spans="1:23">
      <c r="A2526" s="20"/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0"/>
      <c r="T2526" s="20"/>
      <c r="U2526" s="20"/>
      <c r="V2526" s="20"/>
      <c r="W2526" s="20"/>
    </row>
    <row r="2527" spans="1:23">
      <c r="A2527" s="20"/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  <c r="R2527" s="20"/>
      <c r="S2527" s="20"/>
      <c r="T2527" s="20"/>
      <c r="U2527" s="20"/>
      <c r="V2527" s="20"/>
      <c r="W2527" s="20"/>
    </row>
    <row r="2528" spans="1:23">
      <c r="A2528" s="20"/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  <c r="R2528" s="20"/>
      <c r="S2528" s="20"/>
      <c r="T2528" s="20"/>
      <c r="U2528" s="20"/>
      <c r="V2528" s="20"/>
      <c r="W2528" s="20"/>
    </row>
    <row r="2529" spans="1:23">
      <c r="A2529" s="20"/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  <c r="R2529" s="20"/>
      <c r="S2529" s="20"/>
      <c r="T2529" s="20"/>
      <c r="U2529" s="20"/>
      <c r="V2529" s="20"/>
      <c r="W2529" s="20"/>
    </row>
    <row r="2530" spans="1:23">
      <c r="A2530" s="20"/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  <c r="R2530" s="20"/>
      <c r="S2530" s="20"/>
      <c r="T2530" s="20"/>
      <c r="U2530" s="20"/>
      <c r="V2530" s="20"/>
      <c r="W2530" s="20"/>
    </row>
    <row r="2531" spans="1:23">
      <c r="A2531" s="20"/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  <c r="R2531" s="20"/>
      <c r="S2531" s="20"/>
      <c r="T2531" s="20"/>
      <c r="U2531" s="20"/>
      <c r="V2531" s="20"/>
      <c r="W2531" s="20"/>
    </row>
    <row r="2532" spans="1:23">
      <c r="A2532" s="20"/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  <c r="R2532" s="20"/>
      <c r="S2532" s="20"/>
      <c r="T2532" s="20"/>
      <c r="U2532" s="20"/>
      <c r="V2532" s="20"/>
      <c r="W2532" s="20"/>
    </row>
    <row r="2533" spans="1:23">
      <c r="A2533" s="20"/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  <c r="R2533" s="20"/>
      <c r="S2533" s="20"/>
      <c r="T2533" s="20"/>
      <c r="U2533" s="20"/>
      <c r="V2533" s="20"/>
      <c r="W2533" s="20"/>
    </row>
    <row r="2534" spans="1:23">
      <c r="A2534" s="20"/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  <c r="R2534" s="20"/>
      <c r="S2534" s="20"/>
      <c r="T2534" s="20"/>
      <c r="U2534" s="20"/>
      <c r="V2534" s="20"/>
      <c r="W2534" s="20"/>
    </row>
    <row r="2535" spans="1:23">
      <c r="A2535" s="20"/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  <c r="R2535" s="20"/>
      <c r="S2535" s="20"/>
      <c r="T2535" s="20"/>
      <c r="U2535" s="20"/>
      <c r="V2535" s="20"/>
      <c r="W2535" s="20"/>
    </row>
    <row r="2536" spans="1:23">
      <c r="A2536" s="20"/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  <c r="R2536" s="20"/>
      <c r="S2536" s="20"/>
      <c r="T2536" s="20"/>
      <c r="U2536" s="20"/>
      <c r="V2536" s="20"/>
      <c r="W2536" s="20"/>
    </row>
    <row r="2537" spans="1:23">
      <c r="A2537" s="20"/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  <c r="P2537" s="20"/>
      <c r="Q2537" s="20"/>
      <c r="R2537" s="20"/>
      <c r="S2537" s="20"/>
      <c r="T2537" s="20"/>
      <c r="U2537" s="20"/>
      <c r="V2537" s="20"/>
      <c r="W2537" s="20"/>
    </row>
    <row r="2538" spans="1:23">
      <c r="A2538" s="20"/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  <c r="P2538" s="20"/>
      <c r="Q2538" s="20"/>
      <c r="R2538" s="20"/>
      <c r="S2538" s="20"/>
      <c r="T2538" s="20"/>
      <c r="U2538" s="20"/>
      <c r="V2538" s="20"/>
      <c r="W2538" s="20"/>
    </row>
    <row r="2539" spans="1:23">
      <c r="A2539" s="20"/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  <c r="P2539" s="20"/>
      <c r="Q2539" s="20"/>
      <c r="R2539" s="20"/>
      <c r="S2539" s="20"/>
      <c r="T2539" s="20"/>
      <c r="U2539" s="20"/>
      <c r="V2539" s="20"/>
      <c r="W2539" s="20"/>
    </row>
    <row r="2540" spans="1:23">
      <c r="A2540" s="20"/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  <c r="R2540" s="20"/>
      <c r="S2540" s="20"/>
      <c r="T2540" s="20"/>
      <c r="U2540" s="20"/>
      <c r="V2540" s="20"/>
      <c r="W2540" s="20"/>
    </row>
    <row r="2541" spans="1:23">
      <c r="A2541" s="20"/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  <c r="P2541" s="20"/>
      <c r="Q2541" s="20"/>
      <c r="R2541" s="20"/>
      <c r="S2541" s="20"/>
      <c r="T2541" s="20"/>
      <c r="U2541" s="20"/>
      <c r="V2541" s="20"/>
      <c r="W2541" s="20"/>
    </row>
    <row r="2542" spans="1:23">
      <c r="A2542" s="20"/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  <c r="R2542" s="20"/>
      <c r="S2542" s="20"/>
      <c r="T2542" s="20"/>
      <c r="U2542" s="20"/>
      <c r="V2542" s="20"/>
      <c r="W2542" s="20"/>
    </row>
    <row r="2543" spans="1:23">
      <c r="A2543" s="20"/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  <c r="R2543" s="20"/>
      <c r="S2543" s="20"/>
      <c r="T2543" s="20"/>
      <c r="U2543" s="20"/>
      <c r="V2543" s="20"/>
      <c r="W2543" s="20"/>
    </row>
    <row r="2544" spans="1:23">
      <c r="A2544" s="20"/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  <c r="R2544" s="20"/>
      <c r="S2544" s="20"/>
      <c r="T2544" s="20"/>
      <c r="U2544" s="20"/>
      <c r="V2544" s="20"/>
      <c r="W2544" s="20"/>
    </row>
    <row r="2545" spans="1:23">
      <c r="A2545" s="20"/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  <c r="P2545" s="20"/>
      <c r="Q2545" s="20"/>
      <c r="R2545" s="20"/>
      <c r="S2545" s="20"/>
      <c r="T2545" s="20"/>
      <c r="U2545" s="20"/>
      <c r="V2545" s="20"/>
      <c r="W2545" s="20"/>
    </row>
    <row r="2546" spans="1:23">
      <c r="A2546" s="20"/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  <c r="R2546" s="20"/>
      <c r="S2546" s="20"/>
      <c r="T2546" s="20"/>
      <c r="U2546" s="20"/>
      <c r="V2546" s="20"/>
      <c r="W2546" s="20"/>
    </row>
    <row r="2547" spans="1:23">
      <c r="A2547" s="20"/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  <c r="P2547" s="20"/>
      <c r="Q2547" s="20"/>
      <c r="R2547" s="20"/>
      <c r="S2547" s="20"/>
      <c r="T2547" s="20"/>
      <c r="U2547" s="20"/>
      <c r="V2547" s="20"/>
      <c r="W2547" s="20"/>
    </row>
    <row r="2548" spans="1:23">
      <c r="A2548" s="20"/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  <c r="R2548" s="20"/>
      <c r="S2548" s="20"/>
      <c r="T2548" s="20"/>
      <c r="U2548" s="20"/>
      <c r="V2548" s="20"/>
      <c r="W2548" s="20"/>
    </row>
    <row r="2549" spans="1:23">
      <c r="A2549" s="20"/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  <c r="R2549" s="20"/>
      <c r="S2549" s="20"/>
      <c r="T2549" s="20"/>
      <c r="U2549" s="20"/>
      <c r="V2549" s="20"/>
      <c r="W2549" s="20"/>
    </row>
    <row r="2550" spans="1:23">
      <c r="A2550" s="20"/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  <c r="R2550" s="20"/>
      <c r="S2550" s="20"/>
      <c r="T2550" s="20"/>
      <c r="U2550" s="20"/>
      <c r="V2550" s="20"/>
      <c r="W2550" s="20"/>
    </row>
    <row r="2551" spans="1:23">
      <c r="A2551" s="20"/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  <c r="P2551" s="20"/>
      <c r="Q2551" s="20"/>
      <c r="R2551" s="20"/>
      <c r="S2551" s="20"/>
      <c r="T2551" s="20"/>
      <c r="U2551" s="20"/>
      <c r="V2551" s="20"/>
      <c r="W2551" s="20"/>
    </row>
    <row r="2552" spans="1:23">
      <c r="A2552" s="20"/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  <c r="R2552" s="20"/>
      <c r="S2552" s="20"/>
      <c r="T2552" s="20"/>
      <c r="U2552" s="20"/>
      <c r="V2552" s="20"/>
      <c r="W2552" s="20"/>
    </row>
    <row r="2553" spans="1:23">
      <c r="A2553" s="20"/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  <c r="P2553" s="20"/>
      <c r="Q2553" s="20"/>
      <c r="R2553" s="20"/>
      <c r="S2553" s="20"/>
      <c r="T2553" s="20"/>
      <c r="U2553" s="20"/>
      <c r="V2553" s="20"/>
      <c r="W2553" s="20"/>
    </row>
    <row r="2554" spans="1:23">
      <c r="A2554" s="20"/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  <c r="R2554" s="20"/>
      <c r="S2554" s="20"/>
      <c r="T2554" s="20"/>
      <c r="U2554" s="20"/>
      <c r="V2554" s="20"/>
      <c r="W2554" s="20"/>
    </row>
    <row r="2555" spans="1:23">
      <c r="A2555" s="20"/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  <c r="R2555" s="20"/>
      <c r="S2555" s="20"/>
      <c r="T2555" s="20"/>
      <c r="U2555" s="20"/>
      <c r="V2555" s="20"/>
      <c r="W2555" s="20"/>
    </row>
    <row r="2556" spans="1:23">
      <c r="A2556" s="20"/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  <c r="R2556" s="20"/>
      <c r="S2556" s="20"/>
      <c r="T2556" s="20"/>
      <c r="U2556" s="20"/>
      <c r="V2556" s="20"/>
      <c r="W2556" s="20"/>
    </row>
    <row r="2557" spans="1:23">
      <c r="A2557" s="20"/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  <c r="P2557" s="20"/>
      <c r="Q2557" s="20"/>
      <c r="R2557" s="20"/>
      <c r="S2557" s="20"/>
      <c r="T2557" s="20"/>
      <c r="U2557" s="20"/>
      <c r="V2557" s="20"/>
      <c r="W2557" s="20"/>
    </row>
    <row r="2558" spans="1:23">
      <c r="A2558" s="20"/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  <c r="R2558" s="20"/>
      <c r="S2558" s="20"/>
      <c r="T2558" s="20"/>
      <c r="U2558" s="20"/>
      <c r="V2558" s="20"/>
      <c r="W2558" s="20"/>
    </row>
    <row r="2559" spans="1:23">
      <c r="A2559" s="20"/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  <c r="R2559" s="20"/>
      <c r="S2559" s="20"/>
      <c r="T2559" s="20"/>
      <c r="U2559" s="20"/>
      <c r="V2559" s="20"/>
      <c r="W2559" s="20"/>
    </row>
    <row r="2560" spans="1:23">
      <c r="A2560" s="20"/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  <c r="R2560" s="20"/>
      <c r="S2560" s="20"/>
      <c r="T2560" s="20"/>
      <c r="U2560" s="20"/>
      <c r="V2560" s="20"/>
      <c r="W2560" s="20"/>
    </row>
    <row r="2561" spans="1:23">
      <c r="A2561" s="20"/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  <c r="R2561" s="20"/>
      <c r="S2561" s="20"/>
      <c r="T2561" s="20"/>
      <c r="U2561" s="20"/>
      <c r="V2561" s="20"/>
      <c r="W2561" s="20"/>
    </row>
    <row r="2562" spans="1:23">
      <c r="A2562" s="20"/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  <c r="R2562" s="20"/>
      <c r="S2562" s="20"/>
      <c r="T2562" s="20"/>
      <c r="U2562" s="20"/>
      <c r="V2562" s="20"/>
      <c r="W2562" s="20"/>
    </row>
    <row r="2563" spans="1:23">
      <c r="A2563" s="20"/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  <c r="P2563" s="20"/>
      <c r="Q2563" s="20"/>
      <c r="R2563" s="20"/>
      <c r="S2563" s="20"/>
      <c r="T2563" s="20"/>
      <c r="U2563" s="20"/>
      <c r="V2563" s="20"/>
      <c r="W2563" s="20"/>
    </row>
    <row r="2564" spans="1:23">
      <c r="A2564" s="20"/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  <c r="R2564" s="20"/>
      <c r="S2564" s="20"/>
      <c r="T2564" s="20"/>
      <c r="U2564" s="20"/>
      <c r="V2564" s="20"/>
      <c r="W2564" s="20"/>
    </row>
    <row r="2565" spans="1:23">
      <c r="A2565" s="20"/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  <c r="P2565" s="20"/>
      <c r="Q2565" s="20"/>
      <c r="R2565" s="20"/>
      <c r="S2565" s="20"/>
      <c r="T2565" s="20"/>
      <c r="U2565" s="20"/>
      <c r="V2565" s="20"/>
      <c r="W2565" s="20"/>
    </row>
    <row r="2566" spans="1:23">
      <c r="A2566" s="20"/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  <c r="R2566" s="20"/>
      <c r="S2566" s="20"/>
      <c r="T2566" s="20"/>
      <c r="U2566" s="20"/>
      <c r="V2566" s="20"/>
      <c r="W2566" s="20"/>
    </row>
    <row r="2567" spans="1:23">
      <c r="A2567" s="20"/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  <c r="R2567" s="20"/>
      <c r="S2567" s="20"/>
      <c r="T2567" s="20"/>
      <c r="U2567" s="20"/>
      <c r="V2567" s="20"/>
      <c r="W2567" s="20"/>
    </row>
    <row r="2568" spans="1:23">
      <c r="A2568" s="20"/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  <c r="R2568" s="20"/>
      <c r="S2568" s="20"/>
      <c r="T2568" s="20"/>
      <c r="U2568" s="20"/>
      <c r="V2568" s="20"/>
      <c r="W2568" s="20"/>
    </row>
    <row r="2569" spans="1:23">
      <c r="A2569" s="20"/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  <c r="P2569" s="20"/>
      <c r="Q2569" s="20"/>
      <c r="R2569" s="20"/>
      <c r="S2569" s="20"/>
      <c r="T2569" s="20"/>
      <c r="U2569" s="20"/>
      <c r="V2569" s="20"/>
      <c r="W2569" s="20"/>
    </row>
    <row r="2570" spans="1:23">
      <c r="A2570" s="20"/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  <c r="R2570" s="20"/>
      <c r="S2570" s="20"/>
      <c r="T2570" s="20"/>
      <c r="U2570" s="20"/>
      <c r="V2570" s="20"/>
      <c r="W2570" s="20"/>
    </row>
    <row r="2571" spans="1:23">
      <c r="A2571" s="20"/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  <c r="P2571" s="20"/>
      <c r="Q2571" s="20"/>
      <c r="R2571" s="20"/>
      <c r="S2571" s="20"/>
      <c r="T2571" s="20"/>
      <c r="U2571" s="20"/>
      <c r="V2571" s="20"/>
      <c r="W2571" s="20"/>
    </row>
    <row r="2572" spans="1:23">
      <c r="A2572" s="20"/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  <c r="R2572" s="20"/>
      <c r="S2572" s="20"/>
      <c r="T2572" s="20"/>
      <c r="U2572" s="20"/>
      <c r="V2572" s="20"/>
      <c r="W2572" s="20"/>
    </row>
    <row r="2573" spans="1:23">
      <c r="A2573" s="20"/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  <c r="R2573" s="20"/>
      <c r="S2573" s="20"/>
      <c r="T2573" s="20"/>
      <c r="U2573" s="20"/>
      <c r="V2573" s="20"/>
      <c r="W2573" s="20"/>
    </row>
    <row r="2574" spans="1:23">
      <c r="A2574" s="20"/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  <c r="R2574" s="20"/>
      <c r="S2574" s="20"/>
      <c r="T2574" s="20"/>
      <c r="U2574" s="20"/>
      <c r="V2574" s="20"/>
      <c r="W2574" s="20"/>
    </row>
    <row r="2575" spans="1:23">
      <c r="A2575" s="20"/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  <c r="P2575" s="20"/>
      <c r="Q2575" s="20"/>
      <c r="R2575" s="20"/>
      <c r="S2575" s="20"/>
      <c r="T2575" s="20"/>
      <c r="U2575" s="20"/>
      <c r="V2575" s="20"/>
      <c r="W2575" s="20"/>
    </row>
    <row r="2576" spans="1:23">
      <c r="A2576" s="20"/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  <c r="R2576" s="20"/>
      <c r="S2576" s="20"/>
      <c r="T2576" s="20"/>
      <c r="U2576" s="20"/>
      <c r="V2576" s="20"/>
      <c r="W2576" s="20"/>
    </row>
    <row r="2577" spans="1:23">
      <c r="A2577" s="20"/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  <c r="P2577" s="20"/>
      <c r="Q2577" s="20"/>
      <c r="R2577" s="20"/>
      <c r="S2577" s="20"/>
      <c r="T2577" s="20"/>
      <c r="U2577" s="20"/>
      <c r="V2577" s="20"/>
      <c r="W2577" s="20"/>
    </row>
    <row r="2578" spans="1:23">
      <c r="A2578" s="20"/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  <c r="R2578" s="20"/>
      <c r="S2578" s="20"/>
      <c r="T2578" s="20"/>
      <c r="U2578" s="20"/>
      <c r="V2578" s="20"/>
      <c r="W2578" s="20"/>
    </row>
    <row r="2579" spans="1:23">
      <c r="A2579" s="20"/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  <c r="R2579" s="20"/>
      <c r="S2579" s="20"/>
      <c r="T2579" s="20"/>
      <c r="U2579" s="20"/>
      <c r="V2579" s="20"/>
      <c r="W2579" s="20"/>
    </row>
    <row r="2580" spans="1:23">
      <c r="A2580" s="20"/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  <c r="R2580" s="20"/>
      <c r="S2580" s="20"/>
      <c r="T2580" s="20"/>
      <c r="U2580" s="20"/>
      <c r="V2580" s="20"/>
      <c r="W2580" s="20"/>
    </row>
    <row r="2581" spans="1:23">
      <c r="A2581" s="20"/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  <c r="P2581" s="20"/>
      <c r="Q2581" s="20"/>
      <c r="R2581" s="20"/>
      <c r="S2581" s="20"/>
      <c r="T2581" s="20"/>
      <c r="U2581" s="20"/>
      <c r="V2581" s="20"/>
      <c r="W2581" s="20"/>
    </row>
    <row r="2582" spans="1:23">
      <c r="A2582" s="20"/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  <c r="R2582" s="20"/>
      <c r="S2582" s="20"/>
      <c r="T2582" s="20"/>
      <c r="U2582" s="20"/>
      <c r="V2582" s="20"/>
      <c r="W2582" s="20"/>
    </row>
    <row r="2583" spans="1:23">
      <c r="A2583" s="20"/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  <c r="P2583" s="20"/>
      <c r="Q2583" s="20"/>
      <c r="R2583" s="20"/>
      <c r="S2583" s="20"/>
      <c r="T2583" s="20"/>
      <c r="U2583" s="20"/>
      <c r="V2583" s="20"/>
      <c r="W2583" s="20"/>
    </row>
    <row r="2584" spans="1:23">
      <c r="A2584" s="20"/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  <c r="R2584" s="20"/>
      <c r="S2584" s="20"/>
      <c r="T2584" s="20"/>
      <c r="U2584" s="20"/>
      <c r="V2584" s="20"/>
      <c r="W2584" s="20"/>
    </row>
    <row r="2585" spans="1:23">
      <c r="A2585" s="20"/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  <c r="R2585" s="20"/>
      <c r="S2585" s="20"/>
      <c r="T2585" s="20"/>
      <c r="U2585" s="20"/>
      <c r="V2585" s="20"/>
      <c r="W2585" s="20"/>
    </row>
    <row r="2586" spans="1:23">
      <c r="A2586" s="20"/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  <c r="R2586" s="20"/>
      <c r="S2586" s="20"/>
      <c r="T2586" s="20"/>
      <c r="U2586" s="20"/>
      <c r="V2586" s="20"/>
      <c r="W2586" s="20"/>
    </row>
    <row r="2587" spans="1:23">
      <c r="A2587" s="20"/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  <c r="P2587" s="20"/>
      <c r="Q2587" s="20"/>
      <c r="R2587" s="20"/>
      <c r="S2587" s="20"/>
      <c r="T2587" s="20"/>
      <c r="U2587" s="20"/>
      <c r="V2587" s="20"/>
      <c r="W2587" s="20"/>
    </row>
    <row r="2588" spans="1:23">
      <c r="A2588" s="20"/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  <c r="R2588" s="20"/>
      <c r="S2588" s="20"/>
      <c r="T2588" s="20"/>
      <c r="U2588" s="20"/>
      <c r="V2588" s="20"/>
      <c r="W2588" s="20"/>
    </row>
    <row r="2589" spans="1:23">
      <c r="A2589" s="20"/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  <c r="P2589" s="20"/>
      <c r="Q2589" s="20"/>
      <c r="R2589" s="20"/>
      <c r="S2589" s="20"/>
      <c r="T2589" s="20"/>
      <c r="U2589" s="20"/>
      <c r="V2589" s="20"/>
      <c r="W2589" s="20"/>
    </row>
    <row r="2590" spans="1:23">
      <c r="A2590" s="20"/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  <c r="P2590" s="20"/>
      <c r="Q2590" s="20"/>
      <c r="R2590" s="20"/>
      <c r="S2590" s="20"/>
      <c r="T2590" s="20"/>
      <c r="U2590" s="20"/>
      <c r="V2590" s="20"/>
      <c r="W2590" s="20"/>
    </row>
    <row r="2591" spans="1:23">
      <c r="A2591" s="20"/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  <c r="R2591" s="20"/>
      <c r="S2591" s="20"/>
      <c r="T2591" s="20"/>
      <c r="U2591" s="20"/>
      <c r="V2591" s="20"/>
      <c r="W2591" s="20"/>
    </row>
    <row r="2592" spans="1:23">
      <c r="A2592" s="20"/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  <c r="R2592" s="20"/>
      <c r="S2592" s="20"/>
      <c r="T2592" s="20"/>
      <c r="U2592" s="20"/>
      <c r="V2592" s="20"/>
      <c r="W2592" s="20"/>
    </row>
    <row r="2593" spans="1:23">
      <c r="A2593" s="20"/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  <c r="Q2593" s="20"/>
      <c r="R2593" s="20"/>
      <c r="S2593" s="20"/>
      <c r="T2593" s="20"/>
      <c r="U2593" s="20"/>
      <c r="V2593" s="20"/>
      <c r="W2593" s="20"/>
    </row>
    <row r="2594" spans="1:23">
      <c r="A2594" s="20"/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  <c r="S2594" s="20"/>
      <c r="T2594" s="20"/>
      <c r="U2594" s="20"/>
      <c r="V2594" s="20"/>
      <c r="W2594" s="20"/>
    </row>
    <row r="2595" spans="1:23">
      <c r="A2595" s="20"/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  <c r="P2595" s="20"/>
      <c r="Q2595" s="20"/>
      <c r="R2595" s="20"/>
      <c r="S2595" s="20"/>
      <c r="T2595" s="20"/>
      <c r="U2595" s="20"/>
      <c r="V2595" s="20"/>
      <c r="W2595" s="20"/>
    </row>
    <row r="2596" spans="1:23">
      <c r="A2596" s="20"/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  <c r="P2596" s="20"/>
      <c r="Q2596" s="20"/>
      <c r="R2596" s="20"/>
      <c r="S2596" s="20"/>
      <c r="T2596" s="20"/>
      <c r="U2596" s="20"/>
      <c r="V2596" s="20"/>
      <c r="W2596" s="20"/>
    </row>
    <row r="2597" spans="1:23">
      <c r="A2597" s="20"/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  <c r="R2597" s="20"/>
      <c r="S2597" s="20"/>
      <c r="T2597" s="20"/>
      <c r="U2597" s="20"/>
      <c r="V2597" s="20"/>
      <c r="W2597" s="20"/>
    </row>
    <row r="2598" spans="1:23">
      <c r="A2598" s="20"/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  <c r="R2598" s="20"/>
      <c r="S2598" s="20"/>
      <c r="T2598" s="20"/>
      <c r="U2598" s="20"/>
      <c r="V2598" s="20"/>
      <c r="W2598" s="20"/>
    </row>
    <row r="2599" spans="1:23">
      <c r="A2599" s="20"/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  <c r="P2599" s="20"/>
      <c r="Q2599" s="20"/>
      <c r="R2599" s="20"/>
      <c r="S2599" s="20"/>
      <c r="T2599" s="20"/>
      <c r="U2599" s="20"/>
      <c r="V2599" s="20"/>
      <c r="W2599" s="20"/>
    </row>
    <row r="2600" spans="1:23">
      <c r="A2600" s="20"/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  <c r="R2600" s="20"/>
      <c r="S2600" s="20"/>
      <c r="T2600" s="20"/>
      <c r="U2600" s="20"/>
      <c r="V2600" s="20"/>
      <c r="W2600" s="20"/>
    </row>
    <row r="2601" spans="1:23">
      <c r="A2601" s="20"/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  <c r="P2601" s="20"/>
      <c r="Q2601" s="20"/>
      <c r="R2601" s="20"/>
      <c r="S2601" s="20"/>
      <c r="T2601" s="20"/>
      <c r="U2601" s="20"/>
      <c r="V2601" s="20"/>
      <c r="W2601" s="20"/>
    </row>
    <row r="2602" spans="1:23">
      <c r="A2602" s="20"/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  <c r="P2602" s="20"/>
      <c r="Q2602" s="20"/>
      <c r="R2602" s="20"/>
      <c r="S2602" s="20"/>
      <c r="T2602" s="20"/>
      <c r="U2602" s="20"/>
      <c r="V2602" s="20"/>
      <c r="W2602" s="20"/>
    </row>
    <row r="2603" spans="1:23">
      <c r="A2603" s="20"/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  <c r="P2603" s="20"/>
      <c r="Q2603" s="20"/>
      <c r="R2603" s="20"/>
      <c r="S2603" s="20"/>
      <c r="T2603" s="20"/>
      <c r="U2603" s="20"/>
      <c r="V2603" s="20"/>
      <c r="W2603" s="20"/>
    </row>
    <row r="2604" spans="1:23">
      <c r="A2604" s="20"/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  <c r="R2604" s="20"/>
      <c r="S2604" s="20"/>
      <c r="T2604" s="20"/>
      <c r="U2604" s="20"/>
      <c r="V2604" s="20"/>
      <c r="W2604" s="20"/>
    </row>
    <row r="2605" spans="1:23">
      <c r="A2605" s="20"/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  <c r="R2605" s="20"/>
      <c r="S2605" s="20"/>
      <c r="T2605" s="20"/>
      <c r="U2605" s="20"/>
      <c r="V2605" s="20"/>
      <c r="W2605" s="20"/>
    </row>
    <row r="2606" spans="1:23">
      <c r="A2606" s="20"/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  <c r="R2606" s="20"/>
      <c r="S2606" s="20"/>
      <c r="T2606" s="20"/>
      <c r="U2606" s="20"/>
      <c r="V2606" s="20"/>
      <c r="W2606" s="20"/>
    </row>
    <row r="2607" spans="1:23">
      <c r="A2607" s="20"/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  <c r="P2607" s="20"/>
      <c r="Q2607" s="20"/>
      <c r="R2607" s="20"/>
      <c r="S2607" s="20"/>
      <c r="T2607" s="20"/>
      <c r="U2607" s="20"/>
      <c r="V2607" s="20"/>
      <c r="W2607" s="20"/>
    </row>
    <row r="2608" spans="1:23">
      <c r="A2608" s="20"/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  <c r="P2608" s="20"/>
      <c r="Q2608" s="20"/>
      <c r="R2608" s="20"/>
      <c r="S2608" s="20"/>
      <c r="T2608" s="20"/>
      <c r="U2608" s="20"/>
      <c r="V2608" s="20"/>
      <c r="W2608" s="20"/>
    </row>
    <row r="2609" spans="1:23">
      <c r="A2609" s="20"/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  <c r="P2609" s="20"/>
      <c r="Q2609" s="20"/>
      <c r="R2609" s="20"/>
      <c r="S2609" s="20"/>
      <c r="T2609" s="20"/>
      <c r="U2609" s="20"/>
      <c r="V2609" s="20"/>
      <c r="W2609" s="20"/>
    </row>
    <row r="2610" spans="1:23">
      <c r="A2610" s="20"/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  <c r="P2610" s="20"/>
      <c r="Q2610" s="20"/>
      <c r="R2610" s="20"/>
      <c r="S2610" s="20"/>
      <c r="T2610" s="20"/>
      <c r="U2610" s="20"/>
      <c r="V2610" s="20"/>
      <c r="W2610" s="20"/>
    </row>
    <row r="2611" spans="1:23">
      <c r="A2611" s="20"/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  <c r="P2611" s="20"/>
      <c r="Q2611" s="20"/>
      <c r="R2611" s="20"/>
      <c r="S2611" s="20"/>
      <c r="T2611" s="20"/>
      <c r="U2611" s="20"/>
      <c r="V2611" s="20"/>
      <c r="W2611" s="20"/>
    </row>
    <row r="2612" spans="1:23">
      <c r="A2612" s="20"/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  <c r="P2612" s="20"/>
      <c r="Q2612" s="20"/>
      <c r="R2612" s="20"/>
      <c r="S2612" s="20"/>
      <c r="T2612" s="20"/>
      <c r="U2612" s="20"/>
      <c r="V2612" s="20"/>
      <c r="W2612" s="20"/>
    </row>
    <row r="2613" spans="1:23">
      <c r="A2613" s="20"/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  <c r="P2613" s="20"/>
      <c r="Q2613" s="20"/>
      <c r="R2613" s="20"/>
      <c r="S2613" s="20"/>
      <c r="T2613" s="20"/>
      <c r="U2613" s="20"/>
      <c r="V2613" s="20"/>
      <c r="W2613" s="20"/>
    </row>
    <row r="2614" spans="1:23">
      <c r="A2614" s="20"/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  <c r="P2614" s="20"/>
      <c r="Q2614" s="20"/>
      <c r="R2614" s="20"/>
      <c r="S2614" s="20"/>
      <c r="T2614" s="20"/>
      <c r="U2614" s="20"/>
      <c r="V2614" s="20"/>
      <c r="W2614" s="20"/>
    </row>
    <row r="2615" spans="1:23">
      <c r="A2615" s="20"/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  <c r="P2615" s="20"/>
      <c r="Q2615" s="20"/>
      <c r="R2615" s="20"/>
      <c r="S2615" s="20"/>
      <c r="T2615" s="20"/>
      <c r="U2615" s="20"/>
      <c r="V2615" s="20"/>
      <c r="W2615" s="20"/>
    </row>
    <row r="2616" spans="1:23">
      <c r="A2616" s="20"/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  <c r="P2616" s="20"/>
      <c r="Q2616" s="20"/>
      <c r="R2616" s="20"/>
      <c r="S2616" s="20"/>
      <c r="T2616" s="20"/>
      <c r="U2616" s="20"/>
      <c r="V2616" s="20"/>
      <c r="W2616" s="20"/>
    </row>
    <row r="2617" spans="1:23">
      <c r="A2617" s="20"/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  <c r="P2617" s="20"/>
      <c r="Q2617" s="20"/>
      <c r="R2617" s="20"/>
      <c r="S2617" s="20"/>
      <c r="T2617" s="20"/>
      <c r="U2617" s="20"/>
      <c r="V2617" s="20"/>
      <c r="W2617" s="20"/>
    </row>
    <row r="2618" spans="1:23">
      <c r="A2618" s="20"/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  <c r="R2618" s="20"/>
      <c r="S2618" s="20"/>
      <c r="T2618" s="20"/>
      <c r="U2618" s="20"/>
      <c r="V2618" s="20"/>
      <c r="W2618" s="20"/>
    </row>
    <row r="2619" spans="1:23">
      <c r="A2619" s="20"/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  <c r="P2619" s="20"/>
      <c r="Q2619" s="20"/>
      <c r="R2619" s="20"/>
      <c r="S2619" s="20"/>
      <c r="T2619" s="20"/>
      <c r="U2619" s="20"/>
      <c r="V2619" s="20"/>
      <c r="W2619" s="20"/>
    </row>
    <row r="2620" spans="1:23">
      <c r="A2620" s="20"/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  <c r="P2620" s="20"/>
      <c r="Q2620" s="20"/>
      <c r="R2620" s="20"/>
      <c r="S2620" s="20"/>
      <c r="T2620" s="20"/>
      <c r="U2620" s="20"/>
      <c r="V2620" s="20"/>
      <c r="W2620" s="20"/>
    </row>
    <row r="2621" spans="1:23">
      <c r="A2621" s="20"/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  <c r="P2621" s="20"/>
      <c r="Q2621" s="20"/>
      <c r="R2621" s="20"/>
      <c r="S2621" s="20"/>
      <c r="T2621" s="20"/>
      <c r="U2621" s="20"/>
      <c r="V2621" s="20"/>
      <c r="W2621" s="20"/>
    </row>
    <row r="2622" spans="1:23">
      <c r="A2622" s="20"/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  <c r="P2622" s="20"/>
      <c r="Q2622" s="20"/>
      <c r="R2622" s="20"/>
      <c r="S2622" s="20"/>
      <c r="T2622" s="20"/>
      <c r="U2622" s="20"/>
      <c r="V2622" s="20"/>
      <c r="W2622" s="20"/>
    </row>
    <row r="2623" spans="1:23">
      <c r="A2623" s="20"/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  <c r="P2623" s="20"/>
      <c r="Q2623" s="20"/>
      <c r="R2623" s="20"/>
      <c r="S2623" s="20"/>
      <c r="T2623" s="20"/>
      <c r="U2623" s="20"/>
      <c r="V2623" s="20"/>
      <c r="W2623" s="20"/>
    </row>
    <row r="2624" spans="1:23">
      <c r="A2624" s="20"/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  <c r="P2624" s="20"/>
      <c r="Q2624" s="20"/>
      <c r="R2624" s="20"/>
      <c r="S2624" s="20"/>
      <c r="T2624" s="20"/>
      <c r="U2624" s="20"/>
      <c r="V2624" s="20"/>
      <c r="W2624" s="20"/>
    </row>
    <row r="2625" spans="1:23">
      <c r="A2625" s="20"/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  <c r="P2625" s="20"/>
      <c r="Q2625" s="20"/>
      <c r="R2625" s="20"/>
      <c r="S2625" s="20"/>
      <c r="T2625" s="20"/>
      <c r="U2625" s="20"/>
      <c r="V2625" s="20"/>
      <c r="W2625" s="20"/>
    </row>
    <row r="2626" spans="1:23">
      <c r="A2626" s="20"/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  <c r="P2626" s="20"/>
      <c r="Q2626" s="20"/>
      <c r="R2626" s="20"/>
      <c r="S2626" s="20"/>
      <c r="T2626" s="20"/>
      <c r="U2626" s="20"/>
      <c r="V2626" s="20"/>
      <c r="W2626" s="20"/>
    </row>
    <row r="2627" spans="1:23">
      <c r="A2627" s="20"/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  <c r="P2627" s="20"/>
      <c r="Q2627" s="20"/>
      <c r="R2627" s="20"/>
      <c r="S2627" s="20"/>
      <c r="T2627" s="20"/>
      <c r="U2627" s="20"/>
      <c r="V2627" s="20"/>
      <c r="W2627" s="20"/>
    </row>
    <row r="2628" spans="1:23">
      <c r="A2628" s="20"/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  <c r="P2628" s="20"/>
      <c r="Q2628" s="20"/>
      <c r="R2628" s="20"/>
      <c r="S2628" s="20"/>
      <c r="T2628" s="20"/>
      <c r="U2628" s="20"/>
      <c r="V2628" s="20"/>
      <c r="W2628" s="20"/>
    </row>
    <row r="2629" spans="1:23">
      <c r="A2629" s="20"/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  <c r="P2629" s="20"/>
      <c r="Q2629" s="20"/>
      <c r="R2629" s="20"/>
      <c r="S2629" s="20"/>
      <c r="T2629" s="20"/>
      <c r="U2629" s="20"/>
      <c r="V2629" s="20"/>
      <c r="W2629" s="20"/>
    </row>
    <row r="2630" spans="1:23">
      <c r="A2630" s="20"/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  <c r="P2630" s="20"/>
      <c r="Q2630" s="20"/>
      <c r="R2630" s="20"/>
      <c r="S2630" s="20"/>
      <c r="T2630" s="20"/>
      <c r="U2630" s="20"/>
      <c r="V2630" s="20"/>
      <c r="W2630" s="20"/>
    </row>
    <row r="2631" spans="1:23">
      <c r="A2631" s="20"/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  <c r="P2631" s="20"/>
      <c r="Q2631" s="20"/>
      <c r="R2631" s="20"/>
      <c r="S2631" s="20"/>
      <c r="T2631" s="20"/>
      <c r="U2631" s="20"/>
      <c r="V2631" s="20"/>
      <c r="W2631" s="20"/>
    </row>
    <row r="2632" spans="1:23">
      <c r="A2632" s="20"/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  <c r="P2632" s="20"/>
      <c r="Q2632" s="20"/>
      <c r="R2632" s="20"/>
      <c r="S2632" s="20"/>
      <c r="T2632" s="20"/>
      <c r="U2632" s="20"/>
      <c r="V2632" s="20"/>
      <c r="W2632" s="20"/>
    </row>
    <row r="2633" spans="1:23">
      <c r="A2633" s="20"/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  <c r="P2633" s="20"/>
      <c r="Q2633" s="20"/>
      <c r="R2633" s="20"/>
      <c r="S2633" s="20"/>
      <c r="T2633" s="20"/>
      <c r="U2633" s="20"/>
      <c r="V2633" s="20"/>
      <c r="W2633" s="20"/>
    </row>
    <row r="2634" spans="1:23">
      <c r="A2634" s="20"/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  <c r="P2634" s="20"/>
      <c r="Q2634" s="20"/>
      <c r="R2634" s="20"/>
      <c r="S2634" s="20"/>
      <c r="T2634" s="20"/>
      <c r="U2634" s="20"/>
      <c r="V2634" s="20"/>
      <c r="W2634" s="20"/>
    </row>
    <row r="2635" spans="1:23">
      <c r="A2635" s="20"/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  <c r="P2635" s="20"/>
      <c r="Q2635" s="20"/>
      <c r="R2635" s="20"/>
      <c r="S2635" s="20"/>
      <c r="T2635" s="20"/>
      <c r="U2635" s="20"/>
      <c r="V2635" s="20"/>
      <c r="W2635" s="20"/>
    </row>
    <row r="2636" spans="1:23">
      <c r="A2636" s="20"/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  <c r="P2636" s="20"/>
      <c r="Q2636" s="20"/>
      <c r="R2636" s="20"/>
      <c r="S2636" s="20"/>
      <c r="T2636" s="20"/>
      <c r="U2636" s="20"/>
      <c r="V2636" s="20"/>
      <c r="W2636" s="20"/>
    </row>
    <row r="2637" spans="1:23">
      <c r="A2637" s="20"/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  <c r="P2637" s="20"/>
      <c r="Q2637" s="20"/>
      <c r="R2637" s="20"/>
      <c r="S2637" s="20"/>
      <c r="T2637" s="20"/>
      <c r="U2637" s="20"/>
      <c r="V2637" s="20"/>
      <c r="W2637" s="20"/>
    </row>
    <row r="2638" spans="1:23">
      <c r="A2638" s="20"/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  <c r="P2638" s="20"/>
      <c r="Q2638" s="20"/>
      <c r="R2638" s="20"/>
      <c r="S2638" s="20"/>
      <c r="T2638" s="20"/>
      <c r="U2638" s="20"/>
      <c r="V2638" s="20"/>
      <c r="W2638" s="20"/>
    </row>
    <row r="2639" spans="1:23">
      <c r="A2639" s="20"/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  <c r="P2639" s="20"/>
      <c r="Q2639" s="20"/>
      <c r="R2639" s="20"/>
      <c r="S2639" s="20"/>
      <c r="T2639" s="20"/>
      <c r="U2639" s="20"/>
      <c r="V2639" s="20"/>
      <c r="W2639" s="20"/>
    </row>
    <row r="2640" spans="1:23">
      <c r="A2640" s="20"/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  <c r="P2640" s="20"/>
      <c r="Q2640" s="20"/>
      <c r="R2640" s="20"/>
      <c r="S2640" s="20"/>
      <c r="T2640" s="20"/>
      <c r="U2640" s="20"/>
      <c r="V2640" s="20"/>
      <c r="W2640" s="20"/>
    </row>
    <row r="2641" spans="1:23">
      <c r="A2641" s="20"/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  <c r="P2641" s="20"/>
      <c r="Q2641" s="20"/>
      <c r="R2641" s="20"/>
      <c r="S2641" s="20"/>
      <c r="T2641" s="20"/>
      <c r="U2641" s="20"/>
      <c r="V2641" s="20"/>
      <c r="W2641" s="20"/>
    </row>
    <row r="2642" spans="1:23">
      <c r="A2642" s="20"/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  <c r="P2642" s="20"/>
      <c r="Q2642" s="20"/>
      <c r="R2642" s="20"/>
      <c r="S2642" s="20"/>
      <c r="T2642" s="20"/>
      <c r="U2642" s="20"/>
      <c r="V2642" s="20"/>
      <c r="W2642" s="20"/>
    </row>
    <row r="2643" spans="1:23">
      <c r="A2643" s="20"/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  <c r="P2643" s="20"/>
      <c r="Q2643" s="20"/>
      <c r="R2643" s="20"/>
      <c r="S2643" s="20"/>
      <c r="T2643" s="20"/>
      <c r="U2643" s="20"/>
      <c r="V2643" s="20"/>
      <c r="W2643" s="20"/>
    </row>
    <row r="2644" spans="1:23">
      <c r="A2644" s="20"/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  <c r="P2644" s="20"/>
      <c r="Q2644" s="20"/>
      <c r="R2644" s="20"/>
      <c r="S2644" s="20"/>
      <c r="T2644" s="20"/>
      <c r="U2644" s="20"/>
      <c r="V2644" s="20"/>
      <c r="W2644" s="20"/>
    </row>
    <row r="2645" spans="1:23">
      <c r="A2645" s="20"/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  <c r="P2645" s="20"/>
      <c r="Q2645" s="20"/>
      <c r="R2645" s="20"/>
      <c r="S2645" s="20"/>
      <c r="T2645" s="20"/>
      <c r="U2645" s="20"/>
      <c r="V2645" s="20"/>
      <c r="W2645" s="20"/>
    </row>
    <row r="2646" spans="1:23">
      <c r="A2646" s="20"/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  <c r="P2646" s="20"/>
      <c r="Q2646" s="20"/>
      <c r="R2646" s="20"/>
      <c r="S2646" s="20"/>
      <c r="T2646" s="20"/>
      <c r="U2646" s="20"/>
      <c r="V2646" s="20"/>
      <c r="W2646" s="20"/>
    </row>
    <row r="2647" spans="1:23">
      <c r="A2647" s="20"/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  <c r="Q2647" s="20"/>
      <c r="R2647" s="20"/>
      <c r="S2647" s="20"/>
      <c r="T2647" s="20"/>
      <c r="U2647" s="20"/>
      <c r="V2647" s="20"/>
      <c r="W2647" s="20"/>
    </row>
    <row r="2648" spans="1:23">
      <c r="A2648" s="20"/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  <c r="P2648" s="20"/>
      <c r="Q2648" s="20"/>
      <c r="R2648" s="20"/>
      <c r="S2648" s="20"/>
      <c r="T2648" s="20"/>
      <c r="U2648" s="20"/>
      <c r="V2648" s="20"/>
      <c r="W2648" s="20"/>
    </row>
    <row r="2649" spans="1:23">
      <c r="A2649" s="20"/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  <c r="P2649" s="20"/>
      <c r="Q2649" s="20"/>
      <c r="R2649" s="20"/>
      <c r="S2649" s="20"/>
      <c r="T2649" s="20"/>
      <c r="U2649" s="20"/>
      <c r="V2649" s="20"/>
      <c r="W2649" s="20"/>
    </row>
    <row r="2650" spans="1:23">
      <c r="A2650" s="20"/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  <c r="P2650" s="20"/>
      <c r="Q2650" s="20"/>
      <c r="R2650" s="20"/>
      <c r="S2650" s="20"/>
      <c r="T2650" s="20"/>
      <c r="U2650" s="20"/>
      <c r="V2650" s="20"/>
      <c r="W2650" s="20"/>
    </row>
    <row r="2651" spans="1:23">
      <c r="A2651" s="20"/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  <c r="P2651" s="20"/>
      <c r="Q2651" s="20"/>
      <c r="R2651" s="20"/>
      <c r="S2651" s="20"/>
      <c r="T2651" s="20"/>
      <c r="U2651" s="20"/>
      <c r="V2651" s="20"/>
      <c r="W2651" s="20"/>
    </row>
    <row r="2652" spans="1:23">
      <c r="A2652" s="20"/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  <c r="P2652" s="20"/>
      <c r="Q2652" s="20"/>
      <c r="R2652" s="20"/>
      <c r="S2652" s="20"/>
      <c r="T2652" s="20"/>
      <c r="U2652" s="20"/>
      <c r="V2652" s="20"/>
      <c r="W2652" s="20"/>
    </row>
    <row r="2653" spans="1:23">
      <c r="A2653" s="20"/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  <c r="P2653" s="20"/>
      <c r="Q2653" s="20"/>
      <c r="R2653" s="20"/>
      <c r="S2653" s="20"/>
      <c r="T2653" s="20"/>
      <c r="U2653" s="20"/>
      <c r="V2653" s="20"/>
      <c r="W2653" s="20"/>
    </row>
    <row r="2654" spans="1:23">
      <c r="A2654" s="20"/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  <c r="P2654" s="20"/>
      <c r="Q2654" s="20"/>
      <c r="R2654" s="20"/>
      <c r="S2654" s="20"/>
      <c r="T2654" s="20"/>
      <c r="U2654" s="20"/>
      <c r="V2654" s="20"/>
      <c r="W2654" s="20"/>
    </row>
    <row r="2655" spans="1:23">
      <c r="A2655" s="20"/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  <c r="P2655" s="20"/>
      <c r="Q2655" s="20"/>
      <c r="R2655" s="20"/>
      <c r="S2655" s="20"/>
      <c r="T2655" s="20"/>
      <c r="U2655" s="20"/>
      <c r="V2655" s="20"/>
      <c r="W2655" s="20"/>
    </row>
    <row r="2656" spans="1:23">
      <c r="A2656" s="20"/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  <c r="R2656" s="20"/>
      <c r="S2656" s="20"/>
      <c r="T2656" s="20"/>
      <c r="U2656" s="20"/>
      <c r="V2656" s="20"/>
      <c r="W2656" s="20"/>
    </row>
    <row r="2657" spans="1:23">
      <c r="A2657" s="20"/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  <c r="P2657" s="20"/>
      <c r="Q2657" s="20"/>
      <c r="R2657" s="20"/>
      <c r="S2657" s="20"/>
      <c r="T2657" s="20"/>
      <c r="U2657" s="20"/>
      <c r="V2657" s="20"/>
      <c r="W2657" s="20"/>
    </row>
    <row r="2658" spans="1:23">
      <c r="A2658" s="20"/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  <c r="P2658" s="20"/>
      <c r="Q2658" s="20"/>
      <c r="R2658" s="20"/>
      <c r="S2658" s="20"/>
      <c r="T2658" s="20"/>
      <c r="U2658" s="20"/>
      <c r="V2658" s="20"/>
      <c r="W2658" s="20"/>
    </row>
    <row r="2659" spans="1:23">
      <c r="A2659" s="20"/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  <c r="P2659" s="20"/>
      <c r="Q2659" s="20"/>
      <c r="R2659" s="20"/>
      <c r="S2659" s="20"/>
      <c r="T2659" s="20"/>
      <c r="U2659" s="20"/>
      <c r="V2659" s="20"/>
      <c r="W2659" s="20"/>
    </row>
    <row r="2660" spans="1:23">
      <c r="A2660" s="20"/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  <c r="P2660" s="20"/>
      <c r="Q2660" s="20"/>
      <c r="R2660" s="20"/>
      <c r="S2660" s="20"/>
      <c r="T2660" s="20"/>
      <c r="U2660" s="20"/>
      <c r="V2660" s="20"/>
      <c r="W2660" s="20"/>
    </row>
    <row r="2661" spans="1:23">
      <c r="A2661" s="20"/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20"/>
      <c r="O2661" s="20"/>
      <c r="P2661" s="20"/>
      <c r="Q2661" s="20"/>
      <c r="R2661" s="20"/>
      <c r="S2661" s="20"/>
      <c r="T2661" s="20"/>
      <c r="U2661" s="20"/>
      <c r="V2661" s="20"/>
      <c r="W2661" s="20"/>
    </row>
    <row r="2662" spans="1:23">
      <c r="A2662" s="20"/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  <c r="P2662" s="20"/>
      <c r="Q2662" s="20"/>
      <c r="R2662" s="20"/>
      <c r="S2662" s="20"/>
      <c r="T2662" s="20"/>
      <c r="U2662" s="20"/>
      <c r="V2662" s="20"/>
      <c r="W2662" s="20"/>
    </row>
    <row r="2663" spans="1:23">
      <c r="A2663" s="20"/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  <c r="P2663" s="20"/>
      <c r="Q2663" s="20"/>
      <c r="R2663" s="20"/>
      <c r="S2663" s="20"/>
      <c r="T2663" s="20"/>
      <c r="U2663" s="20"/>
      <c r="V2663" s="20"/>
      <c r="W2663" s="20"/>
    </row>
    <row r="2664" spans="1:23">
      <c r="A2664" s="20"/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  <c r="P2664" s="20"/>
      <c r="Q2664" s="20"/>
      <c r="R2664" s="20"/>
      <c r="S2664" s="20"/>
      <c r="T2664" s="20"/>
      <c r="U2664" s="20"/>
      <c r="V2664" s="20"/>
      <c r="W2664" s="20"/>
    </row>
    <row r="2665" spans="1:23">
      <c r="A2665" s="20"/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  <c r="P2665" s="20"/>
      <c r="Q2665" s="20"/>
      <c r="R2665" s="20"/>
      <c r="S2665" s="20"/>
      <c r="T2665" s="20"/>
      <c r="U2665" s="20"/>
      <c r="V2665" s="20"/>
      <c r="W2665" s="20"/>
    </row>
    <row r="2666" spans="1:23">
      <c r="A2666" s="20"/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  <c r="P2666" s="20"/>
      <c r="Q2666" s="20"/>
      <c r="R2666" s="20"/>
      <c r="S2666" s="20"/>
      <c r="T2666" s="20"/>
      <c r="U2666" s="20"/>
      <c r="V2666" s="20"/>
      <c r="W2666" s="20"/>
    </row>
    <row r="2667" spans="1:23">
      <c r="A2667" s="20"/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  <c r="P2667" s="20"/>
      <c r="Q2667" s="20"/>
      <c r="R2667" s="20"/>
      <c r="S2667" s="20"/>
      <c r="T2667" s="20"/>
      <c r="U2667" s="20"/>
      <c r="V2667" s="20"/>
      <c r="W2667" s="20"/>
    </row>
    <row r="2668" spans="1:23">
      <c r="A2668" s="20"/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  <c r="P2668" s="20"/>
      <c r="Q2668" s="20"/>
      <c r="R2668" s="20"/>
      <c r="S2668" s="20"/>
      <c r="T2668" s="20"/>
      <c r="U2668" s="20"/>
      <c r="V2668" s="20"/>
      <c r="W2668" s="20"/>
    </row>
    <row r="2669" spans="1:23">
      <c r="A2669" s="20"/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  <c r="P2669" s="20"/>
      <c r="Q2669" s="20"/>
      <c r="R2669" s="20"/>
      <c r="S2669" s="20"/>
      <c r="T2669" s="20"/>
      <c r="U2669" s="20"/>
      <c r="V2669" s="20"/>
      <c r="W2669" s="20"/>
    </row>
    <row r="2670" spans="1:23">
      <c r="A2670" s="20"/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  <c r="P2670" s="20"/>
      <c r="Q2670" s="20"/>
      <c r="R2670" s="20"/>
      <c r="S2670" s="20"/>
      <c r="T2670" s="20"/>
      <c r="U2670" s="20"/>
      <c r="V2670" s="20"/>
      <c r="W2670" s="20"/>
    </row>
    <row r="2671" spans="1:23">
      <c r="A2671" s="20"/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  <c r="P2671" s="20"/>
      <c r="Q2671" s="20"/>
      <c r="R2671" s="20"/>
      <c r="S2671" s="20"/>
      <c r="T2671" s="20"/>
      <c r="U2671" s="20"/>
      <c r="V2671" s="20"/>
      <c r="W2671" s="20"/>
    </row>
    <row r="2672" spans="1:23">
      <c r="A2672" s="20"/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  <c r="P2672" s="20"/>
      <c r="Q2672" s="20"/>
      <c r="R2672" s="20"/>
      <c r="S2672" s="20"/>
      <c r="T2672" s="20"/>
      <c r="U2672" s="20"/>
      <c r="V2672" s="20"/>
      <c r="W2672" s="20"/>
    </row>
    <row r="2673" spans="1:23">
      <c r="A2673" s="20"/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  <c r="P2673" s="20"/>
      <c r="Q2673" s="20"/>
      <c r="R2673" s="20"/>
      <c r="S2673" s="20"/>
      <c r="T2673" s="20"/>
      <c r="U2673" s="20"/>
      <c r="V2673" s="20"/>
      <c r="W2673" s="20"/>
    </row>
    <row r="2674" spans="1:23">
      <c r="A2674" s="20"/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  <c r="P2674" s="20"/>
      <c r="Q2674" s="20"/>
      <c r="R2674" s="20"/>
      <c r="S2674" s="20"/>
      <c r="T2674" s="20"/>
      <c r="U2674" s="20"/>
      <c r="V2674" s="20"/>
      <c r="W2674" s="20"/>
    </row>
    <row r="2675" spans="1:23">
      <c r="A2675" s="20"/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  <c r="P2675" s="20"/>
      <c r="Q2675" s="20"/>
      <c r="R2675" s="20"/>
      <c r="S2675" s="20"/>
      <c r="T2675" s="20"/>
      <c r="U2675" s="20"/>
      <c r="V2675" s="20"/>
      <c r="W2675" s="20"/>
    </row>
    <row r="2676" spans="1:23">
      <c r="A2676" s="20"/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  <c r="P2676" s="20"/>
      <c r="Q2676" s="20"/>
      <c r="R2676" s="20"/>
      <c r="S2676" s="20"/>
      <c r="T2676" s="20"/>
      <c r="U2676" s="20"/>
      <c r="V2676" s="20"/>
      <c r="W2676" s="20"/>
    </row>
    <row r="2677" spans="1:23">
      <c r="A2677" s="20"/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  <c r="P2677" s="20"/>
      <c r="Q2677" s="20"/>
      <c r="R2677" s="20"/>
      <c r="S2677" s="20"/>
      <c r="T2677" s="20"/>
      <c r="U2677" s="20"/>
      <c r="V2677" s="20"/>
      <c r="W2677" s="20"/>
    </row>
    <row r="2678" spans="1:23">
      <c r="A2678" s="20"/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  <c r="P2678" s="20"/>
      <c r="Q2678" s="20"/>
      <c r="R2678" s="20"/>
      <c r="S2678" s="20"/>
      <c r="T2678" s="20"/>
      <c r="U2678" s="20"/>
      <c r="V2678" s="20"/>
      <c r="W2678" s="20"/>
    </row>
    <row r="2679" spans="1:23">
      <c r="A2679" s="20"/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  <c r="P2679" s="20"/>
      <c r="Q2679" s="20"/>
      <c r="R2679" s="20"/>
      <c r="S2679" s="20"/>
      <c r="T2679" s="20"/>
      <c r="U2679" s="20"/>
      <c r="V2679" s="20"/>
      <c r="W2679" s="20"/>
    </row>
    <row r="2680" spans="1:23">
      <c r="A2680" s="20"/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  <c r="P2680" s="20"/>
      <c r="Q2680" s="20"/>
      <c r="R2680" s="20"/>
      <c r="S2680" s="20"/>
      <c r="T2680" s="20"/>
      <c r="U2680" s="20"/>
      <c r="V2680" s="20"/>
      <c r="W2680" s="20"/>
    </row>
    <row r="2681" spans="1:23">
      <c r="A2681" s="20"/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  <c r="P2681" s="20"/>
      <c r="Q2681" s="20"/>
      <c r="R2681" s="20"/>
      <c r="S2681" s="20"/>
      <c r="T2681" s="20"/>
      <c r="U2681" s="20"/>
      <c r="V2681" s="20"/>
      <c r="W2681" s="20"/>
    </row>
    <row r="2682" spans="1:23">
      <c r="A2682" s="20"/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  <c r="P2682" s="20"/>
      <c r="Q2682" s="20"/>
      <c r="R2682" s="20"/>
      <c r="S2682" s="20"/>
      <c r="T2682" s="20"/>
      <c r="U2682" s="20"/>
      <c r="V2682" s="20"/>
      <c r="W2682" s="20"/>
    </row>
    <row r="2683" spans="1:23">
      <c r="A2683" s="20"/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  <c r="P2683" s="20"/>
      <c r="Q2683" s="20"/>
      <c r="R2683" s="20"/>
      <c r="S2683" s="20"/>
      <c r="T2683" s="20"/>
      <c r="U2683" s="20"/>
      <c r="V2683" s="20"/>
      <c r="W2683" s="20"/>
    </row>
    <row r="2684" spans="1:23">
      <c r="A2684" s="20"/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  <c r="P2684" s="20"/>
      <c r="Q2684" s="20"/>
      <c r="R2684" s="20"/>
      <c r="S2684" s="20"/>
      <c r="T2684" s="20"/>
      <c r="U2684" s="20"/>
      <c r="V2684" s="20"/>
      <c r="W2684" s="20"/>
    </row>
    <row r="2685" spans="1:23">
      <c r="A2685" s="20"/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  <c r="P2685" s="20"/>
      <c r="Q2685" s="20"/>
      <c r="R2685" s="20"/>
      <c r="S2685" s="20"/>
      <c r="T2685" s="20"/>
      <c r="U2685" s="20"/>
      <c r="V2685" s="20"/>
      <c r="W2685" s="20"/>
    </row>
    <row r="2686" spans="1:23">
      <c r="A2686" s="20"/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  <c r="P2686" s="20"/>
      <c r="Q2686" s="20"/>
      <c r="R2686" s="20"/>
      <c r="S2686" s="20"/>
      <c r="T2686" s="20"/>
      <c r="U2686" s="20"/>
      <c r="V2686" s="20"/>
      <c r="W2686" s="20"/>
    </row>
    <row r="2687" spans="1:23">
      <c r="A2687" s="20"/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  <c r="P2687" s="20"/>
      <c r="Q2687" s="20"/>
      <c r="R2687" s="20"/>
      <c r="S2687" s="20"/>
      <c r="T2687" s="20"/>
      <c r="U2687" s="20"/>
      <c r="V2687" s="20"/>
      <c r="W2687" s="20"/>
    </row>
    <row r="2688" spans="1:23">
      <c r="A2688" s="20"/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  <c r="P2688" s="20"/>
      <c r="Q2688" s="20"/>
      <c r="R2688" s="20"/>
      <c r="S2688" s="20"/>
      <c r="T2688" s="20"/>
      <c r="U2688" s="20"/>
      <c r="V2688" s="20"/>
      <c r="W2688" s="20"/>
    </row>
    <row r="2689" spans="1:23">
      <c r="A2689" s="20"/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  <c r="P2689" s="20"/>
      <c r="Q2689" s="20"/>
      <c r="R2689" s="20"/>
      <c r="S2689" s="20"/>
      <c r="T2689" s="20"/>
      <c r="U2689" s="20"/>
      <c r="V2689" s="20"/>
      <c r="W2689" s="20"/>
    </row>
    <row r="2690" spans="1:23">
      <c r="A2690" s="20"/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  <c r="P2690" s="20"/>
      <c r="Q2690" s="20"/>
      <c r="R2690" s="20"/>
      <c r="S2690" s="20"/>
      <c r="T2690" s="20"/>
      <c r="U2690" s="20"/>
      <c r="V2690" s="20"/>
      <c r="W2690" s="20"/>
    </row>
    <row r="2691" spans="1:23">
      <c r="A2691" s="20"/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  <c r="P2691" s="20"/>
      <c r="Q2691" s="20"/>
      <c r="R2691" s="20"/>
      <c r="S2691" s="20"/>
      <c r="T2691" s="20"/>
      <c r="U2691" s="20"/>
      <c r="V2691" s="20"/>
      <c r="W2691" s="20"/>
    </row>
    <row r="2692" spans="1:23">
      <c r="A2692" s="20"/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  <c r="P2692" s="20"/>
      <c r="Q2692" s="20"/>
      <c r="R2692" s="20"/>
      <c r="S2692" s="20"/>
      <c r="T2692" s="20"/>
      <c r="U2692" s="20"/>
      <c r="V2692" s="20"/>
      <c r="W2692" s="20"/>
    </row>
    <row r="2693" spans="1:23">
      <c r="A2693" s="20"/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  <c r="P2693" s="20"/>
      <c r="Q2693" s="20"/>
      <c r="R2693" s="20"/>
      <c r="S2693" s="20"/>
      <c r="T2693" s="20"/>
      <c r="U2693" s="20"/>
      <c r="V2693" s="20"/>
      <c r="W2693" s="20"/>
    </row>
    <row r="2694" spans="1:23">
      <c r="A2694" s="20"/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  <c r="P2694" s="20"/>
      <c r="Q2694" s="20"/>
      <c r="R2694" s="20"/>
      <c r="S2694" s="20"/>
      <c r="T2694" s="20"/>
      <c r="U2694" s="20"/>
      <c r="V2694" s="20"/>
      <c r="W2694" s="20"/>
    </row>
    <row r="2695" spans="1:23">
      <c r="A2695" s="20"/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  <c r="P2695" s="20"/>
      <c r="Q2695" s="20"/>
      <c r="R2695" s="20"/>
      <c r="S2695" s="20"/>
      <c r="T2695" s="20"/>
      <c r="U2695" s="20"/>
      <c r="V2695" s="20"/>
      <c r="W2695" s="20"/>
    </row>
    <row r="2696" spans="1:23">
      <c r="A2696" s="20"/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  <c r="P2696" s="20"/>
      <c r="Q2696" s="20"/>
      <c r="R2696" s="20"/>
      <c r="S2696" s="20"/>
      <c r="T2696" s="20"/>
      <c r="U2696" s="20"/>
      <c r="V2696" s="20"/>
      <c r="W2696" s="20"/>
    </row>
    <row r="2697" spans="1:23">
      <c r="A2697" s="20"/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  <c r="P2697" s="20"/>
      <c r="Q2697" s="20"/>
      <c r="R2697" s="20"/>
      <c r="S2697" s="20"/>
      <c r="T2697" s="20"/>
      <c r="U2697" s="20"/>
      <c r="V2697" s="20"/>
      <c r="W2697" s="20"/>
    </row>
    <row r="2698" spans="1:23">
      <c r="A2698" s="20"/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  <c r="P2698" s="20"/>
      <c r="Q2698" s="20"/>
      <c r="R2698" s="20"/>
      <c r="S2698" s="20"/>
      <c r="T2698" s="20"/>
      <c r="U2698" s="20"/>
      <c r="V2698" s="20"/>
      <c r="W2698" s="20"/>
    </row>
    <row r="2699" spans="1:23">
      <c r="A2699" s="20"/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20"/>
      <c r="O2699" s="20"/>
      <c r="P2699" s="20"/>
      <c r="Q2699" s="20"/>
      <c r="R2699" s="20"/>
      <c r="S2699" s="20"/>
      <c r="T2699" s="20"/>
      <c r="U2699" s="20"/>
      <c r="V2699" s="20"/>
      <c r="W2699" s="20"/>
    </row>
    <row r="2700" spans="1:23">
      <c r="A2700" s="20"/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  <c r="P2700" s="20"/>
      <c r="Q2700" s="20"/>
      <c r="R2700" s="20"/>
      <c r="S2700" s="20"/>
      <c r="T2700" s="20"/>
      <c r="U2700" s="20"/>
      <c r="V2700" s="20"/>
      <c r="W2700" s="20"/>
    </row>
    <row r="2701" spans="1:23">
      <c r="A2701" s="20"/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  <c r="P2701" s="20"/>
      <c r="Q2701" s="20"/>
      <c r="R2701" s="20"/>
      <c r="S2701" s="20"/>
      <c r="T2701" s="20"/>
      <c r="U2701" s="20"/>
      <c r="V2701" s="20"/>
      <c r="W2701" s="20"/>
    </row>
    <row r="2702" spans="1:23">
      <c r="A2702" s="20"/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  <c r="P2702" s="20"/>
      <c r="Q2702" s="20"/>
      <c r="R2702" s="20"/>
      <c r="S2702" s="20"/>
      <c r="T2702" s="20"/>
      <c r="U2702" s="20"/>
      <c r="V2702" s="20"/>
      <c r="W2702" s="20"/>
    </row>
    <row r="2703" spans="1:23">
      <c r="A2703" s="20"/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  <c r="P2703" s="20"/>
      <c r="Q2703" s="20"/>
      <c r="R2703" s="20"/>
      <c r="S2703" s="20"/>
      <c r="T2703" s="20"/>
      <c r="U2703" s="20"/>
      <c r="V2703" s="20"/>
      <c r="W2703" s="20"/>
    </row>
    <row r="2704" spans="1:23">
      <c r="A2704" s="20"/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  <c r="P2704" s="20"/>
      <c r="Q2704" s="20"/>
      <c r="R2704" s="20"/>
      <c r="S2704" s="20"/>
      <c r="T2704" s="20"/>
      <c r="U2704" s="20"/>
      <c r="V2704" s="20"/>
      <c r="W2704" s="20"/>
    </row>
    <row r="2705" spans="1:23">
      <c r="A2705" s="20"/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  <c r="P2705" s="20"/>
      <c r="Q2705" s="20"/>
      <c r="R2705" s="20"/>
      <c r="S2705" s="20"/>
      <c r="T2705" s="20"/>
      <c r="U2705" s="20"/>
      <c r="V2705" s="20"/>
      <c r="W2705" s="20"/>
    </row>
    <row r="2706" spans="1:23">
      <c r="A2706" s="20"/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  <c r="P2706" s="20"/>
      <c r="Q2706" s="20"/>
      <c r="R2706" s="20"/>
      <c r="S2706" s="20"/>
      <c r="T2706" s="20"/>
      <c r="U2706" s="20"/>
      <c r="V2706" s="20"/>
      <c r="W2706" s="20"/>
    </row>
    <row r="2707" spans="1:23">
      <c r="A2707" s="20"/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  <c r="P2707" s="20"/>
      <c r="Q2707" s="20"/>
      <c r="R2707" s="20"/>
      <c r="S2707" s="20"/>
      <c r="T2707" s="20"/>
      <c r="U2707" s="20"/>
      <c r="V2707" s="20"/>
      <c r="W2707" s="20"/>
    </row>
    <row r="2708" spans="1:23">
      <c r="A2708" s="20"/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  <c r="P2708" s="20"/>
      <c r="Q2708" s="20"/>
      <c r="R2708" s="20"/>
      <c r="S2708" s="20"/>
      <c r="T2708" s="20"/>
      <c r="U2708" s="20"/>
      <c r="V2708" s="20"/>
      <c r="W2708" s="20"/>
    </row>
    <row r="2709" spans="1:23">
      <c r="A2709" s="20"/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20"/>
      <c r="O2709" s="20"/>
      <c r="P2709" s="20"/>
      <c r="Q2709" s="20"/>
      <c r="R2709" s="20"/>
      <c r="S2709" s="20"/>
      <c r="T2709" s="20"/>
      <c r="U2709" s="20"/>
      <c r="V2709" s="20"/>
      <c r="W2709" s="20"/>
    </row>
    <row r="2710" spans="1:23">
      <c r="A2710" s="20"/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  <c r="P2710" s="20"/>
      <c r="Q2710" s="20"/>
      <c r="R2710" s="20"/>
      <c r="S2710" s="20"/>
      <c r="T2710" s="20"/>
      <c r="U2710" s="20"/>
      <c r="V2710" s="20"/>
      <c r="W2710" s="20"/>
    </row>
    <row r="2711" spans="1:23">
      <c r="A2711" s="20"/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  <c r="P2711" s="20"/>
      <c r="Q2711" s="20"/>
      <c r="R2711" s="20"/>
      <c r="S2711" s="20"/>
      <c r="T2711" s="20"/>
      <c r="U2711" s="20"/>
      <c r="V2711" s="20"/>
      <c r="W2711" s="20"/>
    </row>
    <row r="2712" spans="1:23">
      <c r="A2712" s="20"/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  <c r="P2712" s="20"/>
      <c r="Q2712" s="20"/>
      <c r="R2712" s="20"/>
      <c r="S2712" s="20"/>
      <c r="T2712" s="20"/>
      <c r="U2712" s="20"/>
      <c r="V2712" s="20"/>
      <c r="W2712" s="20"/>
    </row>
    <row r="2713" spans="1:23">
      <c r="A2713" s="20"/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  <c r="P2713" s="20"/>
      <c r="Q2713" s="20"/>
      <c r="R2713" s="20"/>
      <c r="S2713" s="20"/>
      <c r="T2713" s="20"/>
      <c r="U2713" s="20"/>
      <c r="V2713" s="20"/>
      <c r="W2713" s="20"/>
    </row>
    <row r="2714" spans="1:23">
      <c r="A2714" s="20"/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  <c r="P2714" s="20"/>
      <c r="Q2714" s="20"/>
      <c r="R2714" s="20"/>
      <c r="S2714" s="20"/>
      <c r="T2714" s="20"/>
      <c r="U2714" s="20"/>
      <c r="V2714" s="20"/>
      <c r="W2714" s="20"/>
    </row>
    <row r="2715" spans="1:23">
      <c r="A2715" s="20"/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  <c r="P2715" s="20"/>
      <c r="Q2715" s="20"/>
      <c r="R2715" s="20"/>
      <c r="S2715" s="20"/>
      <c r="T2715" s="20"/>
      <c r="U2715" s="20"/>
      <c r="V2715" s="20"/>
      <c r="W2715" s="20"/>
    </row>
    <row r="2716" spans="1:23">
      <c r="A2716" s="20"/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  <c r="P2716" s="20"/>
      <c r="Q2716" s="20"/>
      <c r="R2716" s="20"/>
      <c r="S2716" s="20"/>
      <c r="T2716" s="20"/>
      <c r="U2716" s="20"/>
      <c r="V2716" s="20"/>
      <c r="W2716" s="20"/>
    </row>
    <row r="2717" spans="1:23">
      <c r="A2717" s="20"/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  <c r="P2717" s="20"/>
      <c r="Q2717" s="20"/>
      <c r="R2717" s="20"/>
      <c r="S2717" s="20"/>
      <c r="T2717" s="20"/>
      <c r="U2717" s="20"/>
      <c r="V2717" s="20"/>
      <c r="W2717" s="20"/>
    </row>
    <row r="2718" spans="1:23">
      <c r="A2718" s="20"/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  <c r="P2718" s="20"/>
      <c r="Q2718" s="20"/>
      <c r="R2718" s="20"/>
      <c r="S2718" s="20"/>
      <c r="T2718" s="20"/>
      <c r="U2718" s="20"/>
      <c r="V2718" s="20"/>
      <c r="W2718" s="20"/>
    </row>
    <row r="2719" spans="1:23">
      <c r="A2719" s="20"/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  <c r="P2719" s="20"/>
      <c r="Q2719" s="20"/>
      <c r="R2719" s="20"/>
      <c r="S2719" s="20"/>
      <c r="T2719" s="20"/>
      <c r="U2719" s="20"/>
      <c r="V2719" s="20"/>
      <c r="W2719" s="20"/>
    </row>
    <row r="2720" spans="1:23">
      <c r="A2720" s="20"/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  <c r="P2720" s="20"/>
      <c r="Q2720" s="20"/>
      <c r="R2720" s="20"/>
      <c r="S2720" s="20"/>
      <c r="T2720" s="20"/>
      <c r="U2720" s="20"/>
      <c r="V2720" s="20"/>
      <c r="W2720" s="20"/>
    </row>
    <row r="2721" spans="1:23">
      <c r="A2721" s="20"/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  <c r="P2721" s="20"/>
      <c r="Q2721" s="20"/>
      <c r="R2721" s="20"/>
      <c r="S2721" s="20"/>
      <c r="T2721" s="20"/>
      <c r="U2721" s="20"/>
      <c r="V2721" s="20"/>
      <c r="W2721" s="20"/>
    </row>
    <row r="2722" spans="1:23">
      <c r="A2722" s="20"/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  <c r="P2722" s="20"/>
      <c r="Q2722" s="20"/>
      <c r="R2722" s="20"/>
      <c r="S2722" s="20"/>
      <c r="T2722" s="20"/>
      <c r="U2722" s="20"/>
      <c r="V2722" s="20"/>
      <c r="W2722" s="20"/>
    </row>
    <row r="2723" spans="1:23">
      <c r="A2723" s="20"/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  <c r="P2723" s="20"/>
      <c r="Q2723" s="20"/>
      <c r="R2723" s="20"/>
      <c r="S2723" s="20"/>
      <c r="T2723" s="20"/>
      <c r="U2723" s="20"/>
      <c r="V2723" s="20"/>
      <c r="W2723" s="20"/>
    </row>
    <row r="2724" spans="1:23">
      <c r="A2724" s="20"/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  <c r="P2724" s="20"/>
      <c r="Q2724" s="20"/>
      <c r="R2724" s="20"/>
      <c r="S2724" s="20"/>
      <c r="T2724" s="20"/>
      <c r="U2724" s="20"/>
      <c r="V2724" s="20"/>
      <c r="W2724" s="20"/>
    </row>
    <row r="2725" spans="1:23">
      <c r="A2725" s="20"/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  <c r="P2725" s="20"/>
      <c r="Q2725" s="20"/>
      <c r="R2725" s="20"/>
      <c r="S2725" s="20"/>
      <c r="T2725" s="20"/>
      <c r="U2725" s="20"/>
      <c r="V2725" s="20"/>
      <c r="W2725" s="20"/>
    </row>
    <row r="2726" spans="1:23">
      <c r="A2726" s="20"/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  <c r="P2726" s="20"/>
      <c r="Q2726" s="20"/>
      <c r="R2726" s="20"/>
      <c r="S2726" s="20"/>
      <c r="T2726" s="20"/>
      <c r="U2726" s="20"/>
      <c r="V2726" s="20"/>
      <c r="W2726" s="20"/>
    </row>
    <row r="2727" spans="1:23">
      <c r="A2727" s="20"/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  <c r="P2727" s="20"/>
      <c r="Q2727" s="20"/>
      <c r="R2727" s="20"/>
      <c r="S2727" s="20"/>
      <c r="T2727" s="20"/>
      <c r="U2727" s="20"/>
      <c r="V2727" s="20"/>
      <c r="W2727" s="20"/>
    </row>
    <row r="2728" spans="1:23">
      <c r="A2728" s="20"/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  <c r="P2728" s="20"/>
      <c r="Q2728" s="20"/>
      <c r="R2728" s="20"/>
      <c r="S2728" s="20"/>
      <c r="T2728" s="20"/>
      <c r="U2728" s="20"/>
      <c r="V2728" s="20"/>
      <c r="W2728" s="20"/>
    </row>
    <row r="2729" spans="1:23">
      <c r="A2729" s="20"/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  <c r="P2729" s="20"/>
      <c r="Q2729" s="20"/>
      <c r="R2729" s="20"/>
      <c r="S2729" s="20"/>
      <c r="T2729" s="20"/>
      <c r="U2729" s="20"/>
      <c r="V2729" s="20"/>
      <c r="W2729" s="20"/>
    </row>
    <row r="2730" spans="1:23">
      <c r="A2730" s="20"/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  <c r="P2730" s="20"/>
      <c r="Q2730" s="20"/>
      <c r="R2730" s="20"/>
      <c r="S2730" s="20"/>
      <c r="T2730" s="20"/>
      <c r="U2730" s="20"/>
      <c r="V2730" s="20"/>
      <c r="W2730" s="20"/>
    </row>
    <row r="2731" spans="1:23">
      <c r="A2731" s="20"/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  <c r="P2731" s="20"/>
      <c r="Q2731" s="20"/>
      <c r="R2731" s="20"/>
      <c r="S2731" s="20"/>
      <c r="T2731" s="20"/>
      <c r="U2731" s="20"/>
      <c r="V2731" s="20"/>
      <c r="W2731" s="20"/>
    </row>
    <row r="2732" spans="1:23">
      <c r="A2732" s="20"/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  <c r="P2732" s="20"/>
      <c r="Q2732" s="20"/>
      <c r="R2732" s="20"/>
      <c r="S2732" s="20"/>
      <c r="T2732" s="20"/>
      <c r="U2732" s="20"/>
      <c r="V2732" s="20"/>
      <c r="W2732" s="20"/>
    </row>
    <row r="2733" spans="1:23">
      <c r="A2733" s="20"/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  <c r="P2733" s="20"/>
      <c r="Q2733" s="20"/>
      <c r="R2733" s="20"/>
      <c r="S2733" s="20"/>
      <c r="T2733" s="20"/>
      <c r="U2733" s="20"/>
      <c r="V2733" s="20"/>
      <c r="W2733" s="20"/>
    </row>
    <row r="2734" spans="1:23">
      <c r="A2734" s="20"/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  <c r="P2734" s="20"/>
      <c r="Q2734" s="20"/>
      <c r="R2734" s="20"/>
      <c r="S2734" s="20"/>
      <c r="T2734" s="20"/>
      <c r="U2734" s="20"/>
      <c r="V2734" s="20"/>
      <c r="W2734" s="20"/>
    </row>
    <row r="2735" spans="1:23">
      <c r="A2735" s="20"/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  <c r="P2735" s="20"/>
      <c r="Q2735" s="20"/>
      <c r="R2735" s="20"/>
      <c r="S2735" s="20"/>
      <c r="T2735" s="20"/>
      <c r="U2735" s="20"/>
      <c r="V2735" s="20"/>
      <c r="W2735" s="20"/>
    </row>
    <row r="2736" spans="1:23">
      <c r="A2736" s="20"/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  <c r="P2736" s="20"/>
      <c r="Q2736" s="20"/>
      <c r="R2736" s="20"/>
      <c r="S2736" s="20"/>
      <c r="T2736" s="20"/>
      <c r="U2736" s="20"/>
      <c r="V2736" s="20"/>
      <c r="W2736" s="20"/>
    </row>
    <row r="2737" spans="1:23">
      <c r="A2737" s="20"/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  <c r="P2737" s="20"/>
      <c r="Q2737" s="20"/>
      <c r="R2737" s="20"/>
      <c r="S2737" s="20"/>
      <c r="T2737" s="20"/>
      <c r="U2737" s="20"/>
      <c r="V2737" s="20"/>
      <c r="W2737" s="20"/>
    </row>
    <row r="2738" spans="1:23">
      <c r="A2738" s="20"/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  <c r="P2738" s="20"/>
      <c r="Q2738" s="20"/>
      <c r="R2738" s="20"/>
      <c r="S2738" s="20"/>
      <c r="T2738" s="20"/>
      <c r="U2738" s="20"/>
      <c r="V2738" s="20"/>
      <c r="W2738" s="20"/>
    </row>
    <row r="2739" spans="1:23">
      <c r="A2739" s="20"/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  <c r="P2739" s="20"/>
      <c r="Q2739" s="20"/>
      <c r="R2739" s="20"/>
      <c r="S2739" s="20"/>
      <c r="T2739" s="20"/>
      <c r="U2739" s="20"/>
      <c r="V2739" s="20"/>
      <c r="W2739" s="20"/>
    </row>
    <row r="2740" spans="1:23">
      <c r="A2740" s="20"/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  <c r="R2740" s="20"/>
      <c r="S2740" s="20"/>
      <c r="T2740" s="20"/>
      <c r="U2740" s="20"/>
      <c r="V2740" s="20"/>
      <c r="W2740" s="20"/>
    </row>
    <row r="2741" spans="1:23">
      <c r="A2741" s="20"/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  <c r="P2741" s="20"/>
      <c r="Q2741" s="20"/>
      <c r="R2741" s="20"/>
      <c r="S2741" s="20"/>
      <c r="T2741" s="20"/>
      <c r="U2741" s="20"/>
      <c r="V2741" s="20"/>
      <c r="W2741" s="20"/>
    </row>
    <row r="2742" spans="1:23">
      <c r="A2742" s="20"/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  <c r="P2742" s="20"/>
      <c r="Q2742" s="20"/>
      <c r="R2742" s="20"/>
      <c r="S2742" s="20"/>
      <c r="T2742" s="20"/>
      <c r="U2742" s="20"/>
      <c r="V2742" s="20"/>
      <c r="W2742" s="20"/>
    </row>
    <row r="2743" spans="1:23">
      <c r="A2743" s="20"/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  <c r="P2743" s="20"/>
      <c r="Q2743" s="20"/>
      <c r="R2743" s="20"/>
      <c r="S2743" s="20"/>
      <c r="T2743" s="20"/>
      <c r="U2743" s="20"/>
      <c r="V2743" s="20"/>
      <c r="W2743" s="20"/>
    </row>
    <row r="2744" spans="1:23">
      <c r="A2744" s="20"/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  <c r="P2744" s="20"/>
      <c r="Q2744" s="20"/>
      <c r="R2744" s="20"/>
      <c r="S2744" s="20"/>
      <c r="T2744" s="20"/>
      <c r="U2744" s="20"/>
      <c r="V2744" s="20"/>
      <c r="W2744" s="20"/>
    </row>
    <row r="2745" spans="1:23">
      <c r="A2745" s="20"/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  <c r="P2745" s="20"/>
      <c r="Q2745" s="20"/>
      <c r="R2745" s="20"/>
      <c r="S2745" s="20"/>
      <c r="T2745" s="20"/>
      <c r="U2745" s="20"/>
      <c r="V2745" s="20"/>
      <c r="W2745" s="20"/>
    </row>
    <row r="2746" spans="1:23">
      <c r="A2746" s="20"/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  <c r="P2746" s="20"/>
      <c r="Q2746" s="20"/>
      <c r="R2746" s="20"/>
      <c r="S2746" s="20"/>
      <c r="T2746" s="20"/>
      <c r="U2746" s="20"/>
      <c r="V2746" s="20"/>
      <c r="W2746" s="20"/>
    </row>
    <row r="2747" spans="1:23">
      <c r="A2747" s="20"/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  <c r="P2747" s="20"/>
      <c r="Q2747" s="20"/>
      <c r="R2747" s="20"/>
      <c r="S2747" s="20"/>
      <c r="T2747" s="20"/>
      <c r="U2747" s="20"/>
      <c r="V2747" s="20"/>
      <c r="W2747" s="20"/>
    </row>
    <row r="2748" spans="1:23">
      <c r="A2748" s="20"/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  <c r="P2748" s="20"/>
      <c r="Q2748" s="20"/>
      <c r="R2748" s="20"/>
      <c r="S2748" s="20"/>
      <c r="T2748" s="20"/>
      <c r="U2748" s="20"/>
      <c r="V2748" s="20"/>
      <c r="W2748" s="20"/>
    </row>
    <row r="2749" spans="1:23">
      <c r="A2749" s="20"/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  <c r="P2749" s="20"/>
      <c r="Q2749" s="20"/>
      <c r="R2749" s="20"/>
      <c r="S2749" s="20"/>
      <c r="T2749" s="20"/>
      <c r="U2749" s="20"/>
      <c r="V2749" s="20"/>
      <c r="W2749" s="20"/>
    </row>
    <row r="2750" spans="1:23">
      <c r="A2750" s="20"/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  <c r="P2750" s="20"/>
      <c r="Q2750" s="20"/>
      <c r="R2750" s="20"/>
      <c r="S2750" s="20"/>
      <c r="T2750" s="20"/>
      <c r="U2750" s="20"/>
      <c r="V2750" s="20"/>
      <c r="W2750" s="20"/>
    </row>
    <row r="2751" spans="1:23">
      <c r="A2751" s="20"/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  <c r="P2751" s="20"/>
      <c r="Q2751" s="20"/>
      <c r="R2751" s="20"/>
      <c r="S2751" s="20"/>
      <c r="T2751" s="20"/>
      <c r="U2751" s="20"/>
      <c r="V2751" s="20"/>
      <c r="W2751" s="20"/>
    </row>
    <row r="2752" spans="1:23">
      <c r="A2752" s="20"/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  <c r="R2752" s="20"/>
      <c r="S2752" s="20"/>
      <c r="T2752" s="20"/>
      <c r="U2752" s="20"/>
      <c r="V2752" s="20"/>
      <c r="W2752" s="20"/>
    </row>
    <row r="2753" spans="1:23">
      <c r="A2753" s="20"/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  <c r="P2753" s="20"/>
      <c r="Q2753" s="20"/>
      <c r="R2753" s="20"/>
      <c r="S2753" s="20"/>
      <c r="T2753" s="20"/>
      <c r="U2753" s="20"/>
      <c r="V2753" s="20"/>
      <c r="W2753" s="20"/>
    </row>
    <row r="2754" spans="1:23">
      <c r="A2754" s="20"/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  <c r="P2754" s="20"/>
      <c r="Q2754" s="20"/>
      <c r="R2754" s="20"/>
      <c r="S2754" s="20"/>
      <c r="T2754" s="20"/>
      <c r="U2754" s="20"/>
      <c r="V2754" s="20"/>
      <c r="W2754" s="20"/>
    </row>
    <row r="2755" spans="1:23">
      <c r="A2755" s="20"/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  <c r="Q2755" s="20"/>
      <c r="R2755" s="20"/>
      <c r="S2755" s="20"/>
      <c r="T2755" s="20"/>
      <c r="U2755" s="20"/>
      <c r="V2755" s="20"/>
      <c r="W2755" s="20"/>
    </row>
    <row r="2756" spans="1:23">
      <c r="A2756" s="20"/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  <c r="P2756" s="20"/>
      <c r="Q2756" s="20"/>
      <c r="R2756" s="20"/>
      <c r="S2756" s="20"/>
      <c r="T2756" s="20"/>
      <c r="U2756" s="20"/>
      <c r="V2756" s="20"/>
      <c r="W2756" s="20"/>
    </row>
    <row r="2757" spans="1:23">
      <c r="A2757" s="20"/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  <c r="P2757" s="20"/>
      <c r="Q2757" s="20"/>
      <c r="R2757" s="20"/>
      <c r="S2757" s="20"/>
      <c r="T2757" s="20"/>
      <c r="U2757" s="20"/>
      <c r="V2757" s="20"/>
      <c r="W2757" s="20"/>
    </row>
    <row r="2758" spans="1:23">
      <c r="A2758" s="20"/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  <c r="R2758" s="20"/>
      <c r="S2758" s="20"/>
      <c r="T2758" s="20"/>
      <c r="U2758" s="20"/>
      <c r="V2758" s="20"/>
      <c r="W2758" s="20"/>
    </row>
    <row r="2759" spans="1:23">
      <c r="A2759" s="20"/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20"/>
      <c r="O2759" s="20"/>
      <c r="P2759" s="20"/>
      <c r="Q2759" s="20"/>
      <c r="R2759" s="20"/>
      <c r="S2759" s="20"/>
      <c r="T2759" s="20"/>
      <c r="U2759" s="20"/>
      <c r="V2759" s="20"/>
      <c r="W2759" s="20"/>
    </row>
    <row r="2760" spans="1:23">
      <c r="A2760" s="20"/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  <c r="P2760" s="20"/>
      <c r="Q2760" s="20"/>
      <c r="R2760" s="20"/>
      <c r="S2760" s="20"/>
      <c r="T2760" s="20"/>
      <c r="U2760" s="20"/>
      <c r="V2760" s="20"/>
      <c r="W2760" s="20"/>
    </row>
    <row r="2761" spans="1:23">
      <c r="A2761" s="20"/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  <c r="R2761" s="20"/>
      <c r="S2761" s="20"/>
      <c r="T2761" s="20"/>
      <c r="U2761" s="20"/>
      <c r="V2761" s="20"/>
      <c r="W2761" s="20"/>
    </row>
    <row r="2762" spans="1:23">
      <c r="A2762" s="20"/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  <c r="P2762" s="20"/>
      <c r="Q2762" s="20"/>
      <c r="R2762" s="20"/>
      <c r="S2762" s="20"/>
      <c r="T2762" s="20"/>
      <c r="U2762" s="20"/>
      <c r="V2762" s="20"/>
      <c r="W2762" s="20"/>
    </row>
    <row r="2763" spans="1:23">
      <c r="A2763" s="20"/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  <c r="P2763" s="20"/>
      <c r="Q2763" s="20"/>
      <c r="R2763" s="20"/>
      <c r="S2763" s="20"/>
      <c r="T2763" s="20"/>
      <c r="U2763" s="20"/>
      <c r="V2763" s="20"/>
      <c r="W2763" s="20"/>
    </row>
    <row r="2764" spans="1:23">
      <c r="A2764" s="20"/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  <c r="P2764" s="20"/>
      <c r="Q2764" s="20"/>
      <c r="R2764" s="20"/>
      <c r="S2764" s="20"/>
      <c r="T2764" s="20"/>
      <c r="U2764" s="20"/>
      <c r="V2764" s="20"/>
      <c r="W2764" s="20"/>
    </row>
    <row r="2765" spans="1:23">
      <c r="A2765" s="20"/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  <c r="P2765" s="20"/>
      <c r="Q2765" s="20"/>
      <c r="R2765" s="20"/>
      <c r="S2765" s="20"/>
      <c r="T2765" s="20"/>
      <c r="U2765" s="20"/>
      <c r="V2765" s="20"/>
      <c r="W2765" s="20"/>
    </row>
    <row r="2766" spans="1:23">
      <c r="A2766" s="20"/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  <c r="P2766" s="20"/>
      <c r="Q2766" s="20"/>
      <c r="R2766" s="20"/>
      <c r="S2766" s="20"/>
      <c r="T2766" s="20"/>
      <c r="U2766" s="20"/>
      <c r="V2766" s="20"/>
      <c r="W2766" s="20"/>
    </row>
    <row r="2767" spans="1:23">
      <c r="A2767" s="20"/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  <c r="P2767" s="20"/>
      <c r="Q2767" s="20"/>
      <c r="R2767" s="20"/>
      <c r="S2767" s="20"/>
      <c r="T2767" s="20"/>
      <c r="U2767" s="20"/>
      <c r="V2767" s="20"/>
      <c r="W2767" s="20"/>
    </row>
    <row r="2768" spans="1:23">
      <c r="A2768" s="20"/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  <c r="P2768" s="20"/>
      <c r="Q2768" s="20"/>
      <c r="R2768" s="20"/>
      <c r="S2768" s="20"/>
      <c r="T2768" s="20"/>
      <c r="U2768" s="20"/>
      <c r="V2768" s="20"/>
      <c r="W2768" s="20"/>
    </row>
    <row r="2769" spans="1:23">
      <c r="A2769" s="20"/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  <c r="P2769" s="20"/>
      <c r="Q2769" s="20"/>
      <c r="R2769" s="20"/>
      <c r="S2769" s="20"/>
      <c r="T2769" s="20"/>
      <c r="U2769" s="20"/>
      <c r="V2769" s="20"/>
      <c r="W2769" s="20"/>
    </row>
    <row r="2770" spans="1:23">
      <c r="A2770" s="20"/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  <c r="P2770" s="20"/>
      <c r="Q2770" s="20"/>
      <c r="R2770" s="20"/>
      <c r="S2770" s="20"/>
      <c r="T2770" s="20"/>
      <c r="U2770" s="20"/>
      <c r="V2770" s="20"/>
      <c r="W2770" s="20"/>
    </row>
    <row r="2771" spans="1:23">
      <c r="A2771" s="20"/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  <c r="P2771" s="20"/>
      <c r="Q2771" s="20"/>
      <c r="R2771" s="20"/>
      <c r="S2771" s="20"/>
      <c r="T2771" s="20"/>
      <c r="U2771" s="20"/>
      <c r="V2771" s="20"/>
      <c r="W2771" s="20"/>
    </row>
    <row r="2772" spans="1:23">
      <c r="A2772" s="20"/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  <c r="P2772" s="20"/>
      <c r="Q2772" s="20"/>
      <c r="R2772" s="20"/>
      <c r="S2772" s="20"/>
      <c r="T2772" s="20"/>
      <c r="U2772" s="20"/>
      <c r="V2772" s="20"/>
      <c r="W2772" s="20"/>
    </row>
    <row r="2773" spans="1:23">
      <c r="A2773" s="20"/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  <c r="P2773" s="20"/>
      <c r="Q2773" s="20"/>
      <c r="R2773" s="20"/>
      <c r="S2773" s="20"/>
      <c r="T2773" s="20"/>
      <c r="U2773" s="20"/>
      <c r="V2773" s="20"/>
      <c r="W2773" s="20"/>
    </row>
    <row r="2774" spans="1:23">
      <c r="A2774" s="20"/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  <c r="P2774" s="20"/>
      <c r="Q2774" s="20"/>
      <c r="R2774" s="20"/>
      <c r="S2774" s="20"/>
      <c r="T2774" s="20"/>
      <c r="U2774" s="20"/>
      <c r="V2774" s="20"/>
      <c r="W2774" s="20"/>
    </row>
    <row r="2775" spans="1:23">
      <c r="A2775" s="20"/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  <c r="P2775" s="20"/>
      <c r="Q2775" s="20"/>
      <c r="R2775" s="20"/>
      <c r="S2775" s="20"/>
      <c r="T2775" s="20"/>
      <c r="U2775" s="20"/>
      <c r="V2775" s="20"/>
      <c r="W2775" s="20"/>
    </row>
    <row r="2776" spans="1:23">
      <c r="A2776" s="20"/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  <c r="P2776" s="20"/>
      <c r="Q2776" s="20"/>
      <c r="R2776" s="20"/>
      <c r="S2776" s="20"/>
      <c r="T2776" s="20"/>
      <c r="U2776" s="20"/>
      <c r="V2776" s="20"/>
      <c r="W2776" s="20"/>
    </row>
    <row r="2777" spans="1:23">
      <c r="A2777" s="20"/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  <c r="P2777" s="20"/>
      <c r="Q2777" s="20"/>
      <c r="R2777" s="20"/>
      <c r="S2777" s="20"/>
      <c r="T2777" s="20"/>
      <c r="U2777" s="20"/>
      <c r="V2777" s="20"/>
      <c r="W2777" s="20"/>
    </row>
    <row r="2778" spans="1:23">
      <c r="A2778" s="20"/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  <c r="P2778" s="20"/>
      <c r="Q2778" s="20"/>
      <c r="R2778" s="20"/>
      <c r="S2778" s="20"/>
      <c r="T2778" s="20"/>
      <c r="U2778" s="20"/>
      <c r="V2778" s="20"/>
      <c r="W2778" s="20"/>
    </row>
    <row r="2779" spans="1:23">
      <c r="A2779" s="20"/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  <c r="P2779" s="20"/>
      <c r="Q2779" s="20"/>
      <c r="R2779" s="20"/>
      <c r="S2779" s="20"/>
      <c r="T2779" s="20"/>
      <c r="U2779" s="20"/>
      <c r="V2779" s="20"/>
      <c r="W2779" s="20"/>
    </row>
    <row r="2780" spans="1:23">
      <c r="A2780" s="20"/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  <c r="P2780" s="20"/>
      <c r="Q2780" s="20"/>
      <c r="R2780" s="20"/>
      <c r="S2780" s="20"/>
      <c r="T2780" s="20"/>
      <c r="U2780" s="20"/>
      <c r="V2780" s="20"/>
      <c r="W2780" s="20"/>
    </row>
    <row r="2781" spans="1:23">
      <c r="A2781" s="20"/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  <c r="P2781" s="20"/>
      <c r="Q2781" s="20"/>
      <c r="R2781" s="20"/>
      <c r="S2781" s="20"/>
      <c r="T2781" s="20"/>
      <c r="U2781" s="20"/>
      <c r="V2781" s="20"/>
      <c r="W2781" s="20"/>
    </row>
    <row r="2782" spans="1:23">
      <c r="A2782" s="20"/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  <c r="P2782" s="20"/>
      <c r="Q2782" s="20"/>
      <c r="R2782" s="20"/>
      <c r="S2782" s="20"/>
      <c r="T2782" s="20"/>
      <c r="U2782" s="20"/>
      <c r="V2782" s="20"/>
      <c r="W2782" s="20"/>
    </row>
    <row r="2783" spans="1:23">
      <c r="A2783" s="20"/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  <c r="R2783" s="20"/>
      <c r="S2783" s="20"/>
      <c r="T2783" s="20"/>
      <c r="U2783" s="20"/>
      <c r="V2783" s="20"/>
      <c r="W2783" s="20"/>
    </row>
    <row r="2784" spans="1:23">
      <c r="A2784" s="20"/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  <c r="P2784" s="20"/>
      <c r="Q2784" s="20"/>
      <c r="R2784" s="20"/>
      <c r="S2784" s="20"/>
      <c r="T2784" s="20"/>
      <c r="U2784" s="20"/>
      <c r="V2784" s="20"/>
      <c r="W2784" s="20"/>
    </row>
    <row r="2785" spans="1:23">
      <c r="A2785" s="20"/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  <c r="P2785" s="20"/>
      <c r="Q2785" s="20"/>
      <c r="R2785" s="20"/>
      <c r="S2785" s="20"/>
      <c r="T2785" s="20"/>
      <c r="U2785" s="20"/>
      <c r="V2785" s="20"/>
      <c r="W2785" s="20"/>
    </row>
    <row r="2786" spans="1:23">
      <c r="A2786" s="20"/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  <c r="R2786" s="20"/>
      <c r="S2786" s="20"/>
      <c r="T2786" s="20"/>
      <c r="U2786" s="20"/>
      <c r="V2786" s="20"/>
      <c r="W2786" s="20"/>
    </row>
    <row r="2787" spans="1:23">
      <c r="A2787" s="20"/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  <c r="P2787" s="20"/>
      <c r="Q2787" s="20"/>
      <c r="R2787" s="20"/>
      <c r="S2787" s="20"/>
      <c r="T2787" s="20"/>
      <c r="U2787" s="20"/>
      <c r="V2787" s="20"/>
      <c r="W2787" s="20"/>
    </row>
    <row r="2788" spans="1:23">
      <c r="A2788" s="20"/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  <c r="P2788" s="20"/>
      <c r="Q2788" s="20"/>
      <c r="R2788" s="20"/>
      <c r="S2788" s="20"/>
      <c r="T2788" s="20"/>
      <c r="U2788" s="20"/>
      <c r="V2788" s="20"/>
      <c r="W2788" s="20"/>
    </row>
    <row r="2789" spans="1:23">
      <c r="A2789" s="20"/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  <c r="P2789" s="20"/>
      <c r="Q2789" s="20"/>
      <c r="R2789" s="20"/>
      <c r="S2789" s="20"/>
      <c r="T2789" s="20"/>
      <c r="U2789" s="20"/>
      <c r="V2789" s="20"/>
      <c r="W2789" s="20"/>
    </row>
    <row r="2790" spans="1:23">
      <c r="A2790" s="20"/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  <c r="P2790" s="20"/>
      <c r="Q2790" s="20"/>
      <c r="R2790" s="20"/>
      <c r="S2790" s="20"/>
      <c r="T2790" s="20"/>
      <c r="U2790" s="20"/>
      <c r="V2790" s="20"/>
      <c r="W2790" s="20"/>
    </row>
    <row r="2791" spans="1:23">
      <c r="A2791" s="20"/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  <c r="P2791" s="20"/>
      <c r="Q2791" s="20"/>
      <c r="R2791" s="20"/>
      <c r="S2791" s="20"/>
      <c r="T2791" s="20"/>
      <c r="U2791" s="20"/>
      <c r="V2791" s="20"/>
      <c r="W2791" s="20"/>
    </row>
    <row r="2792" spans="1:23">
      <c r="A2792" s="20"/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  <c r="R2792" s="20"/>
      <c r="S2792" s="20"/>
      <c r="T2792" s="20"/>
      <c r="U2792" s="20"/>
      <c r="V2792" s="20"/>
      <c r="W2792" s="20"/>
    </row>
    <row r="2793" spans="1:23">
      <c r="A2793" s="20"/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  <c r="P2793" s="20"/>
      <c r="Q2793" s="20"/>
      <c r="R2793" s="20"/>
      <c r="S2793" s="20"/>
      <c r="T2793" s="20"/>
      <c r="U2793" s="20"/>
      <c r="V2793" s="20"/>
      <c r="W2793" s="20"/>
    </row>
    <row r="2794" spans="1:23">
      <c r="A2794" s="20"/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  <c r="R2794" s="20"/>
      <c r="S2794" s="20"/>
      <c r="T2794" s="20"/>
      <c r="U2794" s="20"/>
      <c r="V2794" s="20"/>
      <c r="W2794" s="20"/>
    </row>
    <row r="2795" spans="1:23">
      <c r="A2795" s="20"/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  <c r="P2795" s="20"/>
      <c r="Q2795" s="20"/>
      <c r="R2795" s="20"/>
      <c r="S2795" s="20"/>
      <c r="T2795" s="20"/>
      <c r="U2795" s="20"/>
      <c r="V2795" s="20"/>
      <c r="W2795" s="20"/>
    </row>
    <row r="2796" spans="1:23">
      <c r="A2796" s="20"/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  <c r="R2796" s="20"/>
      <c r="S2796" s="20"/>
      <c r="T2796" s="20"/>
      <c r="U2796" s="20"/>
      <c r="V2796" s="20"/>
      <c r="W2796" s="20"/>
    </row>
    <row r="2797" spans="1:23">
      <c r="A2797" s="20"/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  <c r="R2797" s="20"/>
      <c r="S2797" s="20"/>
      <c r="T2797" s="20"/>
      <c r="U2797" s="20"/>
      <c r="V2797" s="20"/>
      <c r="W2797" s="20"/>
    </row>
    <row r="2798" spans="1:23">
      <c r="A2798" s="20"/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  <c r="R2798" s="20"/>
      <c r="S2798" s="20"/>
      <c r="T2798" s="20"/>
      <c r="U2798" s="20"/>
      <c r="V2798" s="20"/>
      <c r="W2798" s="20"/>
    </row>
    <row r="2799" spans="1:23">
      <c r="A2799" s="20"/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  <c r="P2799" s="20"/>
      <c r="Q2799" s="20"/>
      <c r="R2799" s="20"/>
      <c r="S2799" s="20"/>
      <c r="T2799" s="20"/>
      <c r="U2799" s="20"/>
      <c r="V2799" s="20"/>
      <c r="W2799" s="20"/>
    </row>
    <row r="2800" spans="1:23">
      <c r="A2800" s="20"/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  <c r="R2800" s="20"/>
      <c r="S2800" s="20"/>
      <c r="T2800" s="20"/>
      <c r="U2800" s="20"/>
      <c r="V2800" s="20"/>
      <c r="W2800" s="20"/>
    </row>
    <row r="2801" spans="1:23">
      <c r="A2801" s="20"/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  <c r="P2801" s="20"/>
      <c r="Q2801" s="20"/>
      <c r="R2801" s="20"/>
      <c r="S2801" s="20"/>
      <c r="T2801" s="20"/>
      <c r="U2801" s="20"/>
      <c r="V2801" s="20"/>
      <c r="W2801" s="20"/>
    </row>
    <row r="2802" spans="1:23">
      <c r="A2802" s="20"/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  <c r="R2802" s="20"/>
      <c r="S2802" s="20"/>
      <c r="T2802" s="20"/>
      <c r="U2802" s="20"/>
      <c r="V2802" s="20"/>
      <c r="W2802" s="20"/>
    </row>
    <row r="2803" spans="1:23">
      <c r="A2803" s="20"/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20"/>
      <c r="R2803" s="20"/>
      <c r="S2803" s="20"/>
      <c r="T2803" s="20"/>
      <c r="U2803" s="20"/>
      <c r="V2803" s="20"/>
      <c r="W2803" s="20"/>
    </row>
    <row r="2804" spans="1:23">
      <c r="A2804" s="20"/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  <c r="R2804" s="20"/>
      <c r="S2804" s="20"/>
      <c r="T2804" s="20"/>
      <c r="U2804" s="20"/>
      <c r="V2804" s="20"/>
      <c r="W2804" s="20"/>
    </row>
    <row r="2805" spans="1:23">
      <c r="A2805" s="20"/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  <c r="P2805" s="20"/>
      <c r="Q2805" s="20"/>
      <c r="R2805" s="20"/>
      <c r="S2805" s="20"/>
      <c r="T2805" s="20"/>
      <c r="U2805" s="20"/>
      <c r="V2805" s="20"/>
      <c r="W2805" s="20"/>
    </row>
    <row r="2806" spans="1:23">
      <c r="A2806" s="20"/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  <c r="R2806" s="20"/>
      <c r="S2806" s="20"/>
      <c r="T2806" s="20"/>
      <c r="U2806" s="20"/>
      <c r="V2806" s="20"/>
      <c r="W2806" s="20"/>
    </row>
    <row r="2807" spans="1:23">
      <c r="A2807" s="20"/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  <c r="P2807" s="20"/>
      <c r="Q2807" s="20"/>
      <c r="R2807" s="20"/>
      <c r="S2807" s="20"/>
      <c r="T2807" s="20"/>
      <c r="U2807" s="20"/>
      <c r="V2807" s="20"/>
      <c r="W2807" s="20"/>
    </row>
    <row r="2808" spans="1:23">
      <c r="A2808" s="20"/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  <c r="R2808" s="20"/>
      <c r="S2808" s="20"/>
      <c r="T2808" s="20"/>
      <c r="U2808" s="20"/>
      <c r="V2808" s="20"/>
      <c r="W2808" s="20"/>
    </row>
    <row r="2809" spans="1:23">
      <c r="A2809" s="20"/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  <c r="Q2809" s="20"/>
      <c r="R2809" s="20"/>
      <c r="S2809" s="20"/>
      <c r="T2809" s="20"/>
      <c r="U2809" s="20"/>
      <c r="V2809" s="20"/>
      <c r="W2809" s="20"/>
    </row>
    <row r="2810" spans="1:23">
      <c r="A2810" s="20"/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  <c r="R2810" s="20"/>
      <c r="S2810" s="20"/>
      <c r="T2810" s="20"/>
      <c r="U2810" s="20"/>
      <c r="V2810" s="20"/>
      <c r="W2810" s="20"/>
    </row>
    <row r="2811" spans="1:23">
      <c r="A2811" s="20"/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  <c r="R2811" s="20"/>
      <c r="S2811" s="20"/>
      <c r="T2811" s="20"/>
      <c r="U2811" s="20"/>
      <c r="V2811" s="20"/>
      <c r="W2811" s="20"/>
    </row>
    <row r="2812" spans="1:23">
      <c r="A2812" s="20"/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  <c r="R2812" s="20"/>
      <c r="S2812" s="20"/>
      <c r="T2812" s="20"/>
      <c r="U2812" s="20"/>
      <c r="V2812" s="20"/>
      <c r="W2812" s="20"/>
    </row>
    <row r="2813" spans="1:23">
      <c r="A2813" s="20"/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  <c r="P2813" s="20"/>
      <c r="Q2813" s="20"/>
      <c r="R2813" s="20"/>
      <c r="S2813" s="20"/>
      <c r="T2813" s="20"/>
      <c r="U2813" s="20"/>
      <c r="V2813" s="20"/>
      <c r="W2813" s="20"/>
    </row>
    <row r="2814" spans="1:23">
      <c r="A2814" s="20"/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  <c r="R2814" s="20"/>
      <c r="S2814" s="20"/>
      <c r="T2814" s="20"/>
      <c r="U2814" s="20"/>
      <c r="V2814" s="20"/>
      <c r="W2814" s="20"/>
    </row>
    <row r="2815" spans="1:23">
      <c r="A2815" s="20"/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  <c r="P2815" s="20"/>
      <c r="Q2815" s="20"/>
      <c r="R2815" s="20"/>
      <c r="S2815" s="20"/>
      <c r="T2815" s="20"/>
      <c r="U2815" s="20"/>
      <c r="V2815" s="20"/>
      <c r="W2815" s="20"/>
    </row>
    <row r="2816" spans="1:23">
      <c r="A2816" s="20"/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  <c r="R2816" s="20"/>
      <c r="S2816" s="20"/>
      <c r="T2816" s="20"/>
      <c r="U2816" s="20"/>
      <c r="V2816" s="20"/>
      <c r="W2816" s="20"/>
    </row>
    <row r="2817" spans="1:23">
      <c r="A2817" s="20"/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  <c r="P2817" s="20"/>
      <c r="Q2817" s="20"/>
      <c r="R2817" s="20"/>
      <c r="S2817" s="20"/>
      <c r="T2817" s="20"/>
      <c r="U2817" s="20"/>
      <c r="V2817" s="20"/>
      <c r="W2817" s="20"/>
    </row>
    <row r="2818" spans="1:23">
      <c r="A2818" s="20"/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  <c r="P2818" s="20"/>
      <c r="Q2818" s="20"/>
      <c r="R2818" s="20"/>
      <c r="S2818" s="20"/>
      <c r="T2818" s="20"/>
      <c r="U2818" s="20"/>
      <c r="V2818" s="20"/>
      <c r="W2818" s="20"/>
    </row>
    <row r="2819" spans="1:23">
      <c r="A2819" s="20"/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  <c r="P2819" s="20"/>
      <c r="Q2819" s="20"/>
      <c r="R2819" s="20"/>
      <c r="S2819" s="20"/>
      <c r="T2819" s="20"/>
      <c r="U2819" s="20"/>
      <c r="V2819" s="20"/>
      <c r="W2819" s="20"/>
    </row>
    <row r="2820" spans="1:23">
      <c r="A2820" s="20"/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  <c r="P2820" s="20"/>
      <c r="Q2820" s="20"/>
      <c r="R2820" s="20"/>
      <c r="S2820" s="20"/>
      <c r="T2820" s="20"/>
      <c r="U2820" s="20"/>
      <c r="V2820" s="20"/>
      <c r="W2820" s="20"/>
    </row>
    <row r="2821" spans="1:23">
      <c r="A2821" s="20"/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  <c r="P2821" s="20"/>
      <c r="Q2821" s="20"/>
      <c r="R2821" s="20"/>
      <c r="S2821" s="20"/>
      <c r="T2821" s="20"/>
      <c r="U2821" s="20"/>
      <c r="V2821" s="20"/>
      <c r="W2821" s="20"/>
    </row>
    <row r="2822" spans="1:23">
      <c r="A2822" s="20"/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  <c r="P2822" s="20"/>
      <c r="Q2822" s="20"/>
      <c r="R2822" s="20"/>
      <c r="S2822" s="20"/>
      <c r="T2822" s="20"/>
      <c r="U2822" s="20"/>
      <c r="V2822" s="20"/>
      <c r="W2822" s="20"/>
    </row>
    <row r="2823" spans="1:23">
      <c r="A2823" s="20"/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  <c r="P2823" s="20"/>
      <c r="Q2823" s="20"/>
      <c r="R2823" s="20"/>
      <c r="S2823" s="20"/>
      <c r="T2823" s="20"/>
      <c r="U2823" s="20"/>
      <c r="V2823" s="20"/>
      <c r="W2823" s="20"/>
    </row>
    <row r="2824" spans="1:23">
      <c r="A2824" s="20"/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  <c r="R2824" s="20"/>
      <c r="S2824" s="20"/>
      <c r="T2824" s="20"/>
      <c r="U2824" s="20"/>
      <c r="V2824" s="20"/>
      <c r="W2824" s="20"/>
    </row>
    <row r="2825" spans="1:23">
      <c r="A2825" s="20"/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  <c r="P2825" s="20"/>
      <c r="Q2825" s="20"/>
      <c r="R2825" s="20"/>
      <c r="S2825" s="20"/>
      <c r="T2825" s="20"/>
      <c r="U2825" s="20"/>
      <c r="V2825" s="20"/>
      <c r="W2825" s="20"/>
    </row>
    <row r="2826" spans="1:23">
      <c r="A2826" s="20"/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  <c r="P2826" s="20"/>
      <c r="Q2826" s="20"/>
      <c r="R2826" s="20"/>
      <c r="S2826" s="20"/>
      <c r="T2826" s="20"/>
      <c r="U2826" s="20"/>
      <c r="V2826" s="20"/>
      <c r="W2826" s="20"/>
    </row>
    <row r="2827" spans="1:23">
      <c r="A2827" s="20"/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  <c r="P2827" s="20"/>
      <c r="Q2827" s="20"/>
      <c r="R2827" s="20"/>
      <c r="S2827" s="20"/>
      <c r="T2827" s="20"/>
      <c r="U2827" s="20"/>
      <c r="V2827" s="20"/>
      <c r="W2827" s="20"/>
    </row>
    <row r="2828" spans="1:23">
      <c r="A2828" s="20"/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  <c r="R2828" s="20"/>
      <c r="S2828" s="20"/>
      <c r="T2828" s="20"/>
      <c r="U2828" s="20"/>
      <c r="V2828" s="20"/>
      <c r="W2828" s="20"/>
    </row>
    <row r="2829" spans="1:23">
      <c r="A2829" s="20"/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  <c r="P2829" s="20"/>
      <c r="Q2829" s="20"/>
      <c r="R2829" s="20"/>
      <c r="S2829" s="20"/>
      <c r="T2829" s="20"/>
      <c r="U2829" s="20"/>
      <c r="V2829" s="20"/>
      <c r="W2829" s="20"/>
    </row>
    <row r="2830" spans="1:23">
      <c r="A2830" s="20"/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  <c r="P2830" s="20"/>
      <c r="Q2830" s="20"/>
      <c r="R2830" s="20"/>
      <c r="S2830" s="20"/>
      <c r="T2830" s="20"/>
      <c r="U2830" s="20"/>
      <c r="V2830" s="20"/>
      <c r="W2830" s="20"/>
    </row>
    <row r="2831" spans="1:23">
      <c r="A2831" s="20"/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  <c r="P2831" s="20"/>
      <c r="Q2831" s="20"/>
      <c r="R2831" s="20"/>
      <c r="S2831" s="20"/>
      <c r="T2831" s="20"/>
      <c r="U2831" s="20"/>
      <c r="V2831" s="20"/>
      <c r="W2831" s="20"/>
    </row>
    <row r="2832" spans="1:23">
      <c r="A2832" s="20"/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  <c r="P2832" s="20"/>
      <c r="Q2832" s="20"/>
      <c r="R2832" s="20"/>
      <c r="S2832" s="20"/>
      <c r="T2832" s="20"/>
      <c r="U2832" s="20"/>
      <c r="V2832" s="20"/>
      <c r="W2832" s="20"/>
    </row>
    <row r="2833" spans="1:23">
      <c r="A2833" s="20"/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  <c r="P2833" s="20"/>
      <c r="Q2833" s="20"/>
      <c r="R2833" s="20"/>
      <c r="S2833" s="20"/>
      <c r="T2833" s="20"/>
      <c r="U2833" s="20"/>
      <c r="V2833" s="20"/>
      <c r="W2833" s="20"/>
    </row>
    <row r="2834" spans="1:23">
      <c r="A2834" s="20"/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  <c r="P2834" s="20"/>
      <c r="Q2834" s="20"/>
      <c r="R2834" s="20"/>
      <c r="S2834" s="20"/>
      <c r="T2834" s="20"/>
      <c r="U2834" s="20"/>
      <c r="V2834" s="20"/>
      <c r="W2834" s="20"/>
    </row>
    <row r="2835" spans="1:23">
      <c r="A2835" s="20"/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  <c r="P2835" s="20"/>
      <c r="Q2835" s="20"/>
      <c r="R2835" s="20"/>
      <c r="S2835" s="20"/>
      <c r="T2835" s="20"/>
      <c r="U2835" s="20"/>
      <c r="V2835" s="20"/>
      <c r="W2835" s="20"/>
    </row>
    <row r="2836" spans="1:23">
      <c r="A2836" s="20"/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  <c r="R2836" s="20"/>
      <c r="S2836" s="20"/>
      <c r="T2836" s="20"/>
      <c r="U2836" s="20"/>
      <c r="V2836" s="20"/>
      <c r="W2836" s="20"/>
    </row>
    <row r="2837" spans="1:23">
      <c r="A2837" s="20"/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  <c r="P2837" s="20"/>
      <c r="Q2837" s="20"/>
      <c r="R2837" s="20"/>
      <c r="S2837" s="20"/>
      <c r="T2837" s="20"/>
      <c r="U2837" s="20"/>
      <c r="V2837" s="20"/>
      <c r="W2837" s="20"/>
    </row>
    <row r="2838" spans="1:23">
      <c r="A2838" s="20"/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  <c r="P2838" s="20"/>
      <c r="Q2838" s="20"/>
      <c r="R2838" s="20"/>
      <c r="S2838" s="20"/>
      <c r="T2838" s="20"/>
      <c r="U2838" s="20"/>
      <c r="V2838" s="20"/>
      <c r="W2838" s="20"/>
    </row>
    <row r="2839" spans="1:23">
      <c r="A2839" s="20"/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  <c r="P2839" s="20"/>
      <c r="Q2839" s="20"/>
      <c r="R2839" s="20"/>
      <c r="S2839" s="20"/>
      <c r="T2839" s="20"/>
      <c r="U2839" s="20"/>
      <c r="V2839" s="20"/>
      <c r="W2839" s="20"/>
    </row>
    <row r="2840" spans="1:23">
      <c r="A2840" s="20"/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  <c r="P2840" s="20"/>
      <c r="Q2840" s="20"/>
      <c r="R2840" s="20"/>
      <c r="S2840" s="20"/>
      <c r="T2840" s="20"/>
      <c r="U2840" s="20"/>
      <c r="V2840" s="20"/>
      <c r="W2840" s="20"/>
    </row>
    <row r="2841" spans="1:23">
      <c r="A2841" s="20"/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  <c r="P2841" s="20"/>
      <c r="Q2841" s="20"/>
      <c r="R2841" s="20"/>
      <c r="S2841" s="20"/>
      <c r="T2841" s="20"/>
      <c r="U2841" s="20"/>
      <c r="V2841" s="20"/>
      <c r="W2841" s="20"/>
    </row>
    <row r="2842" spans="1:23">
      <c r="A2842" s="20"/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  <c r="R2842" s="20"/>
      <c r="S2842" s="20"/>
      <c r="T2842" s="20"/>
      <c r="U2842" s="20"/>
      <c r="V2842" s="20"/>
      <c r="W2842" s="20"/>
    </row>
    <row r="2843" spans="1:23">
      <c r="A2843" s="20"/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  <c r="P2843" s="20"/>
      <c r="Q2843" s="20"/>
      <c r="R2843" s="20"/>
      <c r="S2843" s="20"/>
      <c r="T2843" s="20"/>
      <c r="U2843" s="20"/>
      <c r="V2843" s="20"/>
      <c r="W2843" s="20"/>
    </row>
    <row r="2844" spans="1:23">
      <c r="A2844" s="20"/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  <c r="P2844" s="20"/>
      <c r="Q2844" s="20"/>
      <c r="R2844" s="20"/>
      <c r="S2844" s="20"/>
      <c r="T2844" s="20"/>
      <c r="U2844" s="20"/>
      <c r="V2844" s="20"/>
      <c r="W2844" s="20"/>
    </row>
    <row r="2845" spans="1:23">
      <c r="A2845" s="20"/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  <c r="P2845" s="20"/>
      <c r="Q2845" s="20"/>
      <c r="R2845" s="20"/>
      <c r="S2845" s="20"/>
      <c r="T2845" s="20"/>
      <c r="U2845" s="20"/>
      <c r="V2845" s="20"/>
      <c r="W2845" s="20"/>
    </row>
    <row r="2846" spans="1:23">
      <c r="A2846" s="20"/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  <c r="P2846" s="20"/>
      <c r="Q2846" s="20"/>
      <c r="R2846" s="20"/>
      <c r="S2846" s="20"/>
      <c r="T2846" s="20"/>
      <c r="U2846" s="20"/>
      <c r="V2846" s="20"/>
      <c r="W2846" s="20"/>
    </row>
    <row r="2847" spans="1:23">
      <c r="A2847" s="20"/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  <c r="P2847" s="20"/>
      <c r="Q2847" s="20"/>
      <c r="R2847" s="20"/>
      <c r="S2847" s="20"/>
      <c r="T2847" s="20"/>
      <c r="U2847" s="20"/>
      <c r="V2847" s="20"/>
      <c r="W2847" s="20"/>
    </row>
    <row r="2848" spans="1:23">
      <c r="A2848" s="20"/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  <c r="R2848" s="20"/>
      <c r="S2848" s="20"/>
      <c r="T2848" s="20"/>
      <c r="U2848" s="20"/>
      <c r="V2848" s="20"/>
      <c r="W2848" s="20"/>
    </row>
    <row r="2849" spans="1:23">
      <c r="A2849" s="20"/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  <c r="P2849" s="20"/>
      <c r="Q2849" s="20"/>
      <c r="R2849" s="20"/>
      <c r="S2849" s="20"/>
      <c r="T2849" s="20"/>
      <c r="U2849" s="20"/>
      <c r="V2849" s="20"/>
      <c r="W2849" s="20"/>
    </row>
    <row r="2850" spans="1:23">
      <c r="A2850" s="20"/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  <c r="P2850" s="20"/>
      <c r="Q2850" s="20"/>
      <c r="R2850" s="20"/>
      <c r="S2850" s="20"/>
      <c r="T2850" s="20"/>
      <c r="U2850" s="20"/>
      <c r="V2850" s="20"/>
      <c r="W2850" s="20"/>
    </row>
    <row r="2851" spans="1:23">
      <c r="A2851" s="20"/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  <c r="P2851" s="20"/>
      <c r="Q2851" s="20"/>
      <c r="R2851" s="20"/>
      <c r="S2851" s="20"/>
      <c r="T2851" s="20"/>
      <c r="U2851" s="20"/>
      <c r="V2851" s="20"/>
      <c r="W2851" s="20"/>
    </row>
    <row r="2852" spans="1:23">
      <c r="A2852" s="20"/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  <c r="P2852" s="20"/>
      <c r="Q2852" s="20"/>
      <c r="R2852" s="20"/>
      <c r="S2852" s="20"/>
      <c r="T2852" s="20"/>
      <c r="U2852" s="20"/>
      <c r="V2852" s="20"/>
      <c r="W2852" s="20"/>
    </row>
    <row r="2853" spans="1:23">
      <c r="A2853" s="20"/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  <c r="P2853" s="20"/>
      <c r="Q2853" s="20"/>
      <c r="R2853" s="20"/>
      <c r="S2853" s="20"/>
      <c r="T2853" s="20"/>
      <c r="U2853" s="20"/>
      <c r="V2853" s="20"/>
      <c r="W2853" s="20"/>
    </row>
    <row r="2854" spans="1:23">
      <c r="A2854" s="20"/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  <c r="R2854" s="20"/>
      <c r="S2854" s="20"/>
      <c r="T2854" s="20"/>
      <c r="U2854" s="20"/>
      <c r="V2854" s="20"/>
      <c r="W2854" s="20"/>
    </row>
    <row r="2855" spans="1:23">
      <c r="A2855" s="20"/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  <c r="P2855" s="20"/>
      <c r="Q2855" s="20"/>
      <c r="R2855" s="20"/>
      <c r="S2855" s="20"/>
      <c r="T2855" s="20"/>
      <c r="U2855" s="20"/>
      <c r="V2855" s="20"/>
      <c r="W2855" s="20"/>
    </row>
    <row r="2856" spans="1:23">
      <c r="A2856" s="20"/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  <c r="P2856" s="20"/>
      <c r="Q2856" s="20"/>
      <c r="R2856" s="20"/>
      <c r="S2856" s="20"/>
      <c r="T2856" s="20"/>
      <c r="U2856" s="20"/>
      <c r="V2856" s="20"/>
      <c r="W2856" s="20"/>
    </row>
    <row r="2857" spans="1:23">
      <c r="A2857" s="20"/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  <c r="P2857" s="20"/>
      <c r="Q2857" s="20"/>
      <c r="R2857" s="20"/>
      <c r="S2857" s="20"/>
      <c r="T2857" s="20"/>
      <c r="U2857" s="20"/>
      <c r="V2857" s="20"/>
      <c r="W2857" s="20"/>
    </row>
    <row r="2858" spans="1:23">
      <c r="A2858" s="20"/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  <c r="P2858" s="20"/>
      <c r="Q2858" s="20"/>
      <c r="R2858" s="20"/>
      <c r="S2858" s="20"/>
      <c r="T2858" s="20"/>
      <c r="U2858" s="20"/>
      <c r="V2858" s="20"/>
      <c r="W2858" s="20"/>
    </row>
    <row r="2859" spans="1:23">
      <c r="A2859" s="20"/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  <c r="P2859" s="20"/>
      <c r="Q2859" s="20"/>
      <c r="R2859" s="20"/>
      <c r="S2859" s="20"/>
      <c r="T2859" s="20"/>
      <c r="U2859" s="20"/>
      <c r="V2859" s="20"/>
      <c r="W2859" s="20"/>
    </row>
    <row r="2860" spans="1:23">
      <c r="A2860" s="20"/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  <c r="R2860" s="20"/>
      <c r="S2860" s="20"/>
      <c r="T2860" s="20"/>
      <c r="U2860" s="20"/>
      <c r="V2860" s="20"/>
      <c r="W2860" s="20"/>
    </row>
    <row r="2861" spans="1:23">
      <c r="A2861" s="20"/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  <c r="P2861" s="20"/>
      <c r="Q2861" s="20"/>
      <c r="R2861" s="20"/>
      <c r="S2861" s="20"/>
      <c r="T2861" s="20"/>
      <c r="U2861" s="20"/>
      <c r="V2861" s="20"/>
      <c r="W2861" s="20"/>
    </row>
    <row r="2862" spans="1:23">
      <c r="A2862" s="20"/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  <c r="P2862" s="20"/>
      <c r="Q2862" s="20"/>
      <c r="R2862" s="20"/>
      <c r="S2862" s="20"/>
      <c r="T2862" s="20"/>
      <c r="U2862" s="20"/>
      <c r="V2862" s="20"/>
      <c r="W2862" s="20"/>
    </row>
    <row r="2863" spans="1:23">
      <c r="A2863" s="20"/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  <c r="P2863" s="20"/>
      <c r="Q2863" s="20"/>
      <c r="R2863" s="20"/>
      <c r="S2863" s="20"/>
      <c r="T2863" s="20"/>
      <c r="U2863" s="20"/>
      <c r="V2863" s="20"/>
      <c r="W2863" s="20"/>
    </row>
    <row r="2864" spans="1:23">
      <c r="A2864" s="20"/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  <c r="P2864" s="20"/>
      <c r="Q2864" s="20"/>
      <c r="R2864" s="20"/>
      <c r="S2864" s="20"/>
      <c r="T2864" s="20"/>
      <c r="U2864" s="20"/>
      <c r="V2864" s="20"/>
      <c r="W2864" s="20"/>
    </row>
    <row r="2865" spans="1:23">
      <c r="A2865" s="20"/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  <c r="P2865" s="20"/>
      <c r="Q2865" s="20"/>
      <c r="R2865" s="20"/>
      <c r="S2865" s="20"/>
      <c r="T2865" s="20"/>
      <c r="U2865" s="20"/>
      <c r="V2865" s="20"/>
      <c r="W2865" s="20"/>
    </row>
    <row r="2866" spans="1:23">
      <c r="A2866" s="20"/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  <c r="P2866" s="20"/>
      <c r="Q2866" s="20"/>
      <c r="R2866" s="20"/>
      <c r="S2866" s="20"/>
      <c r="T2866" s="20"/>
      <c r="U2866" s="20"/>
      <c r="V2866" s="20"/>
      <c r="W2866" s="20"/>
    </row>
    <row r="2867" spans="1:23">
      <c r="A2867" s="20"/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20"/>
      <c r="O2867" s="20"/>
      <c r="P2867" s="20"/>
      <c r="Q2867" s="20"/>
      <c r="R2867" s="20"/>
      <c r="S2867" s="20"/>
      <c r="T2867" s="20"/>
      <c r="U2867" s="20"/>
      <c r="V2867" s="20"/>
      <c r="W2867" s="20"/>
    </row>
    <row r="2868" spans="1:23">
      <c r="A2868" s="20"/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  <c r="P2868" s="20"/>
      <c r="Q2868" s="20"/>
      <c r="R2868" s="20"/>
      <c r="S2868" s="20"/>
      <c r="T2868" s="20"/>
      <c r="U2868" s="20"/>
      <c r="V2868" s="20"/>
      <c r="W2868" s="20"/>
    </row>
    <row r="2869" spans="1:23">
      <c r="A2869" s="20"/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20"/>
      <c r="O2869" s="20"/>
      <c r="P2869" s="20"/>
      <c r="Q2869" s="20"/>
      <c r="R2869" s="20"/>
      <c r="S2869" s="20"/>
      <c r="T2869" s="20"/>
      <c r="U2869" s="20"/>
      <c r="V2869" s="20"/>
      <c r="W2869" s="20"/>
    </row>
    <row r="2870" spans="1:23">
      <c r="A2870" s="20"/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  <c r="P2870" s="20"/>
      <c r="Q2870" s="20"/>
      <c r="R2870" s="20"/>
      <c r="S2870" s="20"/>
      <c r="T2870" s="20"/>
      <c r="U2870" s="20"/>
      <c r="V2870" s="20"/>
      <c r="W2870" s="20"/>
    </row>
    <row r="2871" spans="1:23">
      <c r="A2871" s="20"/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20"/>
      <c r="O2871" s="20"/>
      <c r="P2871" s="20"/>
      <c r="Q2871" s="20"/>
      <c r="R2871" s="20"/>
      <c r="S2871" s="20"/>
      <c r="T2871" s="20"/>
      <c r="U2871" s="20"/>
      <c r="V2871" s="20"/>
      <c r="W2871" s="20"/>
    </row>
    <row r="2872" spans="1:23">
      <c r="A2872" s="20"/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  <c r="P2872" s="20"/>
      <c r="Q2872" s="20"/>
      <c r="R2872" s="20"/>
      <c r="S2872" s="20"/>
      <c r="T2872" s="20"/>
      <c r="U2872" s="20"/>
      <c r="V2872" s="20"/>
      <c r="W2872" s="20"/>
    </row>
    <row r="2873" spans="1:23">
      <c r="A2873" s="20"/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  <c r="P2873" s="20"/>
      <c r="Q2873" s="20"/>
      <c r="R2873" s="20"/>
      <c r="S2873" s="20"/>
      <c r="T2873" s="20"/>
      <c r="U2873" s="20"/>
      <c r="V2873" s="20"/>
      <c r="W2873" s="20"/>
    </row>
    <row r="2874" spans="1:23">
      <c r="A2874" s="20"/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  <c r="P2874" s="20"/>
      <c r="Q2874" s="20"/>
      <c r="R2874" s="20"/>
      <c r="S2874" s="20"/>
      <c r="T2874" s="20"/>
      <c r="U2874" s="20"/>
      <c r="V2874" s="20"/>
      <c r="W2874" s="20"/>
    </row>
    <row r="2875" spans="1:23">
      <c r="A2875" s="20"/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20"/>
      <c r="O2875" s="20"/>
      <c r="P2875" s="20"/>
      <c r="Q2875" s="20"/>
      <c r="R2875" s="20"/>
      <c r="S2875" s="20"/>
      <c r="T2875" s="20"/>
      <c r="U2875" s="20"/>
      <c r="V2875" s="20"/>
      <c r="W2875" s="20"/>
    </row>
    <row r="2876" spans="1:23">
      <c r="A2876" s="20"/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  <c r="R2876" s="20"/>
      <c r="S2876" s="20"/>
      <c r="T2876" s="20"/>
      <c r="U2876" s="20"/>
      <c r="V2876" s="20"/>
      <c r="W2876" s="20"/>
    </row>
    <row r="2877" spans="1:23">
      <c r="A2877" s="20"/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20"/>
      <c r="O2877" s="20"/>
      <c r="P2877" s="20"/>
      <c r="Q2877" s="20"/>
      <c r="R2877" s="20"/>
      <c r="S2877" s="20"/>
      <c r="T2877" s="20"/>
      <c r="U2877" s="20"/>
      <c r="V2877" s="20"/>
      <c r="W2877" s="20"/>
    </row>
    <row r="2878" spans="1:23">
      <c r="A2878" s="20"/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  <c r="R2878" s="20"/>
      <c r="S2878" s="20"/>
      <c r="T2878" s="20"/>
      <c r="U2878" s="20"/>
      <c r="V2878" s="20"/>
      <c r="W2878" s="20"/>
    </row>
    <row r="2879" spans="1:23">
      <c r="A2879" s="20"/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20"/>
      <c r="O2879" s="20"/>
      <c r="P2879" s="20"/>
      <c r="Q2879" s="20"/>
      <c r="R2879" s="20"/>
      <c r="S2879" s="20"/>
      <c r="T2879" s="20"/>
      <c r="U2879" s="20"/>
      <c r="V2879" s="20"/>
      <c r="W2879" s="20"/>
    </row>
    <row r="2880" spans="1:23">
      <c r="A2880" s="20"/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20"/>
      <c r="O2880" s="20"/>
      <c r="P2880" s="20"/>
      <c r="Q2880" s="20"/>
      <c r="R2880" s="20"/>
      <c r="S2880" s="20"/>
      <c r="T2880" s="20"/>
      <c r="U2880" s="20"/>
      <c r="V2880" s="20"/>
      <c r="W2880" s="20"/>
    </row>
    <row r="2881" spans="1:23">
      <c r="A2881" s="20"/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20"/>
      <c r="O2881" s="20"/>
      <c r="P2881" s="20"/>
      <c r="Q2881" s="20"/>
      <c r="R2881" s="20"/>
      <c r="S2881" s="20"/>
      <c r="T2881" s="20"/>
      <c r="U2881" s="20"/>
      <c r="V2881" s="20"/>
      <c r="W2881" s="20"/>
    </row>
    <row r="2882" spans="1:23">
      <c r="A2882" s="20"/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  <c r="R2882" s="20"/>
      <c r="S2882" s="20"/>
      <c r="T2882" s="20"/>
      <c r="U2882" s="20"/>
      <c r="V2882" s="20"/>
      <c r="W2882" s="20"/>
    </row>
    <row r="2883" spans="1:23">
      <c r="A2883" s="20"/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20"/>
      <c r="O2883" s="20"/>
      <c r="P2883" s="20"/>
      <c r="Q2883" s="20"/>
      <c r="R2883" s="20"/>
      <c r="S2883" s="20"/>
      <c r="T2883" s="20"/>
      <c r="U2883" s="20"/>
      <c r="V2883" s="20"/>
      <c r="W2883" s="20"/>
    </row>
    <row r="2884" spans="1:23">
      <c r="A2884" s="20"/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  <c r="R2884" s="20"/>
      <c r="S2884" s="20"/>
      <c r="T2884" s="20"/>
      <c r="U2884" s="20"/>
      <c r="V2884" s="20"/>
      <c r="W2884" s="20"/>
    </row>
    <row r="2885" spans="1:23">
      <c r="A2885" s="20"/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  <c r="R2885" s="20"/>
      <c r="S2885" s="20"/>
      <c r="T2885" s="20"/>
      <c r="U2885" s="20"/>
      <c r="V2885" s="20"/>
      <c r="W2885" s="20"/>
    </row>
    <row r="2886" spans="1:23">
      <c r="A2886" s="20"/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  <c r="R2886" s="20"/>
      <c r="S2886" s="20"/>
      <c r="T2886" s="20"/>
      <c r="U2886" s="20"/>
      <c r="V2886" s="20"/>
      <c r="W2886" s="20"/>
    </row>
    <row r="2887" spans="1:23">
      <c r="A2887" s="20"/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20"/>
      <c r="O2887" s="20"/>
      <c r="P2887" s="20"/>
      <c r="Q2887" s="20"/>
      <c r="R2887" s="20"/>
      <c r="S2887" s="20"/>
      <c r="T2887" s="20"/>
      <c r="U2887" s="20"/>
      <c r="V2887" s="20"/>
      <c r="W2887" s="20"/>
    </row>
    <row r="2888" spans="1:23">
      <c r="A2888" s="20"/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  <c r="R2888" s="20"/>
      <c r="S2888" s="20"/>
      <c r="T2888" s="20"/>
      <c r="U2888" s="20"/>
      <c r="V2888" s="20"/>
      <c r="W2888" s="20"/>
    </row>
    <row r="2889" spans="1:23">
      <c r="A2889" s="20"/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20"/>
      <c r="O2889" s="20"/>
      <c r="P2889" s="20"/>
      <c r="Q2889" s="20"/>
      <c r="R2889" s="20"/>
      <c r="S2889" s="20"/>
      <c r="T2889" s="20"/>
      <c r="U2889" s="20"/>
      <c r="V2889" s="20"/>
      <c r="W2889" s="20"/>
    </row>
    <row r="2890" spans="1:23">
      <c r="A2890" s="20"/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  <c r="R2890" s="20"/>
      <c r="S2890" s="20"/>
      <c r="T2890" s="20"/>
      <c r="U2890" s="20"/>
      <c r="V2890" s="20"/>
      <c r="W2890" s="20"/>
    </row>
    <row r="2891" spans="1:23">
      <c r="A2891" s="20"/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  <c r="P2891" s="20"/>
      <c r="Q2891" s="20"/>
      <c r="R2891" s="20"/>
      <c r="S2891" s="20"/>
      <c r="T2891" s="20"/>
      <c r="U2891" s="20"/>
      <c r="V2891" s="20"/>
      <c r="W2891" s="20"/>
    </row>
    <row r="2892" spans="1:23">
      <c r="A2892" s="20"/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  <c r="P2892" s="20"/>
      <c r="Q2892" s="20"/>
      <c r="R2892" s="20"/>
      <c r="S2892" s="20"/>
      <c r="T2892" s="20"/>
      <c r="U2892" s="20"/>
      <c r="V2892" s="20"/>
      <c r="W2892" s="20"/>
    </row>
    <row r="2893" spans="1:23">
      <c r="A2893" s="20"/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20"/>
      <c r="O2893" s="20"/>
      <c r="P2893" s="20"/>
      <c r="Q2893" s="20"/>
      <c r="R2893" s="20"/>
      <c r="S2893" s="20"/>
      <c r="T2893" s="20"/>
      <c r="U2893" s="20"/>
      <c r="V2893" s="20"/>
      <c r="W2893" s="20"/>
    </row>
    <row r="2894" spans="1:23">
      <c r="A2894" s="20"/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  <c r="R2894" s="20"/>
      <c r="S2894" s="20"/>
      <c r="T2894" s="20"/>
      <c r="U2894" s="20"/>
      <c r="V2894" s="20"/>
      <c r="W2894" s="20"/>
    </row>
    <row r="2895" spans="1:23">
      <c r="A2895" s="20"/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20"/>
      <c r="O2895" s="20"/>
      <c r="P2895" s="20"/>
      <c r="Q2895" s="20"/>
      <c r="R2895" s="20"/>
      <c r="S2895" s="20"/>
      <c r="T2895" s="20"/>
      <c r="U2895" s="20"/>
      <c r="V2895" s="20"/>
      <c r="W2895" s="20"/>
    </row>
    <row r="2896" spans="1:23">
      <c r="A2896" s="20"/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  <c r="P2896" s="20"/>
      <c r="Q2896" s="20"/>
      <c r="R2896" s="20"/>
      <c r="S2896" s="20"/>
      <c r="T2896" s="20"/>
      <c r="U2896" s="20"/>
      <c r="V2896" s="20"/>
      <c r="W2896" s="20"/>
    </row>
    <row r="2897" spans="1:23">
      <c r="A2897" s="20"/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  <c r="P2897" s="20"/>
      <c r="Q2897" s="20"/>
      <c r="R2897" s="20"/>
      <c r="S2897" s="20"/>
      <c r="T2897" s="20"/>
      <c r="U2897" s="20"/>
      <c r="V2897" s="20"/>
      <c r="W2897" s="20"/>
    </row>
    <row r="2898" spans="1:23">
      <c r="A2898" s="20"/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  <c r="P2898" s="20"/>
      <c r="Q2898" s="20"/>
      <c r="R2898" s="20"/>
      <c r="S2898" s="20"/>
      <c r="T2898" s="20"/>
      <c r="U2898" s="20"/>
      <c r="V2898" s="20"/>
      <c r="W2898" s="20"/>
    </row>
    <row r="2899" spans="1:23">
      <c r="A2899" s="20"/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20"/>
      <c r="O2899" s="20"/>
      <c r="P2899" s="20"/>
      <c r="Q2899" s="20"/>
      <c r="R2899" s="20"/>
      <c r="S2899" s="20"/>
      <c r="T2899" s="20"/>
      <c r="U2899" s="20"/>
      <c r="V2899" s="20"/>
      <c r="W2899" s="20"/>
    </row>
    <row r="2900" spans="1:23">
      <c r="A2900" s="20"/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  <c r="R2900" s="20"/>
      <c r="S2900" s="20"/>
      <c r="T2900" s="20"/>
      <c r="U2900" s="20"/>
      <c r="V2900" s="20"/>
      <c r="W2900" s="20"/>
    </row>
    <row r="2901" spans="1:23">
      <c r="A2901" s="20"/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20"/>
      <c r="O2901" s="20"/>
      <c r="P2901" s="20"/>
      <c r="Q2901" s="20"/>
      <c r="R2901" s="20"/>
      <c r="S2901" s="20"/>
      <c r="T2901" s="20"/>
      <c r="U2901" s="20"/>
      <c r="V2901" s="20"/>
      <c r="W2901" s="20"/>
    </row>
    <row r="2902" spans="1:23">
      <c r="A2902" s="20"/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20"/>
      <c r="O2902" s="20"/>
      <c r="P2902" s="20"/>
      <c r="Q2902" s="20"/>
      <c r="R2902" s="20"/>
      <c r="S2902" s="20"/>
      <c r="T2902" s="20"/>
      <c r="U2902" s="20"/>
      <c r="V2902" s="20"/>
      <c r="W2902" s="20"/>
    </row>
    <row r="2903" spans="1:23">
      <c r="A2903" s="20"/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20"/>
      <c r="O2903" s="20"/>
      <c r="P2903" s="20"/>
      <c r="Q2903" s="20"/>
      <c r="R2903" s="20"/>
      <c r="S2903" s="20"/>
      <c r="T2903" s="20"/>
      <c r="U2903" s="20"/>
      <c r="V2903" s="20"/>
      <c r="W2903" s="20"/>
    </row>
    <row r="2904" spans="1:23">
      <c r="A2904" s="20"/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  <c r="R2904" s="20"/>
      <c r="S2904" s="20"/>
      <c r="T2904" s="20"/>
      <c r="U2904" s="20"/>
      <c r="V2904" s="20"/>
      <c r="W2904" s="20"/>
    </row>
    <row r="2905" spans="1:23">
      <c r="A2905" s="20"/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20"/>
      <c r="O2905" s="20"/>
      <c r="P2905" s="20"/>
      <c r="Q2905" s="20"/>
      <c r="R2905" s="20"/>
      <c r="S2905" s="20"/>
      <c r="T2905" s="20"/>
      <c r="U2905" s="20"/>
      <c r="V2905" s="20"/>
      <c r="W2905" s="20"/>
    </row>
    <row r="2906" spans="1:23">
      <c r="A2906" s="20"/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  <c r="R2906" s="20"/>
      <c r="S2906" s="20"/>
      <c r="T2906" s="20"/>
      <c r="U2906" s="20"/>
      <c r="V2906" s="20"/>
      <c r="W2906" s="20"/>
    </row>
    <row r="2907" spans="1:23">
      <c r="A2907" s="20"/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20"/>
      <c r="O2907" s="20"/>
      <c r="P2907" s="20"/>
      <c r="Q2907" s="20"/>
      <c r="R2907" s="20"/>
      <c r="S2907" s="20"/>
      <c r="T2907" s="20"/>
      <c r="U2907" s="20"/>
      <c r="V2907" s="20"/>
      <c r="W2907" s="20"/>
    </row>
    <row r="2908" spans="1:23">
      <c r="A2908" s="20"/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  <c r="P2908" s="20"/>
      <c r="Q2908" s="20"/>
      <c r="R2908" s="20"/>
      <c r="S2908" s="20"/>
      <c r="T2908" s="20"/>
      <c r="U2908" s="20"/>
      <c r="V2908" s="20"/>
      <c r="W2908" s="20"/>
    </row>
    <row r="2909" spans="1:23">
      <c r="A2909" s="20"/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20"/>
      <c r="O2909" s="20"/>
      <c r="P2909" s="20"/>
      <c r="Q2909" s="20"/>
      <c r="R2909" s="20"/>
      <c r="S2909" s="20"/>
      <c r="T2909" s="20"/>
      <c r="U2909" s="20"/>
      <c r="V2909" s="20"/>
      <c r="W2909" s="20"/>
    </row>
    <row r="2910" spans="1:23">
      <c r="A2910" s="20"/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  <c r="P2910" s="20"/>
      <c r="Q2910" s="20"/>
      <c r="R2910" s="20"/>
      <c r="S2910" s="20"/>
      <c r="T2910" s="20"/>
      <c r="U2910" s="20"/>
      <c r="V2910" s="20"/>
      <c r="W2910" s="20"/>
    </row>
    <row r="2911" spans="1:23">
      <c r="A2911" s="20"/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20"/>
      <c r="O2911" s="20"/>
      <c r="P2911" s="20"/>
      <c r="Q2911" s="20"/>
      <c r="R2911" s="20"/>
      <c r="S2911" s="20"/>
      <c r="T2911" s="20"/>
      <c r="U2911" s="20"/>
      <c r="V2911" s="20"/>
      <c r="W2911" s="20"/>
    </row>
    <row r="2912" spans="1:23">
      <c r="A2912" s="20"/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  <c r="P2912" s="20"/>
      <c r="Q2912" s="20"/>
      <c r="R2912" s="20"/>
      <c r="S2912" s="20"/>
      <c r="T2912" s="20"/>
      <c r="U2912" s="20"/>
      <c r="V2912" s="20"/>
      <c r="W2912" s="20"/>
    </row>
    <row r="2913" spans="1:23">
      <c r="A2913" s="20"/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20"/>
      <c r="O2913" s="20"/>
      <c r="P2913" s="20"/>
      <c r="Q2913" s="20"/>
      <c r="R2913" s="20"/>
      <c r="S2913" s="20"/>
      <c r="T2913" s="20"/>
      <c r="U2913" s="20"/>
      <c r="V2913" s="20"/>
      <c r="W2913" s="20"/>
    </row>
    <row r="2914" spans="1:23">
      <c r="A2914" s="20"/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  <c r="P2914" s="20"/>
      <c r="Q2914" s="20"/>
      <c r="R2914" s="20"/>
      <c r="S2914" s="20"/>
      <c r="T2914" s="20"/>
      <c r="U2914" s="20"/>
      <c r="V2914" s="20"/>
      <c r="W2914" s="20"/>
    </row>
    <row r="2915" spans="1:23">
      <c r="A2915" s="20"/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20"/>
      <c r="O2915" s="20"/>
      <c r="P2915" s="20"/>
      <c r="Q2915" s="20"/>
      <c r="R2915" s="20"/>
      <c r="S2915" s="20"/>
      <c r="T2915" s="20"/>
      <c r="U2915" s="20"/>
      <c r="V2915" s="20"/>
      <c r="W2915" s="20"/>
    </row>
    <row r="2916" spans="1:23">
      <c r="A2916" s="20"/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  <c r="P2916" s="20"/>
      <c r="Q2916" s="20"/>
      <c r="R2916" s="20"/>
      <c r="S2916" s="20"/>
      <c r="T2916" s="20"/>
      <c r="U2916" s="20"/>
      <c r="V2916" s="20"/>
      <c r="W2916" s="20"/>
    </row>
    <row r="2917" spans="1:23">
      <c r="A2917" s="20"/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20"/>
      <c r="O2917" s="20"/>
      <c r="P2917" s="20"/>
      <c r="Q2917" s="20"/>
      <c r="R2917" s="20"/>
      <c r="S2917" s="20"/>
      <c r="T2917" s="20"/>
      <c r="U2917" s="20"/>
      <c r="V2917" s="20"/>
      <c r="W2917" s="20"/>
    </row>
    <row r="2918" spans="1:23">
      <c r="A2918" s="20"/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  <c r="P2918" s="20"/>
      <c r="Q2918" s="20"/>
      <c r="R2918" s="20"/>
      <c r="S2918" s="20"/>
      <c r="T2918" s="20"/>
      <c r="U2918" s="20"/>
      <c r="V2918" s="20"/>
      <c r="W2918" s="20"/>
    </row>
    <row r="2919" spans="1:23">
      <c r="A2919" s="20"/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20"/>
      <c r="O2919" s="20"/>
      <c r="P2919" s="20"/>
      <c r="Q2919" s="20"/>
      <c r="R2919" s="20"/>
      <c r="S2919" s="20"/>
      <c r="T2919" s="20"/>
      <c r="U2919" s="20"/>
      <c r="V2919" s="20"/>
      <c r="W2919" s="20"/>
    </row>
    <row r="2920" spans="1:23">
      <c r="A2920" s="20"/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20"/>
      <c r="O2920" s="20"/>
      <c r="P2920" s="20"/>
      <c r="Q2920" s="20"/>
      <c r="R2920" s="20"/>
      <c r="S2920" s="20"/>
      <c r="T2920" s="20"/>
      <c r="U2920" s="20"/>
      <c r="V2920" s="20"/>
      <c r="W2920" s="20"/>
    </row>
    <row r="2921" spans="1:23">
      <c r="A2921" s="20"/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20"/>
      <c r="O2921" s="20"/>
      <c r="P2921" s="20"/>
      <c r="Q2921" s="20"/>
      <c r="R2921" s="20"/>
      <c r="S2921" s="20"/>
      <c r="T2921" s="20"/>
      <c r="U2921" s="20"/>
      <c r="V2921" s="20"/>
      <c r="W2921" s="20"/>
    </row>
    <row r="2922" spans="1:23">
      <c r="A2922" s="20"/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  <c r="R2922" s="20"/>
      <c r="S2922" s="20"/>
      <c r="T2922" s="20"/>
      <c r="U2922" s="20"/>
      <c r="V2922" s="20"/>
      <c r="W2922" s="20"/>
    </row>
    <row r="2923" spans="1:23">
      <c r="A2923" s="20"/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  <c r="R2923" s="20"/>
      <c r="S2923" s="20"/>
      <c r="T2923" s="20"/>
      <c r="U2923" s="20"/>
      <c r="V2923" s="20"/>
      <c r="W2923" s="20"/>
    </row>
    <row r="2924" spans="1:23">
      <c r="A2924" s="20"/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20"/>
      <c r="O2924" s="20"/>
      <c r="P2924" s="20"/>
      <c r="Q2924" s="20"/>
      <c r="R2924" s="20"/>
      <c r="S2924" s="20"/>
      <c r="T2924" s="20"/>
      <c r="U2924" s="20"/>
      <c r="V2924" s="20"/>
      <c r="W2924" s="20"/>
    </row>
    <row r="2925" spans="1:23">
      <c r="A2925" s="20"/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  <c r="R2925" s="20"/>
      <c r="S2925" s="20"/>
      <c r="T2925" s="20"/>
      <c r="U2925" s="20"/>
      <c r="V2925" s="20"/>
      <c r="W2925" s="20"/>
    </row>
    <row r="2926" spans="1:23">
      <c r="A2926" s="20"/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20"/>
      <c r="O2926" s="20"/>
      <c r="P2926" s="20"/>
      <c r="Q2926" s="20"/>
      <c r="R2926" s="20"/>
      <c r="S2926" s="20"/>
      <c r="T2926" s="20"/>
      <c r="U2926" s="20"/>
      <c r="V2926" s="20"/>
      <c r="W2926" s="20"/>
    </row>
    <row r="2927" spans="1:23">
      <c r="A2927" s="20"/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20"/>
      <c r="O2927" s="20"/>
      <c r="P2927" s="20"/>
      <c r="Q2927" s="20"/>
      <c r="R2927" s="20"/>
      <c r="S2927" s="20"/>
      <c r="T2927" s="20"/>
      <c r="U2927" s="20"/>
      <c r="V2927" s="20"/>
      <c r="W2927" s="20"/>
    </row>
    <row r="2928" spans="1:23">
      <c r="A2928" s="20"/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  <c r="R2928" s="20"/>
      <c r="S2928" s="20"/>
      <c r="T2928" s="20"/>
      <c r="U2928" s="20"/>
      <c r="V2928" s="20"/>
      <c r="W2928" s="20"/>
    </row>
    <row r="2929" spans="1:23">
      <c r="A2929" s="20"/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20"/>
      <c r="O2929" s="20"/>
      <c r="P2929" s="20"/>
      <c r="Q2929" s="20"/>
      <c r="R2929" s="20"/>
      <c r="S2929" s="20"/>
      <c r="T2929" s="20"/>
      <c r="U2929" s="20"/>
      <c r="V2929" s="20"/>
      <c r="W2929" s="20"/>
    </row>
    <row r="2930" spans="1:23">
      <c r="A2930" s="20"/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20"/>
      <c r="O2930" s="20"/>
      <c r="P2930" s="20"/>
      <c r="Q2930" s="20"/>
      <c r="R2930" s="20"/>
      <c r="S2930" s="20"/>
      <c r="T2930" s="20"/>
      <c r="U2930" s="20"/>
      <c r="V2930" s="20"/>
      <c r="W2930" s="20"/>
    </row>
    <row r="2931" spans="1:23">
      <c r="A2931" s="20"/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20"/>
      <c r="O2931" s="20"/>
      <c r="P2931" s="20"/>
      <c r="Q2931" s="20"/>
      <c r="R2931" s="20"/>
      <c r="S2931" s="20"/>
      <c r="T2931" s="20"/>
      <c r="U2931" s="20"/>
      <c r="V2931" s="20"/>
      <c r="W2931" s="20"/>
    </row>
    <row r="2932" spans="1:23">
      <c r="A2932" s="20"/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20"/>
      <c r="O2932" s="20"/>
      <c r="P2932" s="20"/>
      <c r="Q2932" s="20"/>
      <c r="R2932" s="20"/>
      <c r="S2932" s="20"/>
      <c r="T2932" s="20"/>
      <c r="U2932" s="20"/>
      <c r="V2932" s="20"/>
      <c r="W2932" s="20"/>
    </row>
    <row r="2933" spans="1:23">
      <c r="A2933" s="20"/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20"/>
      <c r="O2933" s="20"/>
      <c r="P2933" s="20"/>
      <c r="Q2933" s="20"/>
      <c r="R2933" s="20"/>
      <c r="S2933" s="20"/>
      <c r="T2933" s="20"/>
      <c r="U2933" s="20"/>
      <c r="V2933" s="20"/>
      <c r="W2933" s="20"/>
    </row>
    <row r="2934" spans="1:23">
      <c r="A2934" s="20"/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20"/>
      <c r="O2934" s="20"/>
      <c r="P2934" s="20"/>
      <c r="Q2934" s="20"/>
      <c r="R2934" s="20"/>
      <c r="S2934" s="20"/>
      <c r="T2934" s="20"/>
      <c r="U2934" s="20"/>
      <c r="V2934" s="20"/>
      <c r="W2934" s="20"/>
    </row>
    <row r="2935" spans="1:23">
      <c r="A2935" s="20"/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20"/>
      <c r="O2935" s="20"/>
      <c r="P2935" s="20"/>
      <c r="Q2935" s="20"/>
      <c r="R2935" s="20"/>
      <c r="S2935" s="20"/>
      <c r="T2935" s="20"/>
      <c r="U2935" s="20"/>
      <c r="V2935" s="20"/>
      <c r="W2935" s="20"/>
    </row>
    <row r="2936" spans="1:23">
      <c r="A2936" s="20"/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20"/>
      <c r="O2936" s="20"/>
      <c r="P2936" s="20"/>
      <c r="Q2936" s="20"/>
      <c r="R2936" s="20"/>
      <c r="S2936" s="20"/>
      <c r="T2936" s="20"/>
      <c r="U2936" s="20"/>
      <c r="V2936" s="20"/>
      <c r="W2936" s="20"/>
    </row>
    <row r="2937" spans="1:23">
      <c r="A2937" s="20"/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20"/>
      <c r="O2937" s="20"/>
      <c r="P2937" s="20"/>
      <c r="Q2937" s="20"/>
      <c r="R2937" s="20"/>
      <c r="S2937" s="20"/>
      <c r="T2937" s="20"/>
      <c r="U2937" s="20"/>
      <c r="V2937" s="20"/>
      <c r="W2937" s="20"/>
    </row>
    <row r="2938" spans="1:23">
      <c r="A2938" s="20"/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20"/>
      <c r="O2938" s="20"/>
      <c r="P2938" s="20"/>
      <c r="Q2938" s="20"/>
      <c r="R2938" s="20"/>
      <c r="S2938" s="20"/>
      <c r="T2938" s="20"/>
      <c r="U2938" s="20"/>
      <c r="V2938" s="20"/>
      <c r="W2938" s="20"/>
    </row>
    <row r="2939" spans="1:23">
      <c r="A2939" s="20"/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20"/>
      <c r="O2939" s="20"/>
      <c r="P2939" s="20"/>
      <c r="Q2939" s="20"/>
      <c r="R2939" s="20"/>
      <c r="S2939" s="20"/>
      <c r="T2939" s="20"/>
      <c r="U2939" s="20"/>
      <c r="V2939" s="20"/>
      <c r="W2939" s="20"/>
    </row>
    <row r="2940" spans="1:23">
      <c r="A2940" s="20"/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20"/>
      <c r="O2940" s="20"/>
      <c r="P2940" s="20"/>
      <c r="Q2940" s="20"/>
      <c r="R2940" s="20"/>
      <c r="S2940" s="20"/>
      <c r="T2940" s="20"/>
      <c r="U2940" s="20"/>
      <c r="V2940" s="20"/>
      <c r="W2940" s="20"/>
    </row>
    <row r="2941" spans="1:23">
      <c r="A2941" s="20"/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20"/>
      <c r="O2941" s="20"/>
      <c r="P2941" s="20"/>
      <c r="Q2941" s="20"/>
      <c r="R2941" s="20"/>
      <c r="S2941" s="20"/>
      <c r="T2941" s="20"/>
      <c r="U2941" s="20"/>
      <c r="V2941" s="20"/>
      <c r="W2941" s="20"/>
    </row>
    <row r="2942" spans="1:23">
      <c r="A2942" s="20"/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20"/>
      <c r="O2942" s="20"/>
      <c r="P2942" s="20"/>
      <c r="Q2942" s="20"/>
      <c r="R2942" s="20"/>
      <c r="S2942" s="20"/>
      <c r="T2942" s="20"/>
      <c r="U2942" s="20"/>
      <c r="V2942" s="20"/>
      <c r="W2942" s="20"/>
    </row>
    <row r="2943" spans="1:23">
      <c r="A2943" s="20"/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20"/>
      <c r="O2943" s="20"/>
      <c r="P2943" s="20"/>
      <c r="Q2943" s="20"/>
      <c r="R2943" s="20"/>
      <c r="S2943" s="20"/>
      <c r="T2943" s="20"/>
      <c r="U2943" s="20"/>
      <c r="V2943" s="20"/>
      <c r="W2943" s="20"/>
    </row>
    <row r="2944" spans="1:23">
      <c r="A2944" s="20"/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20"/>
      <c r="O2944" s="20"/>
      <c r="P2944" s="20"/>
      <c r="Q2944" s="20"/>
      <c r="R2944" s="20"/>
      <c r="S2944" s="20"/>
      <c r="T2944" s="20"/>
      <c r="U2944" s="20"/>
      <c r="V2944" s="20"/>
      <c r="W2944" s="20"/>
    </row>
    <row r="2945" spans="1:23">
      <c r="A2945" s="20"/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20"/>
      <c r="O2945" s="20"/>
      <c r="P2945" s="20"/>
      <c r="Q2945" s="20"/>
      <c r="R2945" s="20"/>
      <c r="S2945" s="20"/>
      <c r="T2945" s="20"/>
      <c r="U2945" s="20"/>
      <c r="V2945" s="20"/>
      <c r="W2945" s="20"/>
    </row>
    <row r="2946" spans="1:23">
      <c r="A2946" s="20"/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20"/>
      <c r="O2946" s="20"/>
      <c r="P2946" s="20"/>
      <c r="Q2946" s="20"/>
      <c r="R2946" s="20"/>
      <c r="S2946" s="20"/>
      <c r="T2946" s="20"/>
      <c r="U2946" s="20"/>
      <c r="V2946" s="20"/>
      <c r="W2946" s="20"/>
    </row>
    <row r="2947" spans="1:23">
      <c r="A2947" s="20"/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20"/>
      <c r="O2947" s="20"/>
      <c r="P2947" s="20"/>
      <c r="Q2947" s="20"/>
      <c r="R2947" s="20"/>
      <c r="S2947" s="20"/>
      <c r="T2947" s="20"/>
      <c r="U2947" s="20"/>
      <c r="V2947" s="20"/>
      <c r="W2947" s="20"/>
    </row>
    <row r="2948" spans="1:23">
      <c r="A2948" s="20"/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20"/>
      <c r="O2948" s="20"/>
      <c r="P2948" s="20"/>
      <c r="Q2948" s="20"/>
      <c r="R2948" s="20"/>
      <c r="S2948" s="20"/>
      <c r="T2948" s="20"/>
      <c r="U2948" s="20"/>
      <c r="V2948" s="20"/>
      <c r="W2948" s="20"/>
    </row>
    <row r="2949" spans="1:23">
      <c r="A2949" s="20"/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20"/>
      <c r="O2949" s="20"/>
      <c r="P2949" s="20"/>
      <c r="Q2949" s="20"/>
      <c r="R2949" s="20"/>
      <c r="S2949" s="20"/>
      <c r="T2949" s="20"/>
      <c r="U2949" s="20"/>
      <c r="V2949" s="20"/>
      <c r="W2949" s="20"/>
    </row>
    <row r="2950" spans="1:23">
      <c r="A2950" s="20"/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20"/>
      <c r="O2950" s="20"/>
      <c r="P2950" s="20"/>
      <c r="Q2950" s="20"/>
      <c r="R2950" s="20"/>
      <c r="S2950" s="20"/>
      <c r="T2950" s="20"/>
      <c r="U2950" s="20"/>
      <c r="V2950" s="20"/>
      <c r="W2950" s="20"/>
    </row>
    <row r="2951" spans="1:23">
      <c r="A2951" s="20"/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20"/>
      <c r="O2951" s="20"/>
      <c r="P2951" s="20"/>
      <c r="Q2951" s="20"/>
      <c r="R2951" s="20"/>
      <c r="S2951" s="20"/>
      <c r="T2951" s="20"/>
      <c r="U2951" s="20"/>
      <c r="V2951" s="20"/>
      <c r="W2951" s="20"/>
    </row>
    <row r="2952" spans="1:23">
      <c r="A2952" s="20"/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  <c r="P2952" s="20"/>
      <c r="Q2952" s="20"/>
      <c r="R2952" s="20"/>
      <c r="S2952" s="20"/>
      <c r="T2952" s="20"/>
      <c r="U2952" s="20"/>
      <c r="V2952" s="20"/>
      <c r="W2952" s="20"/>
    </row>
    <row r="2953" spans="1:23">
      <c r="A2953" s="20"/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  <c r="R2953" s="20"/>
      <c r="S2953" s="20"/>
      <c r="T2953" s="20"/>
      <c r="U2953" s="20"/>
      <c r="V2953" s="20"/>
      <c r="W2953" s="20"/>
    </row>
    <row r="2954" spans="1:23">
      <c r="A2954" s="20"/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20"/>
      <c r="O2954" s="20"/>
      <c r="P2954" s="20"/>
      <c r="Q2954" s="20"/>
      <c r="R2954" s="20"/>
      <c r="S2954" s="20"/>
      <c r="T2954" s="20"/>
      <c r="U2954" s="20"/>
      <c r="V2954" s="20"/>
      <c r="W2954" s="20"/>
    </row>
    <row r="2955" spans="1:23">
      <c r="A2955" s="20"/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20"/>
      <c r="O2955" s="20"/>
      <c r="P2955" s="20"/>
      <c r="Q2955" s="20"/>
      <c r="R2955" s="20"/>
      <c r="S2955" s="20"/>
      <c r="T2955" s="20"/>
      <c r="U2955" s="20"/>
      <c r="V2955" s="20"/>
      <c r="W2955" s="20"/>
    </row>
    <row r="2956" spans="1:23">
      <c r="A2956" s="20"/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  <c r="R2956" s="20"/>
      <c r="S2956" s="20"/>
      <c r="T2956" s="20"/>
      <c r="U2956" s="20"/>
      <c r="V2956" s="20"/>
      <c r="W2956" s="20"/>
    </row>
    <row r="2957" spans="1:23">
      <c r="A2957" s="20"/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20"/>
      <c r="O2957" s="20"/>
      <c r="P2957" s="20"/>
      <c r="Q2957" s="20"/>
      <c r="R2957" s="20"/>
      <c r="S2957" s="20"/>
      <c r="T2957" s="20"/>
      <c r="U2957" s="20"/>
      <c r="V2957" s="20"/>
      <c r="W2957" s="20"/>
    </row>
    <row r="2958" spans="1:23">
      <c r="A2958" s="20"/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20"/>
      <c r="O2958" s="20"/>
      <c r="P2958" s="20"/>
      <c r="Q2958" s="20"/>
      <c r="R2958" s="20"/>
      <c r="S2958" s="20"/>
      <c r="T2958" s="20"/>
      <c r="U2958" s="20"/>
      <c r="V2958" s="20"/>
      <c r="W2958" s="20"/>
    </row>
    <row r="2959" spans="1:23">
      <c r="A2959" s="20"/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  <c r="R2959" s="20"/>
      <c r="S2959" s="20"/>
      <c r="T2959" s="20"/>
      <c r="U2959" s="20"/>
      <c r="V2959" s="20"/>
      <c r="W2959" s="20"/>
    </row>
    <row r="2960" spans="1:23">
      <c r="A2960" s="20"/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20"/>
      <c r="O2960" s="20"/>
      <c r="P2960" s="20"/>
      <c r="Q2960" s="20"/>
      <c r="R2960" s="20"/>
      <c r="S2960" s="20"/>
      <c r="T2960" s="20"/>
      <c r="U2960" s="20"/>
      <c r="V2960" s="20"/>
      <c r="W2960" s="20"/>
    </row>
    <row r="2961" spans="1:23">
      <c r="A2961" s="20"/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20"/>
      <c r="O2961" s="20"/>
      <c r="P2961" s="20"/>
      <c r="Q2961" s="20"/>
      <c r="R2961" s="20"/>
      <c r="S2961" s="20"/>
      <c r="T2961" s="20"/>
      <c r="U2961" s="20"/>
      <c r="V2961" s="20"/>
      <c r="W2961" s="20"/>
    </row>
    <row r="2962" spans="1:23">
      <c r="A2962" s="20"/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  <c r="P2962" s="20"/>
      <c r="Q2962" s="20"/>
      <c r="R2962" s="20"/>
      <c r="S2962" s="20"/>
      <c r="T2962" s="20"/>
      <c r="U2962" s="20"/>
      <c r="V2962" s="20"/>
      <c r="W2962" s="20"/>
    </row>
    <row r="2963" spans="1:23">
      <c r="A2963" s="20"/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20"/>
      <c r="O2963" s="20"/>
      <c r="P2963" s="20"/>
      <c r="Q2963" s="20"/>
      <c r="R2963" s="20"/>
      <c r="S2963" s="20"/>
      <c r="T2963" s="20"/>
      <c r="U2963" s="20"/>
      <c r="V2963" s="20"/>
      <c r="W2963" s="20"/>
    </row>
    <row r="2964" spans="1:23">
      <c r="A2964" s="20"/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20"/>
      <c r="O2964" s="20"/>
      <c r="P2964" s="20"/>
      <c r="Q2964" s="20"/>
      <c r="R2964" s="20"/>
      <c r="S2964" s="20"/>
      <c r="T2964" s="20"/>
      <c r="U2964" s="20"/>
      <c r="V2964" s="20"/>
      <c r="W2964" s="20"/>
    </row>
    <row r="2965" spans="1:23">
      <c r="A2965" s="20"/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20"/>
      <c r="O2965" s="20"/>
      <c r="P2965" s="20"/>
      <c r="Q2965" s="20"/>
      <c r="R2965" s="20"/>
      <c r="S2965" s="20"/>
      <c r="T2965" s="20"/>
      <c r="U2965" s="20"/>
      <c r="V2965" s="20"/>
      <c r="W2965" s="20"/>
    </row>
    <row r="2966" spans="1:23">
      <c r="A2966" s="20"/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20"/>
      <c r="O2966" s="20"/>
      <c r="P2966" s="20"/>
      <c r="Q2966" s="20"/>
      <c r="R2966" s="20"/>
      <c r="S2966" s="20"/>
      <c r="T2966" s="20"/>
      <c r="U2966" s="20"/>
      <c r="V2966" s="20"/>
      <c r="W2966" s="20"/>
    </row>
    <row r="2967" spans="1:23">
      <c r="A2967" s="20"/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20"/>
      <c r="O2967" s="20"/>
      <c r="P2967" s="20"/>
      <c r="Q2967" s="20"/>
      <c r="R2967" s="20"/>
      <c r="S2967" s="20"/>
      <c r="T2967" s="20"/>
      <c r="U2967" s="20"/>
      <c r="V2967" s="20"/>
      <c r="W2967" s="20"/>
    </row>
    <row r="2968" spans="1:23">
      <c r="A2968" s="20"/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20"/>
      <c r="O2968" s="20"/>
      <c r="P2968" s="20"/>
      <c r="Q2968" s="20"/>
      <c r="R2968" s="20"/>
      <c r="S2968" s="20"/>
      <c r="T2968" s="20"/>
      <c r="U2968" s="20"/>
      <c r="V2968" s="20"/>
      <c r="W2968" s="20"/>
    </row>
    <row r="2969" spans="1:23">
      <c r="A2969" s="20"/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20"/>
      <c r="O2969" s="20"/>
      <c r="P2969" s="20"/>
      <c r="Q2969" s="20"/>
      <c r="R2969" s="20"/>
      <c r="S2969" s="20"/>
      <c r="T2969" s="20"/>
      <c r="U2969" s="20"/>
      <c r="V2969" s="20"/>
      <c r="W2969" s="20"/>
    </row>
    <row r="2970" spans="1:23">
      <c r="A2970" s="20"/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20"/>
      <c r="O2970" s="20"/>
      <c r="P2970" s="20"/>
      <c r="Q2970" s="20"/>
      <c r="R2970" s="20"/>
      <c r="S2970" s="20"/>
      <c r="T2970" s="20"/>
      <c r="U2970" s="20"/>
      <c r="V2970" s="20"/>
      <c r="W2970" s="20"/>
    </row>
    <row r="2971" spans="1:23">
      <c r="A2971" s="20"/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20"/>
      <c r="O2971" s="20"/>
      <c r="P2971" s="20"/>
      <c r="Q2971" s="20"/>
      <c r="R2971" s="20"/>
      <c r="S2971" s="20"/>
      <c r="T2971" s="20"/>
      <c r="U2971" s="20"/>
      <c r="V2971" s="20"/>
      <c r="W2971" s="20"/>
    </row>
    <row r="2972" spans="1:23">
      <c r="A2972" s="20"/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20"/>
      <c r="O2972" s="20"/>
      <c r="P2972" s="20"/>
      <c r="Q2972" s="20"/>
      <c r="R2972" s="20"/>
      <c r="S2972" s="20"/>
      <c r="T2972" s="20"/>
      <c r="U2972" s="20"/>
      <c r="V2972" s="20"/>
      <c r="W2972" s="20"/>
    </row>
    <row r="2973" spans="1:23">
      <c r="A2973" s="20"/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20"/>
      <c r="O2973" s="20"/>
      <c r="P2973" s="20"/>
      <c r="Q2973" s="20"/>
      <c r="R2973" s="20"/>
      <c r="S2973" s="20"/>
      <c r="T2973" s="20"/>
      <c r="U2973" s="20"/>
      <c r="V2973" s="20"/>
      <c r="W2973" s="20"/>
    </row>
    <row r="2974" spans="1:23">
      <c r="A2974" s="20"/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20"/>
      <c r="O2974" s="20"/>
      <c r="P2974" s="20"/>
      <c r="Q2974" s="20"/>
      <c r="R2974" s="20"/>
      <c r="S2974" s="20"/>
      <c r="T2974" s="20"/>
      <c r="U2974" s="20"/>
      <c r="V2974" s="20"/>
      <c r="W2974" s="20"/>
    </row>
    <row r="2975" spans="1:23">
      <c r="A2975" s="20"/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20"/>
      <c r="O2975" s="20"/>
      <c r="P2975" s="20"/>
      <c r="Q2975" s="20"/>
      <c r="R2975" s="20"/>
      <c r="S2975" s="20"/>
      <c r="T2975" s="20"/>
      <c r="U2975" s="20"/>
      <c r="V2975" s="20"/>
      <c r="W2975" s="20"/>
    </row>
    <row r="2976" spans="1:23">
      <c r="A2976" s="20"/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20"/>
      <c r="O2976" s="20"/>
      <c r="P2976" s="20"/>
      <c r="Q2976" s="20"/>
      <c r="R2976" s="20"/>
      <c r="S2976" s="20"/>
      <c r="T2976" s="20"/>
      <c r="U2976" s="20"/>
      <c r="V2976" s="20"/>
      <c r="W2976" s="20"/>
    </row>
    <row r="2977" spans="1:23">
      <c r="A2977" s="20"/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20"/>
      <c r="O2977" s="20"/>
      <c r="P2977" s="20"/>
      <c r="Q2977" s="20"/>
      <c r="R2977" s="20"/>
      <c r="S2977" s="20"/>
      <c r="T2977" s="20"/>
      <c r="U2977" s="20"/>
      <c r="V2977" s="20"/>
      <c r="W2977" s="20"/>
    </row>
    <row r="2978" spans="1:23">
      <c r="A2978" s="20"/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20"/>
      <c r="O2978" s="20"/>
      <c r="P2978" s="20"/>
      <c r="Q2978" s="20"/>
      <c r="R2978" s="20"/>
      <c r="S2978" s="20"/>
      <c r="T2978" s="20"/>
      <c r="U2978" s="20"/>
      <c r="V2978" s="20"/>
      <c r="W2978" s="20"/>
    </row>
    <row r="2979" spans="1:23">
      <c r="A2979" s="20"/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20"/>
      <c r="O2979" s="20"/>
      <c r="P2979" s="20"/>
      <c r="Q2979" s="20"/>
      <c r="R2979" s="20"/>
      <c r="S2979" s="20"/>
      <c r="T2979" s="20"/>
      <c r="U2979" s="20"/>
      <c r="V2979" s="20"/>
      <c r="W2979" s="20"/>
    </row>
    <row r="2980" spans="1:23">
      <c r="A2980" s="20"/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20"/>
      <c r="O2980" s="20"/>
      <c r="P2980" s="20"/>
      <c r="Q2980" s="20"/>
      <c r="R2980" s="20"/>
      <c r="S2980" s="20"/>
      <c r="T2980" s="20"/>
      <c r="U2980" s="20"/>
      <c r="V2980" s="20"/>
      <c r="W2980" s="20"/>
    </row>
    <row r="2981" spans="1:23">
      <c r="A2981" s="20"/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20"/>
      <c r="O2981" s="20"/>
      <c r="P2981" s="20"/>
      <c r="Q2981" s="20"/>
      <c r="R2981" s="20"/>
      <c r="S2981" s="20"/>
      <c r="T2981" s="20"/>
      <c r="U2981" s="20"/>
      <c r="V2981" s="20"/>
      <c r="W2981" s="20"/>
    </row>
    <row r="2982" spans="1:23">
      <c r="A2982" s="20"/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20"/>
      <c r="O2982" s="20"/>
      <c r="P2982" s="20"/>
      <c r="Q2982" s="20"/>
      <c r="R2982" s="20"/>
      <c r="S2982" s="20"/>
      <c r="T2982" s="20"/>
      <c r="U2982" s="20"/>
      <c r="V2982" s="20"/>
      <c r="W2982" s="20"/>
    </row>
    <row r="2983" spans="1:23">
      <c r="A2983" s="20"/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20"/>
      <c r="O2983" s="20"/>
      <c r="P2983" s="20"/>
      <c r="Q2983" s="20"/>
      <c r="R2983" s="20"/>
      <c r="S2983" s="20"/>
      <c r="T2983" s="20"/>
      <c r="U2983" s="20"/>
      <c r="V2983" s="20"/>
      <c r="W2983" s="20"/>
    </row>
    <row r="2984" spans="1:23">
      <c r="A2984" s="20"/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  <c r="R2984" s="20"/>
      <c r="S2984" s="20"/>
      <c r="T2984" s="20"/>
      <c r="U2984" s="20"/>
      <c r="V2984" s="20"/>
      <c r="W2984" s="20"/>
    </row>
    <row r="2985" spans="1:23">
      <c r="A2985" s="20"/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20"/>
      <c r="O2985" s="20"/>
      <c r="P2985" s="20"/>
      <c r="Q2985" s="20"/>
      <c r="R2985" s="20"/>
      <c r="S2985" s="20"/>
      <c r="T2985" s="20"/>
      <c r="U2985" s="20"/>
      <c r="V2985" s="20"/>
      <c r="W2985" s="20"/>
    </row>
    <row r="2986" spans="1:23">
      <c r="A2986" s="20"/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20"/>
      <c r="O2986" s="20"/>
      <c r="P2986" s="20"/>
      <c r="Q2986" s="20"/>
      <c r="R2986" s="20"/>
      <c r="S2986" s="20"/>
      <c r="T2986" s="20"/>
      <c r="U2986" s="20"/>
      <c r="V2986" s="20"/>
      <c r="W2986" s="20"/>
    </row>
    <row r="2987" spans="1:23">
      <c r="A2987" s="20"/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20"/>
      <c r="O2987" s="20"/>
      <c r="P2987" s="20"/>
      <c r="Q2987" s="20"/>
      <c r="R2987" s="20"/>
      <c r="S2987" s="20"/>
      <c r="T2987" s="20"/>
      <c r="U2987" s="20"/>
      <c r="V2987" s="20"/>
      <c r="W2987" s="20"/>
    </row>
    <row r="2988" spans="1:23">
      <c r="A2988" s="20"/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20"/>
      <c r="O2988" s="20"/>
      <c r="P2988" s="20"/>
      <c r="Q2988" s="20"/>
      <c r="R2988" s="20"/>
      <c r="S2988" s="20"/>
      <c r="T2988" s="20"/>
      <c r="U2988" s="20"/>
      <c r="V2988" s="20"/>
      <c r="W2988" s="20"/>
    </row>
    <row r="2989" spans="1:23">
      <c r="A2989" s="20"/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20"/>
      <c r="O2989" s="20"/>
      <c r="P2989" s="20"/>
      <c r="Q2989" s="20"/>
      <c r="R2989" s="20"/>
      <c r="S2989" s="20"/>
      <c r="T2989" s="20"/>
      <c r="U2989" s="20"/>
      <c r="V2989" s="20"/>
      <c r="W2989" s="20"/>
    </row>
    <row r="2990" spans="1:23">
      <c r="A2990" s="20"/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20"/>
      <c r="O2990" s="20"/>
      <c r="P2990" s="20"/>
      <c r="Q2990" s="20"/>
      <c r="R2990" s="20"/>
      <c r="S2990" s="20"/>
      <c r="T2990" s="20"/>
      <c r="U2990" s="20"/>
      <c r="V2990" s="20"/>
      <c r="W2990" s="20"/>
    </row>
    <row r="2991" spans="1:23">
      <c r="A2991" s="20"/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20"/>
      <c r="O2991" s="20"/>
      <c r="P2991" s="20"/>
      <c r="Q2991" s="20"/>
      <c r="R2991" s="20"/>
      <c r="S2991" s="20"/>
      <c r="T2991" s="20"/>
      <c r="U2991" s="20"/>
      <c r="V2991" s="20"/>
      <c r="W2991" s="20"/>
    </row>
    <row r="2992" spans="1:23">
      <c r="A2992" s="20"/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20"/>
      <c r="O2992" s="20"/>
      <c r="P2992" s="20"/>
      <c r="Q2992" s="20"/>
      <c r="R2992" s="20"/>
      <c r="S2992" s="20"/>
      <c r="T2992" s="20"/>
      <c r="U2992" s="20"/>
      <c r="V2992" s="20"/>
      <c r="W2992" s="20"/>
    </row>
    <row r="2993" spans="1:23">
      <c r="A2993" s="20"/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20"/>
      <c r="O2993" s="20"/>
      <c r="P2993" s="20"/>
      <c r="Q2993" s="20"/>
      <c r="R2993" s="20"/>
      <c r="S2993" s="20"/>
      <c r="T2993" s="20"/>
      <c r="U2993" s="20"/>
      <c r="V2993" s="20"/>
      <c r="W2993" s="20"/>
    </row>
    <row r="2994" spans="1:23">
      <c r="A2994" s="20"/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  <c r="P2994" s="20"/>
      <c r="Q2994" s="20"/>
      <c r="R2994" s="20"/>
      <c r="S2994" s="20"/>
      <c r="T2994" s="20"/>
      <c r="U2994" s="20"/>
      <c r="V2994" s="20"/>
      <c r="W2994" s="20"/>
    </row>
    <row r="2995" spans="1:23">
      <c r="A2995" s="20"/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20"/>
      <c r="O2995" s="20"/>
      <c r="P2995" s="20"/>
      <c r="Q2995" s="20"/>
      <c r="R2995" s="20"/>
      <c r="S2995" s="20"/>
      <c r="T2995" s="20"/>
      <c r="U2995" s="20"/>
      <c r="V2995" s="20"/>
      <c r="W2995" s="20"/>
    </row>
    <row r="2996" spans="1:23">
      <c r="A2996" s="20"/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20"/>
      <c r="O2996" s="20"/>
      <c r="P2996" s="20"/>
      <c r="Q2996" s="20"/>
      <c r="R2996" s="20"/>
      <c r="S2996" s="20"/>
      <c r="T2996" s="20"/>
      <c r="U2996" s="20"/>
      <c r="V2996" s="20"/>
      <c r="W2996" s="20"/>
    </row>
    <row r="2997" spans="1:23">
      <c r="A2997" s="20"/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20"/>
      <c r="O2997" s="20"/>
      <c r="P2997" s="20"/>
      <c r="Q2997" s="20"/>
      <c r="R2997" s="20"/>
      <c r="S2997" s="20"/>
      <c r="T2997" s="20"/>
      <c r="U2997" s="20"/>
      <c r="V2997" s="20"/>
      <c r="W2997" s="20"/>
    </row>
    <row r="2998" spans="1:23">
      <c r="A2998" s="20"/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20"/>
      <c r="O2998" s="20"/>
      <c r="P2998" s="20"/>
      <c r="Q2998" s="20"/>
      <c r="R2998" s="20"/>
      <c r="S2998" s="20"/>
      <c r="T2998" s="20"/>
      <c r="U2998" s="20"/>
      <c r="V2998" s="20"/>
      <c r="W2998" s="20"/>
    </row>
    <row r="2999" spans="1:23">
      <c r="A2999" s="20"/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20"/>
      <c r="O2999" s="20"/>
      <c r="P2999" s="20"/>
      <c r="Q2999" s="20"/>
      <c r="R2999" s="20"/>
      <c r="S2999" s="20"/>
      <c r="T2999" s="20"/>
      <c r="U2999" s="20"/>
      <c r="V2999" s="20"/>
      <c r="W2999" s="20"/>
    </row>
    <row r="3000" spans="1:23">
      <c r="A3000" s="20"/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20"/>
      <c r="O3000" s="20"/>
      <c r="P3000" s="20"/>
      <c r="Q3000" s="20"/>
      <c r="R3000" s="20"/>
      <c r="S3000" s="20"/>
      <c r="T3000" s="20"/>
      <c r="U3000" s="20"/>
      <c r="V3000" s="20"/>
      <c r="W3000" s="20"/>
    </row>
    <row r="3001" spans="1:23">
      <c r="A3001" s="20"/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20"/>
      <c r="O3001" s="20"/>
      <c r="P3001" s="20"/>
      <c r="Q3001" s="20"/>
      <c r="R3001" s="20"/>
      <c r="S3001" s="20"/>
      <c r="T3001" s="20"/>
      <c r="U3001" s="20"/>
      <c r="V3001" s="20"/>
      <c r="W3001" s="20"/>
    </row>
    <row r="3002" spans="1:23">
      <c r="A3002" s="20"/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20"/>
      <c r="O3002" s="20"/>
      <c r="P3002" s="20"/>
      <c r="Q3002" s="20"/>
      <c r="R3002" s="20"/>
      <c r="S3002" s="20"/>
      <c r="T3002" s="20"/>
      <c r="U3002" s="20"/>
      <c r="V3002" s="20"/>
      <c r="W3002" s="20"/>
    </row>
    <row r="3003" spans="1:23">
      <c r="A3003" s="20"/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20"/>
      <c r="O3003" s="20"/>
      <c r="P3003" s="20"/>
      <c r="Q3003" s="20"/>
      <c r="R3003" s="20"/>
      <c r="S3003" s="20"/>
      <c r="T3003" s="20"/>
      <c r="U3003" s="20"/>
      <c r="V3003" s="20"/>
      <c r="W3003" s="20"/>
    </row>
    <row r="3004" spans="1:23">
      <c r="A3004" s="20"/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20"/>
      <c r="O3004" s="20"/>
      <c r="P3004" s="20"/>
      <c r="Q3004" s="20"/>
      <c r="R3004" s="20"/>
      <c r="S3004" s="20"/>
      <c r="T3004" s="20"/>
      <c r="U3004" s="20"/>
      <c r="V3004" s="20"/>
      <c r="W3004" s="20"/>
    </row>
    <row r="3005" spans="1:23">
      <c r="A3005" s="20"/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20"/>
      <c r="O3005" s="20"/>
      <c r="P3005" s="20"/>
      <c r="Q3005" s="20"/>
      <c r="R3005" s="20"/>
      <c r="S3005" s="20"/>
      <c r="T3005" s="20"/>
      <c r="U3005" s="20"/>
      <c r="V3005" s="20"/>
      <c r="W3005" s="20"/>
    </row>
    <row r="3006" spans="1:23">
      <c r="A3006" s="20"/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  <c r="P3006" s="20"/>
      <c r="Q3006" s="20"/>
      <c r="R3006" s="20"/>
      <c r="S3006" s="20"/>
      <c r="T3006" s="20"/>
      <c r="U3006" s="20"/>
      <c r="V3006" s="20"/>
      <c r="W3006" s="20"/>
    </row>
    <row r="3007" spans="1:23">
      <c r="A3007" s="20"/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20"/>
      <c r="O3007" s="20"/>
      <c r="P3007" s="20"/>
      <c r="Q3007" s="20"/>
      <c r="R3007" s="20"/>
      <c r="S3007" s="20"/>
      <c r="T3007" s="20"/>
      <c r="U3007" s="20"/>
      <c r="V3007" s="20"/>
      <c r="W3007" s="20"/>
    </row>
    <row r="3008" spans="1:23">
      <c r="A3008" s="20"/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20"/>
      <c r="O3008" s="20"/>
      <c r="P3008" s="20"/>
      <c r="Q3008" s="20"/>
      <c r="R3008" s="20"/>
      <c r="S3008" s="20"/>
      <c r="T3008" s="20"/>
      <c r="U3008" s="20"/>
      <c r="V3008" s="20"/>
      <c r="W3008" s="20"/>
    </row>
    <row r="3009" spans="1:23">
      <c r="A3009" s="20"/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  <c r="R3009" s="20"/>
      <c r="S3009" s="20"/>
      <c r="T3009" s="20"/>
      <c r="U3009" s="20"/>
      <c r="V3009" s="20"/>
      <c r="W3009" s="20"/>
    </row>
    <row r="3010" spans="1:23">
      <c r="A3010" s="20"/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20"/>
      <c r="O3010" s="20"/>
      <c r="P3010" s="20"/>
      <c r="Q3010" s="20"/>
      <c r="R3010" s="20"/>
      <c r="S3010" s="20"/>
      <c r="T3010" s="20"/>
      <c r="U3010" s="20"/>
      <c r="V3010" s="20"/>
      <c r="W3010" s="20"/>
    </row>
    <row r="3011" spans="1:23">
      <c r="A3011" s="20"/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20"/>
      <c r="O3011" s="20"/>
      <c r="P3011" s="20"/>
      <c r="Q3011" s="20"/>
      <c r="R3011" s="20"/>
      <c r="S3011" s="20"/>
      <c r="T3011" s="20"/>
      <c r="U3011" s="20"/>
      <c r="V3011" s="20"/>
      <c r="W3011" s="20"/>
    </row>
    <row r="3012" spans="1:23">
      <c r="A3012" s="20"/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  <c r="P3012" s="20"/>
      <c r="Q3012" s="20"/>
      <c r="R3012" s="20"/>
      <c r="S3012" s="20"/>
      <c r="T3012" s="20"/>
      <c r="U3012" s="20"/>
      <c r="V3012" s="20"/>
      <c r="W3012" s="20"/>
    </row>
    <row r="3013" spans="1:23">
      <c r="A3013" s="20"/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20"/>
      <c r="O3013" s="20"/>
      <c r="P3013" s="20"/>
      <c r="Q3013" s="20"/>
      <c r="R3013" s="20"/>
      <c r="S3013" s="20"/>
      <c r="T3013" s="20"/>
      <c r="U3013" s="20"/>
      <c r="V3013" s="20"/>
      <c r="W3013" s="20"/>
    </row>
    <row r="3014" spans="1:23">
      <c r="A3014" s="20"/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20"/>
      <c r="O3014" s="20"/>
      <c r="P3014" s="20"/>
      <c r="Q3014" s="20"/>
      <c r="R3014" s="20"/>
      <c r="S3014" s="20"/>
      <c r="T3014" s="20"/>
      <c r="U3014" s="20"/>
      <c r="V3014" s="20"/>
      <c r="W3014" s="20"/>
    </row>
    <row r="3015" spans="1:23">
      <c r="A3015" s="20"/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  <c r="P3015" s="20"/>
      <c r="Q3015" s="20"/>
      <c r="R3015" s="20"/>
      <c r="S3015" s="20"/>
      <c r="T3015" s="20"/>
      <c r="U3015" s="20"/>
      <c r="V3015" s="20"/>
      <c r="W3015" s="20"/>
    </row>
    <row r="3016" spans="1:23">
      <c r="A3016" s="20"/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20"/>
      <c r="O3016" s="20"/>
      <c r="P3016" s="20"/>
      <c r="Q3016" s="20"/>
      <c r="R3016" s="20"/>
      <c r="S3016" s="20"/>
      <c r="T3016" s="20"/>
      <c r="U3016" s="20"/>
      <c r="V3016" s="20"/>
      <c r="W3016" s="20"/>
    </row>
    <row r="3017" spans="1:23">
      <c r="A3017" s="20"/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20"/>
      <c r="O3017" s="20"/>
      <c r="P3017" s="20"/>
      <c r="Q3017" s="20"/>
      <c r="R3017" s="20"/>
      <c r="S3017" s="20"/>
      <c r="T3017" s="20"/>
      <c r="U3017" s="20"/>
      <c r="V3017" s="20"/>
      <c r="W3017" s="20"/>
    </row>
    <row r="3018" spans="1:23">
      <c r="A3018" s="20"/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  <c r="P3018" s="20"/>
      <c r="Q3018" s="20"/>
      <c r="R3018" s="20"/>
      <c r="S3018" s="20"/>
      <c r="T3018" s="20"/>
      <c r="U3018" s="20"/>
      <c r="V3018" s="20"/>
      <c r="W3018" s="20"/>
    </row>
    <row r="3019" spans="1:23">
      <c r="A3019" s="20"/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20"/>
      <c r="O3019" s="20"/>
      <c r="P3019" s="20"/>
      <c r="Q3019" s="20"/>
      <c r="R3019" s="20"/>
      <c r="S3019" s="20"/>
      <c r="T3019" s="20"/>
      <c r="U3019" s="20"/>
      <c r="V3019" s="20"/>
      <c r="W3019" s="20"/>
    </row>
    <row r="3020" spans="1:23">
      <c r="A3020" s="20"/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20"/>
      <c r="O3020" s="20"/>
      <c r="P3020" s="20"/>
      <c r="Q3020" s="20"/>
      <c r="R3020" s="20"/>
      <c r="S3020" s="20"/>
      <c r="T3020" s="20"/>
      <c r="U3020" s="20"/>
      <c r="V3020" s="20"/>
      <c r="W3020" s="20"/>
    </row>
    <row r="3021" spans="1:23">
      <c r="A3021" s="20"/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  <c r="P3021" s="20"/>
      <c r="Q3021" s="20"/>
      <c r="R3021" s="20"/>
      <c r="S3021" s="20"/>
      <c r="T3021" s="20"/>
      <c r="U3021" s="20"/>
      <c r="V3021" s="20"/>
      <c r="W3021" s="20"/>
    </row>
    <row r="3022" spans="1:23">
      <c r="A3022" s="20"/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20"/>
      <c r="O3022" s="20"/>
      <c r="P3022" s="20"/>
      <c r="Q3022" s="20"/>
      <c r="R3022" s="20"/>
      <c r="S3022" s="20"/>
      <c r="T3022" s="20"/>
      <c r="U3022" s="20"/>
      <c r="V3022" s="20"/>
      <c r="W3022" s="20"/>
    </row>
    <row r="3023" spans="1:23">
      <c r="A3023" s="20"/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20"/>
      <c r="O3023" s="20"/>
      <c r="P3023" s="20"/>
      <c r="Q3023" s="20"/>
      <c r="R3023" s="20"/>
      <c r="S3023" s="20"/>
      <c r="T3023" s="20"/>
      <c r="U3023" s="20"/>
      <c r="V3023" s="20"/>
      <c r="W3023" s="20"/>
    </row>
    <row r="3024" spans="1:23">
      <c r="A3024" s="20"/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  <c r="P3024" s="20"/>
      <c r="Q3024" s="20"/>
      <c r="R3024" s="20"/>
      <c r="S3024" s="20"/>
      <c r="T3024" s="20"/>
      <c r="U3024" s="20"/>
      <c r="V3024" s="20"/>
      <c r="W3024" s="20"/>
    </row>
    <row r="3025" spans="1:23">
      <c r="A3025" s="20"/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20"/>
      <c r="O3025" s="20"/>
      <c r="P3025" s="20"/>
      <c r="Q3025" s="20"/>
      <c r="R3025" s="20"/>
      <c r="S3025" s="20"/>
      <c r="T3025" s="20"/>
      <c r="U3025" s="20"/>
      <c r="V3025" s="20"/>
      <c r="W3025" s="20"/>
    </row>
    <row r="3026" spans="1:23">
      <c r="A3026" s="20"/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20"/>
      <c r="O3026" s="20"/>
      <c r="P3026" s="20"/>
      <c r="Q3026" s="20"/>
      <c r="R3026" s="20"/>
      <c r="S3026" s="20"/>
      <c r="T3026" s="20"/>
      <c r="U3026" s="20"/>
      <c r="V3026" s="20"/>
      <c r="W3026" s="20"/>
    </row>
    <row r="3027" spans="1:23">
      <c r="A3027" s="20"/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  <c r="R3027" s="20"/>
      <c r="S3027" s="20"/>
      <c r="T3027" s="20"/>
      <c r="U3027" s="20"/>
      <c r="V3027" s="20"/>
      <c r="W3027" s="20"/>
    </row>
    <row r="3028" spans="1:23">
      <c r="A3028" s="20"/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20"/>
      <c r="O3028" s="20"/>
      <c r="P3028" s="20"/>
      <c r="Q3028" s="20"/>
      <c r="R3028" s="20"/>
      <c r="S3028" s="20"/>
      <c r="T3028" s="20"/>
      <c r="U3028" s="20"/>
      <c r="V3028" s="20"/>
      <c r="W3028" s="20"/>
    </row>
    <row r="3029" spans="1:23">
      <c r="A3029" s="20"/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20"/>
      <c r="O3029" s="20"/>
      <c r="P3029" s="20"/>
      <c r="Q3029" s="20"/>
      <c r="R3029" s="20"/>
      <c r="S3029" s="20"/>
      <c r="T3029" s="20"/>
      <c r="U3029" s="20"/>
      <c r="V3029" s="20"/>
      <c r="W3029" s="20"/>
    </row>
    <row r="3030" spans="1:23">
      <c r="A3030" s="20"/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20"/>
      <c r="O3030" s="20"/>
      <c r="P3030" s="20"/>
      <c r="Q3030" s="20"/>
      <c r="R3030" s="20"/>
      <c r="S3030" s="20"/>
      <c r="T3030" s="20"/>
      <c r="U3030" s="20"/>
      <c r="V3030" s="20"/>
      <c r="W3030" s="20"/>
    </row>
    <row r="3031" spans="1:23">
      <c r="A3031" s="20"/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20"/>
      <c r="O3031" s="20"/>
      <c r="P3031" s="20"/>
      <c r="Q3031" s="20"/>
      <c r="R3031" s="20"/>
      <c r="S3031" s="20"/>
      <c r="T3031" s="20"/>
      <c r="U3031" s="20"/>
      <c r="V3031" s="20"/>
      <c r="W3031" s="20"/>
    </row>
    <row r="3032" spans="1:23">
      <c r="A3032" s="20"/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20"/>
      <c r="O3032" s="20"/>
      <c r="P3032" s="20"/>
      <c r="Q3032" s="20"/>
      <c r="R3032" s="20"/>
      <c r="S3032" s="20"/>
      <c r="T3032" s="20"/>
      <c r="U3032" s="20"/>
      <c r="V3032" s="20"/>
      <c r="W3032" s="20"/>
    </row>
    <row r="3033" spans="1:23">
      <c r="A3033" s="20"/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20"/>
      <c r="O3033" s="20"/>
      <c r="P3033" s="20"/>
      <c r="Q3033" s="20"/>
      <c r="R3033" s="20"/>
      <c r="S3033" s="20"/>
      <c r="T3033" s="20"/>
      <c r="U3033" s="20"/>
      <c r="V3033" s="20"/>
      <c r="W3033" s="20"/>
    </row>
    <row r="3034" spans="1:23">
      <c r="A3034" s="20"/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20"/>
      <c r="O3034" s="20"/>
      <c r="P3034" s="20"/>
      <c r="Q3034" s="20"/>
      <c r="R3034" s="20"/>
      <c r="S3034" s="20"/>
      <c r="T3034" s="20"/>
      <c r="U3034" s="20"/>
      <c r="V3034" s="20"/>
      <c r="W3034" s="20"/>
    </row>
    <row r="3035" spans="1:23">
      <c r="A3035" s="20"/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20"/>
      <c r="O3035" s="20"/>
      <c r="P3035" s="20"/>
      <c r="Q3035" s="20"/>
      <c r="R3035" s="20"/>
      <c r="S3035" s="20"/>
      <c r="T3035" s="20"/>
      <c r="U3035" s="20"/>
      <c r="V3035" s="20"/>
      <c r="W3035" s="20"/>
    </row>
    <row r="3036" spans="1:23">
      <c r="A3036" s="20"/>
      <c r="B3036" s="20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20"/>
      <c r="O3036" s="20"/>
      <c r="P3036" s="20"/>
      <c r="Q3036" s="20"/>
      <c r="R3036" s="20"/>
      <c r="S3036" s="20"/>
      <c r="T3036" s="20"/>
      <c r="U3036" s="20"/>
      <c r="V3036" s="20"/>
      <c r="W3036" s="20"/>
    </row>
    <row r="3037" spans="1:23">
      <c r="A3037" s="20"/>
      <c r="B3037" s="20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20"/>
      <c r="O3037" s="20"/>
      <c r="P3037" s="20"/>
      <c r="Q3037" s="20"/>
      <c r="R3037" s="20"/>
      <c r="S3037" s="20"/>
      <c r="T3037" s="20"/>
      <c r="U3037" s="20"/>
      <c r="V3037" s="20"/>
      <c r="W3037" s="20"/>
    </row>
    <row r="3038" spans="1:23">
      <c r="A3038" s="20"/>
      <c r="B3038" s="20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  <c r="R3038" s="20"/>
      <c r="S3038" s="20"/>
      <c r="T3038" s="20"/>
      <c r="U3038" s="20"/>
      <c r="V3038" s="20"/>
      <c r="W3038" s="20"/>
    </row>
    <row r="3039" spans="1:23">
      <c r="A3039" s="20"/>
      <c r="B3039" s="20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  <c r="R3039" s="20"/>
      <c r="S3039" s="20"/>
      <c r="T3039" s="20"/>
      <c r="U3039" s="20"/>
      <c r="V3039" s="20"/>
      <c r="W3039" s="20"/>
    </row>
    <row r="3040" spans="1:23">
      <c r="A3040" s="20"/>
      <c r="B3040" s="20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20"/>
      <c r="O3040" s="20"/>
      <c r="P3040" s="20"/>
      <c r="Q3040" s="20"/>
      <c r="R3040" s="20"/>
      <c r="S3040" s="20"/>
      <c r="T3040" s="20"/>
      <c r="U3040" s="20"/>
      <c r="V3040" s="20"/>
      <c r="W3040" s="20"/>
    </row>
    <row r="3041" spans="1:23">
      <c r="A3041" s="20"/>
      <c r="B3041" s="20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20"/>
      <c r="O3041" s="20"/>
      <c r="P3041" s="20"/>
      <c r="Q3041" s="20"/>
      <c r="R3041" s="20"/>
      <c r="S3041" s="20"/>
      <c r="T3041" s="20"/>
      <c r="U3041" s="20"/>
      <c r="V3041" s="20"/>
      <c r="W3041" s="20"/>
    </row>
    <row r="3042" spans="1:23">
      <c r="A3042" s="20"/>
      <c r="B3042" s="20"/>
      <c r="C3042" s="20"/>
      <c r="D3042" s="20"/>
      <c r="E3042" s="20"/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  <c r="R3042" s="20"/>
      <c r="S3042" s="20"/>
      <c r="T3042" s="20"/>
      <c r="U3042" s="20"/>
      <c r="V3042" s="20"/>
      <c r="W3042" s="20"/>
    </row>
    <row r="3043" spans="1:23">
      <c r="A3043" s="20"/>
      <c r="B3043" s="20"/>
      <c r="C3043" s="20"/>
      <c r="D3043" s="20"/>
      <c r="E3043" s="20"/>
      <c r="F3043" s="20"/>
      <c r="G3043" s="20"/>
      <c r="H3043" s="20"/>
      <c r="I3043" s="20"/>
      <c r="J3043" s="20"/>
      <c r="K3043" s="20"/>
      <c r="L3043" s="20"/>
      <c r="M3043" s="20"/>
      <c r="N3043" s="20"/>
      <c r="O3043" s="20"/>
      <c r="P3043" s="20"/>
      <c r="Q3043" s="20"/>
      <c r="R3043" s="20"/>
      <c r="S3043" s="20"/>
      <c r="T3043" s="20"/>
      <c r="U3043" s="20"/>
      <c r="V3043" s="20"/>
      <c r="W3043" s="20"/>
    </row>
    <row r="3044" spans="1:23">
      <c r="A3044" s="20"/>
      <c r="B3044" s="20"/>
      <c r="C3044" s="20"/>
      <c r="D3044" s="20"/>
      <c r="E3044" s="20"/>
      <c r="F3044" s="20"/>
      <c r="G3044" s="20"/>
      <c r="H3044" s="20"/>
      <c r="I3044" s="20"/>
      <c r="J3044" s="20"/>
      <c r="K3044" s="20"/>
      <c r="L3044" s="20"/>
      <c r="M3044" s="20"/>
      <c r="N3044" s="20"/>
      <c r="O3044" s="20"/>
      <c r="P3044" s="20"/>
      <c r="Q3044" s="20"/>
      <c r="R3044" s="20"/>
      <c r="S3044" s="20"/>
      <c r="T3044" s="20"/>
      <c r="U3044" s="20"/>
      <c r="V3044" s="20"/>
      <c r="W3044" s="20"/>
    </row>
    <row r="3045" spans="1:23">
      <c r="A3045" s="20"/>
      <c r="B3045" s="20"/>
      <c r="C3045" s="20"/>
      <c r="D3045" s="20"/>
      <c r="E3045" s="20"/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  <c r="R3045" s="20"/>
      <c r="S3045" s="20"/>
      <c r="T3045" s="20"/>
      <c r="U3045" s="20"/>
      <c r="V3045" s="20"/>
      <c r="W3045" s="20"/>
    </row>
    <row r="3046" spans="1:23">
      <c r="A3046" s="20"/>
      <c r="B3046" s="20"/>
      <c r="C3046" s="20"/>
      <c r="D3046" s="20"/>
      <c r="E3046" s="20"/>
      <c r="F3046" s="20"/>
      <c r="G3046" s="20"/>
      <c r="H3046" s="20"/>
      <c r="I3046" s="20"/>
      <c r="J3046" s="20"/>
      <c r="K3046" s="20"/>
      <c r="L3046" s="20"/>
      <c r="M3046" s="20"/>
      <c r="N3046" s="20"/>
      <c r="O3046" s="20"/>
      <c r="P3046" s="20"/>
      <c r="Q3046" s="20"/>
      <c r="R3046" s="20"/>
      <c r="S3046" s="20"/>
      <c r="T3046" s="20"/>
      <c r="U3046" s="20"/>
      <c r="V3046" s="20"/>
      <c r="W3046" s="20"/>
    </row>
    <row r="3047" spans="1:23">
      <c r="A3047" s="20"/>
      <c r="B3047" s="20"/>
      <c r="C3047" s="20"/>
      <c r="D3047" s="20"/>
      <c r="E3047" s="20"/>
      <c r="F3047" s="20"/>
      <c r="G3047" s="20"/>
      <c r="H3047" s="20"/>
      <c r="I3047" s="20"/>
      <c r="J3047" s="20"/>
      <c r="K3047" s="20"/>
      <c r="L3047" s="20"/>
      <c r="M3047" s="20"/>
      <c r="N3047" s="20"/>
      <c r="O3047" s="20"/>
      <c r="P3047" s="20"/>
      <c r="Q3047" s="20"/>
      <c r="R3047" s="20"/>
      <c r="S3047" s="20"/>
      <c r="T3047" s="20"/>
      <c r="U3047" s="20"/>
      <c r="V3047" s="20"/>
      <c r="W3047" s="20"/>
    </row>
    <row r="3048" spans="1:23">
      <c r="A3048" s="20"/>
      <c r="B3048" s="20"/>
      <c r="C3048" s="20"/>
      <c r="D3048" s="20"/>
      <c r="E3048" s="20"/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  <c r="P3048" s="20"/>
      <c r="Q3048" s="20"/>
      <c r="R3048" s="20"/>
      <c r="S3048" s="20"/>
      <c r="T3048" s="20"/>
      <c r="U3048" s="20"/>
      <c r="V3048" s="20"/>
      <c r="W3048" s="20"/>
    </row>
    <row r="3049" spans="1:23">
      <c r="A3049" s="20"/>
      <c r="B3049" s="20"/>
      <c r="C3049" s="20"/>
      <c r="D3049" s="20"/>
      <c r="E3049" s="20"/>
      <c r="F3049" s="20"/>
      <c r="G3049" s="20"/>
      <c r="H3049" s="20"/>
      <c r="I3049" s="20"/>
      <c r="J3049" s="20"/>
      <c r="K3049" s="20"/>
      <c r="L3049" s="20"/>
      <c r="M3049" s="20"/>
      <c r="N3049" s="20"/>
      <c r="O3049" s="20"/>
      <c r="P3049" s="20"/>
      <c r="Q3049" s="20"/>
      <c r="R3049" s="20"/>
      <c r="S3049" s="20"/>
      <c r="T3049" s="20"/>
      <c r="U3049" s="20"/>
      <c r="V3049" s="20"/>
      <c r="W3049" s="20"/>
    </row>
    <row r="3050" spans="1:23">
      <c r="A3050" s="20"/>
      <c r="B3050" s="20"/>
      <c r="C3050" s="20"/>
      <c r="D3050" s="20"/>
      <c r="E3050" s="20"/>
      <c r="F3050" s="20"/>
      <c r="G3050" s="20"/>
      <c r="H3050" s="20"/>
      <c r="I3050" s="20"/>
      <c r="J3050" s="20"/>
      <c r="K3050" s="20"/>
      <c r="L3050" s="20"/>
      <c r="M3050" s="20"/>
      <c r="N3050" s="20"/>
      <c r="O3050" s="20"/>
      <c r="P3050" s="20"/>
      <c r="Q3050" s="20"/>
      <c r="R3050" s="20"/>
      <c r="S3050" s="20"/>
      <c r="T3050" s="20"/>
      <c r="U3050" s="20"/>
      <c r="V3050" s="20"/>
      <c r="W3050" s="20"/>
    </row>
    <row r="3051" spans="1:23">
      <c r="A3051" s="20"/>
      <c r="B3051" s="20"/>
      <c r="C3051" s="20"/>
      <c r="D3051" s="20"/>
      <c r="E3051" s="20"/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  <c r="P3051" s="20"/>
      <c r="Q3051" s="20"/>
      <c r="R3051" s="20"/>
      <c r="S3051" s="20"/>
      <c r="T3051" s="20"/>
      <c r="U3051" s="20"/>
      <c r="V3051" s="20"/>
      <c r="W3051" s="20"/>
    </row>
    <row r="3052" spans="1:23">
      <c r="A3052" s="20"/>
      <c r="B3052" s="20"/>
      <c r="C3052" s="20"/>
      <c r="D3052" s="20"/>
      <c r="E3052" s="20"/>
      <c r="F3052" s="20"/>
      <c r="G3052" s="20"/>
      <c r="H3052" s="20"/>
      <c r="I3052" s="20"/>
      <c r="J3052" s="20"/>
      <c r="K3052" s="20"/>
      <c r="L3052" s="20"/>
      <c r="M3052" s="20"/>
      <c r="N3052" s="20"/>
      <c r="O3052" s="20"/>
      <c r="P3052" s="20"/>
      <c r="Q3052" s="20"/>
      <c r="R3052" s="20"/>
      <c r="S3052" s="20"/>
      <c r="T3052" s="20"/>
      <c r="U3052" s="20"/>
      <c r="V3052" s="20"/>
      <c r="W3052" s="20"/>
    </row>
    <row r="3053" spans="1:23">
      <c r="A3053" s="20"/>
      <c r="B3053" s="20"/>
      <c r="C3053" s="20"/>
      <c r="D3053" s="20"/>
      <c r="E3053" s="20"/>
      <c r="F3053" s="20"/>
      <c r="G3053" s="20"/>
      <c r="H3053" s="20"/>
      <c r="I3053" s="20"/>
      <c r="J3053" s="20"/>
      <c r="K3053" s="20"/>
      <c r="L3053" s="20"/>
      <c r="M3053" s="20"/>
      <c r="N3053" s="20"/>
      <c r="O3053" s="20"/>
      <c r="P3053" s="20"/>
      <c r="Q3053" s="20"/>
      <c r="R3053" s="20"/>
      <c r="S3053" s="20"/>
      <c r="T3053" s="20"/>
      <c r="U3053" s="20"/>
      <c r="V3053" s="20"/>
      <c r="W3053" s="20"/>
    </row>
    <row r="3054" spans="1:23">
      <c r="A3054" s="20"/>
      <c r="B3054" s="20"/>
      <c r="C3054" s="20"/>
      <c r="D3054" s="20"/>
      <c r="E3054" s="20"/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  <c r="R3054" s="20"/>
      <c r="S3054" s="20"/>
      <c r="T3054" s="20"/>
      <c r="U3054" s="20"/>
      <c r="V3054" s="20"/>
      <c r="W3054" s="20"/>
    </row>
    <row r="3055" spans="1:23">
      <c r="A3055" s="20"/>
      <c r="B3055" s="20"/>
      <c r="C3055" s="20"/>
      <c r="D3055" s="20"/>
      <c r="E3055" s="20"/>
      <c r="F3055" s="20"/>
      <c r="G3055" s="20"/>
      <c r="H3055" s="20"/>
      <c r="I3055" s="20"/>
      <c r="J3055" s="20"/>
      <c r="K3055" s="20"/>
      <c r="L3055" s="20"/>
      <c r="M3055" s="20"/>
      <c r="N3055" s="20"/>
      <c r="O3055" s="20"/>
      <c r="P3055" s="20"/>
      <c r="Q3055" s="20"/>
      <c r="R3055" s="20"/>
      <c r="S3055" s="20"/>
      <c r="T3055" s="20"/>
      <c r="U3055" s="20"/>
      <c r="V3055" s="20"/>
      <c r="W3055" s="20"/>
    </row>
    <row r="3056" spans="1:23">
      <c r="A3056" s="20"/>
      <c r="B3056" s="20"/>
      <c r="C3056" s="20"/>
      <c r="D3056" s="20"/>
      <c r="E3056" s="20"/>
      <c r="F3056" s="20"/>
      <c r="G3056" s="20"/>
      <c r="H3056" s="20"/>
      <c r="I3056" s="20"/>
      <c r="J3056" s="20"/>
      <c r="K3056" s="20"/>
      <c r="L3056" s="20"/>
      <c r="M3056" s="20"/>
      <c r="N3056" s="20"/>
      <c r="O3056" s="20"/>
      <c r="P3056" s="20"/>
      <c r="Q3056" s="20"/>
      <c r="R3056" s="20"/>
      <c r="S3056" s="20"/>
      <c r="T3056" s="20"/>
      <c r="U3056" s="20"/>
      <c r="V3056" s="20"/>
      <c r="W3056" s="20"/>
    </row>
    <row r="3057" spans="1:23">
      <c r="A3057" s="20"/>
      <c r="B3057" s="20"/>
      <c r="C3057" s="20"/>
      <c r="D3057" s="20"/>
      <c r="E3057" s="20"/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  <c r="P3057" s="20"/>
      <c r="Q3057" s="20"/>
      <c r="R3057" s="20"/>
      <c r="S3057" s="20"/>
      <c r="T3057" s="20"/>
      <c r="U3057" s="20"/>
      <c r="V3057" s="20"/>
      <c r="W3057" s="20"/>
    </row>
    <row r="3058" spans="1:23">
      <c r="A3058" s="20"/>
      <c r="B3058" s="20"/>
      <c r="C3058" s="20"/>
      <c r="D3058" s="20"/>
      <c r="E3058" s="20"/>
      <c r="F3058" s="20"/>
      <c r="G3058" s="20"/>
      <c r="H3058" s="20"/>
      <c r="I3058" s="20"/>
      <c r="J3058" s="20"/>
      <c r="K3058" s="20"/>
      <c r="L3058" s="20"/>
      <c r="M3058" s="20"/>
      <c r="N3058" s="20"/>
      <c r="O3058" s="20"/>
      <c r="P3058" s="20"/>
      <c r="Q3058" s="20"/>
      <c r="R3058" s="20"/>
      <c r="S3058" s="20"/>
      <c r="T3058" s="20"/>
      <c r="U3058" s="20"/>
      <c r="V3058" s="20"/>
      <c r="W3058" s="20"/>
    </row>
    <row r="3059" spans="1:23">
      <c r="A3059" s="20"/>
      <c r="B3059" s="20"/>
      <c r="C3059" s="20"/>
      <c r="D3059" s="20"/>
      <c r="E3059" s="20"/>
      <c r="F3059" s="20"/>
      <c r="G3059" s="20"/>
      <c r="H3059" s="20"/>
      <c r="I3059" s="20"/>
      <c r="J3059" s="20"/>
      <c r="K3059" s="20"/>
      <c r="L3059" s="20"/>
      <c r="M3059" s="20"/>
      <c r="N3059" s="20"/>
      <c r="O3059" s="20"/>
      <c r="P3059" s="20"/>
      <c r="Q3059" s="20"/>
      <c r="R3059" s="20"/>
      <c r="S3059" s="20"/>
      <c r="T3059" s="20"/>
      <c r="U3059" s="20"/>
      <c r="V3059" s="20"/>
      <c r="W3059" s="20"/>
    </row>
    <row r="3060" spans="1:23">
      <c r="A3060" s="20"/>
      <c r="B3060" s="20"/>
      <c r="C3060" s="20"/>
      <c r="D3060" s="20"/>
      <c r="E3060" s="20"/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  <c r="P3060" s="20"/>
      <c r="Q3060" s="20"/>
      <c r="R3060" s="20"/>
      <c r="S3060" s="20"/>
      <c r="T3060" s="20"/>
      <c r="U3060" s="20"/>
      <c r="V3060" s="20"/>
      <c r="W3060" s="20"/>
    </row>
    <row r="3061" spans="1:23">
      <c r="A3061" s="20"/>
      <c r="B3061" s="20"/>
      <c r="C3061" s="20"/>
      <c r="D3061" s="20"/>
      <c r="E3061" s="20"/>
      <c r="F3061" s="20"/>
      <c r="G3061" s="20"/>
      <c r="H3061" s="20"/>
      <c r="I3061" s="20"/>
      <c r="J3061" s="20"/>
      <c r="K3061" s="20"/>
      <c r="L3061" s="20"/>
      <c r="M3061" s="20"/>
      <c r="N3061" s="20"/>
      <c r="O3061" s="20"/>
      <c r="P3061" s="20"/>
      <c r="Q3061" s="20"/>
      <c r="R3061" s="20"/>
      <c r="S3061" s="20"/>
      <c r="T3061" s="20"/>
      <c r="U3061" s="20"/>
      <c r="V3061" s="20"/>
      <c r="W3061" s="20"/>
    </row>
    <row r="3062" spans="1:23">
      <c r="A3062" s="20"/>
      <c r="B3062" s="20"/>
      <c r="C3062" s="20"/>
      <c r="D3062" s="20"/>
      <c r="E3062" s="20"/>
      <c r="F3062" s="20"/>
      <c r="G3062" s="20"/>
      <c r="H3062" s="20"/>
      <c r="I3062" s="20"/>
      <c r="J3062" s="20"/>
      <c r="K3062" s="20"/>
      <c r="L3062" s="20"/>
      <c r="M3062" s="20"/>
      <c r="N3062" s="20"/>
      <c r="O3062" s="20"/>
      <c r="P3062" s="20"/>
      <c r="Q3062" s="20"/>
      <c r="R3062" s="20"/>
      <c r="S3062" s="20"/>
      <c r="T3062" s="20"/>
      <c r="U3062" s="20"/>
      <c r="V3062" s="20"/>
      <c r="W3062" s="20"/>
    </row>
    <row r="3063" spans="1:23">
      <c r="A3063" s="20"/>
      <c r="B3063" s="20"/>
      <c r="C3063" s="20"/>
      <c r="D3063" s="20"/>
      <c r="E3063" s="20"/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  <c r="P3063" s="20"/>
      <c r="Q3063" s="20"/>
      <c r="R3063" s="20"/>
      <c r="S3063" s="20"/>
      <c r="T3063" s="20"/>
      <c r="U3063" s="20"/>
      <c r="V3063" s="20"/>
      <c r="W3063" s="20"/>
    </row>
    <row r="3064" spans="1:23">
      <c r="A3064" s="20"/>
      <c r="B3064" s="20"/>
      <c r="C3064" s="20"/>
      <c r="D3064" s="20"/>
      <c r="E3064" s="20"/>
      <c r="F3064" s="20"/>
      <c r="G3064" s="20"/>
      <c r="H3064" s="20"/>
      <c r="I3064" s="20"/>
      <c r="J3064" s="20"/>
      <c r="K3064" s="20"/>
      <c r="L3064" s="20"/>
      <c r="M3064" s="20"/>
      <c r="N3064" s="20"/>
      <c r="O3064" s="20"/>
      <c r="P3064" s="20"/>
      <c r="Q3064" s="20"/>
      <c r="R3064" s="20"/>
      <c r="S3064" s="20"/>
      <c r="T3064" s="20"/>
      <c r="U3064" s="20"/>
      <c r="V3064" s="20"/>
      <c r="W3064" s="20"/>
    </row>
    <row r="3065" spans="1:23">
      <c r="A3065" s="20"/>
      <c r="B3065" s="20"/>
      <c r="C3065" s="20"/>
      <c r="D3065" s="20"/>
      <c r="E3065" s="20"/>
      <c r="F3065" s="20"/>
      <c r="G3065" s="20"/>
      <c r="H3065" s="20"/>
      <c r="I3065" s="20"/>
      <c r="J3065" s="20"/>
      <c r="K3065" s="20"/>
      <c r="L3065" s="20"/>
      <c r="M3065" s="20"/>
      <c r="N3065" s="20"/>
      <c r="O3065" s="20"/>
      <c r="P3065" s="20"/>
      <c r="Q3065" s="20"/>
      <c r="R3065" s="20"/>
      <c r="S3065" s="20"/>
      <c r="T3065" s="20"/>
      <c r="U3065" s="20"/>
      <c r="V3065" s="20"/>
      <c r="W3065" s="20"/>
    </row>
    <row r="3066" spans="1:23">
      <c r="A3066" s="20"/>
      <c r="B3066" s="20"/>
      <c r="C3066" s="20"/>
      <c r="D3066" s="20"/>
      <c r="E3066" s="20"/>
      <c r="F3066" s="20"/>
      <c r="G3066" s="20"/>
      <c r="H3066" s="20"/>
      <c r="I3066" s="20"/>
      <c r="J3066" s="20"/>
      <c r="K3066" s="20"/>
      <c r="L3066" s="20"/>
      <c r="M3066" s="20"/>
      <c r="N3066" s="20"/>
      <c r="O3066" s="20"/>
      <c r="P3066" s="20"/>
      <c r="Q3066" s="20"/>
      <c r="R3066" s="20"/>
      <c r="S3066" s="20"/>
      <c r="T3066" s="20"/>
      <c r="U3066" s="20"/>
      <c r="V3066" s="20"/>
      <c r="W3066" s="20"/>
    </row>
    <row r="3067" spans="1:23">
      <c r="A3067" s="20"/>
      <c r="B3067" s="20"/>
      <c r="C3067" s="20"/>
      <c r="D3067" s="20"/>
      <c r="E3067" s="20"/>
      <c r="F3067" s="20"/>
      <c r="G3067" s="20"/>
      <c r="H3067" s="20"/>
      <c r="I3067" s="20"/>
      <c r="J3067" s="20"/>
      <c r="K3067" s="20"/>
      <c r="L3067" s="20"/>
      <c r="M3067" s="20"/>
      <c r="N3067" s="20"/>
      <c r="O3067" s="20"/>
      <c r="P3067" s="20"/>
      <c r="Q3067" s="20"/>
      <c r="R3067" s="20"/>
      <c r="S3067" s="20"/>
      <c r="T3067" s="20"/>
      <c r="U3067" s="20"/>
      <c r="V3067" s="20"/>
      <c r="W3067" s="20"/>
    </row>
    <row r="3068" spans="1:23">
      <c r="A3068" s="20"/>
      <c r="B3068" s="20"/>
      <c r="C3068" s="20"/>
      <c r="D3068" s="20"/>
      <c r="E3068" s="20"/>
      <c r="F3068" s="20"/>
      <c r="G3068" s="20"/>
      <c r="H3068" s="20"/>
      <c r="I3068" s="20"/>
      <c r="J3068" s="20"/>
      <c r="K3068" s="20"/>
      <c r="L3068" s="20"/>
      <c r="M3068" s="20"/>
      <c r="N3068" s="20"/>
      <c r="O3068" s="20"/>
      <c r="P3068" s="20"/>
      <c r="Q3068" s="20"/>
      <c r="R3068" s="20"/>
      <c r="S3068" s="20"/>
      <c r="T3068" s="20"/>
      <c r="U3068" s="20"/>
      <c r="V3068" s="20"/>
      <c r="W3068" s="20"/>
    </row>
    <row r="3069" spans="1:23">
      <c r="A3069" s="20"/>
      <c r="B3069" s="20"/>
      <c r="C3069" s="20"/>
      <c r="D3069" s="20"/>
      <c r="E3069" s="20"/>
      <c r="F3069" s="20"/>
      <c r="G3069" s="20"/>
      <c r="H3069" s="20"/>
      <c r="I3069" s="20"/>
      <c r="J3069" s="20"/>
      <c r="K3069" s="20"/>
      <c r="L3069" s="20"/>
      <c r="M3069" s="20"/>
      <c r="N3069" s="20"/>
      <c r="O3069" s="20"/>
      <c r="P3069" s="20"/>
      <c r="Q3069" s="20"/>
      <c r="R3069" s="20"/>
      <c r="S3069" s="20"/>
      <c r="T3069" s="20"/>
      <c r="U3069" s="20"/>
      <c r="V3069" s="20"/>
      <c r="W3069" s="20"/>
    </row>
    <row r="3070" spans="1:23">
      <c r="A3070" s="20"/>
      <c r="B3070" s="20"/>
      <c r="C3070" s="20"/>
      <c r="D3070" s="20"/>
      <c r="E3070" s="20"/>
      <c r="F3070" s="20"/>
      <c r="G3070" s="20"/>
      <c r="H3070" s="20"/>
      <c r="I3070" s="20"/>
      <c r="J3070" s="20"/>
      <c r="K3070" s="20"/>
      <c r="L3070" s="20"/>
      <c r="M3070" s="20"/>
      <c r="N3070" s="20"/>
      <c r="O3070" s="20"/>
      <c r="P3070" s="20"/>
      <c r="Q3070" s="20"/>
      <c r="R3070" s="20"/>
      <c r="S3070" s="20"/>
      <c r="T3070" s="20"/>
      <c r="U3070" s="20"/>
      <c r="V3070" s="20"/>
      <c r="W3070" s="20"/>
    </row>
    <row r="3071" spans="1:23">
      <c r="A3071" s="20"/>
      <c r="B3071" s="20"/>
      <c r="C3071" s="20"/>
      <c r="D3071" s="20"/>
      <c r="E3071" s="20"/>
      <c r="F3071" s="20"/>
      <c r="G3071" s="20"/>
      <c r="H3071" s="20"/>
      <c r="I3071" s="20"/>
      <c r="J3071" s="20"/>
      <c r="K3071" s="20"/>
      <c r="L3071" s="20"/>
      <c r="M3071" s="20"/>
      <c r="N3071" s="20"/>
      <c r="O3071" s="20"/>
      <c r="P3071" s="20"/>
      <c r="Q3071" s="20"/>
      <c r="R3071" s="20"/>
      <c r="S3071" s="20"/>
      <c r="T3071" s="20"/>
      <c r="U3071" s="20"/>
      <c r="V3071" s="20"/>
      <c r="W3071" s="20"/>
    </row>
    <row r="3072" spans="1:23">
      <c r="A3072" s="20"/>
      <c r="B3072" s="20"/>
      <c r="C3072" s="20"/>
      <c r="D3072" s="20"/>
      <c r="E3072" s="20"/>
      <c r="F3072" s="20"/>
      <c r="G3072" s="20"/>
      <c r="H3072" s="20"/>
      <c r="I3072" s="20"/>
      <c r="J3072" s="20"/>
      <c r="K3072" s="20"/>
      <c r="L3072" s="20"/>
      <c r="M3072" s="20"/>
      <c r="N3072" s="20"/>
      <c r="O3072" s="20"/>
      <c r="P3072" s="20"/>
      <c r="Q3072" s="20"/>
      <c r="R3072" s="20"/>
      <c r="S3072" s="20"/>
      <c r="T3072" s="20"/>
      <c r="U3072" s="20"/>
      <c r="V3072" s="20"/>
      <c r="W3072" s="20"/>
    </row>
    <row r="3073" spans="1:23">
      <c r="A3073" s="20"/>
      <c r="B3073" s="20"/>
      <c r="C3073" s="20"/>
      <c r="D3073" s="20"/>
      <c r="E3073" s="20"/>
      <c r="F3073" s="20"/>
      <c r="G3073" s="20"/>
      <c r="H3073" s="20"/>
      <c r="I3073" s="20"/>
      <c r="J3073" s="20"/>
      <c r="K3073" s="20"/>
      <c r="L3073" s="20"/>
      <c r="M3073" s="20"/>
      <c r="N3073" s="20"/>
      <c r="O3073" s="20"/>
      <c r="P3073" s="20"/>
      <c r="Q3073" s="20"/>
      <c r="R3073" s="20"/>
      <c r="S3073" s="20"/>
      <c r="T3073" s="20"/>
      <c r="U3073" s="20"/>
      <c r="V3073" s="20"/>
      <c r="W3073" s="20"/>
    </row>
    <row r="3074" spans="1:23">
      <c r="A3074" s="20"/>
      <c r="B3074" s="20"/>
      <c r="C3074" s="20"/>
      <c r="D3074" s="20"/>
      <c r="E3074" s="20"/>
      <c r="F3074" s="20"/>
      <c r="G3074" s="20"/>
      <c r="H3074" s="20"/>
      <c r="I3074" s="20"/>
      <c r="J3074" s="20"/>
      <c r="K3074" s="20"/>
      <c r="L3074" s="20"/>
      <c r="M3074" s="20"/>
      <c r="N3074" s="20"/>
      <c r="O3074" s="20"/>
      <c r="P3074" s="20"/>
      <c r="Q3074" s="20"/>
      <c r="R3074" s="20"/>
      <c r="S3074" s="20"/>
      <c r="T3074" s="20"/>
      <c r="U3074" s="20"/>
      <c r="V3074" s="20"/>
      <c r="W3074" s="20"/>
    </row>
    <row r="3075" spans="1:23">
      <c r="A3075" s="20"/>
      <c r="B3075" s="20"/>
      <c r="C3075" s="20"/>
      <c r="D3075" s="20"/>
      <c r="E3075" s="20"/>
      <c r="F3075" s="20"/>
      <c r="G3075" s="20"/>
      <c r="H3075" s="20"/>
      <c r="I3075" s="20"/>
      <c r="J3075" s="20"/>
      <c r="K3075" s="20"/>
      <c r="L3075" s="20"/>
      <c r="M3075" s="20"/>
      <c r="N3075" s="20"/>
      <c r="O3075" s="20"/>
      <c r="P3075" s="20"/>
      <c r="Q3075" s="20"/>
      <c r="R3075" s="20"/>
      <c r="S3075" s="20"/>
      <c r="T3075" s="20"/>
      <c r="U3075" s="20"/>
      <c r="V3075" s="20"/>
      <c r="W3075" s="20"/>
    </row>
    <row r="3076" spans="1:23">
      <c r="A3076" s="20"/>
      <c r="B3076" s="20"/>
      <c r="C3076" s="20"/>
      <c r="D3076" s="20"/>
      <c r="E3076" s="20"/>
      <c r="F3076" s="20"/>
      <c r="G3076" s="20"/>
      <c r="H3076" s="20"/>
      <c r="I3076" s="20"/>
      <c r="J3076" s="20"/>
      <c r="K3076" s="20"/>
      <c r="L3076" s="20"/>
      <c r="M3076" s="20"/>
      <c r="N3076" s="20"/>
      <c r="O3076" s="20"/>
      <c r="P3076" s="20"/>
      <c r="Q3076" s="20"/>
      <c r="R3076" s="20"/>
      <c r="S3076" s="20"/>
      <c r="T3076" s="20"/>
      <c r="U3076" s="20"/>
      <c r="V3076" s="20"/>
      <c r="W3076" s="20"/>
    </row>
    <row r="3077" spans="1:23">
      <c r="A3077" s="20"/>
      <c r="B3077" s="20"/>
      <c r="C3077" s="20"/>
      <c r="D3077" s="20"/>
      <c r="E3077" s="20"/>
      <c r="F3077" s="20"/>
      <c r="G3077" s="20"/>
      <c r="H3077" s="20"/>
      <c r="I3077" s="20"/>
      <c r="J3077" s="20"/>
      <c r="K3077" s="20"/>
      <c r="L3077" s="20"/>
      <c r="M3077" s="20"/>
      <c r="N3077" s="20"/>
      <c r="O3077" s="20"/>
      <c r="P3077" s="20"/>
      <c r="Q3077" s="20"/>
      <c r="R3077" s="20"/>
      <c r="S3077" s="20"/>
      <c r="T3077" s="20"/>
      <c r="U3077" s="20"/>
      <c r="V3077" s="20"/>
      <c r="W3077" s="20"/>
    </row>
    <row r="3078" spans="1:23">
      <c r="A3078" s="20"/>
      <c r="B3078" s="20"/>
      <c r="C3078" s="20"/>
      <c r="D3078" s="20"/>
      <c r="E3078" s="20"/>
      <c r="F3078" s="20"/>
      <c r="G3078" s="20"/>
      <c r="H3078" s="20"/>
      <c r="I3078" s="20"/>
      <c r="J3078" s="20"/>
      <c r="K3078" s="20"/>
      <c r="L3078" s="20"/>
      <c r="M3078" s="20"/>
      <c r="N3078" s="20"/>
      <c r="O3078" s="20"/>
      <c r="P3078" s="20"/>
      <c r="Q3078" s="20"/>
      <c r="R3078" s="20"/>
      <c r="S3078" s="20"/>
      <c r="T3078" s="20"/>
      <c r="U3078" s="20"/>
      <c r="V3078" s="20"/>
      <c r="W3078" s="20"/>
    </row>
    <row r="3079" spans="1:23">
      <c r="A3079" s="20"/>
      <c r="B3079" s="20"/>
      <c r="C3079" s="20"/>
      <c r="D3079" s="20"/>
      <c r="E3079" s="20"/>
      <c r="F3079" s="20"/>
      <c r="G3079" s="20"/>
      <c r="H3079" s="20"/>
      <c r="I3079" s="20"/>
      <c r="J3079" s="20"/>
      <c r="K3079" s="20"/>
      <c r="L3079" s="20"/>
      <c r="M3079" s="20"/>
      <c r="N3079" s="20"/>
      <c r="O3079" s="20"/>
      <c r="P3079" s="20"/>
      <c r="Q3079" s="20"/>
      <c r="R3079" s="20"/>
      <c r="S3079" s="20"/>
      <c r="T3079" s="20"/>
      <c r="U3079" s="20"/>
      <c r="V3079" s="20"/>
      <c r="W3079" s="20"/>
    </row>
    <row r="3080" spans="1:23">
      <c r="A3080" s="20"/>
      <c r="B3080" s="20"/>
      <c r="C3080" s="20"/>
      <c r="D3080" s="20"/>
      <c r="E3080" s="20"/>
      <c r="F3080" s="20"/>
      <c r="G3080" s="20"/>
      <c r="H3080" s="20"/>
      <c r="I3080" s="20"/>
      <c r="J3080" s="20"/>
      <c r="K3080" s="20"/>
      <c r="L3080" s="20"/>
      <c r="M3080" s="20"/>
      <c r="N3080" s="20"/>
      <c r="O3080" s="20"/>
      <c r="P3080" s="20"/>
      <c r="Q3080" s="20"/>
      <c r="R3080" s="20"/>
      <c r="S3080" s="20"/>
      <c r="T3080" s="20"/>
      <c r="U3080" s="20"/>
      <c r="V3080" s="20"/>
      <c r="W3080" s="20"/>
    </row>
    <row r="3081" spans="1:23">
      <c r="A3081" s="20"/>
      <c r="B3081" s="20"/>
      <c r="C3081" s="20"/>
      <c r="D3081" s="20"/>
      <c r="E3081" s="20"/>
      <c r="F3081" s="20"/>
      <c r="G3081" s="20"/>
      <c r="H3081" s="20"/>
      <c r="I3081" s="20"/>
      <c r="J3081" s="20"/>
      <c r="K3081" s="20"/>
      <c r="L3081" s="20"/>
      <c r="M3081" s="20"/>
      <c r="N3081" s="20"/>
      <c r="O3081" s="20"/>
      <c r="P3081" s="20"/>
      <c r="Q3081" s="20"/>
      <c r="R3081" s="20"/>
      <c r="S3081" s="20"/>
      <c r="T3081" s="20"/>
      <c r="U3081" s="20"/>
      <c r="V3081" s="20"/>
      <c r="W3081" s="20"/>
    </row>
    <row r="3082" spans="1:23">
      <c r="A3082" s="20"/>
      <c r="B3082" s="20"/>
      <c r="C3082" s="20"/>
      <c r="D3082" s="20"/>
      <c r="E3082" s="20"/>
      <c r="F3082" s="20"/>
      <c r="G3082" s="20"/>
      <c r="H3082" s="20"/>
      <c r="I3082" s="20"/>
      <c r="J3082" s="20"/>
      <c r="K3082" s="20"/>
      <c r="L3082" s="20"/>
      <c r="M3082" s="20"/>
      <c r="N3082" s="20"/>
      <c r="O3082" s="20"/>
      <c r="P3082" s="20"/>
      <c r="Q3082" s="20"/>
      <c r="R3082" s="20"/>
      <c r="S3082" s="20"/>
      <c r="T3082" s="20"/>
      <c r="U3082" s="20"/>
      <c r="V3082" s="20"/>
      <c r="W3082" s="20"/>
    </row>
    <row r="3083" spans="1:23">
      <c r="A3083" s="20"/>
      <c r="B3083" s="20"/>
      <c r="C3083" s="20"/>
      <c r="D3083" s="20"/>
      <c r="E3083" s="20"/>
      <c r="F3083" s="20"/>
      <c r="G3083" s="20"/>
      <c r="H3083" s="20"/>
      <c r="I3083" s="20"/>
      <c r="J3083" s="20"/>
      <c r="K3083" s="20"/>
      <c r="L3083" s="20"/>
      <c r="M3083" s="20"/>
      <c r="N3083" s="20"/>
      <c r="O3083" s="20"/>
      <c r="P3083" s="20"/>
      <c r="Q3083" s="20"/>
      <c r="R3083" s="20"/>
      <c r="S3083" s="20"/>
      <c r="T3083" s="20"/>
      <c r="U3083" s="20"/>
      <c r="V3083" s="20"/>
      <c r="W3083" s="20"/>
    </row>
    <row r="3084" spans="1:23">
      <c r="A3084" s="20"/>
      <c r="B3084" s="20"/>
      <c r="C3084" s="20"/>
      <c r="D3084" s="20"/>
      <c r="E3084" s="20"/>
      <c r="F3084" s="20"/>
      <c r="G3084" s="20"/>
      <c r="H3084" s="20"/>
      <c r="I3084" s="20"/>
      <c r="J3084" s="20"/>
      <c r="K3084" s="20"/>
      <c r="L3084" s="20"/>
      <c r="M3084" s="20"/>
      <c r="N3084" s="20"/>
      <c r="O3084" s="20"/>
      <c r="P3084" s="20"/>
      <c r="Q3084" s="20"/>
      <c r="R3084" s="20"/>
      <c r="S3084" s="20"/>
      <c r="T3084" s="20"/>
      <c r="U3084" s="20"/>
      <c r="V3084" s="20"/>
      <c r="W3084" s="20"/>
    </row>
    <row r="3085" spans="1:23">
      <c r="A3085" s="20"/>
      <c r="B3085" s="20"/>
      <c r="C3085" s="20"/>
      <c r="D3085" s="20"/>
      <c r="E3085" s="20"/>
      <c r="F3085" s="20"/>
      <c r="G3085" s="20"/>
      <c r="H3085" s="20"/>
      <c r="I3085" s="20"/>
      <c r="J3085" s="20"/>
      <c r="K3085" s="20"/>
      <c r="L3085" s="20"/>
      <c r="M3085" s="20"/>
      <c r="N3085" s="20"/>
      <c r="O3085" s="20"/>
      <c r="P3085" s="20"/>
      <c r="Q3085" s="20"/>
      <c r="R3085" s="20"/>
      <c r="S3085" s="20"/>
      <c r="T3085" s="20"/>
      <c r="U3085" s="20"/>
      <c r="V3085" s="20"/>
      <c r="W3085" s="20"/>
    </row>
    <row r="3086" spans="1:23">
      <c r="A3086" s="20"/>
      <c r="B3086" s="20"/>
      <c r="C3086" s="20"/>
      <c r="D3086" s="20"/>
      <c r="E3086" s="20"/>
      <c r="F3086" s="20"/>
      <c r="G3086" s="20"/>
      <c r="H3086" s="20"/>
      <c r="I3086" s="20"/>
      <c r="J3086" s="20"/>
      <c r="K3086" s="20"/>
      <c r="L3086" s="20"/>
      <c r="M3086" s="20"/>
      <c r="N3086" s="20"/>
      <c r="O3086" s="20"/>
      <c r="P3086" s="20"/>
      <c r="Q3086" s="20"/>
      <c r="R3086" s="20"/>
      <c r="S3086" s="20"/>
      <c r="T3086" s="20"/>
      <c r="U3086" s="20"/>
      <c r="V3086" s="20"/>
      <c r="W3086" s="20"/>
    </row>
    <row r="3087" spans="1:23">
      <c r="A3087" s="20"/>
      <c r="B3087" s="20"/>
      <c r="C3087" s="20"/>
      <c r="D3087" s="20"/>
      <c r="E3087" s="20"/>
      <c r="F3087" s="20"/>
      <c r="G3087" s="20"/>
      <c r="H3087" s="20"/>
      <c r="I3087" s="20"/>
      <c r="J3087" s="20"/>
      <c r="K3087" s="20"/>
      <c r="L3087" s="20"/>
      <c r="M3087" s="20"/>
      <c r="N3087" s="20"/>
      <c r="O3087" s="20"/>
      <c r="P3087" s="20"/>
      <c r="Q3087" s="20"/>
      <c r="R3087" s="20"/>
      <c r="S3087" s="20"/>
      <c r="T3087" s="20"/>
      <c r="U3087" s="20"/>
      <c r="V3087" s="20"/>
      <c r="W3087" s="20"/>
    </row>
    <row r="3088" spans="1:23">
      <c r="A3088" s="20"/>
      <c r="B3088" s="20"/>
      <c r="C3088" s="20"/>
      <c r="D3088" s="20"/>
      <c r="E3088" s="20"/>
      <c r="F3088" s="20"/>
      <c r="G3088" s="20"/>
      <c r="H3088" s="20"/>
      <c r="I3088" s="20"/>
      <c r="J3088" s="20"/>
      <c r="K3088" s="20"/>
      <c r="L3088" s="20"/>
      <c r="M3088" s="20"/>
      <c r="N3088" s="20"/>
      <c r="O3088" s="20"/>
      <c r="P3088" s="20"/>
      <c r="Q3088" s="20"/>
      <c r="R3088" s="20"/>
      <c r="S3088" s="20"/>
      <c r="T3088" s="20"/>
      <c r="U3088" s="20"/>
      <c r="V3088" s="20"/>
      <c r="W3088" s="20"/>
    </row>
    <row r="3089" spans="1:23">
      <c r="A3089" s="20"/>
      <c r="B3089" s="20"/>
      <c r="C3089" s="20"/>
      <c r="D3089" s="20"/>
      <c r="E3089" s="20"/>
      <c r="F3089" s="20"/>
      <c r="G3089" s="20"/>
      <c r="H3089" s="20"/>
      <c r="I3089" s="20"/>
      <c r="J3089" s="20"/>
      <c r="K3089" s="20"/>
      <c r="L3089" s="20"/>
      <c r="M3089" s="20"/>
      <c r="N3089" s="20"/>
      <c r="O3089" s="20"/>
      <c r="P3089" s="20"/>
      <c r="Q3089" s="20"/>
      <c r="R3089" s="20"/>
      <c r="S3089" s="20"/>
      <c r="T3089" s="20"/>
      <c r="U3089" s="20"/>
      <c r="V3089" s="20"/>
      <c r="W3089" s="20"/>
    </row>
    <row r="3090" spans="1:23">
      <c r="A3090" s="20"/>
      <c r="B3090" s="20"/>
      <c r="C3090" s="20"/>
      <c r="D3090" s="20"/>
      <c r="E3090" s="20"/>
      <c r="F3090" s="20"/>
      <c r="G3090" s="20"/>
      <c r="H3090" s="20"/>
      <c r="I3090" s="20"/>
      <c r="J3090" s="20"/>
      <c r="K3090" s="20"/>
      <c r="L3090" s="20"/>
      <c r="M3090" s="20"/>
      <c r="N3090" s="20"/>
      <c r="O3090" s="20"/>
      <c r="P3090" s="20"/>
      <c r="Q3090" s="20"/>
      <c r="R3090" s="20"/>
      <c r="S3090" s="20"/>
      <c r="T3090" s="20"/>
      <c r="U3090" s="20"/>
      <c r="V3090" s="20"/>
      <c r="W3090" s="20"/>
    </row>
    <row r="3091" spans="1:23">
      <c r="A3091" s="20"/>
      <c r="B3091" s="20"/>
      <c r="C3091" s="20"/>
      <c r="D3091" s="20"/>
      <c r="E3091" s="20"/>
      <c r="F3091" s="20"/>
      <c r="G3091" s="20"/>
      <c r="H3091" s="20"/>
      <c r="I3091" s="20"/>
      <c r="J3091" s="20"/>
      <c r="K3091" s="20"/>
      <c r="L3091" s="20"/>
      <c r="M3091" s="20"/>
      <c r="N3091" s="20"/>
      <c r="O3091" s="20"/>
      <c r="P3091" s="20"/>
      <c r="Q3091" s="20"/>
      <c r="R3091" s="20"/>
      <c r="S3091" s="20"/>
      <c r="T3091" s="20"/>
      <c r="U3091" s="20"/>
      <c r="V3091" s="20"/>
      <c r="W3091" s="20"/>
    </row>
    <row r="3092" spans="1:23">
      <c r="A3092" s="20"/>
      <c r="B3092" s="20"/>
      <c r="C3092" s="20"/>
      <c r="D3092" s="20"/>
      <c r="E3092" s="20"/>
      <c r="F3092" s="20"/>
      <c r="G3092" s="20"/>
      <c r="H3092" s="20"/>
      <c r="I3092" s="20"/>
      <c r="J3092" s="20"/>
      <c r="K3092" s="20"/>
      <c r="L3092" s="20"/>
      <c r="M3092" s="20"/>
      <c r="N3092" s="20"/>
      <c r="O3092" s="20"/>
      <c r="P3092" s="20"/>
      <c r="Q3092" s="20"/>
      <c r="R3092" s="20"/>
      <c r="S3092" s="20"/>
      <c r="T3092" s="20"/>
      <c r="U3092" s="20"/>
      <c r="V3092" s="20"/>
      <c r="W3092" s="20"/>
    </row>
    <row r="3093" spans="1:23">
      <c r="A3093" s="20"/>
      <c r="B3093" s="20"/>
      <c r="C3093" s="20"/>
      <c r="D3093" s="20"/>
      <c r="E3093" s="20"/>
      <c r="F3093" s="20"/>
      <c r="G3093" s="20"/>
      <c r="H3093" s="20"/>
      <c r="I3093" s="20"/>
      <c r="J3093" s="20"/>
      <c r="K3093" s="20"/>
      <c r="L3093" s="20"/>
      <c r="M3093" s="20"/>
      <c r="N3093" s="20"/>
      <c r="O3093" s="20"/>
      <c r="P3093" s="20"/>
      <c r="Q3093" s="20"/>
      <c r="R3093" s="20"/>
      <c r="S3093" s="20"/>
      <c r="T3093" s="20"/>
      <c r="U3093" s="20"/>
      <c r="V3093" s="20"/>
      <c r="W3093" s="20"/>
    </row>
    <row r="3094" spans="1:23">
      <c r="A3094" s="20"/>
      <c r="B3094" s="20"/>
      <c r="C3094" s="20"/>
      <c r="D3094" s="20"/>
      <c r="E3094" s="20"/>
      <c r="F3094" s="20"/>
      <c r="G3094" s="20"/>
      <c r="H3094" s="20"/>
      <c r="I3094" s="20"/>
      <c r="J3094" s="20"/>
      <c r="K3094" s="20"/>
      <c r="L3094" s="20"/>
      <c r="M3094" s="20"/>
      <c r="N3094" s="20"/>
      <c r="O3094" s="20"/>
      <c r="P3094" s="20"/>
      <c r="Q3094" s="20"/>
      <c r="R3094" s="20"/>
      <c r="S3094" s="20"/>
      <c r="T3094" s="20"/>
      <c r="U3094" s="20"/>
      <c r="V3094" s="20"/>
      <c r="W3094" s="20"/>
    </row>
    <row r="3095" spans="1:23">
      <c r="A3095" s="20"/>
      <c r="B3095" s="20"/>
      <c r="C3095" s="20"/>
      <c r="D3095" s="20"/>
      <c r="E3095" s="20"/>
      <c r="F3095" s="20"/>
      <c r="G3095" s="20"/>
      <c r="H3095" s="20"/>
      <c r="I3095" s="20"/>
      <c r="J3095" s="20"/>
      <c r="K3095" s="20"/>
      <c r="L3095" s="20"/>
      <c r="M3095" s="20"/>
      <c r="N3095" s="20"/>
      <c r="O3095" s="20"/>
      <c r="P3095" s="20"/>
      <c r="Q3095" s="20"/>
      <c r="R3095" s="20"/>
      <c r="S3095" s="20"/>
      <c r="T3095" s="20"/>
      <c r="U3095" s="20"/>
      <c r="V3095" s="20"/>
      <c r="W3095" s="20"/>
    </row>
    <row r="3096" spans="1:23">
      <c r="A3096" s="20"/>
      <c r="B3096" s="20"/>
      <c r="C3096" s="20"/>
      <c r="D3096" s="20"/>
      <c r="E3096" s="20"/>
      <c r="F3096" s="20"/>
      <c r="G3096" s="20"/>
      <c r="H3096" s="20"/>
      <c r="I3096" s="20"/>
      <c r="J3096" s="20"/>
      <c r="K3096" s="20"/>
      <c r="L3096" s="20"/>
      <c r="M3096" s="20"/>
      <c r="N3096" s="20"/>
      <c r="O3096" s="20"/>
      <c r="P3096" s="20"/>
      <c r="Q3096" s="20"/>
      <c r="R3096" s="20"/>
      <c r="S3096" s="20"/>
      <c r="T3096" s="20"/>
      <c r="U3096" s="20"/>
      <c r="V3096" s="20"/>
      <c r="W3096" s="20"/>
    </row>
    <row r="3097" spans="1:23">
      <c r="A3097" s="20"/>
      <c r="B3097" s="20"/>
      <c r="C3097" s="20"/>
      <c r="D3097" s="20"/>
      <c r="E3097" s="20"/>
      <c r="F3097" s="20"/>
      <c r="G3097" s="20"/>
      <c r="H3097" s="20"/>
      <c r="I3097" s="20"/>
      <c r="J3097" s="20"/>
      <c r="K3097" s="20"/>
      <c r="L3097" s="20"/>
      <c r="M3097" s="20"/>
      <c r="N3097" s="20"/>
      <c r="O3097" s="20"/>
      <c r="P3097" s="20"/>
      <c r="Q3097" s="20"/>
      <c r="R3097" s="20"/>
      <c r="S3097" s="20"/>
      <c r="T3097" s="20"/>
      <c r="U3097" s="20"/>
      <c r="V3097" s="20"/>
      <c r="W3097" s="20"/>
    </row>
    <row r="3098" spans="1:23">
      <c r="A3098" s="20"/>
      <c r="B3098" s="20"/>
      <c r="C3098" s="20"/>
      <c r="D3098" s="20"/>
      <c r="E3098" s="20"/>
      <c r="F3098" s="20"/>
      <c r="G3098" s="20"/>
      <c r="H3098" s="20"/>
      <c r="I3098" s="20"/>
      <c r="J3098" s="20"/>
      <c r="K3098" s="20"/>
      <c r="L3098" s="20"/>
      <c r="M3098" s="20"/>
      <c r="N3098" s="20"/>
      <c r="O3098" s="20"/>
      <c r="P3098" s="20"/>
      <c r="Q3098" s="20"/>
      <c r="R3098" s="20"/>
      <c r="S3098" s="20"/>
      <c r="T3098" s="20"/>
      <c r="U3098" s="20"/>
      <c r="V3098" s="20"/>
      <c r="W3098" s="20"/>
    </row>
    <row r="3099" spans="1:23">
      <c r="A3099" s="20"/>
      <c r="B3099" s="20"/>
      <c r="C3099" s="20"/>
      <c r="D3099" s="20"/>
      <c r="E3099" s="20"/>
      <c r="F3099" s="20"/>
      <c r="G3099" s="20"/>
      <c r="H3099" s="20"/>
      <c r="I3099" s="20"/>
      <c r="J3099" s="20"/>
      <c r="K3099" s="20"/>
      <c r="L3099" s="20"/>
      <c r="M3099" s="20"/>
      <c r="N3099" s="20"/>
      <c r="O3099" s="20"/>
      <c r="P3099" s="20"/>
      <c r="Q3099" s="20"/>
      <c r="R3099" s="20"/>
      <c r="S3099" s="20"/>
      <c r="T3099" s="20"/>
      <c r="U3099" s="20"/>
      <c r="V3099" s="20"/>
      <c r="W3099" s="20"/>
    </row>
    <row r="3100" spans="1:23">
      <c r="A3100" s="20"/>
      <c r="B3100" s="20"/>
      <c r="C3100" s="20"/>
      <c r="D3100" s="20"/>
      <c r="E3100" s="20"/>
      <c r="F3100" s="20"/>
      <c r="G3100" s="20"/>
      <c r="H3100" s="20"/>
      <c r="I3100" s="20"/>
      <c r="J3100" s="20"/>
      <c r="K3100" s="20"/>
      <c r="L3100" s="20"/>
      <c r="M3100" s="20"/>
      <c r="N3100" s="20"/>
      <c r="O3100" s="20"/>
      <c r="P3100" s="20"/>
      <c r="Q3100" s="20"/>
      <c r="R3100" s="20"/>
      <c r="S3100" s="20"/>
      <c r="T3100" s="20"/>
      <c r="U3100" s="20"/>
      <c r="V3100" s="20"/>
      <c r="W3100" s="20"/>
    </row>
    <row r="3101" spans="1:23">
      <c r="A3101" s="20"/>
      <c r="B3101" s="20"/>
      <c r="C3101" s="20"/>
      <c r="D3101" s="20"/>
      <c r="E3101" s="20"/>
      <c r="F3101" s="20"/>
      <c r="G3101" s="20"/>
      <c r="H3101" s="20"/>
      <c r="I3101" s="20"/>
      <c r="J3101" s="20"/>
      <c r="K3101" s="20"/>
      <c r="L3101" s="20"/>
      <c r="M3101" s="20"/>
      <c r="N3101" s="20"/>
      <c r="O3101" s="20"/>
      <c r="P3101" s="20"/>
      <c r="Q3101" s="20"/>
      <c r="R3101" s="20"/>
      <c r="S3101" s="20"/>
      <c r="T3101" s="20"/>
      <c r="U3101" s="20"/>
      <c r="V3101" s="20"/>
      <c r="W3101" s="20"/>
    </row>
    <row r="3102" spans="1:23">
      <c r="A3102" s="20"/>
      <c r="B3102" s="20"/>
      <c r="C3102" s="20"/>
      <c r="D3102" s="20"/>
      <c r="E3102" s="20"/>
      <c r="F3102" s="20"/>
      <c r="G3102" s="20"/>
      <c r="H3102" s="20"/>
      <c r="I3102" s="20"/>
      <c r="J3102" s="20"/>
      <c r="K3102" s="20"/>
      <c r="L3102" s="20"/>
      <c r="M3102" s="20"/>
      <c r="N3102" s="20"/>
      <c r="O3102" s="20"/>
      <c r="P3102" s="20"/>
      <c r="Q3102" s="20"/>
      <c r="R3102" s="20"/>
      <c r="S3102" s="20"/>
      <c r="T3102" s="20"/>
      <c r="U3102" s="20"/>
      <c r="V3102" s="20"/>
      <c r="W3102" s="20"/>
    </row>
    <row r="3103" spans="1:23">
      <c r="A3103" s="20"/>
      <c r="B3103" s="20"/>
      <c r="C3103" s="20"/>
      <c r="D3103" s="20"/>
      <c r="E3103" s="20"/>
      <c r="F3103" s="20"/>
      <c r="G3103" s="20"/>
      <c r="H3103" s="20"/>
      <c r="I3103" s="20"/>
      <c r="J3103" s="20"/>
      <c r="K3103" s="20"/>
      <c r="L3103" s="20"/>
      <c r="M3103" s="20"/>
      <c r="N3103" s="20"/>
      <c r="O3103" s="20"/>
      <c r="P3103" s="20"/>
      <c r="Q3103" s="20"/>
      <c r="R3103" s="20"/>
      <c r="S3103" s="20"/>
      <c r="T3103" s="20"/>
      <c r="U3103" s="20"/>
      <c r="V3103" s="20"/>
      <c r="W3103" s="20"/>
    </row>
    <row r="3104" spans="1:23">
      <c r="A3104" s="20"/>
      <c r="B3104" s="20"/>
      <c r="C3104" s="20"/>
      <c r="D3104" s="20"/>
      <c r="E3104" s="20"/>
      <c r="F3104" s="20"/>
      <c r="G3104" s="20"/>
      <c r="H3104" s="20"/>
      <c r="I3104" s="20"/>
      <c r="J3104" s="20"/>
      <c r="K3104" s="20"/>
      <c r="L3104" s="20"/>
      <c r="M3104" s="20"/>
      <c r="N3104" s="20"/>
      <c r="O3104" s="20"/>
      <c r="P3104" s="20"/>
      <c r="Q3104" s="20"/>
      <c r="R3104" s="20"/>
      <c r="S3104" s="20"/>
      <c r="T3104" s="20"/>
      <c r="U3104" s="20"/>
      <c r="V3104" s="20"/>
      <c r="W3104" s="20"/>
    </row>
    <row r="3105" spans="1:23">
      <c r="A3105" s="20"/>
      <c r="B3105" s="20"/>
      <c r="C3105" s="20"/>
      <c r="D3105" s="20"/>
      <c r="E3105" s="20"/>
      <c r="F3105" s="20"/>
      <c r="G3105" s="20"/>
      <c r="H3105" s="20"/>
      <c r="I3105" s="20"/>
      <c r="J3105" s="20"/>
      <c r="K3105" s="20"/>
      <c r="L3105" s="20"/>
      <c r="M3105" s="20"/>
      <c r="N3105" s="20"/>
      <c r="O3105" s="20"/>
      <c r="P3105" s="20"/>
      <c r="Q3105" s="20"/>
      <c r="R3105" s="20"/>
      <c r="S3105" s="20"/>
      <c r="T3105" s="20"/>
      <c r="U3105" s="20"/>
      <c r="V3105" s="20"/>
      <c r="W3105" s="20"/>
    </row>
    <row r="3106" spans="1:23">
      <c r="A3106" s="20"/>
      <c r="B3106" s="20"/>
      <c r="C3106" s="20"/>
      <c r="D3106" s="20"/>
      <c r="E3106" s="20"/>
      <c r="F3106" s="20"/>
      <c r="G3106" s="20"/>
      <c r="H3106" s="20"/>
      <c r="I3106" s="20"/>
      <c r="J3106" s="20"/>
      <c r="K3106" s="20"/>
      <c r="L3106" s="20"/>
      <c r="M3106" s="20"/>
      <c r="N3106" s="20"/>
      <c r="O3106" s="20"/>
      <c r="P3106" s="20"/>
      <c r="Q3106" s="20"/>
      <c r="R3106" s="20"/>
      <c r="S3106" s="20"/>
      <c r="T3106" s="20"/>
      <c r="U3106" s="20"/>
      <c r="V3106" s="20"/>
      <c r="W3106" s="20"/>
    </row>
    <row r="3107" spans="1:23">
      <c r="A3107" s="20"/>
      <c r="B3107" s="20"/>
      <c r="C3107" s="20"/>
      <c r="D3107" s="20"/>
      <c r="E3107" s="20"/>
      <c r="F3107" s="20"/>
      <c r="G3107" s="20"/>
      <c r="H3107" s="20"/>
      <c r="I3107" s="20"/>
      <c r="J3107" s="20"/>
      <c r="K3107" s="20"/>
      <c r="L3107" s="20"/>
      <c r="M3107" s="20"/>
      <c r="N3107" s="20"/>
      <c r="O3107" s="20"/>
      <c r="P3107" s="20"/>
      <c r="Q3107" s="20"/>
      <c r="R3107" s="20"/>
      <c r="S3107" s="20"/>
      <c r="T3107" s="20"/>
      <c r="U3107" s="20"/>
      <c r="V3107" s="20"/>
      <c r="W3107" s="20"/>
    </row>
    <row r="3108" spans="1:23">
      <c r="A3108" s="20"/>
      <c r="B3108" s="20"/>
      <c r="C3108" s="20"/>
      <c r="D3108" s="20"/>
      <c r="E3108" s="20"/>
      <c r="F3108" s="20"/>
      <c r="G3108" s="20"/>
      <c r="H3108" s="20"/>
      <c r="I3108" s="20"/>
      <c r="J3108" s="20"/>
      <c r="K3108" s="20"/>
      <c r="L3108" s="20"/>
      <c r="M3108" s="20"/>
      <c r="N3108" s="20"/>
      <c r="O3108" s="20"/>
      <c r="P3108" s="20"/>
      <c r="Q3108" s="20"/>
      <c r="R3108" s="20"/>
      <c r="S3108" s="20"/>
      <c r="T3108" s="20"/>
      <c r="U3108" s="20"/>
      <c r="V3108" s="20"/>
      <c r="W3108" s="20"/>
    </row>
    <row r="3109" spans="1:23">
      <c r="A3109" s="20"/>
      <c r="B3109" s="20"/>
      <c r="C3109" s="20"/>
      <c r="D3109" s="20"/>
      <c r="E3109" s="20"/>
      <c r="F3109" s="20"/>
      <c r="G3109" s="20"/>
      <c r="H3109" s="20"/>
      <c r="I3109" s="20"/>
      <c r="J3109" s="20"/>
      <c r="K3109" s="20"/>
      <c r="L3109" s="20"/>
      <c r="M3109" s="20"/>
      <c r="N3109" s="20"/>
      <c r="O3109" s="20"/>
      <c r="P3109" s="20"/>
      <c r="Q3109" s="20"/>
      <c r="R3109" s="20"/>
      <c r="S3109" s="20"/>
      <c r="T3109" s="20"/>
      <c r="U3109" s="20"/>
      <c r="V3109" s="20"/>
      <c r="W3109" s="20"/>
    </row>
    <row r="3110" spans="1:23">
      <c r="A3110" s="20"/>
      <c r="B3110" s="20"/>
      <c r="C3110" s="20"/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  <c r="P3110" s="20"/>
      <c r="Q3110" s="20"/>
      <c r="R3110" s="20"/>
      <c r="S3110" s="20"/>
      <c r="T3110" s="20"/>
      <c r="U3110" s="20"/>
      <c r="V3110" s="20"/>
      <c r="W3110" s="20"/>
    </row>
    <row r="3111" spans="1:23">
      <c r="A3111" s="20"/>
      <c r="B3111" s="20"/>
      <c r="C3111" s="20"/>
      <c r="D3111" s="20"/>
      <c r="E3111" s="20"/>
      <c r="F3111" s="20"/>
      <c r="G3111" s="20"/>
      <c r="H3111" s="20"/>
      <c r="I3111" s="20"/>
      <c r="J3111" s="20"/>
      <c r="K3111" s="20"/>
      <c r="L3111" s="20"/>
      <c r="M3111" s="20"/>
      <c r="N3111" s="20"/>
      <c r="O3111" s="20"/>
      <c r="P3111" s="20"/>
      <c r="Q3111" s="20"/>
      <c r="R3111" s="20"/>
      <c r="S3111" s="20"/>
      <c r="T3111" s="20"/>
      <c r="U3111" s="20"/>
      <c r="V3111" s="20"/>
      <c r="W3111" s="20"/>
    </row>
    <row r="3112" spans="1:23">
      <c r="A3112" s="20"/>
      <c r="B3112" s="20"/>
      <c r="C3112" s="20"/>
      <c r="D3112" s="20"/>
      <c r="E3112" s="20"/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  <c r="P3112" s="20"/>
      <c r="Q3112" s="20"/>
      <c r="R3112" s="20"/>
      <c r="S3112" s="20"/>
      <c r="T3112" s="20"/>
      <c r="U3112" s="20"/>
      <c r="V3112" s="20"/>
      <c r="W3112" s="20"/>
    </row>
    <row r="3113" spans="1:23">
      <c r="A3113" s="20"/>
      <c r="B3113" s="20"/>
      <c r="C3113" s="20"/>
      <c r="D3113" s="20"/>
      <c r="E3113" s="20"/>
      <c r="F3113" s="20"/>
      <c r="G3113" s="20"/>
      <c r="H3113" s="20"/>
      <c r="I3113" s="20"/>
      <c r="J3113" s="20"/>
      <c r="K3113" s="20"/>
      <c r="L3113" s="20"/>
      <c r="M3113" s="20"/>
      <c r="N3113" s="20"/>
      <c r="O3113" s="20"/>
      <c r="P3113" s="20"/>
      <c r="Q3113" s="20"/>
      <c r="R3113" s="20"/>
      <c r="S3113" s="20"/>
      <c r="T3113" s="20"/>
      <c r="U3113" s="20"/>
      <c r="V3113" s="20"/>
      <c r="W3113" s="20"/>
    </row>
    <row r="3114" spans="1:23">
      <c r="A3114" s="20"/>
      <c r="B3114" s="20"/>
      <c r="C3114" s="20"/>
      <c r="D3114" s="20"/>
      <c r="E3114" s="20"/>
      <c r="F3114" s="20"/>
      <c r="G3114" s="20"/>
      <c r="H3114" s="20"/>
      <c r="I3114" s="20"/>
      <c r="J3114" s="20"/>
      <c r="K3114" s="20"/>
      <c r="L3114" s="20"/>
      <c r="M3114" s="20"/>
      <c r="N3114" s="20"/>
      <c r="O3114" s="20"/>
      <c r="P3114" s="20"/>
      <c r="Q3114" s="20"/>
      <c r="R3114" s="20"/>
      <c r="S3114" s="20"/>
      <c r="T3114" s="20"/>
      <c r="U3114" s="20"/>
      <c r="V3114" s="20"/>
      <c r="W3114" s="20"/>
    </row>
    <row r="3115" spans="1:23">
      <c r="A3115" s="20"/>
      <c r="B3115" s="20"/>
      <c r="C3115" s="20"/>
      <c r="D3115" s="20"/>
      <c r="E3115" s="20"/>
      <c r="F3115" s="20"/>
      <c r="G3115" s="20"/>
      <c r="H3115" s="20"/>
      <c r="I3115" s="20"/>
      <c r="J3115" s="20"/>
      <c r="K3115" s="20"/>
      <c r="L3115" s="20"/>
      <c r="M3115" s="20"/>
      <c r="N3115" s="20"/>
      <c r="O3115" s="20"/>
      <c r="P3115" s="20"/>
      <c r="Q3115" s="20"/>
      <c r="R3115" s="20"/>
      <c r="S3115" s="20"/>
      <c r="T3115" s="20"/>
      <c r="U3115" s="20"/>
      <c r="V3115" s="20"/>
      <c r="W3115" s="20"/>
    </row>
    <row r="3116" spans="1:23">
      <c r="A3116" s="20"/>
      <c r="B3116" s="20"/>
      <c r="C3116" s="20"/>
      <c r="D3116" s="20"/>
      <c r="E3116" s="20"/>
      <c r="F3116" s="20"/>
      <c r="G3116" s="20"/>
      <c r="H3116" s="20"/>
      <c r="I3116" s="20"/>
      <c r="J3116" s="20"/>
      <c r="K3116" s="20"/>
      <c r="L3116" s="20"/>
      <c r="M3116" s="20"/>
      <c r="N3116" s="20"/>
      <c r="O3116" s="20"/>
      <c r="P3116" s="20"/>
      <c r="Q3116" s="20"/>
      <c r="R3116" s="20"/>
      <c r="S3116" s="20"/>
      <c r="T3116" s="20"/>
      <c r="U3116" s="20"/>
      <c r="V3116" s="20"/>
      <c r="W3116" s="20"/>
    </row>
    <row r="3117" spans="1:23">
      <c r="A3117" s="20"/>
      <c r="B3117" s="20"/>
      <c r="C3117" s="20"/>
      <c r="D3117" s="20"/>
      <c r="E3117" s="20"/>
      <c r="F3117" s="20"/>
      <c r="G3117" s="20"/>
      <c r="H3117" s="20"/>
      <c r="I3117" s="20"/>
      <c r="J3117" s="20"/>
      <c r="K3117" s="20"/>
      <c r="L3117" s="20"/>
      <c r="M3117" s="20"/>
      <c r="N3117" s="20"/>
      <c r="O3117" s="20"/>
      <c r="P3117" s="20"/>
      <c r="Q3117" s="20"/>
      <c r="R3117" s="20"/>
      <c r="S3117" s="20"/>
      <c r="T3117" s="20"/>
      <c r="U3117" s="20"/>
      <c r="V3117" s="20"/>
      <c r="W3117" s="20"/>
    </row>
    <row r="3118" spans="1:23">
      <c r="A3118" s="20"/>
      <c r="B3118" s="20"/>
      <c r="C3118" s="20"/>
      <c r="D3118" s="20"/>
      <c r="E3118" s="20"/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  <c r="P3118" s="20"/>
      <c r="Q3118" s="20"/>
      <c r="R3118" s="20"/>
      <c r="S3118" s="20"/>
      <c r="T3118" s="20"/>
      <c r="U3118" s="20"/>
      <c r="V3118" s="20"/>
      <c r="W3118" s="20"/>
    </row>
    <row r="3119" spans="1:23">
      <c r="A3119" s="20"/>
      <c r="B3119" s="20"/>
      <c r="C3119" s="20"/>
      <c r="D3119" s="20"/>
      <c r="E3119" s="20"/>
      <c r="F3119" s="20"/>
      <c r="G3119" s="20"/>
      <c r="H3119" s="20"/>
      <c r="I3119" s="20"/>
      <c r="J3119" s="20"/>
      <c r="K3119" s="20"/>
      <c r="L3119" s="20"/>
      <c r="M3119" s="20"/>
      <c r="N3119" s="20"/>
      <c r="O3119" s="20"/>
      <c r="P3119" s="20"/>
      <c r="Q3119" s="20"/>
      <c r="R3119" s="20"/>
      <c r="S3119" s="20"/>
      <c r="T3119" s="20"/>
      <c r="U3119" s="20"/>
      <c r="V3119" s="20"/>
      <c r="W3119" s="20"/>
    </row>
    <row r="3120" spans="1:23">
      <c r="A3120" s="20"/>
      <c r="B3120" s="20"/>
      <c r="C3120" s="20"/>
      <c r="D3120" s="20"/>
      <c r="E3120" s="20"/>
      <c r="F3120" s="20"/>
      <c r="G3120" s="20"/>
      <c r="H3120" s="20"/>
      <c r="I3120" s="20"/>
      <c r="J3120" s="20"/>
      <c r="K3120" s="20"/>
      <c r="L3120" s="20"/>
      <c r="M3120" s="20"/>
      <c r="N3120" s="20"/>
      <c r="O3120" s="20"/>
      <c r="P3120" s="20"/>
      <c r="Q3120" s="20"/>
      <c r="R3120" s="20"/>
      <c r="S3120" s="20"/>
      <c r="T3120" s="20"/>
      <c r="U3120" s="20"/>
      <c r="V3120" s="20"/>
      <c r="W3120" s="20"/>
    </row>
    <row r="3121" spans="1:23">
      <c r="A3121" s="20"/>
      <c r="B3121" s="20"/>
      <c r="C3121" s="20"/>
      <c r="D3121" s="20"/>
      <c r="E3121" s="20"/>
      <c r="F3121" s="20"/>
      <c r="G3121" s="20"/>
      <c r="H3121" s="20"/>
      <c r="I3121" s="20"/>
      <c r="J3121" s="20"/>
      <c r="K3121" s="20"/>
      <c r="L3121" s="20"/>
      <c r="M3121" s="20"/>
      <c r="N3121" s="20"/>
      <c r="O3121" s="20"/>
      <c r="P3121" s="20"/>
      <c r="Q3121" s="20"/>
      <c r="R3121" s="20"/>
      <c r="S3121" s="20"/>
      <c r="T3121" s="20"/>
      <c r="U3121" s="20"/>
      <c r="V3121" s="20"/>
      <c r="W3121" s="20"/>
    </row>
    <row r="3122" spans="1:23">
      <c r="A3122" s="20"/>
      <c r="B3122" s="20"/>
      <c r="C3122" s="20"/>
      <c r="D3122" s="20"/>
      <c r="E3122" s="20"/>
      <c r="F3122" s="20"/>
      <c r="G3122" s="20"/>
      <c r="H3122" s="20"/>
      <c r="I3122" s="20"/>
      <c r="J3122" s="20"/>
      <c r="K3122" s="20"/>
      <c r="L3122" s="20"/>
      <c r="M3122" s="20"/>
      <c r="N3122" s="20"/>
      <c r="O3122" s="20"/>
      <c r="P3122" s="20"/>
      <c r="Q3122" s="20"/>
      <c r="R3122" s="20"/>
      <c r="S3122" s="20"/>
      <c r="T3122" s="20"/>
      <c r="U3122" s="20"/>
      <c r="V3122" s="20"/>
      <c r="W3122" s="20"/>
    </row>
    <row r="3123" spans="1:23">
      <c r="A3123" s="20"/>
      <c r="B3123" s="20"/>
      <c r="C3123" s="20"/>
      <c r="D3123" s="20"/>
      <c r="E3123" s="20"/>
      <c r="F3123" s="20"/>
      <c r="G3123" s="20"/>
      <c r="H3123" s="20"/>
      <c r="I3123" s="20"/>
      <c r="J3123" s="20"/>
      <c r="K3123" s="20"/>
      <c r="L3123" s="20"/>
      <c r="M3123" s="20"/>
      <c r="N3123" s="20"/>
      <c r="O3123" s="20"/>
      <c r="P3123" s="20"/>
      <c r="Q3123" s="20"/>
      <c r="R3123" s="20"/>
      <c r="S3123" s="20"/>
      <c r="T3123" s="20"/>
      <c r="U3123" s="20"/>
      <c r="V3123" s="20"/>
      <c r="W3123" s="20"/>
    </row>
    <row r="3124" spans="1:23">
      <c r="A3124" s="20"/>
      <c r="B3124" s="20"/>
      <c r="C3124" s="20"/>
      <c r="D3124" s="20"/>
      <c r="E3124" s="20"/>
      <c r="F3124" s="20"/>
      <c r="G3124" s="20"/>
      <c r="H3124" s="20"/>
      <c r="I3124" s="20"/>
      <c r="J3124" s="20"/>
      <c r="K3124" s="20"/>
      <c r="L3124" s="20"/>
      <c r="M3124" s="20"/>
      <c r="N3124" s="20"/>
      <c r="O3124" s="20"/>
      <c r="P3124" s="20"/>
      <c r="Q3124" s="20"/>
      <c r="R3124" s="20"/>
      <c r="S3124" s="20"/>
      <c r="T3124" s="20"/>
      <c r="U3124" s="20"/>
      <c r="V3124" s="20"/>
      <c r="W3124" s="20"/>
    </row>
    <row r="3125" spans="1:23">
      <c r="A3125" s="20"/>
      <c r="B3125" s="20"/>
      <c r="C3125" s="20"/>
      <c r="D3125" s="20"/>
      <c r="E3125" s="20"/>
      <c r="F3125" s="20"/>
      <c r="G3125" s="20"/>
      <c r="H3125" s="20"/>
      <c r="I3125" s="20"/>
      <c r="J3125" s="20"/>
      <c r="K3125" s="20"/>
      <c r="L3125" s="20"/>
      <c r="M3125" s="20"/>
      <c r="N3125" s="20"/>
      <c r="O3125" s="20"/>
      <c r="P3125" s="20"/>
      <c r="Q3125" s="20"/>
      <c r="R3125" s="20"/>
      <c r="S3125" s="20"/>
      <c r="T3125" s="20"/>
      <c r="U3125" s="20"/>
      <c r="V3125" s="20"/>
      <c r="W3125" s="20"/>
    </row>
    <row r="3126" spans="1:23">
      <c r="A3126" s="20"/>
      <c r="B3126" s="20"/>
      <c r="C3126" s="20"/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20"/>
      <c r="O3126" s="20"/>
      <c r="P3126" s="20"/>
      <c r="Q3126" s="20"/>
      <c r="R3126" s="20"/>
      <c r="S3126" s="20"/>
      <c r="T3126" s="20"/>
      <c r="U3126" s="20"/>
      <c r="V3126" s="20"/>
      <c r="W3126" s="20"/>
    </row>
    <row r="3127" spans="1:23">
      <c r="A3127" s="20"/>
      <c r="B3127" s="20"/>
      <c r="C3127" s="20"/>
      <c r="D3127" s="20"/>
      <c r="E3127" s="20"/>
      <c r="F3127" s="20"/>
      <c r="G3127" s="20"/>
      <c r="H3127" s="20"/>
      <c r="I3127" s="20"/>
      <c r="J3127" s="20"/>
      <c r="K3127" s="20"/>
      <c r="L3127" s="20"/>
      <c r="M3127" s="20"/>
      <c r="N3127" s="20"/>
      <c r="O3127" s="20"/>
      <c r="P3127" s="20"/>
      <c r="Q3127" s="20"/>
      <c r="R3127" s="20"/>
      <c r="S3127" s="20"/>
      <c r="T3127" s="20"/>
      <c r="U3127" s="20"/>
      <c r="V3127" s="20"/>
      <c r="W3127" s="20"/>
    </row>
    <row r="3128" spans="1:23">
      <c r="A3128" s="20"/>
      <c r="B3128" s="20"/>
      <c r="C3128" s="20"/>
      <c r="D3128" s="20"/>
      <c r="E3128" s="20"/>
      <c r="F3128" s="20"/>
      <c r="G3128" s="20"/>
      <c r="H3128" s="20"/>
      <c r="I3128" s="20"/>
      <c r="J3128" s="20"/>
      <c r="K3128" s="20"/>
      <c r="L3128" s="20"/>
      <c r="M3128" s="20"/>
      <c r="N3128" s="20"/>
      <c r="O3128" s="20"/>
      <c r="P3128" s="20"/>
      <c r="Q3128" s="20"/>
      <c r="R3128" s="20"/>
      <c r="S3128" s="20"/>
      <c r="T3128" s="20"/>
      <c r="U3128" s="20"/>
      <c r="V3128" s="20"/>
      <c r="W3128" s="20"/>
    </row>
    <row r="3129" spans="1:23">
      <c r="A3129" s="20"/>
      <c r="B3129" s="20"/>
      <c r="C3129" s="20"/>
      <c r="D3129" s="20"/>
      <c r="E3129" s="20"/>
      <c r="F3129" s="20"/>
      <c r="G3129" s="20"/>
      <c r="H3129" s="20"/>
      <c r="I3129" s="20"/>
      <c r="J3129" s="20"/>
      <c r="K3129" s="20"/>
      <c r="L3129" s="20"/>
      <c r="M3129" s="20"/>
      <c r="N3129" s="20"/>
      <c r="O3129" s="20"/>
      <c r="P3129" s="20"/>
      <c r="Q3129" s="20"/>
      <c r="R3129" s="20"/>
      <c r="S3129" s="20"/>
      <c r="T3129" s="20"/>
      <c r="U3129" s="20"/>
      <c r="V3129" s="20"/>
      <c r="W3129" s="20"/>
    </row>
    <row r="3130" spans="1:23">
      <c r="A3130" s="20"/>
      <c r="B3130" s="20"/>
      <c r="C3130" s="20"/>
      <c r="D3130" s="20"/>
      <c r="E3130" s="20"/>
      <c r="F3130" s="20"/>
      <c r="G3130" s="20"/>
      <c r="H3130" s="20"/>
      <c r="I3130" s="20"/>
      <c r="J3130" s="20"/>
      <c r="K3130" s="20"/>
      <c r="L3130" s="20"/>
      <c r="M3130" s="20"/>
      <c r="N3130" s="20"/>
      <c r="O3130" s="20"/>
      <c r="P3130" s="20"/>
      <c r="Q3130" s="20"/>
      <c r="R3130" s="20"/>
      <c r="S3130" s="20"/>
      <c r="T3130" s="20"/>
      <c r="U3130" s="20"/>
      <c r="V3130" s="20"/>
      <c r="W3130" s="20"/>
    </row>
    <row r="3131" spans="1:23">
      <c r="A3131" s="20"/>
      <c r="B3131" s="20"/>
      <c r="C3131" s="20"/>
      <c r="D3131" s="20"/>
      <c r="E3131" s="20"/>
      <c r="F3131" s="20"/>
      <c r="G3131" s="20"/>
      <c r="H3131" s="20"/>
      <c r="I3131" s="20"/>
      <c r="J3131" s="20"/>
      <c r="K3131" s="20"/>
      <c r="L3131" s="20"/>
      <c r="M3131" s="20"/>
      <c r="N3131" s="20"/>
      <c r="O3131" s="20"/>
      <c r="P3131" s="20"/>
      <c r="Q3131" s="20"/>
      <c r="R3131" s="20"/>
      <c r="S3131" s="20"/>
      <c r="T3131" s="20"/>
      <c r="U3131" s="20"/>
      <c r="V3131" s="20"/>
      <c r="W3131" s="20"/>
    </row>
    <row r="3132" spans="1:23">
      <c r="A3132" s="20"/>
      <c r="B3132" s="20"/>
      <c r="C3132" s="20"/>
      <c r="D3132" s="20"/>
      <c r="E3132" s="20"/>
      <c r="F3132" s="20"/>
      <c r="G3132" s="20"/>
      <c r="H3132" s="20"/>
      <c r="I3132" s="20"/>
      <c r="J3132" s="20"/>
      <c r="K3132" s="20"/>
      <c r="L3132" s="20"/>
      <c r="M3132" s="20"/>
      <c r="N3132" s="20"/>
      <c r="O3132" s="20"/>
      <c r="P3132" s="20"/>
      <c r="Q3132" s="20"/>
      <c r="R3132" s="20"/>
      <c r="S3132" s="20"/>
      <c r="T3132" s="20"/>
      <c r="U3132" s="20"/>
      <c r="V3132" s="20"/>
      <c r="W3132" s="20"/>
    </row>
    <row r="3133" spans="1:23">
      <c r="A3133" s="20"/>
      <c r="B3133" s="20"/>
      <c r="C3133" s="20"/>
      <c r="D3133" s="20"/>
      <c r="E3133" s="20"/>
      <c r="F3133" s="20"/>
      <c r="G3133" s="20"/>
      <c r="H3133" s="20"/>
      <c r="I3133" s="20"/>
      <c r="J3133" s="20"/>
      <c r="K3133" s="20"/>
      <c r="L3133" s="20"/>
      <c r="M3133" s="20"/>
      <c r="N3133" s="20"/>
      <c r="O3133" s="20"/>
      <c r="P3133" s="20"/>
      <c r="Q3133" s="20"/>
      <c r="R3133" s="20"/>
      <c r="S3133" s="20"/>
      <c r="T3133" s="20"/>
      <c r="U3133" s="20"/>
      <c r="V3133" s="20"/>
      <c r="W3133" s="20"/>
    </row>
    <row r="3134" spans="1:23">
      <c r="A3134" s="20"/>
      <c r="B3134" s="20"/>
      <c r="C3134" s="20"/>
      <c r="D3134" s="20"/>
      <c r="E3134" s="20"/>
      <c r="F3134" s="20"/>
      <c r="G3134" s="20"/>
      <c r="H3134" s="20"/>
      <c r="I3134" s="20"/>
      <c r="J3134" s="20"/>
      <c r="K3134" s="20"/>
      <c r="L3134" s="20"/>
      <c r="M3134" s="20"/>
      <c r="N3134" s="20"/>
      <c r="O3134" s="20"/>
      <c r="P3134" s="20"/>
      <c r="Q3134" s="20"/>
      <c r="R3134" s="20"/>
      <c r="S3134" s="20"/>
      <c r="T3134" s="20"/>
      <c r="U3134" s="20"/>
      <c r="V3134" s="20"/>
      <c r="W3134" s="20"/>
    </row>
    <row r="3135" spans="1:23">
      <c r="A3135" s="20"/>
      <c r="B3135" s="20"/>
      <c r="C3135" s="20"/>
      <c r="D3135" s="20"/>
      <c r="E3135" s="20"/>
      <c r="F3135" s="20"/>
      <c r="G3135" s="20"/>
      <c r="H3135" s="20"/>
      <c r="I3135" s="20"/>
      <c r="J3135" s="20"/>
      <c r="K3135" s="20"/>
      <c r="L3135" s="20"/>
      <c r="M3135" s="20"/>
      <c r="N3135" s="20"/>
      <c r="O3135" s="20"/>
      <c r="P3135" s="20"/>
      <c r="Q3135" s="20"/>
      <c r="R3135" s="20"/>
      <c r="S3135" s="20"/>
      <c r="T3135" s="20"/>
      <c r="U3135" s="20"/>
      <c r="V3135" s="20"/>
      <c r="W3135" s="20"/>
    </row>
    <row r="3136" spans="1:23">
      <c r="A3136" s="20"/>
      <c r="B3136" s="20"/>
      <c r="C3136" s="20"/>
      <c r="D3136" s="20"/>
      <c r="E3136" s="20"/>
      <c r="F3136" s="20"/>
      <c r="G3136" s="20"/>
      <c r="H3136" s="20"/>
      <c r="I3136" s="20"/>
      <c r="J3136" s="20"/>
      <c r="K3136" s="20"/>
      <c r="L3136" s="20"/>
      <c r="M3136" s="20"/>
      <c r="N3136" s="20"/>
      <c r="O3136" s="20"/>
      <c r="P3136" s="20"/>
      <c r="Q3136" s="20"/>
      <c r="R3136" s="20"/>
      <c r="S3136" s="20"/>
      <c r="T3136" s="20"/>
      <c r="U3136" s="20"/>
      <c r="V3136" s="20"/>
      <c r="W3136" s="20"/>
    </row>
    <row r="3137" spans="1:23">
      <c r="A3137" s="20"/>
      <c r="B3137" s="20"/>
      <c r="C3137" s="20"/>
      <c r="D3137" s="20"/>
      <c r="E3137" s="20"/>
      <c r="F3137" s="20"/>
      <c r="G3137" s="20"/>
      <c r="H3137" s="20"/>
      <c r="I3137" s="20"/>
      <c r="J3137" s="20"/>
      <c r="K3137" s="20"/>
      <c r="L3137" s="20"/>
      <c r="M3137" s="20"/>
      <c r="N3137" s="20"/>
      <c r="O3137" s="20"/>
      <c r="P3137" s="20"/>
      <c r="Q3137" s="20"/>
      <c r="R3137" s="20"/>
      <c r="S3137" s="20"/>
      <c r="T3137" s="20"/>
      <c r="U3137" s="20"/>
      <c r="V3137" s="20"/>
      <c r="W3137" s="20"/>
    </row>
    <row r="3138" spans="1:23">
      <c r="A3138" s="20"/>
      <c r="B3138" s="20"/>
      <c r="C3138" s="20"/>
      <c r="D3138" s="20"/>
      <c r="E3138" s="20"/>
      <c r="F3138" s="20"/>
      <c r="G3138" s="20"/>
      <c r="H3138" s="20"/>
      <c r="I3138" s="20"/>
      <c r="J3138" s="20"/>
      <c r="K3138" s="20"/>
      <c r="L3138" s="20"/>
      <c r="M3138" s="20"/>
      <c r="N3138" s="20"/>
      <c r="O3138" s="20"/>
      <c r="P3138" s="20"/>
      <c r="Q3138" s="20"/>
      <c r="R3138" s="20"/>
      <c r="S3138" s="20"/>
      <c r="T3138" s="20"/>
      <c r="U3138" s="20"/>
      <c r="V3138" s="20"/>
      <c r="W3138" s="20"/>
    </row>
    <row r="3139" spans="1:23">
      <c r="A3139" s="20"/>
      <c r="B3139" s="20"/>
      <c r="C3139" s="20"/>
      <c r="D3139" s="20"/>
      <c r="E3139" s="20"/>
      <c r="F3139" s="20"/>
      <c r="G3139" s="20"/>
      <c r="H3139" s="20"/>
      <c r="I3139" s="20"/>
      <c r="J3139" s="20"/>
      <c r="K3139" s="20"/>
      <c r="L3139" s="20"/>
      <c r="M3139" s="20"/>
      <c r="N3139" s="20"/>
      <c r="O3139" s="20"/>
      <c r="P3139" s="20"/>
      <c r="Q3139" s="20"/>
      <c r="R3139" s="20"/>
      <c r="S3139" s="20"/>
      <c r="T3139" s="20"/>
      <c r="U3139" s="20"/>
      <c r="V3139" s="20"/>
      <c r="W3139" s="20"/>
    </row>
    <row r="3140" spans="1:23">
      <c r="A3140" s="20"/>
      <c r="B3140" s="20"/>
      <c r="C3140" s="20"/>
      <c r="D3140" s="20"/>
      <c r="E3140" s="20"/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  <c r="P3140" s="20"/>
      <c r="Q3140" s="20"/>
      <c r="R3140" s="20"/>
      <c r="S3140" s="20"/>
      <c r="T3140" s="20"/>
      <c r="U3140" s="20"/>
      <c r="V3140" s="20"/>
      <c r="W3140" s="20"/>
    </row>
    <row r="3141" spans="1:23">
      <c r="A3141" s="20"/>
      <c r="B3141" s="20"/>
      <c r="C3141" s="20"/>
      <c r="D3141" s="20"/>
      <c r="E3141" s="20"/>
      <c r="F3141" s="20"/>
      <c r="G3141" s="20"/>
      <c r="H3141" s="20"/>
      <c r="I3141" s="20"/>
      <c r="J3141" s="20"/>
      <c r="K3141" s="20"/>
      <c r="L3141" s="20"/>
      <c r="M3141" s="20"/>
      <c r="N3141" s="20"/>
      <c r="O3141" s="20"/>
      <c r="P3141" s="20"/>
      <c r="Q3141" s="20"/>
      <c r="R3141" s="20"/>
      <c r="S3141" s="20"/>
      <c r="T3141" s="20"/>
      <c r="U3141" s="20"/>
      <c r="V3141" s="20"/>
      <c r="W3141" s="20"/>
    </row>
    <row r="3142" spans="1:23">
      <c r="A3142" s="20"/>
      <c r="B3142" s="20"/>
      <c r="C3142" s="20"/>
      <c r="D3142" s="20"/>
      <c r="E3142" s="20"/>
      <c r="F3142" s="20"/>
      <c r="G3142" s="20"/>
      <c r="H3142" s="20"/>
      <c r="I3142" s="20"/>
      <c r="J3142" s="20"/>
      <c r="K3142" s="20"/>
      <c r="L3142" s="20"/>
      <c r="M3142" s="20"/>
      <c r="N3142" s="20"/>
      <c r="O3142" s="20"/>
      <c r="P3142" s="20"/>
      <c r="Q3142" s="20"/>
      <c r="R3142" s="20"/>
      <c r="S3142" s="20"/>
      <c r="T3142" s="20"/>
      <c r="U3142" s="20"/>
      <c r="V3142" s="20"/>
      <c r="W3142" s="20"/>
    </row>
    <row r="3143" spans="1:23">
      <c r="A3143" s="20"/>
      <c r="B3143" s="20"/>
      <c r="C3143" s="20"/>
      <c r="D3143" s="20"/>
      <c r="E3143" s="20"/>
      <c r="F3143" s="20"/>
      <c r="G3143" s="20"/>
      <c r="H3143" s="20"/>
      <c r="I3143" s="20"/>
      <c r="J3143" s="20"/>
      <c r="K3143" s="20"/>
      <c r="L3143" s="20"/>
      <c r="M3143" s="20"/>
      <c r="N3143" s="20"/>
      <c r="O3143" s="20"/>
      <c r="P3143" s="20"/>
      <c r="Q3143" s="20"/>
      <c r="R3143" s="20"/>
      <c r="S3143" s="20"/>
      <c r="T3143" s="20"/>
      <c r="U3143" s="20"/>
      <c r="V3143" s="20"/>
      <c r="W3143" s="20"/>
    </row>
    <row r="3144" spans="1:23">
      <c r="A3144" s="20"/>
      <c r="B3144" s="20"/>
      <c r="C3144" s="20"/>
      <c r="D3144" s="20"/>
      <c r="E3144" s="20"/>
      <c r="F3144" s="20"/>
      <c r="G3144" s="20"/>
      <c r="H3144" s="20"/>
      <c r="I3144" s="20"/>
      <c r="J3144" s="20"/>
      <c r="K3144" s="20"/>
      <c r="L3144" s="20"/>
      <c r="M3144" s="20"/>
      <c r="N3144" s="20"/>
      <c r="O3144" s="20"/>
      <c r="P3144" s="20"/>
      <c r="Q3144" s="20"/>
      <c r="R3144" s="20"/>
      <c r="S3144" s="20"/>
      <c r="T3144" s="20"/>
      <c r="U3144" s="20"/>
      <c r="V3144" s="20"/>
      <c r="W3144" s="20"/>
    </row>
    <row r="3145" spans="1:23">
      <c r="A3145" s="20"/>
      <c r="B3145" s="20"/>
      <c r="C3145" s="20"/>
      <c r="D3145" s="20"/>
      <c r="E3145" s="20"/>
      <c r="F3145" s="20"/>
      <c r="G3145" s="20"/>
      <c r="H3145" s="20"/>
      <c r="I3145" s="20"/>
      <c r="J3145" s="20"/>
      <c r="K3145" s="20"/>
      <c r="L3145" s="20"/>
      <c r="M3145" s="20"/>
      <c r="N3145" s="20"/>
      <c r="O3145" s="20"/>
      <c r="P3145" s="20"/>
      <c r="Q3145" s="20"/>
      <c r="R3145" s="20"/>
      <c r="S3145" s="20"/>
      <c r="T3145" s="20"/>
      <c r="U3145" s="20"/>
      <c r="V3145" s="20"/>
      <c r="W3145" s="20"/>
    </row>
    <row r="3146" spans="1:23">
      <c r="A3146" s="20"/>
      <c r="B3146" s="20"/>
      <c r="C3146" s="20"/>
      <c r="D3146" s="20"/>
      <c r="E3146" s="20"/>
      <c r="F3146" s="20"/>
      <c r="G3146" s="20"/>
      <c r="H3146" s="20"/>
      <c r="I3146" s="20"/>
      <c r="J3146" s="20"/>
      <c r="K3146" s="20"/>
      <c r="L3146" s="20"/>
      <c r="M3146" s="20"/>
      <c r="N3146" s="20"/>
      <c r="O3146" s="20"/>
      <c r="P3146" s="20"/>
      <c r="Q3146" s="20"/>
      <c r="R3146" s="20"/>
      <c r="S3146" s="20"/>
      <c r="T3146" s="20"/>
      <c r="U3146" s="20"/>
      <c r="V3146" s="20"/>
      <c r="W3146" s="20"/>
    </row>
    <row r="3147" spans="1:23">
      <c r="A3147" s="20"/>
      <c r="B3147" s="20"/>
      <c r="C3147" s="20"/>
      <c r="D3147" s="20"/>
      <c r="E3147" s="20"/>
      <c r="F3147" s="20"/>
      <c r="G3147" s="20"/>
      <c r="H3147" s="20"/>
      <c r="I3147" s="20"/>
      <c r="J3147" s="20"/>
      <c r="K3147" s="20"/>
      <c r="L3147" s="20"/>
      <c r="M3147" s="20"/>
      <c r="N3147" s="20"/>
      <c r="O3147" s="20"/>
      <c r="P3147" s="20"/>
      <c r="Q3147" s="20"/>
      <c r="R3147" s="20"/>
      <c r="S3147" s="20"/>
      <c r="T3147" s="20"/>
      <c r="U3147" s="20"/>
      <c r="V3147" s="20"/>
      <c r="W3147" s="20"/>
    </row>
    <row r="3148" spans="1:23">
      <c r="A3148" s="20"/>
      <c r="B3148" s="20"/>
      <c r="C3148" s="20"/>
      <c r="D3148" s="20"/>
      <c r="E3148" s="20"/>
      <c r="F3148" s="20"/>
      <c r="G3148" s="20"/>
      <c r="H3148" s="20"/>
      <c r="I3148" s="20"/>
      <c r="J3148" s="20"/>
      <c r="K3148" s="20"/>
      <c r="L3148" s="20"/>
      <c r="M3148" s="20"/>
      <c r="N3148" s="20"/>
      <c r="O3148" s="20"/>
      <c r="P3148" s="20"/>
      <c r="Q3148" s="20"/>
      <c r="R3148" s="20"/>
      <c r="S3148" s="20"/>
      <c r="T3148" s="20"/>
      <c r="U3148" s="20"/>
      <c r="V3148" s="20"/>
      <c r="W3148" s="20"/>
    </row>
    <row r="3149" spans="1:23">
      <c r="A3149" s="20"/>
      <c r="B3149" s="20"/>
      <c r="C3149" s="20"/>
      <c r="D3149" s="20"/>
      <c r="E3149" s="20"/>
      <c r="F3149" s="20"/>
      <c r="G3149" s="20"/>
      <c r="H3149" s="20"/>
      <c r="I3149" s="20"/>
      <c r="J3149" s="20"/>
      <c r="K3149" s="20"/>
      <c r="L3149" s="20"/>
      <c r="M3149" s="20"/>
      <c r="N3149" s="20"/>
      <c r="O3149" s="20"/>
      <c r="P3149" s="20"/>
      <c r="Q3149" s="20"/>
      <c r="R3149" s="20"/>
      <c r="S3149" s="20"/>
      <c r="T3149" s="20"/>
      <c r="U3149" s="20"/>
      <c r="V3149" s="20"/>
      <c r="W3149" s="20"/>
    </row>
    <row r="3150" spans="1:23">
      <c r="A3150" s="20"/>
      <c r="B3150" s="20"/>
      <c r="C3150" s="20"/>
      <c r="D3150" s="20"/>
      <c r="E3150" s="20"/>
      <c r="F3150" s="20"/>
      <c r="G3150" s="20"/>
      <c r="H3150" s="20"/>
      <c r="I3150" s="20"/>
      <c r="J3150" s="20"/>
      <c r="K3150" s="20"/>
      <c r="L3150" s="20"/>
      <c r="M3150" s="20"/>
      <c r="N3150" s="20"/>
      <c r="O3150" s="20"/>
      <c r="P3150" s="20"/>
      <c r="Q3150" s="20"/>
      <c r="R3150" s="20"/>
      <c r="S3150" s="20"/>
      <c r="T3150" s="20"/>
      <c r="U3150" s="20"/>
      <c r="V3150" s="20"/>
      <c r="W3150" s="20"/>
    </row>
    <row r="3151" spans="1:23">
      <c r="A3151" s="20"/>
      <c r="B3151" s="20"/>
      <c r="C3151" s="20"/>
      <c r="D3151" s="20"/>
      <c r="E3151" s="20"/>
      <c r="F3151" s="20"/>
      <c r="G3151" s="20"/>
      <c r="H3151" s="20"/>
      <c r="I3151" s="20"/>
      <c r="J3151" s="20"/>
      <c r="K3151" s="20"/>
      <c r="L3151" s="20"/>
      <c r="M3151" s="20"/>
      <c r="N3151" s="20"/>
      <c r="O3151" s="20"/>
      <c r="P3151" s="20"/>
      <c r="Q3151" s="20"/>
      <c r="R3151" s="20"/>
      <c r="S3151" s="20"/>
      <c r="T3151" s="20"/>
      <c r="U3151" s="20"/>
      <c r="V3151" s="20"/>
      <c r="W3151" s="20"/>
    </row>
    <row r="3152" spans="1:23">
      <c r="A3152" s="20"/>
      <c r="B3152" s="20"/>
      <c r="C3152" s="20"/>
      <c r="D3152" s="20"/>
      <c r="E3152" s="20"/>
      <c r="F3152" s="20"/>
      <c r="G3152" s="20"/>
      <c r="H3152" s="20"/>
      <c r="I3152" s="20"/>
      <c r="J3152" s="20"/>
      <c r="K3152" s="20"/>
      <c r="L3152" s="20"/>
      <c r="M3152" s="20"/>
      <c r="N3152" s="20"/>
      <c r="O3152" s="20"/>
      <c r="P3152" s="20"/>
      <c r="Q3152" s="20"/>
      <c r="R3152" s="20"/>
      <c r="S3152" s="20"/>
      <c r="T3152" s="20"/>
      <c r="U3152" s="20"/>
      <c r="V3152" s="20"/>
      <c r="W3152" s="20"/>
    </row>
    <row r="3153" spans="1:23">
      <c r="A3153" s="20"/>
      <c r="B3153" s="20"/>
      <c r="C3153" s="20"/>
      <c r="D3153" s="20"/>
      <c r="E3153" s="20"/>
      <c r="F3153" s="20"/>
      <c r="G3153" s="20"/>
      <c r="H3153" s="20"/>
      <c r="I3153" s="20"/>
      <c r="J3153" s="20"/>
      <c r="K3153" s="20"/>
      <c r="L3153" s="20"/>
      <c r="M3153" s="20"/>
      <c r="N3153" s="20"/>
      <c r="O3153" s="20"/>
      <c r="P3153" s="20"/>
      <c r="Q3153" s="20"/>
      <c r="R3153" s="20"/>
      <c r="S3153" s="20"/>
      <c r="T3153" s="20"/>
      <c r="U3153" s="20"/>
      <c r="V3153" s="20"/>
      <c r="W3153" s="20"/>
    </row>
    <row r="3154" spans="1:23">
      <c r="A3154" s="20"/>
      <c r="B3154" s="20"/>
      <c r="C3154" s="20"/>
      <c r="D3154" s="20"/>
      <c r="E3154" s="20"/>
      <c r="F3154" s="20"/>
      <c r="G3154" s="20"/>
      <c r="H3154" s="20"/>
      <c r="I3154" s="20"/>
      <c r="J3154" s="20"/>
      <c r="K3154" s="20"/>
      <c r="L3154" s="20"/>
      <c r="M3154" s="20"/>
      <c r="N3154" s="20"/>
      <c r="O3154" s="20"/>
      <c r="P3154" s="20"/>
      <c r="Q3154" s="20"/>
      <c r="R3154" s="20"/>
      <c r="S3154" s="20"/>
      <c r="T3154" s="20"/>
      <c r="U3154" s="20"/>
      <c r="V3154" s="20"/>
      <c r="W3154" s="20"/>
    </row>
    <row r="3155" spans="1:23">
      <c r="A3155" s="20"/>
      <c r="B3155" s="20"/>
      <c r="C3155" s="20"/>
      <c r="D3155" s="20"/>
      <c r="E3155" s="20"/>
      <c r="F3155" s="20"/>
      <c r="G3155" s="20"/>
      <c r="H3155" s="20"/>
      <c r="I3155" s="20"/>
      <c r="J3155" s="20"/>
      <c r="K3155" s="20"/>
      <c r="L3155" s="20"/>
      <c r="M3155" s="20"/>
      <c r="N3155" s="20"/>
      <c r="O3155" s="20"/>
      <c r="P3155" s="20"/>
      <c r="Q3155" s="20"/>
      <c r="R3155" s="20"/>
      <c r="S3155" s="20"/>
      <c r="T3155" s="20"/>
      <c r="U3155" s="20"/>
      <c r="V3155" s="20"/>
      <c r="W3155" s="20"/>
    </row>
    <row r="3156" spans="1:23">
      <c r="A3156" s="20"/>
      <c r="B3156" s="20"/>
      <c r="C3156" s="20"/>
      <c r="D3156" s="20"/>
      <c r="E3156" s="20"/>
      <c r="F3156" s="20"/>
      <c r="G3156" s="20"/>
      <c r="H3156" s="20"/>
      <c r="I3156" s="20"/>
      <c r="J3156" s="20"/>
      <c r="K3156" s="20"/>
      <c r="L3156" s="20"/>
      <c r="M3156" s="20"/>
      <c r="N3156" s="20"/>
      <c r="O3156" s="20"/>
      <c r="P3156" s="20"/>
      <c r="Q3156" s="20"/>
      <c r="R3156" s="20"/>
      <c r="S3156" s="20"/>
      <c r="T3156" s="20"/>
      <c r="U3156" s="20"/>
      <c r="V3156" s="20"/>
      <c r="W3156" s="20"/>
    </row>
    <row r="3157" spans="1:23">
      <c r="A3157" s="20"/>
      <c r="B3157" s="20"/>
      <c r="C3157" s="20"/>
      <c r="D3157" s="20"/>
      <c r="E3157" s="20"/>
      <c r="F3157" s="20"/>
      <c r="G3157" s="20"/>
      <c r="H3157" s="20"/>
      <c r="I3157" s="20"/>
      <c r="J3157" s="20"/>
      <c r="K3157" s="20"/>
      <c r="L3157" s="20"/>
      <c r="M3157" s="20"/>
      <c r="N3157" s="20"/>
      <c r="O3157" s="20"/>
      <c r="P3157" s="20"/>
      <c r="Q3157" s="20"/>
      <c r="R3157" s="20"/>
      <c r="S3157" s="20"/>
      <c r="T3157" s="20"/>
      <c r="U3157" s="20"/>
      <c r="V3157" s="20"/>
      <c r="W3157" s="20"/>
    </row>
    <row r="3158" spans="1:23">
      <c r="A3158" s="20"/>
      <c r="B3158" s="20"/>
      <c r="C3158" s="20"/>
      <c r="D3158" s="20"/>
      <c r="E3158" s="20"/>
      <c r="F3158" s="20"/>
      <c r="G3158" s="20"/>
      <c r="H3158" s="20"/>
      <c r="I3158" s="20"/>
      <c r="J3158" s="20"/>
      <c r="K3158" s="20"/>
      <c r="L3158" s="20"/>
      <c r="M3158" s="20"/>
      <c r="N3158" s="20"/>
      <c r="O3158" s="20"/>
      <c r="P3158" s="20"/>
      <c r="Q3158" s="20"/>
      <c r="R3158" s="20"/>
      <c r="S3158" s="20"/>
      <c r="T3158" s="20"/>
      <c r="U3158" s="20"/>
      <c r="V3158" s="20"/>
      <c r="W3158" s="20"/>
    </row>
    <row r="3159" spans="1:23">
      <c r="A3159" s="20"/>
      <c r="B3159" s="20"/>
      <c r="C3159" s="20"/>
      <c r="D3159" s="20"/>
      <c r="E3159" s="20"/>
      <c r="F3159" s="20"/>
      <c r="G3159" s="20"/>
      <c r="H3159" s="20"/>
      <c r="I3159" s="20"/>
      <c r="J3159" s="20"/>
      <c r="K3159" s="20"/>
      <c r="L3159" s="20"/>
      <c r="M3159" s="20"/>
      <c r="N3159" s="20"/>
      <c r="O3159" s="20"/>
      <c r="P3159" s="20"/>
      <c r="Q3159" s="20"/>
      <c r="R3159" s="20"/>
      <c r="S3159" s="20"/>
      <c r="T3159" s="20"/>
      <c r="U3159" s="20"/>
      <c r="V3159" s="20"/>
      <c r="W3159" s="20"/>
    </row>
    <row r="3160" spans="1:23">
      <c r="A3160" s="20"/>
      <c r="B3160" s="20"/>
      <c r="C3160" s="20"/>
      <c r="D3160" s="20"/>
      <c r="E3160" s="20"/>
      <c r="F3160" s="20"/>
      <c r="G3160" s="20"/>
      <c r="H3160" s="20"/>
      <c r="I3160" s="20"/>
      <c r="J3160" s="20"/>
      <c r="K3160" s="20"/>
      <c r="L3160" s="20"/>
      <c r="M3160" s="20"/>
      <c r="N3160" s="20"/>
      <c r="O3160" s="20"/>
      <c r="P3160" s="20"/>
      <c r="Q3160" s="20"/>
      <c r="R3160" s="20"/>
      <c r="S3160" s="20"/>
      <c r="T3160" s="20"/>
      <c r="U3160" s="20"/>
      <c r="V3160" s="20"/>
      <c r="W3160" s="20"/>
    </row>
    <row r="3161" spans="1:23">
      <c r="A3161" s="20"/>
      <c r="B3161" s="20"/>
      <c r="C3161" s="20"/>
      <c r="D3161" s="20"/>
      <c r="E3161" s="20"/>
      <c r="F3161" s="20"/>
      <c r="G3161" s="20"/>
      <c r="H3161" s="20"/>
      <c r="I3161" s="20"/>
      <c r="J3161" s="20"/>
      <c r="K3161" s="20"/>
      <c r="L3161" s="20"/>
      <c r="M3161" s="20"/>
      <c r="N3161" s="20"/>
      <c r="O3161" s="20"/>
      <c r="P3161" s="20"/>
      <c r="Q3161" s="20"/>
      <c r="R3161" s="20"/>
      <c r="S3161" s="20"/>
      <c r="T3161" s="20"/>
      <c r="U3161" s="20"/>
      <c r="V3161" s="20"/>
      <c r="W3161" s="20"/>
    </row>
    <row r="3162" spans="1:23">
      <c r="A3162" s="20"/>
      <c r="B3162" s="20"/>
      <c r="C3162" s="20"/>
      <c r="D3162" s="20"/>
      <c r="E3162" s="20"/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  <c r="R3162" s="20"/>
      <c r="S3162" s="20"/>
      <c r="T3162" s="20"/>
      <c r="U3162" s="20"/>
      <c r="V3162" s="20"/>
      <c r="W3162" s="20"/>
    </row>
    <row r="3163" spans="1:23">
      <c r="A3163" s="20"/>
      <c r="B3163" s="20"/>
      <c r="C3163" s="20"/>
      <c r="D3163" s="20"/>
      <c r="E3163" s="20"/>
      <c r="F3163" s="20"/>
      <c r="G3163" s="20"/>
      <c r="H3163" s="20"/>
      <c r="I3163" s="20"/>
      <c r="J3163" s="20"/>
      <c r="K3163" s="20"/>
      <c r="L3163" s="20"/>
      <c r="M3163" s="20"/>
      <c r="N3163" s="20"/>
      <c r="O3163" s="20"/>
      <c r="P3163" s="20"/>
      <c r="Q3163" s="20"/>
      <c r="R3163" s="20"/>
      <c r="S3163" s="20"/>
      <c r="T3163" s="20"/>
      <c r="U3163" s="20"/>
      <c r="V3163" s="20"/>
      <c r="W3163" s="20"/>
    </row>
    <row r="3164" spans="1:23">
      <c r="A3164" s="20"/>
      <c r="B3164" s="20"/>
      <c r="C3164" s="20"/>
      <c r="D3164" s="20"/>
      <c r="E3164" s="20"/>
      <c r="F3164" s="20"/>
      <c r="G3164" s="20"/>
      <c r="H3164" s="20"/>
      <c r="I3164" s="20"/>
      <c r="J3164" s="20"/>
      <c r="K3164" s="20"/>
      <c r="L3164" s="20"/>
      <c r="M3164" s="20"/>
      <c r="N3164" s="20"/>
      <c r="O3164" s="20"/>
      <c r="P3164" s="20"/>
      <c r="Q3164" s="20"/>
      <c r="R3164" s="20"/>
      <c r="S3164" s="20"/>
      <c r="T3164" s="20"/>
      <c r="U3164" s="20"/>
      <c r="V3164" s="20"/>
      <c r="W3164" s="20"/>
    </row>
    <row r="3165" spans="1:23">
      <c r="A3165" s="20"/>
      <c r="B3165" s="20"/>
      <c r="C3165" s="20"/>
      <c r="D3165" s="20"/>
      <c r="E3165" s="20"/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  <c r="P3165" s="20"/>
      <c r="Q3165" s="20"/>
      <c r="R3165" s="20"/>
      <c r="S3165" s="20"/>
      <c r="T3165" s="20"/>
      <c r="U3165" s="20"/>
      <c r="V3165" s="20"/>
      <c r="W3165" s="20"/>
    </row>
    <row r="3166" spans="1:23">
      <c r="A3166" s="20"/>
      <c r="B3166" s="20"/>
      <c r="C3166" s="20"/>
      <c r="D3166" s="20"/>
      <c r="E3166" s="20"/>
      <c r="F3166" s="20"/>
      <c r="G3166" s="20"/>
      <c r="H3166" s="20"/>
      <c r="I3166" s="20"/>
      <c r="J3166" s="20"/>
      <c r="K3166" s="20"/>
      <c r="L3166" s="20"/>
      <c r="M3166" s="20"/>
      <c r="N3166" s="20"/>
      <c r="O3166" s="20"/>
      <c r="P3166" s="20"/>
      <c r="Q3166" s="20"/>
      <c r="R3166" s="20"/>
      <c r="S3166" s="20"/>
      <c r="T3166" s="20"/>
      <c r="U3166" s="20"/>
      <c r="V3166" s="20"/>
      <c r="W3166" s="20"/>
    </row>
    <row r="3167" spans="1:23">
      <c r="A3167" s="20"/>
      <c r="B3167" s="20"/>
      <c r="C3167" s="20"/>
      <c r="D3167" s="20"/>
      <c r="E3167" s="20"/>
      <c r="F3167" s="20"/>
      <c r="G3167" s="20"/>
      <c r="H3167" s="20"/>
      <c r="I3167" s="20"/>
      <c r="J3167" s="20"/>
      <c r="K3167" s="20"/>
      <c r="L3167" s="20"/>
      <c r="M3167" s="20"/>
      <c r="N3167" s="20"/>
      <c r="O3167" s="20"/>
      <c r="P3167" s="20"/>
      <c r="Q3167" s="20"/>
      <c r="R3167" s="20"/>
      <c r="S3167" s="20"/>
      <c r="T3167" s="20"/>
      <c r="U3167" s="20"/>
      <c r="V3167" s="20"/>
      <c r="W3167" s="20"/>
    </row>
    <row r="3168" spans="1:23">
      <c r="A3168" s="20"/>
      <c r="B3168" s="20"/>
      <c r="C3168" s="20"/>
      <c r="D3168" s="20"/>
      <c r="E3168" s="20"/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  <c r="P3168" s="20"/>
      <c r="Q3168" s="20"/>
      <c r="R3168" s="20"/>
      <c r="S3168" s="20"/>
      <c r="T3168" s="20"/>
      <c r="U3168" s="20"/>
      <c r="V3168" s="20"/>
      <c r="W3168" s="20"/>
    </row>
    <row r="3169" spans="1:23">
      <c r="A3169" s="20"/>
      <c r="B3169" s="20"/>
      <c r="C3169" s="20"/>
      <c r="D3169" s="20"/>
      <c r="E3169" s="20"/>
      <c r="F3169" s="20"/>
      <c r="G3169" s="20"/>
      <c r="H3169" s="20"/>
      <c r="I3169" s="20"/>
      <c r="J3169" s="20"/>
      <c r="K3169" s="20"/>
      <c r="L3169" s="20"/>
      <c r="M3169" s="20"/>
      <c r="N3169" s="20"/>
      <c r="O3169" s="20"/>
      <c r="P3169" s="20"/>
      <c r="Q3169" s="20"/>
      <c r="R3169" s="20"/>
      <c r="S3169" s="20"/>
      <c r="T3169" s="20"/>
      <c r="U3169" s="20"/>
      <c r="V3169" s="20"/>
      <c r="W3169" s="20"/>
    </row>
    <row r="3170" spans="1:23">
      <c r="A3170" s="20"/>
      <c r="B3170" s="20"/>
      <c r="C3170" s="20"/>
      <c r="D3170" s="20"/>
      <c r="E3170" s="20"/>
      <c r="F3170" s="20"/>
      <c r="G3170" s="20"/>
      <c r="H3170" s="20"/>
      <c r="I3170" s="20"/>
      <c r="J3170" s="20"/>
      <c r="K3170" s="20"/>
      <c r="L3170" s="20"/>
      <c r="M3170" s="20"/>
      <c r="N3170" s="20"/>
      <c r="O3170" s="20"/>
      <c r="P3170" s="20"/>
      <c r="Q3170" s="20"/>
      <c r="R3170" s="20"/>
      <c r="S3170" s="20"/>
      <c r="T3170" s="20"/>
      <c r="U3170" s="20"/>
      <c r="V3170" s="20"/>
      <c r="W3170" s="20"/>
    </row>
    <row r="3171" spans="1:23">
      <c r="A3171" s="20"/>
      <c r="B3171" s="20"/>
      <c r="C3171" s="20"/>
      <c r="D3171" s="20"/>
      <c r="E3171" s="20"/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  <c r="P3171" s="20"/>
      <c r="Q3171" s="20"/>
      <c r="R3171" s="20"/>
      <c r="S3171" s="20"/>
      <c r="T3171" s="20"/>
      <c r="U3171" s="20"/>
      <c r="V3171" s="20"/>
      <c r="W3171" s="20"/>
    </row>
    <row r="3172" spans="1:23">
      <c r="A3172" s="20"/>
      <c r="B3172" s="20"/>
      <c r="C3172" s="20"/>
      <c r="D3172" s="20"/>
      <c r="E3172" s="20"/>
      <c r="F3172" s="20"/>
      <c r="G3172" s="20"/>
      <c r="H3172" s="20"/>
      <c r="I3172" s="20"/>
      <c r="J3172" s="20"/>
      <c r="K3172" s="20"/>
      <c r="L3172" s="20"/>
      <c r="M3172" s="20"/>
      <c r="N3172" s="20"/>
      <c r="O3172" s="20"/>
      <c r="P3172" s="20"/>
      <c r="Q3172" s="20"/>
      <c r="R3172" s="20"/>
      <c r="S3172" s="20"/>
      <c r="T3172" s="20"/>
      <c r="U3172" s="20"/>
      <c r="V3172" s="20"/>
      <c r="W3172" s="20"/>
    </row>
    <row r="3173" spans="1:23">
      <c r="A3173" s="20"/>
      <c r="B3173" s="20"/>
      <c r="C3173" s="20"/>
      <c r="D3173" s="20"/>
      <c r="E3173" s="20"/>
      <c r="F3173" s="20"/>
      <c r="G3173" s="20"/>
      <c r="H3173" s="20"/>
      <c r="I3173" s="20"/>
      <c r="J3173" s="20"/>
      <c r="K3173" s="20"/>
      <c r="L3173" s="20"/>
      <c r="M3173" s="20"/>
      <c r="N3173" s="20"/>
      <c r="O3173" s="20"/>
      <c r="P3173" s="20"/>
      <c r="Q3173" s="20"/>
      <c r="R3173" s="20"/>
      <c r="S3173" s="20"/>
      <c r="T3173" s="20"/>
      <c r="U3173" s="20"/>
      <c r="V3173" s="20"/>
      <c r="W3173" s="20"/>
    </row>
    <row r="3174" spans="1:23">
      <c r="A3174" s="20"/>
      <c r="B3174" s="20"/>
      <c r="C3174" s="20"/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  <c r="R3174" s="20"/>
      <c r="S3174" s="20"/>
      <c r="T3174" s="20"/>
      <c r="U3174" s="20"/>
      <c r="V3174" s="20"/>
      <c r="W3174" s="20"/>
    </row>
    <row r="3175" spans="1:23">
      <c r="A3175" s="20"/>
      <c r="B3175" s="20"/>
      <c r="C3175" s="20"/>
      <c r="D3175" s="20"/>
      <c r="E3175" s="20"/>
      <c r="F3175" s="20"/>
      <c r="G3175" s="20"/>
      <c r="H3175" s="20"/>
      <c r="I3175" s="20"/>
      <c r="J3175" s="20"/>
      <c r="K3175" s="20"/>
      <c r="L3175" s="20"/>
      <c r="M3175" s="20"/>
      <c r="N3175" s="20"/>
      <c r="O3175" s="20"/>
      <c r="P3175" s="20"/>
      <c r="Q3175" s="20"/>
      <c r="R3175" s="20"/>
      <c r="S3175" s="20"/>
      <c r="T3175" s="20"/>
      <c r="U3175" s="20"/>
      <c r="V3175" s="20"/>
      <c r="W3175" s="20"/>
    </row>
    <row r="3176" spans="1:23">
      <c r="A3176" s="20"/>
      <c r="B3176" s="20"/>
      <c r="C3176" s="20"/>
      <c r="D3176" s="20"/>
      <c r="E3176" s="20"/>
      <c r="F3176" s="20"/>
      <c r="G3176" s="20"/>
      <c r="H3176" s="20"/>
      <c r="I3176" s="20"/>
      <c r="J3176" s="20"/>
      <c r="K3176" s="20"/>
      <c r="L3176" s="20"/>
      <c r="M3176" s="20"/>
      <c r="N3176" s="20"/>
      <c r="O3176" s="20"/>
      <c r="P3176" s="20"/>
      <c r="Q3176" s="20"/>
      <c r="R3176" s="20"/>
      <c r="S3176" s="20"/>
      <c r="T3176" s="20"/>
      <c r="U3176" s="20"/>
      <c r="V3176" s="20"/>
      <c r="W3176" s="20"/>
    </row>
    <row r="3177" spans="1:23">
      <c r="A3177" s="20"/>
      <c r="B3177" s="20"/>
      <c r="C3177" s="20"/>
      <c r="D3177" s="20"/>
      <c r="E3177" s="20"/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  <c r="P3177" s="20"/>
      <c r="Q3177" s="20"/>
      <c r="R3177" s="20"/>
      <c r="S3177" s="20"/>
      <c r="T3177" s="20"/>
      <c r="U3177" s="20"/>
      <c r="V3177" s="20"/>
      <c r="W3177" s="20"/>
    </row>
    <row r="3178" spans="1:23">
      <c r="A3178" s="20"/>
      <c r="B3178" s="20"/>
      <c r="C3178" s="20"/>
      <c r="D3178" s="20"/>
      <c r="E3178" s="20"/>
      <c r="F3178" s="20"/>
      <c r="G3178" s="20"/>
      <c r="H3178" s="20"/>
      <c r="I3178" s="20"/>
      <c r="J3178" s="20"/>
      <c r="K3178" s="20"/>
      <c r="L3178" s="20"/>
      <c r="M3178" s="20"/>
      <c r="N3178" s="20"/>
      <c r="O3178" s="20"/>
      <c r="P3178" s="20"/>
      <c r="Q3178" s="20"/>
      <c r="R3178" s="20"/>
      <c r="S3178" s="20"/>
      <c r="T3178" s="20"/>
      <c r="U3178" s="20"/>
      <c r="V3178" s="20"/>
      <c r="W3178" s="20"/>
    </row>
    <row r="3179" spans="1:23">
      <c r="A3179" s="20"/>
      <c r="B3179" s="20"/>
      <c r="C3179" s="20"/>
      <c r="D3179" s="20"/>
      <c r="E3179" s="20"/>
      <c r="F3179" s="20"/>
      <c r="G3179" s="20"/>
      <c r="H3179" s="20"/>
      <c r="I3179" s="20"/>
      <c r="J3179" s="20"/>
      <c r="K3179" s="20"/>
      <c r="L3179" s="20"/>
      <c r="M3179" s="20"/>
      <c r="N3179" s="20"/>
      <c r="O3179" s="20"/>
      <c r="P3179" s="20"/>
      <c r="Q3179" s="20"/>
      <c r="R3179" s="20"/>
      <c r="S3179" s="20"/>
      <c r="T3179" s="20"/>
      <c r="U3179" s="20"/>
      <c r="V3179" s="20"/>
      <c r="W3179" s="20"/>
    </row>
    <row r="3180" spans="1:23">
      <c r="A3180" s="20"/>
      <c r="B3180" s="20"/>
      <c r="C3180" s="20"/>
      <c r="D3180" s="20"/>
      <c r="E3180" s="20"/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  <c r="P3180" s="20"/>
      <c r="Q3180" s="20"/>
      <c r="R3180" s="20"/>
      <c r="S3180" s="20"/>
      <c r="T3180" s="20"/>
      <c r="U3180" s="20"/>
      <c r="V3180" s="20"/>
      <c r="W3180" s="20"/>
    </row>
    <row r="3181" spans="1:23">
      <c r="A3181" s="20"/>
      <c r="B3181" s="20"/>
      <c r="C3181" s="20"/>
      <c r="D3181" s="20"/>
      <c r="E3181" s="20"/>
      <c r="F3181" s="20"/>
      <c r="G3181" s="20"/>
      <c r="H3181" s="20"/>
      <c r="I3181" s="20"/>
      <c r="J3181" s="20"/>
      <c r="K3181" s="20"/>
      <c r="L3181" s="20"/>
      <c r="M3181" s="20"/>
      <c r="N3181" s="20"/>
      <c r="O3181" s="20"/>
      <c r="P3181" s="20"/>
      <c r="Q3181" s="20"/>
      <c r="R3181" s="20"/>
      <c r="S3181" s="20"/>
      <c r="T3181" s="20"/>
      <c r="U3181" s="20"/>
      <c r="V3181" s="20"/>
      <c r="W3181" s="20"/>
    </row>
    <row r="3182" spans="1:23">
      <c r="A3182" s="20"/>
      <c r="B3182" s="20"/>
      <c r="C3182" s="20"/>
      <c r="D3182" s="20"/>
      <c r="E3182" s="20"/>
      <c r="F3182" s="20"/>
      <c r="G3182" s="20"/>
      <c r="H3182" s="20"/>
      <c r="I3182" s="20"/>
      <c r="J3182" s="20"/>
      <c r="K3182" s="20"/>
      <c r="L3182" s="20"/>
      <c r="M3182" s="20"/>
      <c r="N3182" s="20"/>
      <c r="O3182" s="20"/>
      <c r="P3182" s="20"/>
      <c r="Q3182" s="20"/>
      <c r="R3182" s="20"/>
      <c r="S3182" s="20"/>
      <c r="T3182" s="20"/>
      <c r="U3182" s="20"/>
      <c r="V3182" s="20"/>
      <c r="W3182" s="20"/>
    </row>
    <row r="3183" spans="1:23">
      <c r="A3183" s="20"/>
      <c r="B3183" s="20"/>
      <c r="C3183" s="20"/>
      <c r="D3183" s="20"/>
      <c r="E3183" s="20"/>
      <c r="F3183" s="20"/>
      <c r="G3183" s="20"/>
      <c r="H3183" s="20"/>
      <c r="I3183" s="20"/>
      <c r="J3183" s="20"/>
      <c r="K3183" s="20"/>
      <c r="L3183" s="20"/>
      <c r="M3183" s="20"/>
      <c r="N3183" s="20"/>
      <c r="O3183" s="20"/>
      <c r="P3183" s="20"/>
      <c r="Q3183" s="20"/>
      <c r="R3183" s="20"/>
      <c r="S3183" s="20"/>
      <c r="T3183" s="20"/>
      <c r="U3183" s="20"/>
      <c r="V3183" s="20"/>
      <c r="W3183" s="20"/>
    </row>
    <row r="3184" spans="1:23">
      <c r="A3184" s="20"/>
      <c r="B3184" s="20"/>
      <c r="C3184" s="20"/>
      <c r="D3184" s="20"/>
      <c r="E3184" s="20"/>
      <c r="F3184" s="20"/>
      <c r="G3184" s="20"/>
      <c r="H3184" s="20"/>
      <c r="I3184" s="20"/>
      <c r="J3184" s="20"/>
      <c r="K3184" s="20"/>
      <c r="L3184" s="20"/>
      <c r="M3184" s="20"/>
      <c r="N3184" s="20"/>
      <c r="O3184" s="20"/>
      <c r="P3184" s="20"/>
      <c r="Q3184" s="20"/>
      <c r="R3184" s="20"/>
      <c r="S3184" s="20"/>
      <c r="T3184" s="20"/>
      <c r="U3184" s="20"/>
      <c r="V3184" s="20"/>
      <c r="W3184" s="20"/>
    </row>
    <row r="3185" spans="1:23">
      <c r="A3185" s="20"/>
      <c r="B3185" s="20"/>
      <c r="C3185" s="20"/>
      <c r="D3185" s="20"/>
      <c r="E3185" s="20"/>
      <c r="F3185" s="20"/>
      <c r="G3185" s="20"/>
      <c r="H3185" s="20"/>
      <c r="I3185" s="20"/>
      <c r="J3185" s="20"/>
      <c r="K3185" s="20"/>
      <c r="L3185" s="20"/>
      <c r="M3185" s="20"/>
      <c r="N3185" s="20"/>
      <c r="O3185" s="20"/>
      <c r="P3185" s="20"/>
      <c r="Q3185" s="20"/>
      <c r="R3185" s="20"/>
      <c r="S3185" s="20"/>
      <c r="T3185" s="20"/>
      <c r="U3185" s="20"/>
      <c r="V3185" s="20"/>
      <c r="W3185" s="20"/>
    </row>
    <row r="3186" spans="1:23">
      <c r="A3186" s="20"/>
      <c r="B3186" s="20"/>
      <c r="C3186" s="20"/>
      <c r="D3186" s="20"/>
      <c r="E3186" s="20"/>
      <c r="F3186" s="20"/>
      <c r="G3186" s="20"/>
      <c r="H3186" s="20"/>
      <c r="I3186" s="20"/>
      <c r="J3186" s="20"/>
      <c r="K3186" s="20"/>
      <c r="L3186" s="20"/>
      <c r="M3186" s="20"/>
      <c r="N3186" s="20"/>
      <c r="O3186" s="20"/>
      <c r="P3186" s="20"/>
      <c r="Q3186" s="20"/>
      <c r="R3186" s="20"/>
      <c r="S3186" s="20"/>
      <c r="T3186" s="20"/>
      <c r="U3186" s="20"/>
      <c r="V3186" s="20"/>
      <c r="W3186" s="20"/>
    </row>
    <row r="3187" spans="1:23">
      <c r="A3187" s="20"/>
      <c r="B3187" s="20"/>
      <c r="C3187" s="20"/>
      <c r="D3187" s="20"/>
      <c r="E3187" s="20"/>
      <c r="F3187" s="20"/>
      <c r="G3187" s="20"/>
      <c r="H3187" s="20"/>
      <c r="I3187" s="20"/>
      <c r="J3187" s="20"/>
      <c r="K3187" s="20"/>
      <c r="L3187" s="20"/>
      <c r="M3187" s="20"/>
      <c r="N3187" s="20"/>
      <c r="O3187" s="20"/>
      <c r="P3187" s="20"/>
      <c r="Q3187" s="20"/>
      <c r="R3187" s="20"/>
      <c r="S3187" s="20"/>
      <c r="T3187" s="20"/>
      <c r="U3187" s="20"/>
      <c r="V3187" s="20"/>
      <c r="W3187" s="20"/>
    </row>
    <row r="3188" spans="1:23">
      <c r="A3188" s="20"/>
      <c r="B3188" s="20"/>
      <c r="C3188" s="20"/>
      <c r="D3188" s="20"/>
      <c r="E3188" s="20"/>
      <c r="F3188" s="20"/>
      <c r="G3188" s="20"/>
      <c r="H3188" s="20"/>
      <c r="I3188" s="20"/>
      <c r="J3188" s="20"/>
      <c r="K3188" s="20"/>
      <c r="L3188" s="20"/>
      <c r="M3188" s="20"/>
      <c r="N3188" s="20"/>
      <c r="O3188" s="20"/>
      <c r="P3188" s="20"/>
      <c r="Q3188" s="20"/>
      <c r="R3188" s="20"/>
      <c r="S3188" s="20"/>
      <c r="T3188" s="20"/>
      <c r="U3188" s="20"/>
      <c r="V3188" s="20"/>
      <c r="W3188" s="20"/>
    </row>
    <row r="3189" spans="1:23">
      <c r="A3189" s="20"/>
      <c r="B3189" s="20"/>
      <c r="C3189" s="20"/>
      <c r="D3189" s="20"/>
      <c r="E3189" s="20"/>
      <c r="F3189" s="20"/>
      <c r="G3189" s="20"/>
      <c r="H3189" s="20"/>
      <c r="I3189" s="20"/>
      <c r="J3189" s="20"/>
      <c r="K3189" s="20"/>
      <c r="L3189" s="20"/>
      <c r="M3189" s="20"/>
      <c r="N3189" s="20"/>
      <c r="O3189" s="20"/>
      <c r="P3189" s="20"/>
      <c r="Q3189" s="20"/>
      <c r="R3189" s="20"/>
      <c r="S3189" s="20"/>
      <c r="T3189" s="20"/>
      <c r="U3189" s="20"/>
      <c r="V3189" s="20"/>
      <c r="W3189" s="20"/>
    </row>
    <row r="3190" spans="1:23">
      <c r="A3190" s="20"/>
      <c r="B3190" s="20"/>
      <c r="C3190" s="20"/>
      <c r="D3190" s="20"/>
      <c r="E3190" s="20"/>
      <c r="F3190" s="20"/>
      <c r="G3190" s="20"/>
      <c r="H3190" s="20"/>
      <c r="I3190" s="20"/>
      <c r="J3190" s="20"/>
      <c r="K3190" s="20"/>
      <c r="L3190" s="20"/>
      <c r="M3190" s="20"/>
      <c r="N3190" s="20"/>
      <c r="O3190" s="20"/>
      <c r="P3190" s="20"/>
      <c r="Q3190" s="20"/>
      <c r="R3190" s="20"/>
      <c r="S3190" s="20"/>
      <c r="T3190" s="20"/>
      <c r="U3190" s="20"/>
      <c r="V3190" s="20"/>
      <c r="W3190" s="20"/>
    </row>
    <row r="3191" spans="1:23">
      <c r="A3191" s="20"/>
      <c r="B3191" s="20"/>
      <c r="C3191" s="20"/>
      <c r="D3191" s="20"/>
      <c r="E3191" s="20"/>
      <c r="F3191" s="20"/>
      <c r="G3191" s="20"/>
      <c r="H3191" s="20"/>
      <c r="I3191" s="20"/>
      <c r="J3191" s="20"/>
      <c r="K3191" s="20"/>
      <c r="L3191" s="20"/>
      <c r="M3191" s="20"/>
      <c r="N3191" s="20"/>
      <c r="O3191" s="20"/>
      <c r="P3191" s="20"/>
      <c r="Q3191" s="20"/>
      <c r="R3191" s="20"/>
      <c r="S3191" s="20"/>
      <c r="T3191" s="20"/>
      <c r="U3191" s="20"/>
      <c r="V3191" s="20"/>
      <c r="W3191" s="20"/>
    </row>
    <row r="3192" spans="1:23">
      <c r="A3192" s="20"/>
      <c r="B3192" s="20"/>
      <c r="C3192" s="20"/>
      <c r="D3192" s="20"/>
      <c r="E3192" s="20"/>
      <c r="F3192" s="20"/>
      <c r="G3192" s="20"/>
      <c r="H3192" s="20"/>
      <c r="I3192" s="20"/>
      <c r="J3192" s="20"/>
      <c r="K3192" s="20"/>
      <c r="L3192" s="20"/>
      <c r="M3192" s="20"/>
      <c r="N3192" s="20"/>
      <c r="O3192" s="20"/>
      <c r="P3192" s="20"/>
      <c r="Q3192" s="20"/>
      <c r="R3192" s="20"/>
      <c r="S3192" s="20"/>
      <c r="T3192" s="20"/>
      <c r="U3192" s="20"/>
      <c r="V3192" s="20"/>
      <c r="W3192" s="20"/>
    </row>
    <row r="3193" spans="1:23">
      <c r="A3193" s="20"/>
      <c r="B3193" s="20"/>
      <c r="C3193" s="20"/>
      <c r="D3193" s="20"/>
      <c r="E3193" s="20"/>
      <c r="F3193" s="20"/>
      <c r="G3193" s="20"/>
      <c r="H3193" s="20"/>
      <c r="I3193" s="20"/>
      <c r="J3193" s="20"/>
      <c r="K3193" s="20"/>
      <c r="L3193" s="20"/>
      <c r="M3193" s="20"/>
      <c r="N3193" s="20"/>
      <c r="O3193" s="20"/>
      <c r="P3193" s="20"/>
      <c r="Q3193" s="20"/>
      <c r="R3193" s="20"/>
      <c r="S3193" s="20"/>
      <c r="T3193" s="20"/>
      <c r="U3193" s="20"/>
      <c r="V3193" s="20"/>
      <c r="W3193" s="20"/>
    </row>
    <row r="3194" spans="1:23">
      <c r="A3194" s="20"/>
      <c r="B3194" s="20"/>
      <c r="C3194" s="20"/>
      <c r="D3194" s="20"/>
      <c r="E3194" s="20"/>
      <c r="F3194" s="20"/>
      <c r="G3194" s="20"/>
      <c r="H3194" s="20"/>
      <c r="I3194" s="20"/>
      <c r="J3194" s="20"/>
      <c r="K3194" s="20"/>
      <c r="L3194" s="20"/>
      <c r="M3194" s="20"/>
      <c r="N3194" s="20"/>
      <c r="O3194" s="20"/>
      <c r="P3194" s="20"/>
      <c r="Q3194" s="20"/>
      <c r="R3194" s="20"/>
      <c r="S3194" s="20"/>
      <c r="T3194" s="20"/>
      <c r="U3194" s="20"/>
      <c r="V3194" s="20"/>
      <c r="W3194" s="20"/>
    </row>
    <row r="3195" spans="1:23">
      <c r="A3195" s="20"/>
      <c r="B3195" s="20"/>
      <c r="C3195" s="20"/>
      <c r="D3195" s="20"/>
      <c r="E3195" s="20"/>
      <c r="F3195" s="20"/>
      <c r="G3195" s="20"/>
      <c r="H3195" s="20"/>
      <c r="I3195" s="20"/>
      <c r="J3195" s="20"/>
      <c r="K3195" s="20"/>
      <c r="L3195" s="20"/>
      <c r="M3195" s="20"/>
      <c r="N3195" s="20"/>
      <c r="O3195" s="20"/>
      <c r="P3195" s="20"/>
      <c r="Q3195" s="20"/>
      <c r="R3195" s="20"/>
      <c r="S3195" s="20"/>
      <c r="T3195" s="20"/>
      <c r="U3195" s="20"/>
      <c r="V3195" s="20"/>
      <c r="W3195" s="20"/>
    </row>
    <row r="3196" spans="1:23">
      <c r="A3196" s="20"/>
      <c r="B3196" s="20"/>
      <c r="C3196" s="20"/>
      <c r="D3196" s="20"/>
      <c r="E3196" s="20"/>
      <c r="F3196" s="20"/>
      <c r="G3196" s="20"/>
      <c r="H3196" s="20"/>
      <c r="I3196" s="20"/>
      <c r="J3196" s="20"/>
      <c r="K3196" s="20"/>
      <c r="L3196" s="20"/>
      <c r="M3196" s="20"/>
      <c r="N3196" s="20"/>
      <c r="O3196" s="20"/>
      <c r="P3196" s="20"/>
      <c r="Q3196" s="20"/>
      <c r="R3196" s="20"/>
      <c r="S3196" s="20"/>
      <c r="T3196" s="20"/>
      <c r="U3196" s="20"/>
      <c r="V3196" s="20"/>
      <c r="W3196" s="20"/>
    </row>
    <row r="3197" spans="1:23">
      <c r="A3197" s="20"/>
      <c r="B3197" s="20"/>
      <c r="C3197" s="20"/>
      <c r="D3197" s="20"/>
      <c r="E3197" s="20"/>
      <c r="F3197" s="20"/>
      <c r="G3197" s="20"/>
      <c r="H3197" s="20"/>
      <c r="I3197" s="20"/>
      <c r="J3197" s="20"/>
      <c r="K3197" s="20"/>
      <c r="L3197" s="20"/>
      <c r="M3197" s="20"/>
      <c r="N3197" s="20"/>
      <c r="O3197" s="20"/>
      <c r="P3197" s="20"/>
      <c r="Q3197" s="20"/>
      <c r="R3197" s="20"/>
      <c r="S3197" s="20"/>
      <c r="T3197" s="20"/>
      <c r="U3197" s="20"/>
      <c r="V3197" s="20"/>
      <c r="W3197" s="20"/>
    </row>
    <row r="3198" spans="1:23">
      <c r="A3198" s="20"/>
      <c r="B3198" s="20"/>
      <c r="C3198" s="20"/>
      <c r="D3198" s="20"/>
      <c r="E3198" s="20"/>
      <c r="F3198" s="20"/>
      <c r="G3198" s="20"/>
      <c r="H3198" s="20"/>
      <c r="I3198" s="20"/>
      <c r="J3198" s="20"/>
      <c r="K3198" s="20"/>
      <c r="L3198" s="20"/>
      <c r="M3198" s="20"/>
      <c r="N3198" s="20"/>
      <c r="O3198" s="20"/>
      <c r="P3198" s="20"/>
      <c r="Q3198" s="20"/>
      <c r="R3198" s="20"/>
      <c r="S3198" s="20"/>
      <c r="T3198" s="20"/>
      <c r="U3198" s="20"/>
      <c r="V3198" s="20"/>
      <c r="W3198" s="20"/>
    </row>
    <row r="3199" spans="1:23">
      <c r="A3199" s="20"/>
      <c r="B3199" s="20"/>
      <c r="C3199" s="20"/>
      <c r="D3199" s="20"/>
      <c r="E3199" s="20"/>
      <c r="F3199" s="20"/>
      <c r="G3199" s="20"/>
      <c r="H3199" s="20"/>
      <c r="I3199" s="20"/>
      <c r="J3199" s="20"/>
      <c r="K3199" s="20"/>
      <c r="L3199" s="20"/>
      <c r="M3199" s="20"/>
      <c r="N3199" s="20"/>
      <c r="O3199" s="20"/>
      <c r="P3199" s="20"/>
      <c r="Q3199" s="20"/>
      <c r="R3199" s="20"/>
      <c r="S3199" s="20"/>
      <c r="T3199" s="20"/>
      <c r="U3199" s="20"/>
      <c r="V3199" s="20"/>
      <c r="W3199" s="20"/>
    </row>
    <row r="3200" spans="1:23">
      <c r="A3200" s="20"/>
      <c r="B3200" s="20"/>
      <c r="C3200" s="20"/>
      <c r="D3200" s="20"/>
      <c r="E3200" s="20"/>
      <c r="F3200" s="20"/>
      <c r="G3200" s="20"/>
      <c r="H3200" s="20"/>
      <c r="I3200" s="20"/>
      <c r="J3200" s="20"/>
      <c r="K3200" s="20"/>
      <c r="L3200" s="20"/>
      <c r="M3200" s="20"/>
      <c r="N3200" s="20"/>
      <c r="O3200" s="20"/>
      <c r="P3200" s="20"/>
      <c r="Q3200" s="20"/>
      <c r="R3200" s="20"/>
      <c r="S3200" s="20"/>
      <c r="T3200" s="20"/>
      <c r="U3200" s="20"/>
      <c r="V3200" s="20"/>
      <c r="W3200" s="20"/>
    </row>
    <row r="3201" spans="1:23">
      <c r="A3201" s="20"/>
      <c r="B3201" s="20"/>
      <c r="C3201" s="20"/>
      <c r="D3201" s="20"/>
      <c r="E3201" s="20"/>
      <c r="F3201" s="20"/>
      <c r="G3201" s="20"/>
      <c r="H3201" s="20"/>
      <c r="I3201" s="20"/>
      <c r="J3201" s="20"/>
      <c r="K3201" s="20"/>
      <c r="L3201" s="20"/>
      <c r="M3201" s="20"/>
      <c r="N3201" s="20"/>
      <c r="O3201" s="20"/>
      <c r="P3201" s="20"/>
      <c r="Q3201" s="20"/>
      <c r="R3201" s="20"/>
      <c r="S3201" s="20"/>
      <c r="T3201" s="20"/>
      <c r="U3201" s="20"/>
      <c r="V3201" s="20"/>
      <c r="W3201" s="20"/>
    </row>
    <row r="3202" spans="1:23">
      <c r="A3202" s="20"/>
      <c r="B3202" s="20"/>
      <c r="C3202" s="20"/>
      <c r="D3202" s="20"/>
      <c r="E3202" s="20"/>
      <c r="F3202" s="20"/>
      <c r="G3202" s="20"/>
      <c r="H3202" s="20"/>
      <c r="I3202" s="20"/>
      <c r="J3202" s="20"/>
      <c r="K3202" s="20"/>
      <c r="L3202" s="20"/>
      <c r="M3202" s="20"/>
      <c r="N3202" s="20"/>
      <c r="O3202" s="20"/>
      <c r="P3202" s="20"/>
      <c r="Q3202" s="20"/>
      <c r="R3202" s="20"/>
      <c r="S3202" s="20"/>
      <c r="T3202" s="20"/>
      <c r="U3202" s="20"/>
      <c r="V3202" s="20"/>
      <c r="W3202" s="20"/>
    </row>
    <row r="3203" spans="1:23">
      <c r="A3203" s="20"/>
      <c r="B3203" s="20"/>
      <c r="C3203" s="20"/>
      <c r="D3203" s="20"/>
      <c r="E3203" s="20"/>
      <c r="F3203" s="20"/>
      <c r="G3203" s="20"/>
      <c r="H3203" s="20"/>
      <c r="I3203" s="20"/>
      <c r="J3203" s="20"/>
      <c r="K3203" s="20"/>
      <c r="L3203" s="20"/>
      <c r="M3203" s="20"/>
      <c r="N3203" s="20"/>
      <c r="O3203" s="20"/>
      <c r="P3203" s="20"/>
      <c r="Q3203" s="20"/>
      <c r="R3203" s="20"/>
      <c r="S3203" s="20"/>
      <c r="T3203" s="20"/>
      <c r="U3203" s="20"/>
      <c r="V3203" s="20"/>
      <c r="W3203" s="20"/>
    </row>
    <row r="3204" spans="1:23">
      <c r="A3204" s="20"/>
      <c r="B3204" s="20"/>
      <c r="C3204" s="20"/>
      <c r="D3204" s="20"/>
      <c r="E3204" s="20"/>
      <c r="F3204" s="20"/>
      <c r="G3204" s="20"/>
      <c r="H3204" s="20"/>
      <c r="I3204" s="20"/>
      <c r="J3204" s="20"/>
      <c r="K3204" s="20"/>
      <c r="L3204" s="20"/>
      <c r="M3204" s="20"/>
      <c r="N3204" s="20"/>
      <c r="O3204" s="20"/>
      <c r="P3204" s="20"/>
      <c r="Q3204" s="20"/>
      <c r="R3204" s="20"/>
      <c r="S3204" s="20"/>
      <c r="T3204" s="20"/>
      <c r="U3204" s="20"/>
      <c r="V3204" s="20"/>
      <c r="W3204" s="20"/>
    </row>
    <row r="3205" spans="1:23">
      <c r="A3205" s="20"/>
      <c r="B3205" s="20"/>
      <c r="C3205" s="20"/>
      <c r="D3205" s="20"/>
      <c r="E3205" s="20"/>
      <c r="F3205" s="20"/>
      <c r="G3205" s="20"/>
      <c r="H3205" s="20"/>
      <c r="I3205" s="20"/>
      <c r="J3205" s="20"/>
      <c r="K3205" s="20"/>
      <c r="L3205" s="20"/>
      <c r="M3205" s="20"/>
      <c r="N3205" s="20"/>
      <c r="O3205" s="20"/>
      <c r="P3205" s="20"/>
      <c r="Q3205" s="20"/>
      <c r="R3205" s="20"/>
      <c r="S3205" s="20"/>
      <c r="T3205" s="20"/>
      <c r="U3205" s="20"/>
      <c r="V3205" s="20"/>
      <c r="W3205" s="20"/>
    </row>
    <row r="3206" spans="1:23">
      <c r="A3206" s="20"/>
      <c r="B3206" s="20"/>
      <c r="C3206" s="20"/>
      <c r="D3206" s="20"/>
      <c r="E3206" s="20"/>
      <c r="F3206" s="20"/>
      <c r="G3206" s="20"/>
      <c r="H3206" s="20"/>
      <c r="I3206" s="20"/>
      <c r="J3206" s="20"/>
      <c r="K3206" s="20"/>
      <c r="L3206" s="20"/>
      <c r="M3206" s="20"/>
      <c r="N3206" s="20"/>
      <c r="O3206" s="20"/>
      <c r="P3206" s="20"/>
      <c r="Q3206" s="20"/>
      <c r="R3206" s="20"/>
      <c r="S3206" s="20"/>
      <c r="T3206" s="20"/>
      <c r="U3206" s="20"/>
      <c r="V3206" s="20"/>
      <c r="W3206" s="20"/>
    </row>
    <row r="3207" spans="1:23">
      <c r="A3207" s="20"/>
      <c r="B3207" s="20"/>
      <c r="C3207" s="20"/>
      <c r="D3207" s="20"/>
      <c r="E3207" s="20"/>
      <c r="F3207" s="20"/>
      <c r="G3207" s="20"/>
      <c r="H3207" s="20"/>
      <c r="I3207" s="20"/>
      <c r="J3207" s="20"/>
      <c r="K3207" s="20"/>
      <c r="L3207" s="20"/>
      <c r="M3207" s="20"/>
      <c r="N3207" s="20"/>
      <c r="O3207" s="20"/>
      <c r="P3207" s="20"/>
      <c r="Q3207" s="20"/>
      <c r="R3207" s="20"/>
      <c r="S3207" s="20"/>
      <c r="T3207" s="20"/>
      <c r="U3207" s="20"/>
      <c r="V3207" s="20"/>
      <c r="W3207" s="20"/>
    </row>
    <row r="3208" spans="1:23">
      <c r="A3208" s="20"/>
      <c r="B3208" s="20"/>
      <c r="C3208" s="20"/>
      <c r="D3208" s="20"/>
      <c r="E3208" s="20"/>
      <c r="F3208" s="20"/>
      <c r="G3208" s="20"/>
      <c r="H3208" s="20"/>
      <c r="I3208" s="20"/>
      <c r="J3208" s="20"/>
      <c r="K3208" s="20"/>
      <c r="L3208" s="20"/>
      <c r="M3208" s="20"/>
      <c r="N3208" s="20"/>
      <c r="O3208" s="20"/>
      <c r="P3208" s="20"/>
      <c r="Q3208" s="20"/>
      <c r="R3208" s="20"/>
      <c r="S3208" s="20"/>
      <c r="T3208" s="20"/>
      <c r="U3208" s="20"/>
      <c r="V3208" s="20"/>
      <c r="W3208" s="20"/>
    </row>
    <row r="3209" spans="1:23">
      <c r="A3209" s="20"/>
      <c r="B3209" s="20"/>
      <c r="C3209" s="20"/>
      <c r="D3209" s="20"/>
      <c r="E3209" s="20"/>
      <c r="F3209" s="20"/>
      <c r="G3209" s="20"/>
      <c r="H3209" s="20"/>
      <c r="I3209" s="20"/>
      <c r="J3209" s="20"/>
      <c r="K3209" s="20"/>
      <c r="L3209" s="20"/>
      <c r="M3209" s="20"/>
      <c r="N3209" s="20"/>
      <c r="O3209" s="20"/>
      <c r="P3209" s="20"/>
      <c r="Q3209" s="20"/>
      <c r="R3209" s="20"/>
      <c r="S3209" s="20"/>
      <c r="T3209" s="20"/>
      <c r="U3209" s="20"/>
      <c r="V3209" s="20"/>
      <c r="W3209" s="20"/>
    </row>
    <row r="3210" spans="1:23">
      <c r="A3210" s="20"/>
      <c r="B3210" s="20"/>
      <c r="C3210" s="20"/>
      <c r="D3210" s="20"/>
      <c r="E3210" s="20"/>
      <c r="F3210" s="20"/>
      <c r="G3210" s="20"/>
      <c r="H3210" s="20"/>
      <c r="I3210" s="20"/>
      <c r="J3210" s="20"/>
      <c r="K3210" s="20"/>
      <c r="L3210" s="20"/>
      <c r="M3210" s="20"/>
      <c r="N3210" s="20"/>
      <c r="O3210" s="20"/>
      <c r="P3210" s="20"/>
      <c r="Q3210" s="20"/>
      <c r="R3210" s="20"/>
      <c r="S3210" s="20"/>
      <c r="T3210" s="20"/>
      <c r="U3210" s="20"/>
      <c r="V3210" s="20"/>
      <c r="W3210" s="20"/>
    </row>
    <row r="3211" spans="1:23">
      <c r="A3211" s="20"/>
      <c r="B3211" s="20"/>
      <c r="C3211" s="20"/>
      <c r="D3211" s="20"/>
      <c r="E3211" s="20"/>
      <c r="F3211" s="20"/>
      <c r="G3211" s="20"/>
      <c r="H3211" s="20"/>
      <c r="I3211" s="20"/>
      <c r="J3211" s="20"/>
      <c r="K3211" s="20"/>
      <c r="L3211" s="20"/>
      <c r="M3211" s="20"/>
      <c r="N3211" s="20"/>
      <c r="O3211" s="20"/>
      <c r="P3211" s="20"/>
      <c r="Q3211" s="20"/>
      <c r="R3211" s="20"/>
      <c r="S3211" s="20"/>
      <c r="T3211" s="20"/>
      <c r="U3211" s="20"/>
      <c r="V3211" s="20"/>
      <c r="W3211" s="20"/>
    </row>
    <row r="3212" spans="1:23">
      <c r="A3212" s="20"/>
      <c r="B3212" s="20"/>
      <c r="C3212" s="20"/>
      <c r="D3212" s="20"/>
      <c r="E3212" s="20"/>
      <c r="F3212" s="20"/>
      <c r="G3212" s="20"/>
      <c r="H3212" s="20"/>
      <c r="I3212" s="20"/>
      <c r="J3212" s="20"/>
      <c r="K3212" s="20"/>
      <c r="L3212" s="20"/>
      <c r="M3212" s="20"/>
      <c r="N3212" s="20"/>
      <c r="O3212" s="20"/>
      <c r="P3212" s="20"/>
      <c r="Q3212" s="20"/>
      <c r="R3212" s="20"/>
      <c r="S3212" s="20"/>
      <c r="T3212" s="20"/>
      <c r="U3212" s="20"/>
      <c r="V3212" s="20"/>
      <c r="W3212" s="20"/>
    </row>
    <row r="3213" spans="1:23">
      <c r="A3213" s="20"/>
      <c r="B3213" s="20"/>
      <c r="C3213" s="20"/>
      <c r="D3213" s="20"/>
      <c r="E3213" s="20"/>
      <c r="F3213" s="20"/>
      <c r="G3213" s="20"/>
      <c r="H3213" s="20"/>
      <c r="I3213" s="20"/>
      <c r="J3213" s="20"/>
      <c r="K3213" s="20"/>
      <c r="L3213" s="20"/>
      <c r="M3213" s="20"/>
      <c r="N3213" s="20"/>
      <c r="O3213" s="20"/>
      <c r="P3213" s="20"/>
      <c r="Q3213" s="20"/>
      <c r="R3213" s="20"/>
      <c r="S3213" s="20"/>
      <c r="T3213" s="20"/>
      <c r="U3213" s="20"/>
      <c r="V3213" s="20"/>
      <c r="W3213" s="20"/>
    </row>
    <row r="3214" spans="1:23">
      <c r="A3214" s="20"/>
      <c r="B3214" s="20"/>
      <c r="C3214" s="20"/>
      <c r="D3214" s="20"/>
      <c r="E3214" s="20"/>
      <c r="F3214" s="20"/>
      <c r="G3214" s="20"/>
      <c r="H3214" s="20"/>
      <c r="I3214" s="20"/>
      <c r="J3214" s="20"/>
      <c r="K3214" s="20"/>
      <c r="L3214" s="20"/>
      <c r="M3214" s="20"/>
      <c r="N3214" s="20"/>
      <c r="O3214" s="20"/>
      <c r="P3214" s="20"/>
      <c r="Q3214" s="20"/>
      <c r="R3214" s="20"/>
      <c r="S3214" s="20"/>
      <c r="T3214" s="20"/>
      <c r="U3214" s="20"/>
      <c r="V3214" s="20"/>
      <c r="W3214" s="20"/>
    </row>
    <row r="3215" spans="1:23">
      <c r="A3215" s="20"/>
      <c r="B3215" s="20"/>
      <c r="C3215" s="20"/>
      <c r="D3215" s="20"/>
      <c r="E3215" s="20"/>
      <c r="F3215" s="20"/>
      <c r="G3215" s="20"/>
      <c r="H3215" s="20"/>
      <c r="I3215" s="20"/>
      <c r="J3215" s="20"/>
      <c r="K3215" s="20"/>
      <c r="L3215" s="20"/>
      <c r="M3215" s="20"/>
      <c r="N3215" s="20"/>
      <c r="O3215" s="20"/>
      <c r="P3215" s="20"/>
      <c r="Q3215" s="20"/>
      <c r="R3215" s="20"/>
      <c r="S3215" s="20"/>
      <c r="T3215" s="20"/>
      <c r="U3215" s="20"/>
      <c r="V3215" s="20"/>
      <c r="W3215" s="20"/>
    </row>
    <row r="3216" spans="1:23">
      <c r="A3216" s="20"/>
      <c r="B3216" s="20"/>
      <c r="C3216" s="20"/>
      <c r="D3216" s="20"/>
      <c r="E3216" s="20"/>
      <c r="F3216" s="20"/>
      <c r="G3216" s="20"/>
      <c r="H3216" s="20"/>
      <c r="I3216" s="20"/>
      <c r="J3216" s="20"/>
      <c r="K3216" s="20"/>
      <c r="L3216" s="20"/>
      <c r="M3216" s="20"/>
      <c r="N3216" s="20"/>
      <c r="O3216" s="20"/>
      <c r="P3216" s="20"/>
      <c r="Q3216" s="20"/>
      <c r="R3216" s="20"/>
      <c r="S3216" s="20"/>
      <c r="T3216" s="20"/>
      <c r="U3216" s="20"/>
      <c r="V3216" s="20"/>
      <c r="W3216" s="20"/>
    </row>
    <row r="3217" spans="1:23">
      <c r="A3217" s="20"/>
      <c r="B3217" s="20"/>
      <c r="C3217" s="20"/>
      <c r="D3217" s="20"/>
      <c r="E3217" s="20"/>
      <c r="F3217" s="20"/>
      <c r="G3217" s="20"/>
      <c r="H3217" s="20"/>
      <c r="I3217" s="20"/>
      <c r="J3217" s="20"/>
      <c r="K3217" s="20"/>
      <c r="L3217" s="20"/>
      <c r="M3217" s="20"/>
      <c r="N3217" s="20"/>
      <c r="O3217" s="20"/>
      <c r="P3217" s="20"/>
      <c r="Q3217" s="20"/>
      <c r="R3217" s="20"/>
      <c r="S3217" s="20"/>
      <c r="T3217" s="20"/>
      <c r="U3217" s="20"/>
      <c r="V3217" s="20"/>
      <c r="W3217" s="20"/>
    </row>
    <row r="3218" spans="1:23">
      <c r="A3218" s="20"/>
      <c r="B3218" s="20"/>
      <c r="C3218" s="20"/>
      <c r="D3218" s="20"/>
      <c r="E3218" s="20"/>
      <c r="F3218" s="20"/>
      <c r="G3218" s="20"/>
      <c r="H3218" s="20"/>
      <c r="I3218" s="20"/>
      <c r="J3218" s="20"/>
      <c r="K3218" s="20"/>
      <c r="L3218" s="20"/>
      <c r="M3218" s="20"/>
      <c r="N3218" s="20"/>
      <c r="O3218" s="20"/>
      <c r="P3218" s="20"/>
      <c r="Q3218" s="20"/>
      <c r="R3218" s="20"/>
      <c r="S3218" s="20"/>
      <c r="T3218" s="20"/>
      <c r="U3218" s="20"/>
      <c r="V3218" s="20"/>
      <c r="W3218" s="20"/>
    </row>
    <row r="3219" spans="1:23">
      <c r="A3219" s="20"/>
      <c r="B3219" s="20"/>
      <c r="C3219" s="20"/>
      <c r="D3219" s="20"/>
      <c r="E3219" s="20"/>
      <c r="F3219" s="20"/>
      <c r="G3219" s="20"/>
      <c r="H3219" s="20"/>
      <c r="I3219" s="20"/>
      <c r="J3219" s="20"/>
      <c r="K3219" s="20"/>
      <c r="L3219" s="20"/>
      <c r="M3219" s="20"/>
      <c r="N3219" s="20"/>
      <c r="O3219" s="20"/>
      <c r="P3219" s="20"/>
      <c r="Q3219" s="20"/>
      <c r="R3219" s="20"/>
      <c r="S3219" s="20"/>
      <c r="T3219" s="20"/>
      <c r="U3219" s="20"/>
      <c r="V3219" s="20"/>
      <c r="W3219" s="20"/>
    </row>
    <row r="3220" spans="1:23">
      <c r="A3220" s="20"/>
      <c r="B3220" s="20"/>
      <c r="C3220" s="20"/>
      <c r="D3220" s="20"/>
      <c r="E3220" s="20"/>
      <c r="F3220" s="20"/>
      <c r="G3220" s="20"/>
      <c r="H3220" s="20"/>
      <c r="I3220" s="20"/>
      <c r="J3220" s="20"/>
      <c r="K3220" s="20"/>
      <c r="L3220" s="20"/>
      <c r="M3220" s="20"/>
      <c r="N3220" s="20"/>
      <c r="O3220" s="20"/>
      <c r="P3220" s="20"/>
      <c r="Q3220" s="20"/>
      <c r="R3220" s="20"/>
      <c r="S3220" s="20"/>
      <c r="T3220" s="20"/>
      <c r="U3220" s="20"/>
      <c r="V3220" s="20"/>
      <c r="W3220" s="20"/>
    </row>
    <row r="3221" spans="1:23">
      <c r="A3221" s="20"/>
      <c r="B3221" s="20"/>
      <c r="C3221" s="20"/>
      <c r="D3221" s="20"/>
      <c r="E3221" s="20"/>
      <c r="F3221" s="20"/>
      <c r="G3221" s="20"/>
      <c r="H3221" s="20"/>
      <c r="I3221" s="20"/>
      <c r="J3221" s="20"/>
      <c r="K3221" s="20"/>
      <c r="L3221" s="20"/>
      <c r="M3221" s="20"/>
      <c r="N3221" s="20"/>
      <c r="O3221" s="20"/>
      <c r="P3221" s="20"/>
      <c r="Q3221" s="20"/>
      <c r="R3221" s="20"/>
      <c r="S3221" s="20"/>
      <c r="T3221" s="20"/>
      <c r="U3221" s="20"/>
      <c r="V3221" s="20"/>
      <c r="W3221" s="20"/>
    </row>
    <row r="3222" spans="1:23">
      <c r="A3222" s="20"/>
      <c r="B3222" s="20"/>
      <c r="C3222" s="20"/>
      <c r="D3222" s="20"/>
      <c r="E3222" s="20"/>
      <c r="F3222" s="20"/>
      <c r="G3222" s="20"/>
      <c r="H3222" s="20"/>
      <c r="I3222" s="20"/>
      <c r="J3222" s="20"/>
      <c r="K3222" s="20"/>
      <c r="L3222" s="20"/>
      <c r="M3222" s="20"/>
      <c r="N3222" s="20"/>
      <c r="O3222" s="20"/>
      <c r="P3222" s="20"/>
      <c r="Q3222" s="20"/>
      <c r="R3222" s="20"/>
      <c r="S3222" s="20"/>
      <c r="T3222" s="20"/>
      <c r="U3222" s="20"/>
      <c r="V3222" s="20"/>
      <c r="W3222" s="20"/>
    </row>
    <row r="3223" spans="1:23">
      <c r="A3223" s="20"/>
      <c r="B3223" s="20"/>
      <c r="C3223" s="20"/>
      <c r="D3223" s="20"/>
      <c r="E3223" s="20"/>
      <c r="F3223" s="20"/>
      <c r="G3223" s="20"/>
      <c r="H3223" s="20"/>
      <c r="I3223" s="20"/>
      <c r="J3223" s="20"/>
      <c r="K3223" s="20"/>
      <c r="L3223" s="20"/>
      <c r="M3223" s="20"/>
      <c r="N3223" s="20"/>
      <c r="O3223" s="20"/>
      <c r="P3223" s="20"/>
      <c r="Q3223" s="20"/>
      <c r="R3223" s="20"/>
      <c r="S3223" s="20"/>
      <c r="T3223" s="20"/>
      <c r="U3223" s="20"/>
      <c r="V3223" s="20"/>
      <c r="W3223" s="20"/>
    </row>
    <row r="3224" spans="1:23">
      <c r="A3224" s="20"/>
      <c r="B3224" s="20"/>
      <c r="C3224" s="20"/>
      <c r="D3224" s="20"/>
      <c r="E3224" s="20"/>
      <c r="F3224" s="20"/>
      <c r="G3224" s="20"/>
      <c r="H3224" s="20"/>
      <c r="I3224" s="20"/>
      <c r="J3224" s="20"/>
      <c r="K3224" s="20"/>
      <c r="L3224" s="20"/>
      <c r="M3224" s="20"/>
      <c r="N3224" s="20"/>
      <c r="O3224" s="20"/>
      <c r="P3224" s="20"/>
      <c r="Q3224" s="20"/>
      <c r="R3224" s="20"/>
      <c r="S3224" s="20"/>
      <c r="T3224" s="20"/>
      <c r="U3224" s="20"/>
      <c r="V3224" s="20"/>
      <c r="W3224" s="20"/>
    </row>
    <row r="3225" spans="1:23">
      <c r="A3225" s="20"/>
      <c r="B3225" s="20"/>
      <c r="C3225" s="20"/>
      <c r="D3225" s="20"/>
      <c r="E3225" s="20"/>
      <c r="F3225" s="20"/>
      <c r="G3225" s="20"/>
      <c r="H3225" s="20"/>
      <c r="I3225" s="20"/>
      <c r="J3225" s="20"/>
      <c r="K3225" s="20"/>
      <c r="L3225" s="20"/>
      <c r="M3225" s="20"/>
      <c r="N3225" s="20"/>
      <c r="O3225" s="20"/>
      <c r="P3225" s="20"/>
      <c r="Q3225" s="20"/>
      <c r="R3225" s="20"/>
      <c r="S3225" s="20"/>
      <c r="T3225" s="20"/>
      <c r="U3225" s="20"/>
      <c r="V3225" s="20"/>
      <c r="W3225" s="20"/>
    </row>
    <row r="3226" spans="1:23">
      <c r="A3226" s="20"/>
      <c r="B3226" s="20"/>
      <c r="C3226" s="20"/>
      <c r="D3226" s="20"/>
      <c r="E3226" s="20"/>
      <c r="F3226" s="20"/>
      <c r="G3226" s="20"/>
      <c r="H3226" s="20"/>
      <c r="I3226" s="20"/>
      <c r="J3226" s="20"/>
      <c r="K3226" s="20"/>
      <c r="L3226" s="20"/>
      <c r="M3226" s="20"/>
      <c r="N3226" s="20"/>
      <c r="O3226" s="20"/>
      <c r="P3226" s="20"/>
      <c r="Q3226" s="20"/>
      <c r="R3226" s="20"/>
      <c r="S3226" s="20"/>
      <c r="T3226" s="20"/>
      <c r="U3226" s="20"/>
      <c r="V3226" s="20"/>
      <c r="W3226" s="20"/>
    </row>
    <row r="3227" spans="1:23">
      <c r="A3227" s="20"/>
      <c r="B3227" s="20"/>
      <c r="C3227" s="20"/>
      <c r="D3227" s="20"/>
      <c r="E3227" s="20"/>
      <c r="F3227" s="20"/>
      <c r="G3227" s="20"/>
      <c r="H3227" s="20"/>
      <c r="I3227" s="20"/>
      <c r="J3227" s="20"/>
      <c r="K3227" s="20"/>
      <c r="L3227" s="20"/>
      <c r="M3227" s="20"/>
      <c r="N3227" s="20"/>
      <c r="O3227" s="20"/>
      <c r="P3227" s="20"/>
      <c r="Q3227" s="20"/>
      <c r="R3227" s="20"/>
      <c r="S3227" s="20"/>
      <c r="T3227" s="20"/>
      <c r="U3227" s="20"/>
      <c r="V3227" s="20"/>
      <c r="W3227" s="20"/>
    </row>
    <row r="3228" spans="1:23">
      <c r="A3228" s="20"/>
      <c r="B3228" s="20"/>
      <c r="C3228" s="20"/>
      <c r="D3228" s="20"/>
      <c r="E3228" s="20"/>
      <c r="F3228" s="20"/>
      <c r="G3228" s="20"/>
      <c r="H3228" s="20"/>
      <c r="I3228" s="20"/>
      <c r="J3228" s="20"/>
      <c r="K3228" s="20"/>
      <c r="L3228" s="20"/>
      <c r="M3228" s="20"/>
      <c r="N3228" s="20"/>
      <c r="O3228" s="20"/>
      <c r="P3228" s="20"/>
      <c r="Q3228" s="20"/>
      <c r="R3228" s="20"/>
      <c r="S3228" s="20"/>
      <c r="T3228" s="20"/>
      <c r="U3228" s="20"/>
      <c r="V3228" s="20"/>
      <c r="W3228" s="20"/>
    </row>
    <row r="3229" spans="1:23">
      <c r="A3229" s="20"/>
      <c r="B3229" s="20"/>
      <c r="C3229" s="20"/>
      <c r="D3229" s="20"/>
      <c r="E3229" s="20"/>
      <c r="F3229" s="20"/>
      <c r="G3229" s="20"/>
      <c r="H3229" s="20"/>
      <c r="I3229" s="20"/>
      <c r="J3229" s="20"/>
      <c r="K3229" s="20"/>
      <c r="L3229" s="20"/>
      <c r="M3229" s="20"/>
      <c r="N3229" s="20"/>
      <c r="O3229" s="20"/>
      <c r="P3229" s="20"/>
      <c r="Q3229" s="20"/>
      <c r="R3229" s="20"/>
      <c r="S3229" s="20"/>
      <c r="T3229" s="20"/>
      <c r="U3229" s="20"/>
      <c r="V3229" s="20"/>
      <c r="W3229" s="20"/>
    </row>
    <row r="3230" spans="1:23">
      <c r="A3230" s="20"/>
      <c r="B3230" s="20"/>
      <c r="C3230" s="20"/>
      <c r="D3230" s="20"/>
      <c r="E3230" s="20"/>
      <c r="F3230" s="20"/>
      <c r="G3230" s="20"/>
      <c r="H3230" s="20"/>
      <c r="I3230" s="20"/>
      <c r="J3230" s="20"/>
      <c r="K3230" s="20"/>
      <c r="L3230" s="20"/>
      <c r="M3230" s="20"/>
      <c r="N3230" s="20"/>
      <c r="O3230" s="20"/>
      <c r="P3230" s="20"/>
      <c r="Q3230" s="20"/>
      <c r="R3230" s="20"/>
      <c r="S3230" s="20"/>
      <c r="T3230" s="20"/>
      <c r="U3230" s="20"/>
      <c r="V3230" s="20"/>
      <c r="W3230" s="20"/>
    </row>
    <row r="3231" spans="1:23">
      <c r="A3231" s="20"/>
      <c r="B3231" s="20"/>
      <c r="C3231" s="20"/>
      <c r="D3231" s="20"/>
      <c r="E3231" s="20"/>
      <c r="F3231" s="20"/>
      <c r="G3231" s="20"/>
      <c r="H3231" s="20"/>
      <c r="I3231" s="20"/>
      <c r="J3231" s="20"/>
      <c r="K3231" s="20"/>
      <c r="L3231" s="20"/>
      <c r="M3231" s="20"/>
      <c r="N3231" s="20"/>
      <c r="O3231" s="20"/>
      <c r="P3231" s="20"/>
      <c r="Q3231" s="20"/>
      <c r="R3231" s="20"/>
      <c r="S3231" s="20"/>
      <c r="T3231" s="20"/>
      <c r="U3231" s="20"/>
      <c r="V3231" s="20"/>
      <c r="W3231" s="20"/>
    </row>
    <row r="3232" spans="1:23">
      <c r="A3232" s="20"/>
      <c r="B3232" s="20"/>
      <c r="C3232" s="20"/>
      <c r="D3232" s="20"/>
      <c r="E3232" s="20"/>
      <c r="F3232" s="20"/>
      <c r="G3232" s="20"/>
      <c r="H3232" s="20"/>
      <c r="I3232" s="20"/>
      <c r="J3232" s="20"/>
      <c r="K3232" s="20"/>
      <c r="L3232" s="20"/>
      <c r="M3232" s="20"/>
      <c r="N3232" s="20"/>
      <c r="O3232" s="20"/>
      <c r="P3232" s="20"/>
      <c r="Q3232" s="20"/>
      <c r="R3232" s="20"/>
      <c r="S3232" s="20"/>
      <c r="T3232" s="20"/>
      <c r="U3232" s="20"/>
      <c r="V3232" s="20"/>
      <c r="W3232" s="20"/>
    </row>
    <row r="3233" spans="1:23">
      <c r="A3233" s="20"/>
      <c r="B3233" s="20"/>
      <c r="C3233" s="20"/>
      <c r="D3233" s="20"/>
      <c r="E3233" s="20"/>
      <c r="F3233" s="20"/>
      <c r="G3233" s="20"/>
      <c r="H3233" s="20"/>
      <c r="I3233" s="20"/>
      <c r="J3233" s="20"/>
      <c r="K3233" s="20"/>
      <c r="L3233" s="20"/>
      <c r="M3233" s="20"/>
      <c r="N3233" s="20"/>
      <c r="O3233" s="20"/>
      <c r="P3233" s="20"/>
      <c r="Q3233" s="20"/>
      <c r="R3233" s="20"/>
      <c r="S3233" s="20"/>
      <c r="T3233" s="20"/>
      <c r="U3233" s="20"/>
      <c r="V3233" s="20"/>
      <c r="W3233" s="20"/>
    </row>
    <row r="3234" spans="1:23">
      <c r="A3234" s="20"/>
      <c r="B3234" s="20"/>
      <c r="C3234" s="20"/>
      <c r="D3234" s="20"/>
      <c r="E3234" s="20"/>
      <c r="F3234" s="20"/>
      <c r="G3234" s="20"/>
      <c r="H3234" s="20"/>
      <c r="I3234" s="20"/>
      <c r="J3234" s="20"/>
      <c r="K3234" s="20"/>
      <c r="L3234" s="20"/>
      <c r="M3234" s="20"/>
      <c r="N3234" s="20"/>
      <c r="O3234" s="20"/>
      <c r="P3234" s="20"/>
      <c r="Q3234" s="20"/>
      <c r="R3234" s="20"/>
      <c r="S3234" s="20"/>
      <c r="T3234" s="20"/>
      <c r="U3234" s="20"/>
      <c r="V3234" s="20"/>
      <c r="W3234" s="20"/>
    </row>
    <row r="3235" spans="1:23">
      <c r="A3235" s="20"/>
      <c r="B3235" s="20"/>
      <c r="C3235" s="20"/>
      <c r="D3235" s="20"/>
      <c r="E3235" s="20"/>
      <c r="F3235" s="20"/>
      <c r="G3235" s="20"/>
      <c r="H3235" s="20"/>
      <c r="I3235" s="20"/>
      <c r="J3235" s="20"/>
      <c r="K3235" s="20"/>
      <c r="L3235" s="20"/>
      <c r="M3235" s="20"/>
      <c r="N3235" s="20"/>
      <c r="O3235" s="20"/>
      <c r="P3235" s="20"/>
      <c r="Q3235" s="20"/>
      <c r="R3235" s="20"/>
      <c r="S3235" s="20"/>
      <c r="T3235" s="20"/>
      <c r="U3235" s="20"/>
      <c r="V3235" s="20"/>
      <c r="W3235" s="20"/>
    </row>
    <row r="3236" spans="1:23">
      <c r="A3236" s="20"/>
      <c r="B3236" s="20"/>
      <c r="C3236" s="20"/>
      <c r="D3236" s="20"/>
      <c r="E3236" s="20"/>
      <c r="F3236" s="20"/>
      <c r="G3236" s="20"/>
      <c r="H3236" s="20"/>
      <c r="I3236" s="20"/>
      <c r="J3236" s="20"/>
      <c r="K3236" s="20"/>
      <c r="L3236" s="20"/>
      <c r="M3236" s="20"/>
      <c r="N3236" s="20"/>
      <c r="O3236" s="20"/>
      <c r="P3236" s="20"/>
      <c r="Q3236" s="20"/>
      <c r="R3236" s="20"/>
      <c r="S3236" s="20"/>
      <c r="T3236" s="20"/>
      <c r="U3236" s="20"/>
      <c r="V3236" s="20"/>
      <c r="W3236" s="20"/>
    </row>
    <row r="3237" spans="1:23">
      <c r="A3237" s="20"/>
      <c r="B3237" s="20"/>
      <c r="C3237" s="20"/>
      <c r="D3237" s="20"/>
      <c r="E3237" s="20"/>
      <c r="F3237" s="20"/>
      <c r="G3237" s="20"/>
      <c r="H3237" s="20"/>
      <c r="I3237" s="20"/>
      <c r="J3237" s="20"/>
      <c r="K3237" s="20"/>
      <c r="L3237" s="20"/>
      <c r="M3237" s="20"/>
      <c r="N3237" s="20"/>
      <c r="O3237" s="20"/>
      <c r="P3237" s="20"/>
      <c r="Q3237" s="20"/>
      <c r="R3237" s="20"/>
      <c r="S3237" s="20"/>
      <c r="T3237" s="20"/>
      <c r="U3237" s="20"/>
      <c r="V3237" s="20"/>
      <c r="W3237" s="20"/>
    </row>
    <row r="3238" spans="1:23">
      <c r="A3238" s="20"/>
      <c r="B3238" s="20"/>
      <c r="C3238" s="20"/>
      <c r="D3238" s="20"/>
      <c r="E3238" s="20"/>
      <c r="F3238" s="20"/>
      <c r="G3238" s="20"/>
      <c r="H3238" s="20"/>
      <c r="I3238" s="20"/>
      <c r="J3238" s="20"/>
      <c r="K3238" s="20"/>
      <c r="L3238" s="20"/>
      <c r="M3238" s="20"/>
      <c r="N3238" s="20"/>
      <c r="O3238" s="20"/>
      <c r="P3238" s="20"/>
      <c r="Q3238" s="20"/>
      <c r="R3238" s="20"/>
      <c r="S3238" s="20"/>
      <c r="T3238" s="20"/>
      <c r="U3238" s="20"/>
      <c r="V3238" s="20"/>
      <c r="W3238" s="20"/>
    </row>
    <row r="3239" spans="1:23">
      <c r="A3239" s="20"/>
      <c r="B3239" s="20"/>
      <c r="C3239" s="20"/>
      <c r="D3239" s="20"/>
      <c r="E3239" s="20"/>
      <c r="F3239" s="20"/>
      <c r="G3239" s="20"/>
      <c r="H3239" s="20"/>
      <c r="I3239" s="20"/>
      <c r="J3239" s="20"/>
      <c r="K3239" s="20"/>
      <c r="L3239" s="20"/>
      <c r="M3239" s="20"/>
      <c r="N3239" s="20"/>
      <c r="O3239" s="20"/>
      <c r="P3239" s="20"/>
      <c r="Q3239" s="20"/>
      <c r="R3239" s="20"/>
      <c r="S3239" s="20"/>
      <c r="T3239" s="20"/>
      <c r="U3239" s="20"/>
      <c r="V3239" s="20"/>
      <c r="W3239" s="20"/>
    </row>
    <row r="3240" spans="1:23">
      <c r="A3240" s="20"/>
      <c r="B3240" s="20"/>
      <c r="C3240" s="20"/>
      <c r="D3240" s="20"/>
      <c r="E3240" s="20"/>
      <c r="F3240" s="20"/>
      <c r="G3240" s="20"/>
      <c r="H3240" s="20"/>
      <c r="I3240" s="20"/>
      <c r="J3240" s="20"/>
      <c r="K3240" s="20"/>
      <c r="L3240" s="20"/>
      <c r="M3240" s="20"/>
      <c r="N3240" s="20"/>
      <c r="O3240" s="20"/>
      <c r="P3240" s="20"/>
      <c r="Q3240" s="20"/>
      <c r="R3240" s="20"/>
      <c r="S3240" s="20"/>
      <c r="T3240" s="20"/>
      <c r="U3240" s="20"/>
      <c r="V3240" s="20"/>
      <c r="W3240" s="20"/>
    </row>
    <row r="3241" spans="1:23">
      <c r="A3241" s="20"/>
      <c r="B3241" s="20"/>
      <c r="C3241" s="20"/>
      <c r="D3241" s="20"/>
      <c r="E3241" s="20"/>
      <c r="F3241" s="20"/>
      <c r="G3241" s="20"/>
      <c r="H3241" s="20"/>
      <c r="I3241" s="20"/>
      <c r="J3241" s="20"/>
      <c r="K3241" s="20"/>
      <c r="L3241" s="20"/>
      <c r="M3241" s="20"/>
      <c r="N3241" s="20"/>
      <c r="O3241" s="20"/>
      <c r="P3241" s="20"/>
      <c r="Q3241" s="20"/>
      <c r="R3241" s="20"/>
      <c r="S3241" s="20"/>
      <c r="T3241" s="20"/>
      <c r="U3241" s="20"/>
      <c r="V3241" s="20"/>
      <c r="W3241" s="20"/>
    </row>
    <row r="3242" spans="1:23">
      <c r="A3242" s="20"/>
      <c r="B3242" s="20"/>
      <c r="C3242" s="20"/>
      <c r="D3242" s="20"/>
      <c r="E3242" s="20"/>
      <c r="F3242" s="20"/>
      <c r="G3242" s="20"/>
      <c r="H3242" s="20"/>
      <c r="I3242" s="20"/>
      <c r="J3242" s="20"/>
      <c r="K3242" s="20"/>
      <c r="L3242" s="20"/>
      <c r="M3242" s="20"/>
      <c r="N3242" s="20"/>
      <c r="O3242" s="20"/>
      <c r="P3242" s="20"/>
      <c r="Q3242" s="20"/>
      <c r="R3242" s="20"/>
      <c r="S3242" s="20"/>
      <c r="T3242" s="20"/>
      <c r="U3242" s="20"/>
      <c r="V3242" s="20"/>
      <c r="W3242" s="20"/>
    </row>
    <row r="3243" spans="1:23">
      <c r="A3243" s="20"/>
      <c r="B3243" s="20"/>
      <c r="C3243" s="20"/>
      <c r="D3243" s="20"/>
      <c r="E3243" s="20"/>
      <c r="F3243" s="20"/>
      <c r="G3243" s="20"/>
      <c r="H3243" s="20"/>
      <c r="I3243" s="20"/>
      <c r="J3243" s="20"/>
      <c r="K3243" s="20"/>
      <c r="L3243" s="20"/>
      <c r="M3243" s="20"/>
      <c r="N3243" s="20"/>
      <c r="O3243" s="20"/>
      <c r="P3243" s="20"/>
      <c r="Q3243" s="20"/>
      <c r="R3243" s="20"/>
      <c r="S3243" s="20"/>
      <c r="T3243" s="20"/>
      <c r="U3243" s="20"/>
      <c r="V3243" s="20"/>
      <c r="W3243" s="20"/>
    </row>
    <row r="3244" spans="1:23">
      <c r="A3244" s="20"/>
      <c r="B3244" s="20"/>
      <c r="C3244" s="20"/>
      <c r="D3244" s="20"/>
      <c r="E3244" s="20"/>
      <c r="F3244" s="20"/>
      <c r="G3244" s="20"/>
      <c r="H3244" s="20"/>
      <c r="I3244" s="20"/>
      <c r="J3244" s="20"/>
      <c r="K3244" s="20"/>
      <c r="L3244" s="20"/>
      <c r="M3244" s="20"/>
      <c r="N3244" s="20"/>
      <c r="O3244" s="20"/>
      <c r="P3244" s="20"/>
      <c r="Q3244" s="20"/>
      <c r="R3244" s="20"/>
      <c r="S3244" s="20"/>
      <c r="T3244" s="20"/>
      <c r="U3244" s="20"/>
      <c r="V3244" s="20"/>
      <c r="W3244" s="20"/>
    </row>
    <row r="3245" spans="1:23">
      <c r="A3245" s="20"/>
      <c r="B3245" s="20"/>
      <c r="C3245" s="20"/>
      <c r="D3245" s="20"/>
      <c r="E3245" s="20"/>
      <c r="F3245" s="20"/>
      <c r="G3245" s="20"/>
      <c r="H3245" s="20"/>
      <c r="I3245" s="20"/>
      <c r="J3245" s="20"/>
      <c r="K3245" s="20"/>
      <c r="L3245" s="20"/>
      <c r="M3245" s="20"/>
      <c r="N3245" s="20"/>
      <c r="O3245" s="20"/>
      <c r="P3245" s="20"/>
      <c r="Q3245" s="20"/>
      <c r="R3245" s="20"/>
      <c r="S3245" s="20"/>
      <c r="T3245" s="20"/>
      <c r="U3245" s="20"/>
      <c r="V3245" s="20"/>
      <c r="W3245" s="20"/>
    </row>
    <row r="3246" spans="1:23">
      <c r="A3246" s="20"/>
      <c r="B3246" s="20"/>
      <c r="C3246" s="20"/>
      <c r="D3246" s="20"/>
      <c r="E3246" s="20"/>
      <c r="F3246" s="20"/>
      <c r="G3246" s="20"/>
      <c r="H3246" s="20"/>
      <c r="I3246" s="20"/>
      <c r="J3246" s="20"/>
      <c r="K3246" s="20"/>
      <c r="L3246" s="20"/>
      <c r="M3246" s="20"/>
      <c r="N3246" s="20"/>
      <c r="O3246" s="20"/>
      <c r="P3246" s="20"/>
      <c r="Q3246" s="20"/>
      <c r="R3246" s="20"/>
      <c r="S3246" s="20"/>
      <c r="T3246" s="20"/>
      <c r="U3246" s="20"/>
      <c r="V3246" s="20"/>
      <c r="W3246" s="20"/>
    </row>
    <row r="3247" spans="1:23">
      <c r="A3247" s="20"/>
      <c r="B3247" s="20"/>
      <c r="C3247" s="20"/>
      <c r="D3247" s="20"/>
      <c r="E3247" s="20"/>
      <c r="F3247" s="20"/>
      <c r="G3247" s="20"/>
      <c r="H3247" s="20"/>
      <c r="I3247" s="20"/>
      <c r="J3247" s="20"/>
      <c r="K3247" s="20"/>
      <c r="L3247" s="20"/>
      <c r="M3247" s="20"/>
      <c r="N3247" s="20"/>
      <c r="O3247" s="20"/>
      <c r="P3247" s="20"/>
      <c r="Q3247" s="20"/>
      <c r="R3247" s="20"/>
      <c r="S3247" s="20"/>
      <c r="T3247" s="20"/>
      <c r="U3247" s="20"/>
      <c r="V3247" s="20"/>
      <c r="W3247" s="20"/>
    </row>
    <row r="3248" spans="1:23">
      <c r="A3248" s="20"/>
      <c r="B3248" s="20"/>
      <c r="C3248" s="20"/>
      <c r="D3248" s="20"/>
      <c r="E3248" s="20"/>
      <c r="F3248" s="20"/>
      <c r="G3248" s="20"/>
      <c r="H3248" s="20"/>
      <c r="I3248" s="20"/>
      <c r="J3248" s="20"/>
      <c r="K3248" s="20"/>
      <c r="L3248" s="20"/>
      <c r="M3248" s="20"/>
      <c r="N3248" s="20"/>
      <c r="O3248" s="20"/>
      <c r="P3248" s="20"/>
      <c r="Q3248" s="20"/>
      <c r="R3248" s="20"/>
      <c r="S3248" s="20"/>
      <c r="T3248" s="20"/>
      <c r="U3248" s="20"/>
      <c r="V3248" s="20"/>
      <c r="W3248" s="20"/>
    </row>
    <row r="3249" spans="1:23">
      <c r="A3249" s="20"/>
      <c r="B3249" s="20"/>
      <c r="C3249" s="20"/>
      <c r="D3249" s="20"/>
      <c r="E3249" s="20"/>
      <c r="F3249" s="20"/>
      <c r="G3249" s="20"/>
      <c r="H3249" s="20"/>
      <c r="I3249" s="20"/>
      <c r="J3249" s="20"/>
      <c r="K3249" s="20"/>
      <c r="L3249" s="20"/>
      <c r="M3249" s="20"/>
      <c r="N3249" s="20"/>
      <c r="O3249" s="20"/>
      <c r="P3249" s="20"/>
      <c r="Q3249" s="20"/>
      <c r="R3249" s="20"/>
      <c r="S3249" s="20"/>
      <c r="T3249" s="20"/>
      <c r="U3249" s="20"/>
      <c r="V3249" s="20"/>
      <c r="W3249" s="20"/>
    </row>
    <row r="3250" spans="1:23">
      <c r="A3250" s="20"/>
      <c r="B3250" s="20"/>
      <c r="C3250" s="20"/>
      <c r="D3250" s="20"/>
      <c r="E3250" s="20"/>
      <c r="F3250" s="20"/>
      <c r="G3250" s="20"/>
      <c r="H3250" s="20"/>
      <c r="I3250" s="20"/>
      <c r="J3250" s="20"/>
      <c r="K3250" s="20"/>
      <c r="L3250" s="20"/>
      <c r="M3250" s="20"/>
      <c r="N3250" s="20"/>
      <c r="O3250" s="20"/>
      <c r="P3250" s="20"/>
      <c r="Q3250" s="20"/>
      <c r="R3250" s="20"/>
      <c r="S3250" s="20"/>
      <c r="T3250" s="20"/>
      <c r="U3250" s="20"/>
      <c r="V3250" s="20"/>
      <c r="W3250" s="20"/>
    </row>
    <row r="3251" spans="1:23">
      <c r="A3251" s="20"/>
      <c r="B3251" s="20"/>
      <c r="C3251" s="20"/>
      <c r="D3251" s="20"/>
      <c r="E3251" s="20"/>
      <c r="F3251" s="20"/>
      <c r="G3251" s="20"/>
      <c r="H3251" s="20"/>
      <c r="I3251" s="20"/>
      <c r="J3251" s="20"/>
      <c r="K3251" s="20"/>
      <c r="L3251" s="20"/>
      <c r="M3251" s="20"/>
      <c r="N3251" s="20"/>
      <c r="O3251" s="20"/>
      <c r="P3251" s="20"/>
      <c r="Q3251" s="20"/>
      <c r="R3251" s="20"/>
      <c r="S3251" s="20"/>
      <c r="T3251" s="20"/>
      <c r="U3251" s="20"/>
      <c r="V3251" s="20"/>
      <c r="W3251" s="20"/>
    </row>
    <row r="3252" spans="1:23">
      <c r="A3252" s="20"/>
      <c r="B3252" s="20"/>
      <c r="C3252" s="20"/>
      <c r="D3252" s="20"/>
      <c r="E3252" s="20"/>
      <c r="F3252" s="20"/>
      <c r="G3252" s="20"/>
      <c r="H3252" s="20"/>
      <c r="I3252" s="20"/>
      <c r="J3252" s="20"/>
      <c r="K3252" s="20"/>
      <c r="L3252" s="20"/>
      <c r="M3252" s="20"/>
      <c r="N3252" s="20"/>
      <c r="O3252" s="20"/>
      <c r="P3252" s="20"/>
      <c r="Q3252" s="20"/>
      <c r="R3252" s="20"/>
      <c r="S3252" s="20"/>
      <c r="T3252" s="20"/>
      <c r="U3252" s="20"/>
      <c r="V3252" s="20"/>
      <c r="W3252" s="20"/>
    </row>
    <row r="3253" spans="1:23">
      <c r="A3253" s="20"/>
      <c r="B3253" s="20"/>
      <c r="C3253" s="20"/>
      <c r="D3253" s="20"/>
      <c r="E3253" s="20"/>
      <c r="F3253" s="20"/>
      <c r="G3253" s="20"/>
      <c r="H3253" s="20"/>
      <c r="I3253" s="20"/>
      <c r="J3253" s="20"/>
      <c r="K3253" s="20"/>
      <c r="L3253" s="20"/>
      <c r="M3253" s="20"/>
      <c r="N3253" s="20"/>
      <c r="O3253" s="20"/>
      <c r="P3253" s="20"/>
      <c r="Q3253" s="20"/>
      <c r="R3253" s="20"/>
      <c r="S3253" s="20"/>
      <c r="T3253" s="20"/>
      <c r="U3253" s="20"/>
      <c r="V3253" s="20"/>
      <c r="W3253" s="20"/>
    </row>
    <row r="3254" spans="1:23">
      <c r="A3254" s="20"/>
      <c r="B3254" s="20"/>
      <c r="C3254" s="20"/>
      <c r="D3254" s="20"/>
      <c r="E3254" s="20"/>
      <c r="F3254" s="20"/>
      <c r="G3254" s="20"/>
      <c r="H3254" s="20"/>
      <c r="I3254" s="20"/>
      <c r="J3254" s="20"/>
      <c r="K3254" s="20"/>
      <c r="L3254" s="20"/>
      <c r="M3254" s="20"/>
      <c r="N3254" s="20"/>
      <c r="O3254" s="20"/>
      <c r="P3254" s="20"/>
      <c r="Q3254" s="20"/>
      <c r="R3254" s="20"/>
      <c r="S3254" s="20"/>
      <c r="T3254" s="20"/>
      <c r="U3254" s="20"/>
      <c r="V3254" s="20"/>
      <c r="W3254" s="20"/>
    </row>
    <row r="3255" spans="1:23">
      <c r="A3255" s="20"/>
      <c r="B3255" s="20"/>
      <c r="C3255" s="20"/>
      <c r="D3255" s="20"/>
      <c r="E3255" s="20"/>
      <c r="F3255" s="20"/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  <c r="R3255" s="20"/>
      <c r="S3255" s="20"/>
      <c r="T3255" s="20"/>
      <c r="U3255" s="20"/>
      <c r="V3255" s="20"/>
      <c r="W3255" s="20"/>
    </row>
    <row r="3256" spans="1:23">
      <c r="A3256" s="20"/>
      <c r="B3256" s="20"/>
      <c r="C3256" s="20"/>
      <c r="D3256" s="20"/>
      <c r="E3256" s="20"/>
      <c r="F3256" s="20"/>
      <c r="G3256" s="20"/>
      <c r="H3256" s="20"/>
      <c r="I3256" s="20"/>
      <c r="J3256" s="20"/>
      <c r="K3256" s="20"/>
      <c r="L3256" s="20"/>
      <c r="M3256" s="20"/>
      <c r="N3256" s="20"/>
      <c r="O3256" s="20"/>
      <c r="P3256" s="20"/>
      <c r="Q3256" s="20"/>
      <c r="R3256" s="20"/>
      <c r="S3256" s="20"/>
      <c r="T3256" s="20"/>
      <c r="U3256" s="20"/>
      <c r="V3256" s="20"/>
      <c r="W3256" s="20"/>
    </row>
    <row r="3257" spans="1:23">
      <c r="A3257" s="20"/>
      <c r="B3257" s="20"/>
      <c r="C3257" s="20"/>
      <c r="D3257" s="20"/>
      <c r="E3257" s="20"/>
      <c r="F3257" s="20"/>
      <c r="G3257" s="20"/>
      <c r="H3257" s="20"/>
      <c r="I3257" s="20"/>
      <c r="J3257" s="20"/>
      <c r="K3257" s="20"/>
      <c r="L3257" s="20"/>
      <c r="M3257" s="20"/>
      <c r="N3257" s="20"/>
      <c r="O3257" s="20"/>
      <c r="P3257" s="20"/>
      <c r="Q3257" s="20"/>
      <c r="R3257" s="20"/>
      <c r="S3257" s="20"/>
      <c r="T3257" s="20"/>
      <c r="U3257" s="20"/>
      <c r="V3257" s="20"/>
      <c r="W3257" s="20"/>
    </row>
    <row r="3258" spans="1:23">
      <c r="A3258" s="20"/>
      <c r="B3258" s="20"/>
      <c r="C3258" s="20"/>
      <c r="D3258" s="20"/>
      <c r="E3258" s="20"/>
      <c r="F3258" s="20"/>
      <c r="G3258" s="20"/>
      <c r="H3258" s="20"/>
      <c r="I3258" s="20"/>
      <c r="J3258" s="20"/>
      <c r="K3258" s="20"/>
      <c r="L3258" s="20"/>
      <c r="M3258" s="20"/>
      <c r="N3258" s="20"/>
      <c r="O3258" s="20"/>
      <c r="P3258" s="20"/>
      <c r="Q3258" s="20"/>
      <c r="R3258" s="20"/>
      <c r="S3258" s="20"/>
      <c r="T3258" s="20"/>
      <c r="U3258" s="20"/>
      <c r="V3258" s="20"/>
      <c r="W3258" s="20"/>
    </row>
    <row r="3259" spans="1:23">
      <c r="A3259" s="20"/>
      <c r="B3259" s="20"/>
      <c r="C3259" s="20"/>
      <c r="D3259" s="20"/>
      <c r="E3259" s="20"/>
      <c r="F3259" s="20"/>
      <c r="G3259" s="20"/>
      <c r="H3259" s="20"/>
      <c r="I3259" s="20"/>
      <c r="J3259" s="20"/>
      <c r="K3259" s="20"/>
      <c r="L3259" s="20"/>
      <c r="M3259" s="20"/>
      <c r="N3259" s="20"/>
      <c r="O3259" s="20"/>
      <c r="P3259" s="20"/>
      <c r="Q3259" s="20"/>
      <c r="R3259" s="20"/>
      <c r="S3259" s="20"/>
      <c r="T3259" s="20"/>
      <c r="U3259" s="20"/>
      <c r="V3259" s="20"/>
      <c r="W3259" s="20"/>
    </row>
    <row r="3260" spans="1:23">
      <c r="A3260" s="20"/>
      <c r="B3260" s="20"/>
      <c r="C3260" s="20"/>
      <c r="D3260" s="20"/>
      <c r="E3260" s="20"/>
      <c r="F3260" s="20"/>
      <c r="G3260" s="20"/>
      <c r="H3260" s="20"/>
      <c r="I3260" s="20"/>
      <c r="J3260" s="20"/>
      <c r="K3260" s="20"/>
      <c r="L3260" s="20"/>
      <c r="M3260" s="20"/>
      <c r="N3260" s="20"/>
      <c r="O3260" s="20"/>
      <c r="P3260" s="20"/>
      <c r="Q3260" s="20"/>
      <c r="R3260" s="20"/>
      <c r="S3260" s="20"/>
      <c r="T3260" s="20"/>
      <c r="U3260" s="20"/>
      <c r="V3260" s="20"/>
      <c r="W3260" s="20"/>
    </row>
    <row r="3261" spans="1:23">
      <c r="A3261" s="20"/>
      <c r="B3261" s="20"/>
      <c r="C3261" s="20"/>
      <c r="D3261" s="20"/>
      <c r="E3261" s="20"/>
      <c r="F3261" s="20"/>
      <c r="G3261" s="20"/>
      <c r="H3261" s="20"/>
      <c r="I3261" s="20"/>
      <c r="J3261" s="20"/>
      <c r="K3261" s="20"/>
      <c r="L3261" s="20"/>
      <c r="M3261" s="20"/>
      <c r="N3261" s="20"/>
      <c r="O3261" s="20"/>
      <c r="P3261" s="20"/>
      <c r="Q3261" s="20"/>
      <c r="R3261" s="20"/>
      <c r="S3261" s="20"/>
      <c r="T3261" s="20"/>
      <c r="U3261" s="20"/>
      <c r="V3261" s="20"/>
      <c r="W3261" s="20"/>
    </row>
    <row r="3262" spans="1:23">
      <c r="A3262" s="20"/>
      <c r="B3262" s="20"/>
      <c r="C3262" s="20"/>
      <c r="D3262" s="20"/>
      <c r="E3262" s="20"/>
      <c r="F3262" s="20"/>
      <c r="G3262" s="20"/>
      <c r="H3262" s="20"/>
      <c r="I3262" s="20"/>
      <c r="J3262" s="20"/>
      <c r="K3262" s="20"/>
      <c r="L3262" s="20"/>
      <c r="M3262" s="20"/>
      <c r="N3262" s="20"/>
      <c r="O3262" s="20"/>
      <c r="P3262" s="20"/>
      <c r="Q3262" s="20"/>
      <c r="R3262" s="20"/>
      <c r="S3262" s="20"/>
      <c r="T3262" s="20"/>
      <c r="U3262" s="20"/>
      <c r="V3262" s="20"/>
      <c r="W3262" s="20"/>
    </row>
    <row r="3263" spans="1:23">
      <c r="A3263" s="20"/>
      <c r="B3263" s="20"/>
      <c r="C3263" s="20"/>
      <c r="D3263" s="20"/>
      <c r="E3263" s="20"/>
      <c r="F3263" s="20"/>
      <c r="G3263" s="20"/>
      <c r="H3263" s="20"/>
      <c r="I3263" s="20"/>
      <c r="J3263" s="20"/>
      <c r="K3263" s="20"/>
      <c r="L3263" s="20"/>
      <c r="M3263" s="20"/>
      <c r="N3263" s="20"/>
      <c r="O3263" s="20"/>
      <c r="P3263" s="20"/>
      <c r="Q3263" s="20"/>
      <c r="R3263" s="20"/>
      <c r="S3263" s="20"/>
      <c r="T3263" s="20"/>
      <c r="U3263" s="20"/>
      <c r="V3263" s="20"/>
      <c r="W3263" s="20"/>
    </row>
    <row r="3264" spans="1:23">
      <c r="A3264" s="20"/>
      <c r="B3264" s="20"/>
      <c r="C3264" s="20"/>
      <c r="D3264" s="20"/>
      <c r="E3264" s="20"/>
      <c r="F3264" s="20"/>
      <c r="G3264" s="20"/>
      <c r="H3264" s="20"/>
      <c r="I3264" s="20"/>
      <c r="J3264" s="20"/>
      <c r="K3264" s="20"/>
      <c r="L3264" s="20"/>
      <c r="M3264" s="20"/>
      <c r="N3264" s="20"/>
      <c r="O3264" s="20"/>
      <c r="P3264" s="20"/>
      <c r="Q3264" s="20"/>
      <c r="R3264" s="20"/>
      <c r="S3264" s="20"/>
      <c r="T3264" s="20"/>
      <c r="U3264" s="20"/>
      <c r="V3264" s="20"/>
      <c r="W3264" s="20"/>
    </row>
    <row r="3265" spans="1:23">
      <c r="A3265" s="20"/>
      <c r="B3265" s="20"/>
      <c r="C3265" s="20"/>
      <c r="D3265" s="20"/>
      <c r="E3265" s="20"/>
      <c r="F3265" s="20"/>
      <c r="G3265" s="20"/>
      <c r="H3265" s="20"/>
      <c r="I3265" s="20"/>
      <c r="J3265" s="20"/>
      <c r="K3265" s="20"/>
      <c r="L3265" s="20"/>
      <c r="M3265" s="20"/>
      <c r="N3265" s="20"/>
      <c r="O3265" s="20"/>
      <c r="P3265" s="20"/>
      <c r="Q3265" s="20"/>
      <c r="R3265" s="20"/>
      <c r="S3265" s="20"/>
      <c r="T3265" s="20"/>
      <c r="U3265" s="20"/>
      <c r="V3265" s="20"/>
      <c r="W3265" s="20"/>
    </row>
    <row r="3266" spans="1:23">
      <c r="A3266" s="20"/>
      <c r="B3266" s="20"/>
      <c r="C3266" s="20"/>
      <c r="D3266" s="20"/>
      <c r="E3266" s="20"/>
      <c r="F3266" s="20"/>
      <c r="G3266" s="20"/>
      <c r="H3266" s="20"/>
      <c r="I3266" s="20"/>
      <c r="J3266" s="20"/>
      <c r="K3266" s="20"/>
      <c r="L3266" s="20"/>
      <c r="M3266" s="20"/>
      <c r="N3266" s="20"/>
      <c r="O3266" s="20"/>
      <c r="P3266" s="20"/>
      <c r="Q3266" s="20"/>
      <c r="R3266" s="20"/>
      <c r="S3266" s="20"/>
      <c r="T3266" s="20"/>
      <c r="U3266" s="20"/>
      <c r="V3266" s="20"/>
      <c r="W3266" s="20"/>
    </row>
    <row r="3267" spans="1:23">
      <c r="A3267" s="20"/>
      <c r="B3267" s="20"/>
      <c r="C3267" s="20"/>
      <c r="D3267" s="20"/>
      <c r="E3267" s="20"/>
      <c r="F3267" s="20"/>
      <c r="G3267" s="20"/>
      <c r="H3267" s="20"/>
      <c r="I3267" s="20"/>
      <c r="J3267" s="20"/>
      <c r="K3267" s="20"/>
      <c r="L3267" s="20"/>
      <c r="M3267" s="20"/>
      <c r="N3267" s="20"/>
      <c r="O3267" s="20"/>
      <c r="P3267" s="20"/>
      <c r="Q3267" s="20"/>
      <c r="R3267" s="20"/>
      <c r="S3267" s="20"/>
      <c r="T3267" s="20"/>
      <c r="U3267" s="20"/>
      <c r="V3267" s="20"/>
      <c r="W3267" s="20"/>
    </row>
    <row r="3268" spans="1:23">
      <c r="A3268" s="20"/>
      <c r="B3268" s="20"/>
      <c r="C3268" s="20"/>
      <c r="D3268" s="20"/>
      <c r="E3268" s="20"/>
      <c r="F3268" s="20"/>
      <c r="G3268" s="20"/>
      <c r="H3268" s="20"/>
      <c r="I3268" s="20"/>
      <c r="J3268" s="20"/>
      <c r="K3268" s="20"/>
      <c r="L3268" s="20"/>
      <c r="M3268" s="20"/>
      <c r="N3268" s="20"/>
      <c r="O3268" s="20"/>
      <c r="P3268" s="20"/>
      <c r="Q3268" s="20"/>
      <c r="R3268" s="20"/>
      <c r="S3268" s="20"/>
      <c r="T3268" s="20"/>
      <c r="U3268" s="20"/>
      <c r="V3268" s="20"/>
      <c r="W3268" s="20"/>
    </row>
    <row r="3269" spans="1:23">
      <c r="A3269" s="20"/>
      <c r="B3269" s="20"/>
      <c r="C3269" s="20"/>
      <c r="D3269" s="20"/>
      <c r="E3269" s="20"/>
      <c r="F3269" s="20"/>
      <c r="G3269" s="20"/>
      <c r="H3269" s="20"/>
      <c r="I3269" s="20"/>
      <c r="J3269" s="20"/>
      <c r="K3269" s="20"/>
      <c r="L3269" s="20"/>
      <c r="M3269" s="20"/>
      <c r="N3269" s="20"/>
      <c r="O3269" s="20"/>
      <c r="P3269" s="20"/>
      <c r="Q3269" s="20"/>
      <c r="R3269" s="20"/>
      <c r="S3269" s="20"/>
      <c r="T3269" s="20"/>
      <c r="U3269" s="20"/>
      <c r="V3269" s="20"/>
      <c r="W3269" s="20"/>
    </row>
    <row r="3270" spans="1:23">
      <c r="A3270" s="20"/>
      <c r="B3270" s="20"/>
      <c r="C3270" s="20"/>
      <c r="D3270" s="20"/>
      <c r="E3270" s="20"/>
      <c r="F3270" s="20"/>
      <c r="G3270" s="20"/>
      <c r="H3270" s="20"/>
      <c r="I3270" s="20"/>
      <c r="J3270" s="20"/>
      <c r="K3270" s="20"/>
      <c r="L3270" s="20"/>
      <c r="M3270" s="20"/>
      <c r="N3270" s="20"/>
      <c r="O3270" s="20"/>
      <c r="P3270" s="20"/>
      <c r="Q3270" s="20"/>
      <c r="R3270" s="20"/>
      <c r="S3270" s="20"/>
      <c r="T3270" s="20"/>
      <c r="U3270" s="20"/>
      <c r="V3270" s="20"/>
      <c r="W3270" s="20"/>
    </row>
    <row r="3271" spans="1:23">
      <c r="A3271" s="20"/>
      <c r="B3271" s="20"/>
      <c r="C3271" s="20"/>
      <c r="D3271" s="20"/>
      <c r="E3271" s="20"/>
      <c r="F3271" s="20"/>
      <c r="G3271" s="20"/>
      <c r="H3271" s="20"/>
      <c r="I3271" s="20"/>
      <c r="J3271" s="20"/>
      <c r="K3271" s="20"/>
      <c r="L3271" s="20"/>
      <c r="M3271" s="20"/>
      <c r="N3271" s="20"/>
      <c r="O3271" s="20"/>
      <c r="P3271" s="20"/>
      <c r="Q3271" s="20"/>
      <c r="R3271" s="20"/>
      <c r="S3271" s="20"/>
      <c r="T3271" s="20"/>
      <c r="U3271" s="20"/>
      <c r="V3271" s="20"/>
      <c r="W3271" s="20"/>
    </row>
    <row r="3272" spans="1:23">
      <c r="A3272" s="20"/>
      <c r="B3272" s="20"/>
      <c r="C3272" s="20"/>
      <c r="D3272" s="20"/>
      <c r="E3272" s="20"/>
      <c r="F3272" s="20"/>
      <c r="G3272" s="20"/>
      <c r="H3272" s="20"/>
      <c r="I3272" s="20"/>
      <c r="J3272" s="20"/>
      <c r="K3272" s="20"/>
      <c r="L3272" s="20"/>
      <c r="M3272" s="20"/>
      <c r="N3272" s="20"/>
      <c r="O3272" s="20"/>
      <c r="P3272" s="20"/>
      <c r="Q3272" s="20"/>
      <c r="R3272" s="20"/>
      <c r="S3272" s="20"/>
      <c r="T3272" s="20"/>
      <c r="U3272" s="20"/>
      <c r="V3272" s="20"/>
      <c r="W3272" s="20"/>
    </row>
    <row r="3273" spans="1:23">
      <c r="A3273" s="20"/>
      <c r="B3273" s="20"/>
      <c r="C3273" s="20"/>
      <c r="D3273" s="20"/>
      <c r="E3273" s="20"/>
      <c r="F3273" s="20"/>
      <c r="G3273" s="20"/>
      <c r="H3273" s="20"/>
      <c r="I3273" s="20"/>
      <c r="J3273" s="20"/>
      <c r="K3273" s="20"/>
      <c r="L3273" s="20"/>
      <c r="M3273" s="20"/>
      <c r="N3273" s="20"/>
      <c r="O3273" s="20"/>
      <c r="P3273" s="20"/>
      <c r="Q3273" s="20"/>
      <c r="R3273" s="20"/>
      <c r="S3273" s="20"/>
      <c r="T3273" s="20"/>
      <c r="U3273" s="20"/>
      <c r="V3273" s="20"/>
      <c r="W3273" s="20"/>
    </row>
    <row r="3274" spans="1:23">
      <c r="A3274" s="20"/>
      <c r="B3274" s="20"/>
      <c r="C3274" s="20"/>
      <c r="D3274" s="20"/>
      <c r="E3274" s="20"/>
      <c r="F3274" s="20"/>
      <c r="G3274" s="20"/>
      <c r="H3274" s="20"/>
      <c r="I3274" s="20"/>
      <c r="J3274" s="20"/>
      <c r="K3274" s="20"/>
      <c r="L3274" s="20"/>
      <c r="M3274" s="20"/>
      <c r="N3274" s="20"/>
      <c r="O3274" s="20"/>
      <c r="P3274" s="20"/>
      <c r="Q3274" s="20"/>
      <c r="R3274" s="20"/>
      <c r="S3274" s="20"/>
      <c r="T3274" s="20"/>
      <c r="U3274" s="20"/>
      <c r="V3274" s="20"/>
      <c r="W3274" s="20"/>
    </row>
    <row r="3275" spans="1:23">
      <c r="A3275" s="20"/>
      <c r="B3275" s="20"/>
      <c r="C3275" s="20"/>
      <c r="D3275" s="20"/>
      <c r="E3275" s="20"/>
      <c r="F3275" s="20"/>
      <c r="G3275" s="20"/>
      <c r="H3275" s="20"/>
      <c r="I3275" s="20"/>
      <c r="J3275" s="20"/>
      <c r="K3275" s="20"/>
      <c r="L3275" s="20"/>
      <c r="M3275" s="20"/>
      <c r="N3275" s="20"/>
      <c r="O3275" s="20"/>
      <c r="P3275" s="20"/>
      <c r="Q3275" s="20"/>
      <c r="R3275" s="20"/>
      <c r="S3275" s="20"/>
      <c r="T3275" s="20"/>
      <c r="U3275" s="20"/>
      <c r="V3275" s="20"/>
      <c r="W3275" s="20"/>
    </row>
    <row r="3276" spans="1:23">
      <c r="A3276" s="20"/>
      <c r="B3276" s="20"/>
      <c r="C3276" s="20"/>
      <c r="D3276" s="20"/>
      <c r="E3276" s="20"/>
      <c r="F3276" s="20"/>
      <c r="G3276" s="20"/>
      <c r="H3276" s="20"/>
      <c r="I3276" s="20"/>
      <c r="J3276" s="20"/>
      <c r="K3276" s="20"/>
      <c r="L3276" s="20"/>
      <c r="M3276" s="20"/>
      <c r="N3276" s="20"/>
      <c r="O3276" s="20"/>
      <c r="P3276" s="20"/>
      <c r="Q3276" s="20"/>
      <c r="R3276" s="20"/>
      <c r="S3276" s="20"/>
      <c r="T3276" s="20"/>
      <c r="U3276" s="20"/>
      <c r="V3276" s="20"/>
      <c r="W3276" s="20"/>
    </row>
    <row r="3277" spans="1:23">
      <c r="A3277" s="20"/>
      <c r="B3277" s="20"/>
      <c r="C3277" s="20"/>
      <c r="D3277" s="20"/>
      <c r="E3277" s="20"/>
      <c r="F3277" s="20"/>
      <c r="G3277" s="20"/>
      <c r="H3277" s="20"/>
      <c r="I3277" s="20"/>
      <c r="J3277" s="20"/>
      <c r="K3277" s="20"/>
      <c r="L3277" s="20"/>
      <c r="M3277" s="20"/>
      <c r="N3277" s="20"/>
      <c r="O3277" s="20"/>
      <c r="P3277" s="20"/>
      <c r="Q3277" s="20"/>
      <c r="R3277" s="20"/>
      <c r="S3277" s="20"/>
      <c r="T3277" s="20"/>
      <c r="U3277" s="20"/>
      <c r="V3277" s="20"/>
      <c r="W3277" s="20"/>
    </row>
    <row r="3278" spans="1:23">
      <c r="A3278" s="20"/>
      <c r="B3278" s="20"/>
      <c r="C3278" s="20"/>
      <c r="D3278" s="20"/>
      <c r="E3278" s="20"/>
      <c r="F3278" s="20"/>
      <c r="G3278" s="20"/>
      <c r="H3278" s="20"/>
      <c r="I3278" s="20"/>
      <c r="J3278" s="20"/>
      <c r="K3278" s="20"/>
      <c r="L3278" s="20"/>
      <c r="M3278" s="20"/>
      <c r="N3278" s="20"/>
      <c r="O3278" s="20"/>
      <c r="P3278" s="20"/>
      <c r="Q3278" s="20"/>
      <c r="R3278" s="20"/>
      <c r="S3278" s="20"/>
      <c r="T3278" s="20"/>
      <c r="U3278" s="20"/>
      <c r="V3278" s="20"/>
      <c r="W3278" s="20"/>
    </row>
    <row r="3279" spans="1:23">
      <c r="A3279" s="20"/>
      <c r="B3279" s="20"/>
      <c r="C3279" s="20"/>
      <c r="D3279" s="20"/>
      <c r="E3279" s="20"/>
      <c r="F3279" s="20"/>
      <c r="G3279" s="20"/>
      <c r="H3279" s="20"/>
      <c r="I3279" s="20"/>
      <c r="J3279" s="20"/>
      <c r="K3279" s="20"/>
      <c r="L3279" s="20"/>
      <c r="M3279" s="20"/>
      <c r="N3279" s="20"/>
      <c r="O3279" s="20"/>
      <c r="P3279" s="20"/>
      <c r="Q3279" s="20"/>
      <c r="R3279" s="20"/>
      <c r="S3279" s="20"/>
      <c r="T3279" s="20"/>
      <c r="U3279" s="20"/>
      <c r="V3279" s="20"/>
      <c r="W3279" s="20"/>
    </row>
    <row r="3280" spans="1:23">
      <c r="A3280" s="20"/>
      <c r="B3280" s="20"/>
      <c r="C3280" s="20"/>
      <c r="D3280" s="20"/>
      <c r="E3280" s="20"/>
      <c r="F3280" s="20"/>
      <c r="G3280" s="20"/>
      <c r="H3280" s="20"/>
      <c r="I3280" s="20"/>
      <c r="J3280" s="20"/>
      <c r="K3280" s="20"/>
      <c r="L3280" s="20"/>
      <c r="M3280" s="20"/>
      <c r="N3280" s="20"/>
      <c r="O3280" s="20"/>
      <c r="P3280" s="20"/>
      <c r="Q3280" s="20"/>
      <c r="R3280" s="20"/>
      <c r="S3280" s="20"/>
      <c r="T3280" s="20"/>
      <c r="U3280" s="20"/>
      <c r="V3280" s="20"/>
      <c r="W3280" s="20"/>
    </row>
    <row r="3281" spans="1:23">
      <c r="A3281" s="20"/>
      <c r="B3281" s="20"/>
      <c r="C3281" s="20"/>
      <c r="D3281" s="20"/>
      <c r="E3281" s="20"/>
      <c r="F3281" s="20"/>
      <c r="G3281" s="20"/>
      <c r="H3281" s="20"/>
      <c r="I3281" s="20"/>
      <c r="J3281" s="20"/>
      <c r="K3281" s="20"/>
      <c r="L3281" s="20"/>
      <c r="M3281" s="20"/>
      <c r="N3281" s="20"/>
      <c r="O3281" s="20"/>
      <c r="P3281" s="20"/>
      <c r="Q3281" s="20"/>
      <c r="R3281" s="20"/>
      <c r="S3281" s="20"/>
      <c r="T3281" s="20"/>
      <c r="U3281" s="20"/>
      <c r="V3281" s="20"/>
      <c r="W3281" s="20"/>
    </row>
    <row r="3282" spans="1:23">
      <c r="A3282" s="20"/>
      <c r="B3282" s="20"/>
      <c r="C3282" s="20"/>
      <c r="D3282" s="20"/>
      <c r="E3282" s="20"/>
      <c r="F3282" s="20"/>
      <c r="G3282" s="20"/>
      <c r="H3282" s="20"/>
      <c r="I3282" s="20"/>
      <c r="J3282" s="20"/>
      <c r="K3282" s="20"/>
      <c r="L3282" s="20"/>
      <c r="M3282" s="20"/>
      <c r="N3282" s="20"/>
      <c r="O3282" s="20"/>
      <c r="P3282" s="20"/>
      <c r="Q3282" s="20"/>
      <c r="R3282" s="20"/>
      <c r="S3282" s="20"/>
      <c r="T3282" s="20"/>
      <c r="U3282" s="20"/>
      <c r="V3282" s="20"/>
      <c r="W3282" s="20"/>
    </row>
    <row r="3283" spans="1:23">
      <c r="A3283" s="20"/>
      <c r="B3283" s="20"/>
      <c r="C3283" s="20"/>
      <c r="D3283" s="20"/>
      <c r="E3283" s="20"/>
      <c r="F3283" s="20"/>
      <c r="G3283" s="20"/>
      <c r="H3283" s="20"/>
      <c r="I3283" s="20"/>
      <c r="J3283" s="20"/>
      <c r="K3283" s="20"/>
      <c r="L3283" s="20"/>
      <c r="M3283" s="20"/>
      <c r="N3283" s="20"/>
      <c r="O3283" s="20"/>
      <c r="P3283" s="20"/>
      <c r="Q3283" s="20"/>
      <c r="R3283" s="20"/>
      <c r="S3283" s="20"/>
      <c r="T3283" s="20"/>
      <c r="U3283" s="20"/>
      <c r="V3283" s="20"/>
      <c r="W3283" s="20"/>
    </row>
    <row r="3284" spans="1:23">
      <c r="A3284" s="20"/>
      <c r="B3284" s="20"/>
      <c r="C3284" s="20"/>
      <c r="D3284" s="20"/>
      <c r="E3284" s="20"/>
      <c r="F3284" s="20"/>
      <c r="G3284" s="20"/>
      <c r="H3284" s="20"/>
      <c r="I3284" s="20"/>
      <c r="J3284" s="20"/>
      <c r="K3284" s="20"/>
      <c r="L3284" s="20"/>
      <c r="M3284" s="20"/>
      <c r="N3284" s="20"/>
      <c r="O3284" s="20"/>
      <c r="P3284" s="20"/>
      <c r="Q3284" s="20"/>
      <c r="R3284" s="20"/>
      <c r="S3284" s="20"/>
      <c r="T3284" s="20"/>
      <c r="U3284" s="20"/>
      <c r="V3284" s="20"/>
      <c r="W3284" s="20"/>
    </row>
    <row r="3285" spans="1:23">
      <c r="A3285" s="20"/>
      <c r="B3285" s="20"/>
      <c r="C3285" s="20"/>
      <c r="D3285" s="20"/>
      <c r="E3285" s="20"/>
      <c r="F3285" s="20"/>
      <c r="G3285" s="20"/>
      <c r="H3285" s="20"/>
      <c r="I3285" s="20"/>
      <c r="J3285" s="20"/>
      <c r="K3285" s="20"/>
      <c r="L3285" s="20"/>
      <c r="M3285" s="20"/>
      <c r="N3285" s="20"/>
      <c r="O3285" s="20"/>
      <c r="P3285" s="20"/>
      <c r="Q3285" s="20"/>
      <c r="R3285" s="20"/>
      <c r="S3285" s="20"/>
      <c r="T3285" s="20"/>
      <c r="U3285" s="20"/>
      <c r="V3285" s="20"/>
      <c r="W3285" s="20"/>
    </row>
    <row r="3286" spans="1:23">
      <c r="A3286" s="20"/>
      <c r="B3286" s="20"/>
      <c r="C3286" s="20"/>
      <c r="D3286" s="20"/>
      <c r="E3286" s="20"/>
      <c r="F3286" s="20"/>
      <c r="G3286" s="20"/>
      <c r="H3286" s="20"/>
      <c r="I3286" s="20"/>
      <c r="J3286" s="20"/>
      <c r="K3286" s="20"/>
      <c r="L3286" s="20"/>
      <c r="M3286" s="20"/>
      <c r="N3286" s="20"/>
      <c r="O3286" s="20"/>
      <c r="P3286" s="20"/>
      <c r="Q3286" s="20"/>
      <c r="R3286" s="20"/>
      <c r="S3286" s="20"/>
      <c r="T3286" s="20"/>
      <c r="U3286" s="20"/>
      <c r="V3286" s="20"/>
      <c r="W3286" s="20"/>
    </row>
    <row r="3287" spans="1:23">
      <c r="A3287" s="20"/>
      <c r="B3287" s="20"/>
      <c r="C3287" s="20"/>
      <c r="D3287" s="20"/>
      <c r="E3287" s="20"/>
      <c r="F3287" s="20"/>
      <c r="G3287" s="20"/>
      <c r="H3287" s="20"/>
      <c r="I3287" s="20"/>
      <c r="J3287" s="20"/>
      <c r="K3287" s="20"/>
      <c r="L3287" s="20"/>
      <c r="M3287" s="20"/>
      <c r="N3287" s="20"/>
      <c r="O3287" s="20"/>
      <c r="P3287" s="20"/>
      <c r="Q3287" s="20"/>
      <c r="R3287" s="20"/>
      <c r="S3287" s="20"/>
      <c r="T3287" s="20"/>
      <c r="U3287" s="20"/>
      <c r="V3287" s="20"/>
      <c r="W3287" s="20"/>
    </row>
    <row r="3288" spans="1:23">
      <c r="A3288" s="20"/>
      <c r="B3288" s="20"/>
      <c r="C3288" s="20"/>
      <c r="D3288" s="20"/>
      <c r="E3288" s="20"/>
      <c r="F3288" s="20"/>
      <c r="G3288" s="20"/>
      <c r="H3288" s="20"/>
      <c r="I3288" s="20"/>
      <c r="J3288" s="20"/>
      <c r="K3288" s="20"/>
      <c r="L3288" s="20"/>
      <c r="M3288" s="20"/>
      <c r="N3288" s="20"/>
      <c r="O3288" s="20"/>
      <c r="P3288" s="20"/>
      <c r="Q3288" s="20"/>
      <c r="R3288" s="20"/>
      <c r="S3288" s="20"/>
      <c r="T3288" s="20"/>
      <c r="U3288" s="20"/>
      <c r="V3288" s="20"/>
      <c r="W3288" s="20"/>
    </row>
    <row r="3289" spans="1:23">
      <c r="A3289" s="20"/>
      <c r="B3289" s="20"/>
      <c r="C3289" s="20"/>
      <c r="D3289" s="20"/>
      <c r="E3289" s="20"/>
      <c r="F3289" s="20"/>
      <c r="G3289" s="20"/>
      <c r="H3289" s="20"/>
      <c r="I3289" s="20"/>
      <c r="J3289" s="20"/>
      <c r="K3289" s="20"/>
      <c r="L3289" s="20"/>
      <c r="M3289" s="20"/>
      <c r="N3289" s="20"/>
      <c r="O3289" s="20"/>
      <c r="P3289" s="20"/>
      <c r="Q3289" s="20"/>
      <c r="R3289" s="20"/>
      <c r="S3289" s="20"/>
      <c r="T3289" s="20"/>
      <c r="U3289" s="20"/>
      <c r="V3289" s="20"/>
      <c r="W3289" s="20"/>
    </row>
    <row r="3290" spans="1:23">
      <c r="A3290" s="20"/>
      <c r="B3290" s="20"/>
      <c r="C3290" s="20"/>
      <c r="D3290" s="20"/>
      <c r="E3290" s="20"/>
      <c r="F3290" s="20"/>
      <c r="G3290" s="20"/>
      <c r="H3290" s="20"/>
      <c r="I3290" s="20"/>
      <c r="J3290" s="20"/>
      <c r="K3290" s="20"/>
      <c r="L3290" s="20"/>
      <c r="M3290" s="20"/>
      <c r="N3290" s="20"/>
      <c r="O3290" s="20"/>
      <c r="P3290" s="20"/>
      <c r="Q3290" s="20"/>
      <c r="R3290" s="20"/>
      <c r="S3290" s="20"/>
      <c r="T3290" s="20"/>
      <c r="U3290" s="20"/>
      <c r="V3290" s="20"/>
      <c r="W3290" s="20"/>
    </row>
    <row r="3291" spans="1:23">
      <c r="A3291" s="20"/>
      <c r="B3291" s="20"/>
      <c r="C3291" s="20"/>
      <c r="D3291" s="20"/>
      <c r="E3291" s="20"/>
      <c r="F3291" s="20"/>
      <c r="G3291" s="20"/>
      <c r="H3291" s="20"/>
      <c r="I3291" s="20"/>
      <c r="J3291" s="20"/>
      <c r="K3291" s="20"/>
      <c r="L3291" s="20"/>
      <c r="M3291" s="20"/>
      <c r="N3291" s="20"/>
      <c r="O3291" s="20"/>
      <c r="P3291" s="20"/>
      <c r="Q3291" s="20"/>
      <c r="R3291" s="20"/>
      <c r="S3291" s="20"/>
      <c r="T3291" s="20"/>
      <c r="U3291" s="20"/>
      <c r="V3291" s="20"/>
      <c r="W3291" s="20"/>
    </row>
    <row r="3292" spans="1:23">
      <c r="A3292" s="20"/>
      <c r="B3292" s="20"/>
      <c r="C3292" s="20"/>
      <c r="D3292" s="20"/>
      <c r="E3292" s="20"/>
      <c r="F3292" s="20"/>
      <c r="G3292" s="20"/>
      <c r="H3292" s="20"/>
      <c r="I3292" s="20"/>
      <c r="J3292" s="20"/>
      <c r="K3292" s="20"/>
      <c r="L3292" s="20"/>
      <c r="M3292" s="20"/>
      <c r="N3292" s="20"/>
      <c r="O3292" s="20"/>
      <c r="P3292" s="20"/>
      <c r="Q3292" s="20"/>
      <c r="R3292" s="20"/>
      <c r="S3292" s="20"/>
      <c r="T3292" s="20"/>
      <c r="U3292" s="20"/>
      <c r="V3292" s="20"/>
      <c r="W3292" s="20"/>
    </row>
    <row r="3293" spans="1:23">
      <c r="A3293" s="20"/>
      <c r="B3293" s="20"/>
      <c r="C3293" s="20"/>
      <c r="D3293" s="20"/>
      <c r="E3293" s="20"/>
      <c r="F3293" s="20"/>
      <c r="G3293" s="20"/>
      <c r="H3293" s="20"/>
      <c r="I3293" s="20"/>
      <c r="J3293" s="20"/>
      <c r="K3293" s="20"/>
      <c r="L3293" s="20"/>
      <c r="M3293" s="20"/>
      <c r="N3293" s="20"/>
      <c r="O3293" s="20"/>
      <c r="P3293" s="20"/>
      <c r="Q3293" s="20"/>
      <c r="R3293" s="20"/>
      <c r="S3293" s="20"/>
      <c r="T3293" s="20"/>
      <c r="U3293" s="20"/>
      <c r="V3293" s="20"/>
      <c r="W3293" s="20"/>
    </row>
    <row r="3294" spans="1:23">
      <c r="A3294" s="20"/>
      <c r="B3294" s="20"/>
      <c r="C3294" s="20"/>
      <c r="D3294" s="20"/>
      <c r="E3294" s="20"/>
      <c r="F3294" s="20"/>
      <c r="G3294" s="20"/>
      <c r="H3294" s="20"/>
      <c r="I3294" s="20"/>
      <c r="J3294" s="20"/>
      <c r="K3294" s="20"/>
      <c r="L3294" s="20"/>
      <c r="M3294" s="20"/>
      <c r="N3294" s="20"/>
      <c r="O3294" s="20"/>
      <c r="P3294" s="20"/>
      <c r="Q3294" s="20"/>
      <c r="R3294" s="20"/>
      <c r="S3294" s="20"/>
      <c r="T3294" s="20"/>
      <c r="U3294" s="20"/>
      <c r="V3294" s="20"/>
      <c r="W3294" s="20"/>
    </row>
    <row r="3295" spans="1:23">
      <c r="A3295" s="20"/>
      <c r="B3295" s="20"/>
      <c r="C3295" s="20"/>
      <c r="D3295" s="20"/>
      <c r="E3295" s="20"/>
      <c r="F3295" s="20"/>
      <c r="G3295" s="20"/>
      <c r="H3295" s="20"/>
      <c r="I3295" s="20"/>
      <c r="J3295" s="20"/>
      <c r="K3295" s="20"/>
      <c r="L3295" s="20"/>
      <c r="M3295" s="20"/>
      <c r="N3295" s="20"/>
      <c r="O3295" s="20"/>
      <c r="P3295" s="20"/>
      <c r="Q3295" s="20"/>
      <c r="R3295" s="20"/>
      <c r="S3295" s="20"/>
      <c r="T3295" s="20"/>
      <c r="U3295" s="20"/>
      <c r="V3295" s="20"/>
      <c r="W3295" s="20"/>
    </row>
    <row r="3296" spans="1:23">
      <c r="A3296" s="20"/>
      <c r="B3296" s="20"/>
      <c r="C3296" s="20"/>
      <c r="D3296" s="20"/>
      <c r="E3296" s="20"/>
      <c r="F3296" s="20"/>
      <c r="G3296" s="20"/>
      <c r="H3296" s="20"/>
      <c r="I3296" s="20"/>
      <c r="J3296" s="20"/>
      <c r="K3296" s="20"/>
      <c r="L3296" s="20"/>
      <c r="M3296" s="20"/>
      <c r="N3296" s="20"/>
      <c r="O3296" s="20"/>
      <c r="P3296" s="20"/>
      <c r="Q3296" s="20"/>
      <c r="R3296" s="20"/>
      <c r="S3296" s="20"/>
      <c r="T3296" s="20"/>
      <c r="U3296" s="20"/>
      <c r="V3296" s="20"/>
      <c r="W3296" s="20"/>
    </row>
    <row r="3297" spans="1:23">
      <c r="A3297" s="20"/>
      <c r="B3297" s="20"/>
      <c r="C3297" s="20"/>
      <c r="D3297" s="20"/>
      <c r="E3297" s="20"/>
      <c r="F3297" s="20"/>
      <c r="G3297" s="20"/>
      <c r="H3297" s="20"/>
      <c r="I3297" s="20"/>
      <c r="J3297" s="20"/>
      <c r="K3297" s="20"/>
      <c r="L3297" s="20"/>
      <c r="M3297" s="20"/>
      <c r="N3297" s="20"/>
      <c r="O3297" s="20"/>
      <c r="P3297" s="20"/>
      <c r="Q3297" s="20"/>
      <c r="R3297" s="20"/>
      <c r="S3297" s="20"/>
      <c r="T3297" s="20"/>
      <c r="U3297" s="20"/>
      <c r="V3297" s="20"/>
      <c r="W3297" s="20"/>
    </row>
    <row r="3298" spans="1:23">
      <c r="A3298" s="20"/>
      <c r="B3298" s="20"/>
      <c r="C3298" s="20"/>
      <c r="D3298" s="20"/>
      <c r="E3298" s="20"/>
      <c r="F3298" s="20"/>
      <c r="G3298" s="20"/>
      <c r="H3298" s="20"/>
      <c r="I3298" s="20"/>
      <c r="J3298" s="20"/>
      <c r="K3298" s="20"/>
      <c r="L3298" s="20"/>
      <c r="M3298" s="20"/>
      <c r="N3298" s="20"/>
      <c r="O3298" s="20"/>
      <c r="P3298" s="20"/>
      <c r="Q3298" s="20"/>
      <c r="R3298" s="20"/>
      <c r="S3298" s="20"/>
      <c r="T3298" s="20"/>
      <c r="U3298" s="20"/>
      <c r="V3298" s="20"/>
      <c r="W3298" s="20"/>
    </row>
    <row r="3299" spans="1:23">
      <c r="A3299" s="20"/>
      <c r="B3299" s="20"/>
      <c r="C3299" s="20"/>
      <c r="D3299" s="20"/>
      <c r="E3299" s="20"/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  <c r="P3299" s="20"/>
      <c r="Q3299" s="20"/>
      <c r="R3299" s="20"/>
      <c r="S3299" s="20"/>
      <c r="T3299" s="20"/>
      <c r="U3299" s="20"/>
      <c r="V3299" s="20"/>
      <c r="W3299" s="20"/>
    </row>
    <row r="3300" spans="1:23">
      <c r="A3300" s="20"/>
      <c r="B3300" s="20"/>
      <c r="C3300" s="20"/>
      <c r="D3300" s="20"/>
      <c r="E3300" s="20"/>
      <c r="F3300" s="20"/>
      <c r="G3300" s="20"/>
      <c r="H3300" s="20"/>
      <c r="I3300" s="20"/>
      <c r="J3300" s="20"/>
      <c r="K3300" s="20"/>
      <c r="L3300" s="20"/>
      <c r="M3300" s="20"/>
      <c r="N3300" s="20"/>
      <c r="O3300" s="20"/>
      <c r="P3300" s="20"/>
      <c r="Q3300" s="20"/>
      <c r="R3300" s="20"/>
      <c r="S3300" s="20"/>
      <c r="T3300" s="20"/>
      <c r="U3300" s="20"/>
      <c r="V3300" s="20"/>
      <c r="W3300" s="20"/>
    </row>
    <row r="3301" spans="1:23">
      <c r="A3301" s="20"/>
      <c r="B3301" s="20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  <c r="R3301" s="20"/>
      <c r="S3301" s="20"/>
      <c r="T3301" s="20"/>
      <c r="U3301" s="20"/>
      <c r="V3301" s="20"/>
      <c r="W3301" s="20"/>
    </row>
    <row r="3302" spans="1:23">
      <c r="A3302" s="20"/>
      <c r="B3302" s="20"/>
      <c r="C3302" s="20"/>
      <c r="D3302" s="20"/>
      <c r="E3302" s="20"/>
      <c r="F3302" s="20"/>
      <c r="G3302" s="20"/>
      <c r="H3302" s="20"/>
      <c r="I3302" s="20"/>
      <c r="J3302" s="20"/>
      <c r="K3302" s="20"/>
      <c r="L3302" s="20"/>
      <c r="M3302" s="20"/>
      <c r="N3302" s="20"/>
      <c r="O3302" s="20"/>
      <c r="P3302" s="20"/>
      <c r="Q3302" s="20"/>
      <c r="R3302" s="20"/>
      <c r="S3302" s="20"/>
      <c r="T3302" s="20"/>
      <c r="U3302" s="20"/>
      <c r="V3302" s="20"/>
      <c r="W3302" s="20"/>
    </row>
    <row r="3303" spans="1:23">
      <c r="A3303" s="20"/>
      <c r="B3303" s="20"/>
      <c r="C3303" s="20"/>
      <c r="D3303" s="20"/>
      <c r="E3303" s="20"/>
      <c r="F3303" s="20"/>
      <c r="G3303" s="20"/>
      <c r="H3303" s="20"/>
      <c r="I3303" s="20"/>
      <c r="J3303" s="20"/>
      <c r="K3303" s="20"/>
      <c r="L3303" s="20"/>
      <c r="M3303" s="20"/>
      <c r="N3303" s="20"/>
      <c r="O3303" s="20"/>
      <c r="P3303" s="20"/>
      <c r="Q3303" s="20"/>
      <c r="R3303" s="20"/>
      <c r="S3303" s="20"/>
      <c r="T3303" s="20"/>
      <c r="U3303" s="20"/>
      <c r="V3303" s="20"/>
      <c r="W3303" s="20"/>
    </row>
    <row r="3304" spans="1:23">
      <c r="A3304" s="20"/>
      <c r="B3304" s="20"/>
      <c r="C3304" s="20"/>
      <c r="D3304" s="20"/>
      <c r="E3304" s="20"/>
      <c r="F3304" s="20"/>
      <c r="G3304" s="20"/>
      <c r="H3304" s="20"/>
      <c r="I3304" s="20"/>
      <c r="J3304" s="20"/>
      <c r="K3304" s="20"/>
      <c r="L3304" s="20"/>
      <c r="M3304" s="20"/>
      <c r="N3304" s="20"/>
      <c r="O3304" s="20"/>
      <c r="P3304" s="20"/>
      <c r="Q3304" s="20"/>
      <c r="R3304" s="20"/>
      <c r="S3304" s="20"/>
      <c r="T3304" s="20"/>
      <c r="U3304" s="20"/>
      <c r="V3304" s="20"/>
      <c r="W3304" s="20"/>
    </row>
    <row r="3305" spans="1:23">
      <c r="A3305" s="20"/>
      <c r="B3305" s="20"/>
      <c r="C3305" s="20"/>
      <c r="D3305" s="20"/>
      <c r="E3305" s="20"/>
      <c r="F3305" s="20"/>
      <c r="G3305" s="20"/>
      <c r="H3305" s="20"/>
      <c r="I3305" s="20"/>
      <c r="J3305" s="20"/>
      <c r="K3305" s="20"/>
      <c r="L3305" s="20"/>
      <c r="M3305" s="20"/>
      <c r="N3305" s="20"/>
      <c r="O3305" s="20"/>
      <c r="P3305" s="20"/>
      <c r="Q3305" s="20"/>
      <c r="R3305" s="20"/>
      <c r="S3305" s="20"/>
      <c r="T3305" s="20"/>
      <c r="U3305" s="20"/>
      <c r="V3305" s="20"/>
      <c r="W3305" s="20"/>
    </row>
    <row r="3306" spans="1:23">
      <c r="A3306" s="20"/>
      <c r="B3306" s="20"/>
      <c r="C3306" s="20"/>
      <c r="D3306" s="20"/>
      <c r="E3306" s="20"/>
      <c r="F3306" s="20"/>
      <c r="G3306" s="20"/>
      <c r="H3306" s="20"/>
      <c r="I3306" s="20"/>
      <c r="J3306" s="20"/>
      <c r="K3306" s="20"/>
      <c r="L3306" s="20"/>
      <c r="M3306" s="20"/>
      <c r="N3306" s="20"/>
      <c r="O3306" s="20"/>
      <c r="P3306" s="20"/>
      <c r="Q3306" s="20"/>
      <c r="R3306" s="20"/>
      <c r="S3306" s="20"/>
      <c r="T3306" s="20"/>
      <c r="U3306" s="20"/>
      <c r="V3306" s="20"/>
      <c r="W3306" s="20"/>
    </row>
    <row r="3307" spans="1:23">
      <c r="A3307" s="20"/>
      <c r="B3307" s="20"/>
      <c r="C3307" s="20"/>
      <c r="D3307" s="20"/>
      <c r="E3307" s="20"/>
      <c r="F3307" s="20"/>
      <c r="G3307" s="20"/>
      <c r="H3307" s="20"/>
      <c r="I3307" s="20"/>
      <c r="J3307" s="20"/>
      <c r="K3307" s="20"/>
      <c r="L3307" s="20"/>
      <c r="M3307" s="20"/>
      <c r="N3307" s="20"/>
      <c r="O3307" s="20"/>
      <c r="P3307" s="20"/>
      <c r="Q3307" s="20"/>
      <c r="R3307" s="20"/>
      <c r="S3307" s="20"/>
      <c r="T3307" s="20"/>
      <c r="U3307" s="20"/>
      <c r="V3307" s="20"/>
      <c r="W3307" s="20"/>
    </row>
    <row r="3308" spans="1:23">
      <c r="A3308" s="20"/>
      <c r="B3308" s="20"/>
      <c r="C3308" s="20"/>
      <c r="D3308" s="20"/>
      <c r="E3308" s="20"/>
      <c r="F3308" s="20"/>
      <c r="G3308" s="20"/>
      <c r="H3308" s="20"/>
      <c r="I3308" s="20"/>
      <c r="J3308" s="20"/>
      <c r="K3308" s="20"/>
      <c r="L3308" s="20"/>
      <c r="M3308" s="20"/>
      <c r="N3308" s="20"/>
      <c r="O3308" s="20"/>
      <c r="P3308" s="20"/>
      <c r="Q3308" s="20"/>
      <c r="R3308" s="20"/>
      <c r="S3308" s="20"/>
      <c r="T3308" s="20"/>
      <c r="U3308" s="20"/>
      <c r="V3308" s="20"/>
      <c r="W3308" s="20"/>
    </row>
    <row r="3309" spans="1:23">
      <c r="A3309" s="20"/>
      <c r="B3309" s="20"/>
      <c r="C3309" s="20"/>
      <c r="D3309" s="20"/>
      <c r="E3309" s="20"/>
      <c r="F3309" s="20"/>
      <c r="G3309" s="20"/>
      <c r="H3309" s="20"/>
      <c r="I3309" s="20"/>
      <c r="J3309" s="20"/>
      <c r="K3309" s="20"/>
      <c r="L3309" s="20"/>
      <c r="M3309" s="20"/>
      <c r="N3309" s="20"/>
      <c r="O3309" s="20"/>
      <c r="P3309" s="20"/>
      <c r="Q3309" s="20"/>
      <c r="R3309" s="20"/>
      <c r="S3309" s="20"/>
      <c r="T3309" s="20"/>
      <c r="U3309" s="20"/>
      <c r="V3309" s="20"/>
      <c r="W3309" s="20"/>
    </row>
    <row r="3310" spans="1:23">
      <c r="A3310" s="20"/>
      <c r="B3310" s="20"/>
      <c r="C3310" s="20"/>
      <c r="D3310" s="20"/>
      <c r="E3310" s="20"/>
      <c r="F3310" s="20"/>
      <c r="G3310" s="20"/>
      <c r="H3310" s="20"/>
      <c r="I3310" s="20"/>
      <c r="J3310" s="20"/>
      <c r="K3310" s="20"/>
      <c r="L3310" s="20"/>
      <c r="M3310" s="20"/>
      <c r="N3310" s="20"/>
      <c r="O3310" s="20"/>
      <c r="P3310" s="20"/>
      <c r="Q3310" s="20"/>
      <c r="R3310" s="20"/>
      <c r="S3310" s="20"/>
      <c r="T3310" s="20"/>
      <c r="U3310" s="20"/>
      <c r="V3310" s="20"/>
      <c r="W3310" s="20"/>
    </row>
    <row r="3311" spans="1:23">
      <c r="A3311" s="20"/>
      <c r="B3311" s="20"/>
      <c r="C3311" s="20"/>
      <c r="D3311" s="20"/>
      <c r="E3311" s="20"/>
      <c r="F3311" s="20"/>
      <c r="G3311" s="20"/>
      <c r="H3311" s="20"/>
      <c r="I3311" s="20"/>
      <c r="J3311" s="20"/>
      <c r="K3311" s="20"/>
      <c r="L3311" s="20"/>
      <c r="M3311" s="20"/>
      <c r="N3311" s="20"/>
      <c r="O3311" s="20"/>
      <c r="P3311" s="20"/>
      <c r="Q3311" s="20"/>
      <c r="R3311" s="20"/>
      <c r="S3311" s="20"/>
      <c r="T3311" s="20"/>
      <c r="U3311" s="20"/>
      <c r="V3311" s="20"/>
      <c r="W3311" s="20"/>
    </row>
    <row r="3312" spans="1:23">
      <c r="A3312" s="20"/>
      <c r="B3312" s="20"/>
      <c r="C3312" s="20"/>
      <c r="D3312" s="20"/>
      <c r="E3312" s="20"/>
      <c r="F3312" s="20"/>
      <c r="G3312" s="20"/>
      <c r="H3312" s="20"/>
      <c r="I3312" s="20"/>
      <c r="J3312" s="20"/>
      <c r="K3312" s="20"/>
      <c r="L3312" s="20"/>
      <c r="M3312" s="20"/>
      <c r="N3312" s="20"/>
      <c r="O3312" s="20"/>
      <c r="P3312" s="20"/>
      <c r="Q3312" s="20"/>
      <c r="R3312" s="20"/>
      <c r="S3312" s="20"/>
      <c r="T3312" s="20"/>
      <c r="U3312" s="20"/>
      <c r="V3312" s="20"/>
      <c r="W3312" s="20"/>
    </row>
    <row r="3313" spans="1:23">
      <c r="A3313" s="20"/>
      <c r="B3313" s="20"/>
      <c r="C3313" s="20"/>
      <c r="D3313" s="20"/>
      <c r="E3313" s="20"/>
      <c r="F3313" s="20"/>
      <c r="G3313" s="20"/>
      <c r="H3313" s="20"/>
      <c r="I3313" s="20"/>
      <c r="J3313" s="20"/>
      <c r="K3313" s="20"/>
      <c r="L3313" s="20"/>
      <c r="M3313" s="20"/>
      <c r="N3313" s="20"/>
      <c r="O3313" s="20"/>
      <c r="P3313" s="20"/>
      <c r="Q3313" s="20"/>
      <c r="R3313" s="20"/>
      <c r="S3313" s="20"/>
      <c r="T3313" s="20"/>
      <c r="U3313" s="20"/>
      <c r="V3313" s="20"/>
      <c r="W3313" s="20"/>
    </row>
    <row r="3314" spans="1:23">
      <c r="A3314" s="20"/>
      <c r="B3314" s="20"/>
      <c r="C3314" s="20"/>
      <c r="D3314" s="20"/>
      <c r="E3314" s="20"/>
      <c r="F3314" s="20"/>
      <c r="G3314" s="20"/>
      <c r="H3314" s="20"/>
      <c r="I3314" s="20"/>
      <c r="J3314" s="20"/>
      <c r="K3314" s="20"/>
      <c r="L3314" s="20"/>
      <c r="M3314" s="20"/>
      <c r="N3314" s="20"/>
      <c r="O3314" s="20"/>
      <c r="P3314" s="20"/>
      <c r="Q3314" s="20"/>
      <c r="R3314" s="20"/>
      <c r="S3314" s="20"/>
      <c r="T3314" s="20"/>
      <c r="U3314" s="20"/>
      <c r="V3314" s="20"/>
      <c r="W3314" s="20"/>
    </row>
    <row r="3315" spans="1:23">
      <c r="A3315" s="20"/>
      <c r="B3315" s="20"/>
      <c r="C3315" s="20"/>
      <c r="D3315" s="20"/>
      <c r="E3315" s="20"/>
      <c r="F3315" s="20"/>
      <c r="G3315" s="20"/>
      <c r="H3315" s="20"/>
      <c r="I3315" s="20"/>
      <c r="J3315" s="20"/>
      <c r="K3315" s="20"/>
      <c r="L3315" s="20"/>
      <c r="M3315" s="20"/>
      <c r="N3315" s="20"/>
      <c r="O3315" s="20"/>
      <c r="P3315" s="20"/>
      <c r="Q3315" s="20"/>
      <c r="R3315" s="20"/>
      <c r="S3315" s="20"/>
      <c r="T3315" s="20"/>
      <c r="U3315" s="20"/>
      <c r="V3315" s="20"/>
      <c r="W3315" s="20"/>
    </row>
    <row r="3316" spans="1:23">
      <c r="A3316" s="20"/>
      <c r="B3316" s="20"/>
      <c r="C3316" s="20"/>
      <c r="D3316" s="20"/>
      <c r="E3316" s="20"/>
      <c r="F3316" s="20"/>
      <c r="G3316" s="20"/>
      <c r="H3316" s="20"/>
      <c r="I3316" s="20"/>
      <c r="J3316" s="20"/>
      <c r="K3316" s="20"/>
      <c r="L3316" s="20"/>
      <c r="M3316" s="20"/>
      <c r="N3316" s="20"/>
      <c r="O3316" s="20"/>
      <c r="P3316" s="20"/>
      <c r="Q3316" s="20"/>
      <c r="R3316" s="20"/>
      <c r="S3316" s="20"/>
      <c r="T3316" s="20"/>
      <c r="U3316" s="20"/>
      <c r="V3316" s="20"/>
      <c r="W3316" s="20"/>
    </row>
    <row r="3317" spans="1:23">
      <c r="A3317" s="20"/>
      <c r="B3317" s="20"/>
      <c r="C3317" s="20"/>
      <c r="D3317" s="20"/>
      <c r="E3317" s="20"/>
      <c r="F3317" s="20"/>
      <c r="G3317" s="20"/>
      <c r="H3317" s="20"/>
      <c r="I3317" s="20"/>
      <c r="J3317" s="20"/>
      <c r="K3317" s="20"/>
      <c r="L3317" s="20"/>
      <c r="M3317" s="20"/>
      <c r="N3317" s="20"/>
      <c r="O3317" s="20"/>
      <c r="P3317" s="20"/>
      <c r="Q3317" s="20"/>
      <c r="R3317" s="20"/>
      <c r="S3317" s="20"/>
      <c r="T3317" s="20"/>
      <c r="U3317" s="20"/>
      <c r="V3317" s="20"/>
      <c r="W3317" s="20"/>
    </row>
    <row r="3318" spans="1:23">
      <c r="A3318" s="20"/>
      <c r="B3318" s="20"/>
      <c r="C3318" s="20"/>
      <c r="D3318" s="20"/>
      <c r="E3318" s="20"/>
      <c r="F3318" s="20"/>
      <c r="G3318" s="20"/>
      <c r="H3318" s="20"/>
      <c r="I3318" s="20"/>
      <c r="J3318" s="20"/>
      <c r="K3318" s="20"/>
      <c r="L3318" s="20"/>
      <c r="M3318" s="20"/>
      <c r="N3318" s="20"/>
      <c r="O3318" s="20"/>
      <c r="P3318" s="20"/>
      <c r="Q3318" s="20"/>
      <c r="R3318" s="20"/>
      <c r="S3318" s="20"/>
      <c r="T3318" s="20"/>
      <c r="U3318" s="20"/>
      <c r="V3318" s="20"/>
      <c r="W3318" s="20"/>
    </row>
    <row r="3319" spans="1:23">
      <c r="A3319" s="20"/>
      <c r="B3319" s="20"/>
      <c r="C3319" s="20"/>
      <c r="D3319" s="20"/>
      <c r="E3319" s="20"/>
      <c r="F3319" s="20"/>
      <c r="G3319" s="20"/>
      <c r="H3319" s="20"/>
      <c r="I3319" s="20"/>
      <c r="J3319" s="20"/>
      <c r="K3319" s="20"/>
      <c r="L3319" s="20"/>
      <c r="M3319" s="20"/>
      <c r="N3319" s="20"/>
      <c r="O3319" s="20"/>
      <c r="P3319" s="20"/>
      <c r="Q3319" s="20"/>
      <c r="R3319" s="20"/>
      <c r="S3319" s="20"/>
      <c r="T3319" s="20"/>
      <c r="U3319" s="20"/>
      <c r="V3319" s="20"/>
      <c r="W3319" s="20"/>
    </row>
    <row r="3320" spans="1:23">
      <c r="A3320" s="20"/>
      <c r="B3320" s="20"/>
      <c r="C3320" s="20"/>
      <c r="D3320" s="20"/>
      <c r="E3320" s="20"/>
      <c r="F3320" s="20"/>
      <c r="G3320" s="20"/>
      <c r="H3320" s="20"/>
      <c r="I3320" s="20"/>
      <c r="J3320" s="20"/>
      <c r="K3320" s="20"/>
      <c r="L3320" s="20"/>
      <c r="M3320" s="20"/>
      <c r="N3320" s="20"/>
      <c r="O3320" s="20"/>
      <c r="P3320" s="20"/>
      <c r="Q3320" s="20"/>
      <c r="R3320" s="20"/>
      <c r="S3320" s="20"/>
      <c r="T3320" s="20"/>
      <c r="U3320" s="20"/>
      <c r="V3320" s="20"/>
      <c r="W3320" s="20"/>
    </row>
    <row r="3321" spans="1:23">
      <c r="A3321" s="20"/>
      <c r="B3321" s="20"/>
      <c r="C3321" s="20"/>
      <c r="D3321" s="20"/>
      <c r="E3321" s="20"/>
      <c r="F3321" s="20"/>
      <c r="G3321" s="20"/>
      <c r="H3321" s="20"/>
      <c r="I3321" s="20"/>
      <c r="J3321" s="20"/>
      <c r="K3321" s="20"/>
      <c r="L3321" s="20"/>
      <c r="M3321" s="20"/>
      <c r="N3321" s="20"/>
      <c r="O3321" s="20"/>
      <c r="P3321" s="20"/>
      <c r="Q3321" s="20"/>
      <c r="R3321" s="20"/>
      <c r="S3321" s="20"/>
      <c r="T3321" s="20"/>
      <c r="U3321" s="20"/>
      <c r="V3321" s="20"/>
      <c r="W3321" s="20"/>
    </row>
    <row r="3322" spans="1:23">
      <c r="A3322" s="20"/>
      <c r="B3322" s="20"/>
      <c r="C3322" s="20"/>
      <c r="D3322" s="20"/>
      <c r="E3322" s="20"/>
      <c r="F3322" s="20"/>
      <c r="G3322" s="20"/>
      <c r="H3322" s="20"/>
      <c r="I3322" s="20"/>
      <c r="J3322" s="20"/>
      <c r="K3322" s="20"/>
      <c r="L3322" s="20"/>
      <c r="M3322" s="20"/>
      <c r="N3322" s="20"/>
      <c r="O3322" s="20"/>
      <c r="P3322" s="20"/>
      <c r="Q3322" s="20"/>
      <c r="R3322" s="20"/>
      <c r="S3322" s="20"/>
      <c r="T3322" s="20"/>
      <c r="U3322" s="20"/>
      <c r="V3322" s="20"/>
      <c r="W3322" s="20"/>
    </row>
    <row r="3323" spans="1:23">
      <c r="A3323" s="20"/>
      <c r="B3323" s="20"/>
      <c r="C3323" s="20"/>
      <c r="D3323" s="20"/>
      <c r="E3323" s="20"/>
      <c r="F3323" s="20"/>
      <c r="G3323" s="20"/>
      <c r="H3323" s="20"/>
      <c r="I3323" s="20"/>
      <c r="J3323" s="20"/>
      <c r="K3323" s="20"/>
      <c r="L3323" s="20"/>
      <c r="M3323" s="20"/>
      <c r="N3323" s="20"/>
      <c r="O3323" s="20"/>
      <c r="P3323" s="20"/>
      <c r="Q3323" s="20"/>
      <c r="R3323" s="20"/>
      <c r="S3323" s="20"/>
      <c r="T3323" s="20"/>
      <c r="U3323" s="20"/>
      <c r="V3323" s="20"/>
      <c r="W3323" s="20"/>
    </row>
    <row r="3324" spans="1:23">
      <c r="A3324" s="20"/>
      <c r="B3324" s="20"/>
      <c r="C3324" s="20"/>
      <c r="D3324" s="20"/>
      <c r="E3324" s="20"/>
      <c r="F3324" s="20"/>
      <c r="G3324" s="20"/>
      <c r="H3324" s="20"/>
      <c r="I3324" s="20"/>
      <c r="J3324" s="20"/>
      <c r="K3324" s="20"/>
      <c r="L3324" s="20"/>
      <c r="M3324" s="20"/>
      <c r="N3324" s="20"/>
      <c r="O3324" s="20"/>
      <c r="P3324" s="20"/>
      <c r="Q3324" s="20"/>
      <c r="R3324" s="20"/>
      <c r="S3324" s="20"/>
      <c r="T3324" s="20"/>
      <c r="U3324" s="20"/>
      <c r="V3324" s="20"/>
      <c r="W3324" s="20"/>
    </row>
    <row r="3325" spans="1:23">
      <c r="A3325" s="20"/>
      <c r="B3325" s="20"/>
      <c r="C3325" s="20"/>
      <c r="D3325" s="20"/>
      <c r="E3325" s="20"/>
      <c r="F3325" s="20"/>
      <c r="G3325" s="20"/>
      <c r="H3325" s="20"/>
      <c r="I3325" s="20"/>
      <c r="J3325" s="20"/>
      <c r="K3325" s="20"/>
      <c r="L3325" s="20"/>
      <c r="M3325" s="20"/>
      <c r="N3325" s="20"/>
      <c r="O3325" s="20"/>
      <c r="P3325" s="20"/>
      <c r="Q3325" s="20"/>
      <c r="R3325" s="20"/>
      <c r="S3325" s="20"/>
      <c r="T3325" s="20"/>
      <c r="U3325" s="20"/>
      <c r="V3325" s="20"/>
      <c r="W3325" s="20"/>
    </row>
    <row r="3326" spans="1:23">
      <c r="A3326" s="20"/>
      <c r="B3326" s="20"/>
      <c r="C3326" s="20"/>
      <c r="D3326" s="20"/>
      <c r="E3326" s="20"/>
      <c r="F3326" s="20"/>
      <c r="G3326" s="20"/>
      <c r="H3326" s="20"/>
      <c r="I3326" s="20"/>
      <c r="J3326" s="20"/>
      <c r="K3326" s="20"/>
      <c r="L3326" s="20"/>
      <c r="M3326" s="20"/>
      <c r="N3326" s="20"/>
      <c r="O3326" s="20"/>
      <c r="P3326" s="20"/>
      <c r="Q3326" s="20"/>
      <c r="R3326" s="20"/>
      <c r="S3326" s="20"/>
      <c r="T3326" s="20"/>
      <c r="U3326" s="20"/>
      <c r="V3326" s="20"/>
      <c r="W3326" s="20"/>
    </row>
    <row r="3327" spans="1:23">
      <c r="A3327" s="20"/>
      <c r="B3327" s="20"/>
      <c r="C3327" s="20"/>
      <c r="D3327" s="20"/>
      <c r="E3327" s="20"/>
      <c r="F3327" s="20"/>
      <c r="G3327" s="20"/>
      <c r="H3327" s="20"/>
      <c r="I3327" s="20"/>
      <c r="J3327" s="20"/>
      <c r="K3327" s="20"/>
      <c r="L3327" s="20"/>
      <c r="M3327" s="20"/>
      <c r="N3327" s="20"/>
      <c r="O3327" s="20"/>
      <c r="P3327" s="20"/>
      <c r="Q3327" s="20"/>
      <c r="R3327" s="20"/>
      <c r="S3327" s="20"/>
      <c r="T3327" s="20"/>
      <c r="U3327" s="20"/>
      <c r="V3327" s="20"/>
      <c r="W3327" s="20"/>
    </row>
    <row r="3328" spans="1:23">
      <c r="A3328" s="20"/>
      <c r="B3328" s="20"/>
      <c r="C3328" s="20"/>
      <c r="D3328" s="20"/>
      <c r="E3328" s="20"/>
      <c r="F3328" s="20"/>
      <c r="G3328" s="20"/>
      <c r="H3328" s="20"/>
      <c r="I3328" s="20"/>
      <c r="J3328" s="20"/>
      <c r="K3328" s="20"/>
      <c r="L3328" s="20"/>
      <c r="M3328" s="20"/>
      <c r="N3328" s="20"/>
      <c r="O3328" s="20"/>
      <c r="P3328" s="20"/>
      <c r="Q3328" s="20"/>
      <c r="R3328" s="20"/>
      <c r="S3328" s="20"/>
      <c r="T3328" s="20"/>
      <c r="U3328" s="20"/>
      <c r="V3328" s="20"/>
      <c r="W3328" s="20"/>
    </row>
    <row r="3329" spans="1:23">
      <c r="A3329" s="20"/>
      <c r="B3329" s="20"/>
      <c r="C3329" s="20"/>
      <c r="D3329" s="20"/>
      <c r="E3329" s="20"/>
      <c r="F3329" s="20"/>
      <c r="G3329" s="20"/>
      <c r="H3329" s="20"/>
      <c r="I3329" s="20"/>
      <c r="J3329" s="20"/>
      <c r="K3329" s="20"/>
      <c r="L3329" s="20"/>
      <c r="M3329" s="20"/>
      <c r="N3329" s="20"/>
      <c r="O3329" s="20"/>
      <c r="P3329" s="20"/>
      <c r="Q3329" s="20"/>
      <c r="R3329" s="20"/>
      <c r="S3329" s="20"/>
      <c r="T3329" s="20"/>
      <c r="U3329" s="20"/>
      <c r="V3329" s="20"/>
      <c r="W3329" s="20"/>
    </row>
    <row r="3330" spans="1:23">
      <c r="A3330" s="20"/>
      <c r="B3330" s="20"/>
      <c r="C3330" s="20"/>
      <c r="D3330" s="20"/>
      <c r="E3330" s="20"/>
      <c r="F3330" s="20"/>
      <c r="G3330" s="20"/>
      <c r="H3330" s="20"/>
      <c r="I3330" s="20"/>
      <c r="J3330" s="20"/>
      <c r="K3330" s="20"/>
      <c r="L3330" s="20"/>
      <c r="M3330" s="20"/>
      <c r="N3330" s="20"/>
      <c r="O3330" s="20"/>
      <c r="P3330" s="20"/>
      <c r="Q3330" s="20"/>
      <c r="R3330" s="20"/>
      <c r="S3330" s="20"/>
      <c r="T3330" s="20"/>
      <c r="U3330" s="20"/>
      <c r="V3330" s="20"/>
      <c r="W3330" s="20"/>
    </row>
    <row r="3331" spans="1:23">
      <c r="A3331" s="20"/>
      <c r="B3331" s="20"/>
      <c r="C3331" s="20"/>
      <c r="D3331" s="20"/>
      <c r="E3331" s="20"/>
      <c r="F3331" s="20"/>
      <c r="G3331" s="20"/>
      <c r="H3331" s="20"/>
      <c r="I3331" s="20"/>
      <c r="J3331" s="20"/>
      <c r="K3331" s="20"/>
      <c r="L3331" s="20"/>
      <c r="M3331" s="20"/>
      <c r="N3331" s="20"/>
      <c r="O3331" s="20"/>
      <c r="P3331" s="20"/>
      <c r="Q3331" s="20"/>
      <c r="R3331" s="20"/>
      <c r="S3331" s="20"/>
      <c r="T3331" s="20"/>
      <c r="U3331" s="20"/>
      <c r="V3331" s="20"/>
      <c r="W3331" s="20"/>
    </row>
    <row r="3332" spans="1:23">
      <c r="A3332" s="20"/>
      <c r="B3332" s="20"/>
      <c r="C3332" s="20"/>
      <c r="D3332" s="20"/>
      <c r="E3332" s="20"/>
      <c r="F3332" s="20"/>
      <c r="G3332" s="20"/>
      <c r="H3332" s="20"/>
      <c r="I3332" s="20"/>
      <c r="J3332" s="20"/>
      <c r="K3332" s="20"/>
      <c r="L3332" s="20"/>
      <c r="M3332" s="20"/>
      <c r="N3332" s="20"/>
      <c r="O3332" s="20"/>
      <c r="P3332" s="20"/>
      <c r="Q3332" s="20"/>
      <c r="R3332" s="20"/>
      <c r="S3332" s="20"/>
      <c r="T3332" s="20"/>
      <c r="U3332" s="20"/>
      <c r="V3332" s="20"/>
      <c r="W3332" s="20"/>
    </row>
    <row r="3333" spans="1:23">
      <c r="A3333" s="20"/>
      <c r="B3333" s="20"/>
      <c r="C3333" s="20"/>
      <c r="D3333" s="20"/>
      <c r="E3333" s="20"/>
      <c r="F3333" s="20"/>
      <c r="G3333" s="20"/>
      <c r="H3333" s="20"/>
      <c r="I3333" s="20"/>
      <c r="J3333" s="20"/>
      <c r="K3333" s="20"/>
      <c r="L3333" s="20"/>
      <c r="M3333" s="20"/>
      <c r="N3333" s="20"/>
      <c r="O3333" s="20"/>
      <c r="P3333" s="20"/>
      <c r="Q3333" s="20"/>
      <c r="R3333" s="20"/>
      <c r="S3333" s="20"/>
      <c r="T3333" s="20"/>
      <c r="U3333" s="20"/>
      <c r="V3333" s="20"/>
      <c r="W3333" s="20"/>
    </row>
    <row r="3334" spans="1:23">
      <c r="A3334" s="20"/>
      <c r="B3334" s="20"/>
      <c r="C3334" s="20"/>
      <c r="D3334" s="20"/>
      <c r="E3334" s="20"/>
      <c r="F3334" s="20"/>
      <c r="G3334" s="20"/>
      <c r="H3334" s="20"/>
      <c r="I3334" s="20"/>
      <c r="J3334" s="20"/>
      <c r="K3334" s="20"/>
      <c r="L3334" s="20"/>
      <c r="M3334" s="20"/>
      <c r="N3334" s="20"/>
      <c r="O3334" s="20"/>
      <c r="P3334" s="20"/>
      <c r="Q3334" s="20"/>
      <c r="R3334" s="20"/>
      <c r="S3334" s="20"/>
      <c r="T3334" s="20"/>
      <c r="U3334" s="20"/>
      <c r="V3334" s="20"/>
      <c r="W3334" s="20"/>
    </row>
    <row r="3335" spans="1:23">
      <c r="A3335" s="20"/>
      <c r="B3335" s="20"/>
      <c r="C3335" s="20"/>
      <c r="D3335" s="20"/>
      <c r="E3335" s="20"/>
      <c r="F3335" s="20"/>
      <c r="G3335" s="20"/>
      <c r="H3335" s="20"/>
      <c r="I3335" s="20"/>
      <c r="J3335" s="20"/>
      <c r="K3335" s="20"/>
      <c r="L3335" s="20"/>
      <c r="M3335" s="20"/>
      <c r="N3335" s="20"/>
      <c r="O3335" s="20"/>
      <c r="P3335" s="20"/>
      <c r="Q3335" s="20"/>
      <c r="R3335" s="20"/>
      <c r="S3335" s="20"/>
      <c r="T3335" s="20"/>
      <c r="U3335" s="20"/>
      <c r="V3335" s="20"/>
      <c r="W3335" s="20"/>
    </row>
    <row r="3336" spans="1:23">
      <c r="A3336" s="20"/>
      <c r="B3336" s="20"/>
      <c r="C3336" s="20"/>
      <c r="D3336" s="20"/>
      <c r="E3336" s="20"/>
      <c r="F3336" s="20"/>
      <c r="G3336" s="20"/>
      <c r="H3336" s="20"/>
      <c r="I3336" s="20"/>
      <c r="J3336" s="20"/>
      <c r="K3336" s="20"/>
      <c r="L3336" s="20"/>
      <c r="M3336" s="20"/>
      <c r="N3336" s="20"/>
      <c r="O3336" s="20"/>
      <c r="P3336" s="20"/>
      <c r="Q3336" s="20"/>
      <c r="R3336" s="20"/>
      <c r="S3336" s="20"/>
      <c r="T3336" s="20"/>
      <c r="U3336" s="20"/>
      <c r="V3336" s="20"/>
      <c r="W3336" s="20"/>
    </row>
    <row r="3337" spans="1:23">
      <c r="A3337" s="20"/>
      <c r="B3337" s="20"/>
      <c r="C3337" s="20"/>
      <c r="D3337" s="20"/>
      <c r="E3337" s="20"/>
      <c r="F3337" s="20"/>
      <c r="G3337" s="20"/>
      <c r="H3337" s="20"/>
      <c r="I3337" s="20"/>
      <c r="J3337" s="20"/>
      <c r="K3337" s="20"/>
      <c r="L3337" s="20"/>
      <c r="M3337" s="20"/>
      <c r="N3337" s="20"/>
      <c r="O3337" s="20"/>
      <c r="P3337" s="20"/>
      <c r="Q3337" s="20"/>
      <c r="R3337" s="20"/>
      <c r="S3337" s="20"/>
      <c r="T3337" s="20"/>
      <c r="U3337" s="20"/>
      <c r="V3337" s="20"/>
      <c r="W3337" s="20"/>
    </row>
    <row r="3338" spans="1:23">
      <c r="A3338" s="20"/>
      <c r="B3338" s="20"/>
      <c r="C3338" s="20"/>
      <c r="D3338" s="20"/>
      <c r="E3338" s="20"/>
      <c r="F3338" s="20"/>
      <c r="G3338" s="20"/>
      <c r="H3338" s="20"/>
      <c r="I3338" s="20"/>
      <c r="J3338" s="20"/>
      <c r="K3338" s="20"/>
      <c r="L3338" s="20"/>
      <c r="M3338" s="20"/>
      <c r="N3338" s="20"/>
      <c r="O3338" s="20"/>
      <c r="P3338" s="20"/>
      <c r="Q3338" s="20"/>
      <c r="R3338" s="20"/>
      <c r="S3338" s="20"/>
      <c r="T3338" s="20"/>
      <c r="U3338" s="20"/>
      <c r="V3338" s="20"/>
      <c r="W3338" s="20"/>
    </row>
    <row r="3339" spans="1:23">
      <c r="A3339" s="20"/>
      <c r="B3339" s="20"/>
      <c r="C3339" s="20"/>
      <c r="D3339" s="20"/>
      <c r="E3339" s="20"/>
      <c r="F3339" s="20"/>
      <c r="G3339" s="20"/>
      <c r="H3339" s="20"/>
      <c r="I3339" s="20"/>
      <c r="J3339" s="20"/>
      <c r="K3339" s="20"/>
      <c r="L3339" s="20"/>
      <c r="M3339" s="20"/>
      <c r="N3339" s="20"/>
      <c r="O3339" s="20"/>
      <c r="P3339" s="20"/>
      <c r="Q3339" s="20"/>
      <c r="R3339" s="20"/>
      <c r="S3339" s="20"/>
      <c r="T3339" s="20"/>
      <c r="U3339" s="20"/>
      <c r="V3339" s="20"/>
      <c r="W3339" s="20"/>
    </row>
    <row r="3340" spans="1:23">
      <c r="A3340" s="20"/>
      <c r="B3340" s="20"/>
      <c r="C3340" s="20"/>
      <c r="D3340" s="20"/>
      <c r="E3340" s="20"/>
      <c r="F3340" s="20"/>
      <c r="G3340" s="20"/>
      <c r="H3340" s="20"/>
      <c r="I3340" s="20"/>
      <c r="J3340" s="20"/>
      <c r="K3340" s="20"/>
      <c r="L3340" s="20"/>
      <c r="M3340" s="20"/>
      <c r="N3340" s="20"/>
      <c r="O3340" s="20"/>
      <c r="P3340" s="20"/>
      <c r="Q3340" s="20"/>
      <c r="R3340" s="20"/>
      <c r="S3340" s="20"/>
      <c r="T3340" s="20"/>
      <c r="U3340" s="20"/>
      <c r="V3340" s="20"/>
      <c r="W3340" s="20"/>
    </row>
    <row r="3341" spans="1:23">
      <c r="A3341" s="20"/>
      <c r="B3341" s="20"/>
      <c r="C3341" s="20"/>
      <c r="D3341" s="20"/>
      <c r="E3341" s="20"/>
      <c r="F3341" s="20"/>
      <c r="G3341" s="20"/>
      <c r="H3341" s="20"/>
      <c r="I3341" s="20"/>
      <c r="J3341" s="20"/>
      <c r="K3341" s="20"/>
      <c r="L3341" s="20"/>
      <c r="M3341" s="20"/>
      <c r="N3341" s="20"/>
      <c r="O3341" s="20"/>
      <c r="P3341" s="20"/>
      <c r="Q3341" s="20"/>
      <c r="R3341" s="20"/>
      <c r="S3341" s="20"/>
      <c r="T3341" s="20"/>
      <c r="U3341" s="20"/>
      <c r="V3341" s="20"/>
      <c r="W3341" s="20"/>
    </row>
    <row r="3342" spans="1:23">
      <c r="A3342" s="20"/>
      <c r="B3342" s="20"/>
      <c r="C3342" s="20"/>
      <c r="D3342" s="20"/>
      <c r="E3342" s="20"/>
      <c r="F3342" s="20"/>
      <c r="G3342" s="20"/>
      <c r="H3342" s="20"/>
      <c r="I3342" s="20"/>
      <c r="J3342" s="20"/>
      <c r="K3342" s="20"/>
      <c r="L3342" s="20"/>
      <c r="M3342" s="20"/>
      <c r="N3342" s="20"/>
      <c r="O3342" s="20"/>
      <c r="P3342" s="20"/>
      <c r="Q3342" s="20"/>
      <c r="R3342" s="20"/>
      <c r="S3342" s="20"/>
      <c r="T3342" s="20"/>
      <c r="U3342" s="20"/>
      <c r="V3342" s="20"/>
      <c r="W3342" s="20"/>
    </row>
    <row r="3343" spans="1:23">
      <c r="A3343" s="20"/>
      <c r="B3343" s="20"/>
      <c r="C3343" s="20"/>
      <c r="D3343" s="20"/>
      <c r="E3343" s="20"/>
      <c r="F3343" s="20"/>
      <c r="G3343" s="20"/>
      <c r="H3343" s="20"/>
      <c r="I3343" s="20"/>
      <c r="J3343" s="20"/>
      <c r="K3343" s="20"/>
      <c r="L3343" s="20"/>
      <c r="M3343" s="20"/>
      <c r="N3343" s="20"/>
      <c r="O3343" s="20"/>
      <c r="P3343" s="20"/>
      <c r="Q3343" s="20"/>
      <c r="R3343" s="20"/>
      <c r="S3343" s="20"/>
      <c r="T3343" s="20"/>
      <c r="U3343" s="20"/>
      <c r="V3343" s="20"/>
      <c r="W3343" s="20"/>
    </row>
    <row r="3344" spans="1:23">
      <c r="A3344" s="20"/>
      <c r="B3344" s="20"/>
      <c r="C3344" s="20"/>
      <c r="D3344" s="20"/>
      <c r="E3344" s="20"/>
      <c r="F3344" s="20"/>
      <c r="G3344" s="20"/>
      <c r="H3344" s="20"/>
      <c r="I3344" s="20"/>
      <c r="J3344" s="20"/>
      <c r="K3344" s="20"/>
      <c r="L3344" s="20"/>
      <c r="M3344" s="20"/>
      <c r="N3344" s="20"/>
      <c r="O3344" s="20"/>
      <c r="P3344" s="20"/>
      <c r="Q3344" s="20"/>
      <c r="R3344" s="20"/>
      <c r="S3344" s="20"/>
      <c r="T3344" s="20"/>
      <c r="U3344" s="20"/>
      <c r="V3344" s="20"/>
      <c r="W3344" s="20"/>
    </row>
    <row r="3345" spans="1:23">
      <c r="A3345" s="20"/>
      <c r="B3345" s="20"/>
      <c r="C3345" s="20"/>
      <c r="D3345" s="20"/>
      <c r="E3345" s="20"/>
      <c r="F3345" s="20"/>
      <c r="G3345" s="20"/>
      <c r="H3345" s="20"/>
      <c r="I3345" s="20"/>
      <c r="J3345" s="20"/>
      <c r="K3345" s="20"/>
      <c r="L3345" s="20"/>
      <c r="M3345" s="20"/>
      <c r="N3345" s="20"/>
      <c r="O3345" s="20"/>
      <c r="P3345" s="20"/>
      <c r="Q3345" s="20"/>
      <c r="R3345" s="20"/>
      <c r="S3345" s="20"/>
      <c r="T3345" s="20"/>
      <c r="U3345" s="20"/>
      <c r="V3345" s="20"/>
      <c r="W3345" s="20"/>
    </row>
    <row r="3346" spans="1:23">
      <c r="A3346" s="20"/>
      <c r="B3346" s="20"/>
      <c r="C3346" s="20"/>
      <c r="D3346" s="20"/>
      <c r="E3346" s="20"/>
      <c r="F3346" s="20"/>
      <c r="G3346" s="20"/>
      <c r="H3346" s="20"/>
      <c r="I3346" s="20"/>
      <c r="J3346" s="20"/>
      <c r="K3346" s="20"/>
      <c r="L3346" s="20"/>
      <c r="M3346" s="20"/>
      <c r="N3346" s="20"/>
      <c r="O3346" s="20"/>
      <c r="P3346" s="20"/>
      <c r="Q3346" s="20"/>
      <c r="R3346" s="20"/>
      <c r="S3346" s="20"/>
      <c r="T3346" s="20"/>
      <c r="U3346" s="20"/>
      <c r="V3346" s="20"/>
      <c r="W3346" s="20"/>
    </row>
    <row r="3347" spans="1:23">
      <c r="A3347" s="20"/>
      <c r="B3347" s="20"/>
      <c r="C3347" s="20"/>
      <c r="D3347" s="20"/>
      <c r="E3347" s="20"/>
      <c r="F3347" s="20"/>
      <c r="G3347" s="20"/>
      <c r="H3347" s="20"/>
      <c r="I3347" s="20"/>
      <c r="J3347" s="20"/>
      <c r="K3347" s="20"/>
      <c r="L3347" s="20"/>
      <c r="M3347" s="20"/>
      <c r="N3347" s="20"/>
      <c r="O3347" s="20"/>
      <c r="P3347" s="20"/>
      <c r="Q3347" s="20"/>
      <c r="R3347" s="20"/>
      <c r="S3347" s="20"/>
      <c r="T3347" s="20"/>
      <c r="U3347" s="20"/>
      <c r="V3347" s="20"/>
      <c r="W3347" s="20"/>
    </row>
    <row r="3348" spans="1:23">
      <c r="A3348" s="20"/>
      <c r="B3348" s="20"/>
      <c r="C3348" s="20"/>
      <c r="D3348" s="20"/>
      <c r="E3348" s="20"/>
      <c r="F3348" s="20"/>
      <c r="G3348" s="20"/>
      <c r="H3348" s="20"/>
      <c r="I3348" s="20"/>
      <c r="J3348" s="20"/>
      <c r="K3348" s="20"/>
      <c r="L3348" s="20"/>
      <c r="M3348" s="20"/>
      <c r="N3348" s="20"/>
      <c r="O3348" s="20"/>
      <c r="P3348" s="20"/>
      <c r="Q3348" s="20"/>
      <c r="R3348" s="20"/>
      <c r="S3348" s="20"/>
      <c r="T3348" s="20"/>
      <c r="U3348" s="20"/>
      <c r="V3348" s="20"/>
      <c r="W3348" s="20"/>
    </row>
    <row r="3349" spans="1:23">
      <c r="A3349" s="20"/>
      <c r="B3349" s="20"/>
      <c r="C3349" s="20"/>
      <c r="D3349" s="20"/>
      <c r="E3349" s="20"/>
      <c r="F3349" s="20"/>
      <c r="G3349" s="20"/>
      <c r="H3349" s="20"/>
      <c r="I3349" s="20"/>
      <c r="J3349" s="20"/>
      <c r="K3349" s="20"/>
      <c r="L3349" s="20"/>
      <c r="M3349" s="20"/>
      <c r="N3349" s="20"/>
      <c r="O3349" s="20"/>
      <c r="P3349" s="20"/>
      <c r="Q3349" s="20"/>
      <c r="R3349" s="20"/>
      <c r="S3349" s="20"/>
      <c r="T3349" s="20"/>
      <c r="U3349" s="20"/>
      <c r="V3349" s="20"/>
      <c r="W3349" s="20"/>
    </row>
    <row r="3350" spans="1:23">
      <c r="A3350" s="20"/>
      <c r="B3350" s="20"/>
      <c r="C3350" s="20"/>
      <c r="D3350" s="20"/>
      <c r="E3350" s="20"/>
      <c r="F3350" s="20"/>
      <c r="G3350" s="20"/>
      <c r="H3350" s="20"/>
      <c r="I3350" s="20"/>
      <c r="J3350" s="20"/>
      <c r="K3350" s="20"/>
      <c r="L3350" s="20"/>
      <c r="M3350" s="20"/>
      <c r="N3350" s="20"/>
      <c r="O3350" s="20"/>
      <c r="P3350" s="20"/>
      <c r="Q3350" s="20"/>
      <c r="R3350" s="20"/>
      <c r="S3350" s="20"/>
      <c r="T3350" s="20"/>
      <c r="U3350" s="20"/>
      <c r="V3350" s="20"/>
      <c r="W3350" s="20"/>
    </row>
    <row r="3351" spans="1:23">
      <c r="A3351" s="20"/>
      <c r="B3351" s="20"/>
      <c r="C3351" s="20"/>
      <c r="D3351" s="20"/>
      <c r="E3351" s="20"/>
      <c r="F3351" s="20"/>
      <c r="G3351" s="20"/>
      <c r="H3351" s="20"/>
      <c r="I3351" s="20"/>
      <c r="J3351" s="20"/>
      <c r="K3351" s="20"/>
      <c r="L3351" s="20"/>
      <c r="M3351" s="20"/>
      <c r="N3351" s="20"/>
      <c r="O3351" s="20"/>
      <c r="P3351" s="20"/>
      <c r="Q3351" s="20"/>
      <c r="R3351" s="20"/>
      <c r="S3351" s="20"/>
      <c r="T3351" s="20"/>
      <c r="U3351" s="20"/>
      <c r="V3351" s="20"/>
      <c r="W3351" s="20"/>
    </row>
    <row r="3352" spans="1:23">
      <c r="A3352" s="20"/>
      <c r="B3352" s="20"/>
      <c r="C3352" s="20"/>
      <c r="D3352" s="20"/>
      <c r="E3352" s="20"/>
      <c r="F3352" s="20"/>
      <c r="G3352" s="20"/>
      <c r="H3352" s="20"/>
      <c r="I3352" s="20"/>
      <c r="J3352" s="20"/>
      <c r="K3352" s="20"/>
      <c r="L3352" s="20"/>
      <c r="M3352" s="20"/>
      <c r="N3352" s="20"/>
      <c r="O3352" s="20"/>
      <c r="P3352" s="20"/>
      <c r="Q3352" s="20"/>
      <c r="R3352" s="20"/>
      <c r="S3352" s="20"/>
      <c r="T3352" s="20"/>
      <c r="U3352" s="20"/>
      <c r="V3352" s="20"/>
      <c r="W3352" s="20"/>
    </row>
    <row r="3353" spans="1:23">
      <c r="A3353" s="20"/>
      <c r="B3353" s="20"/>
      <c r="C3353" s="20"/>
      <c r="D3353" s="20"/>
      <c r="E3353" s="20"/>
      <c r="F3353" s="20"/>
      <c r="G3353" s="20"/>
      <c r="H3353" s="20"/>
      <c r="I3353" s="20"/>
      <c r="J3353" s="20"/>
      <c r="K3353" s="20"/>
      <c r="L3353" s="20"/>
      <c r="M3353" s="20"/>
      <c r="N3353" s="20"/>
      <c r="O3353" s="20"/>
      <c r="P3353" s="20"/>
      <c r="Q3353" s="20"/>
      <c r="R3353" s="20"/>
      <c r="S3353" s="20"/>
      <c r="T3353" s="20"/>
      <c r="U3353" s="20"/>
      <c r="V3353" s="20"/>
      <c r="W3353" s="20"/>
    </row>
    <row r="3354" spans="1:23">
      <c r="A3354" s="20"/>
      <c r="B3354" s="20"/>
      <c r="C3354" s="20"/>
      <c r="D3354" s="20"/>
      <c r="E3354" s="20"/>
      <c r="F3354" s="20"/>
      <c r="G3354" s="20"/>
      <c r="H3354" s="20"/>
      <c r="I3354" s="20"/>
      <c r="J3354" s="20"/>
      <c r="K3354" s="20"/>
      <c r="L3354" s="20"/>
      <c r="M3354" s="20"/>
      <c r="N3354" s="20"/>
      <c r="O3354" s="20"/>
      <c r="P3354" s="20"/>
      <c r="Q3354" s="20"/>
      <c r="R3354" s="20"/>
      <c r="S3354" s="20"/>
      <c r="T3354" s="20"/>
      <c r="U3354" s="20"/>
      <c r="V3354" s="20"/>
      <c r="W3354" s="20"/>
    </row>
    <row r="3355" spans="1:23">
      <c r="A3355" s="20"/>
      <c r="B3355" s="20"/>
      <c r="C3355" s="20"/>
      <c r="D3355" s="20"/>
      <c r="E3355" s="20"/>
      <c r="F3355" s="20"/>
      <c r="G3355" s="20"/>
      <c r="H3355" s="20"/>
      <c r="I3355" s="20"/>
      <c r="J3355" s="20"/>
      <c r="K3355" s="20"/>
      <c r="L3355" s="20"/>
      <c r="M3355" s="20"/>
      <c r="N3355" s="20"/>
      <c r="O3355" s="20"/>
      <c r="P3355" s="20"/>
      <c r="Q3355" s="20"/>
      <c r="R3355" s="20"/>
      <c r="S3355" s="20"/>
      <c r="T3355" s="20"/>
      <c r="U3355" s="20"/>
      <c r="V3355" s="20"/>
      <c r="W3355" s="20"/>
    </row>
    <row r="3356" spans="1:23">
      <c r="A3356" s="20"/>
      <c r="B3356" s="20"/>
      <c r="C3356" s="20"/>
      <c r="D3356" s="20"/>
      <c r="E3356" s="20"/>
      <c r="F3356" s="20"/>
      <c r="G3356" s="20"/>
      <c r="H3356" s="20"/>
      <c r="I3356" s="20"/>
      <c r="J3356" s="20"/>
      <c r="K3356" s="20"/>
      <c r="L3356" s="20"/>
      <c r="M3356" s="20"/>
      <c r="N3356" s="20"/>
      <c r="O3356" s="20"/>
      <c r="P3356" s="20"/>
      <c r="Q3356" s="20"/>
      <c r="R3356" s="20"/>
      <c r="S3356" s="20"/>
      <c r="T3356" s="20"/>
      <c r="U3356" s="20"/>
      <c r="V3356" s="20"/>
      <c r="W3356" s="20"/>
    </row>
    <row r="3357" spans="1:23">
      <c r="A3357" s="20"/>
      <c r="B3357" s="20"/>
      <c r="C3357" s="20"/>
      <c r="D3357" s="20"/>
      <c r="E3357" s="20"/>
      <c r="F3357" s="20"/>
      <c r="G3357" s="20"/>
      <c r="H3357" s="20"/>
      <c r="I3357" s="20"/>
      <c r="J3357" s="20"/>
      <c r="K3357" s="20"/>
      <c r="L3357" s="20"/>
      <c r="M3357" s="20"/>
      <c r="N3357" s="20"/>
      <c r="O3357" s="20"/>
      <c r="P3357" s="20"/>
      <c r="Q3357" s="20"/>
      <c r="R3357" s="20"/>
      <c r="S3357" s="20"/>
      <c r="T3357" s="20"/>
      <c r="U3357" s="20"/>
      <c r="V3357" s="20"/>
      <c r="W3357" s="20"/>
    </row>
    <row r="3358" spans="1:23">
      <c r="A3358" s="20"/>
      <c r="B3358" s="20"/>
      <c r="C3358" s="20"/>
      <c r="D3358" s="20"/>
      <c r="E3358" s="20"/>
      <c r="F3358" s="20"/>
      <c r="G3358" s="20"/>
      <c r="H3358" s="20"/>
      <c r="I3358" s="20"/>
      <c r="J3358" s="20"/>
      <c r="K3358" s="20"/>
      <c r="L3358" s="20"/>
      <c r="M3358" s="20"/>
      <c r="N3358" s="20"/>
      <c r="O3358" s="20"/>
      <c r="P3358" s="20"/>
      <c r="Q3358" s="20"/>
      <c r="R3358" s="20"/>
      <c r="S3358" s="20"/>
      <c r="T3358" s="20"/>
      <c r="U3358" s="20"/>
      <c r="V3358" s="20"/>
      <c r="W3358" s="20"/>
    </row>
    <row r="3359" spans="1:23">
      <c r="A3359" s="20"/>
      <c r="B3359" s="20"/>
      <c r="C3359" s="20"/>
      <c r="D3359" s="20"/>
      <c r="E3359" s="20"/>
      <c r="F3359" s="20"/>
      <c r="G3359" s="20"/>
      <c r="H3359" s="20"/>
      <c r="I3359" s="20"/>
      <c r="J3359" s="20"/>
      <c r="K3359" s="20"/>
      <c r="L3359" s="20"/>
      <c r="M3359" s="20"/>
      <c r="N3359" s="20"/>
      <c r="O3359" s="20"/>
      <c r="P3359" s="20"/>
      <c r="Q3359" s="20"/>
      <c r="R3359" s="20"/>
      <c r="S3359" s="20"/>
      <c r="T3359" s="20"/>
      <c r="U3359" s="20"/>
      <c r="V3359" s="20"/>
      <c r="W3359" s="20"/>
    </row>
    <row r="3360" spans="1:23">
      <c r="A3360" s="20"/>
      <c r="B3360" s="20"/>
      <c r="C3360" s="20"/>
      <c r="D3360" s="20"/>
      <c r="E3360" s="20"/>
      <c r="F3360" s="20"/>
      <c r="G3360" s="20"/>
      <c r="H3360" s="20"/>
      <c r="I3360" s="20"/>
      <c r="J3360" s="20"/>
      <c r="K3360" s="20"/>
      <c r="L3360" s="20"/>
      <c r="M3360" s="20"/>
      <c r="N3360" s="20"/>
      <c r="O3360" s="20"/>
      <c r="P3360" s="20"/>
      <c r="Q3360" s="20"/>
      <c r="R3360" s="20"/>
      <c r="S3360" s="20"/>
      <c r="T3360" s="20"/>
      <c r="U3360" s="20"/>
      <c r="V3360" s="20"/>
      <c r="W3360" s="20"/>
    </row>
    <row r="3361" spans="1:23">
      <c r="A3361" s="20"/>
      <c r="B3361" s="20"/>
      <c r="C3361" s="20"/>
      <c r="D3361" s="20"/>
      <c r="E3361" s="20"/>
      <c r="F3361" s="20"/>
      <c r="G3361" s="20"/>
      <c r="H3361" s="20"/>
      <c r="I3361" s="20"/>
      <c r="J3361" s="20"/>
      <c r="K3361" s="20"/>
      <c r="L3361" s="20"/>
      <c r="M3361" s="20"/>
      <c r="N3361" s="20"/>
      <c r="O3361" s="20"/>
      <c r="P3361" s="20"/>
      <c r="Q3361" s="20"/>
      <c r="R3361" s="20"/>
      <c r="S3361" s="20"/>
      <c r="T3361" s="20"/>
      <c r="U3361" s="20"/>
      <c r="V3361" s="20"/>
      <c r="W3361" s="20"/>
    </row>
    <row r="3362" spans="1:23">
      <c r="A3362" s="20"/>
      <c r="B3362" s="20"/>
      <c r="C3362" s="20"/>
      <c r="D3362" s="20"/>
      <c r="E3362" s="20"/>
      <c r="F3362" s="20"/>
      <c r="G3362" s="20"/>
      <c r="H3362" s="20"/>
      <c r="I3362" s="20"/>
      <c r="J3362" s="20"/>
      <c r="K3362" s="20"/>
      <c r="L3362" s="20"/>
      <c r="M3362" s="20"/>
      <c r="N3362" s="20"/>
      <c r="O3362" s="20"/>
      <c r="P3362" s="20"/>
      <c r="Q3362" s="20"/>
      <c r="R3362" s="20"/>
      <c r="S3362" s="20"/>
      <c r="T3362" s="20"/>
      <c r="U3362" s="20"/>
      <c r="V3362" s="20"/>
      <c r="W3362" s="20"/>
    </row>
    <row r="3363" spans="1:23">
      <c r="A3363" s="20"/>
      <c r="B3363" s="20"/>
      <c r="C3363" s="20"/>
      <c r="D3363" s="20"/>
      <c r="E3363" s="20"/>
      <c r="F3363" s="20"/>
      <c r="G3363" s="20"/>
      <c r="H3363" s="20"/>
      <c r="I3363" s="20"/>
      <c r="J3363" s="20"/>
      <c r="K3363" s="20"/>
      <c r="L3363" s="20"/>
      <c r="M3363" s="20"/>
      <c r="N3363" s="20"/>
      <c r="O3363" s="20"/>
      <c r="P3363" s="20"/>
      <c r="Q3363" s="20"/>
      <c r="R3363" s="20"/>
      <c r="S3363" s="20"/>
      <c r="T3363" s="20"/>
      <c r="U3363" s="20"/>
      <c r="V3363" s="20"/>
      <c r="W3363" s="20"/>
    </row>
    <row r="3364" spans="1:23">
      <c r="A3364" s="20"/>
      <c r="B3364" s="20"/>
      <c r="C3364" s="20"/>
      <c r="D3364" s="20"/>
      <c r="E3364" s="20"/>
      <c r="F3364" s="20"/>
      <c r="G3364" s="20"/>
      <c r="H3364" s="20"/>
      <c r="I3364" s="20"/>
      <c r="J3364" s="20"/>
      <c r="K3364" s="20"/>
      <c r="L3364" s="20"/>
      <c r="M3364" s="20"/>
      <c r="N3364" s="20"/>
      <c r="O3364" s="20"/>
      <c r="P3364" s="20"/>
      <c r="Q3364" s="20"/>
      <c r="R3364" s="20"/>
      <c r="S3364" s="20"/>
      <c r="T3364" s="20"/>
      <c r="U3364" s="20"/>
      <c r="V3364" s="20"/>
      <c r="W3364" s="20"/>
    </row>
    <row r="3365" spans="1:23">
      <c r="A3365" s="20"/>
      <c r="B3365" s="20"/>
      <c r="C3365" s="20"/>
      <c r="D3365" s="20"/>
      <c r="E3365" s="20"/>
      <c r="F3365" s="20"/>
      <c r="G3365" s="20"/>
      <c r="H3365" s="20"/>
      <c r="I3365" s="20"/>
      <c r="J3365" s="20"/>
      <c r="K3365" s="20"/>
      <c r="L3365" s="20"/>
      <c r="M3365" s="20"/>
      <c r="N3365" s="20"/>
      <c r="O3365" s="20"/>
      <c r="P3365" s="20"/>
      <c r="Q3365" s="20"/>
      <c r="R3365" s="20"/>
      <c r="S3365" s="20"/>
      <c r="T3365" s="20"/>
      <c r="U3365" s="20"/>
      <c r="V3365" s="20"/>
      <c r="W3365" s="20"/>
    </row>
    <row r="3366" spans="1:23">
      <c r="A3366" s="20"/>
      <c r="B3366" s="20"/>
      <c r="C3366" s="20"/>
      <c r="D3366" s="20"/>
      <c r="E3366" s="20"/>
      <c r="F3366" s="20"/>
      <c r="G3366" s="20"/>
      <c r="H3366" s="20"/>
      <c r="I3366" s="20"/>
      <c r="J3366" s="20"/>
      <c r="K3366" s="20"/>
      <c r="L3366" s="20"/>
      <c r="M3366" s="20"/>
      <c r="N3366" s="20"/>
      <c r="O3366" s="20"/>
      <c r="P3366" s="20"/>
      <c r="Q3366" s="20"/>
      <c r="R3366" s="20"/>
      <c r="S3366" s="20"/>
      <c r="T3366" s="20"/>
      <c r="U3366" s="20"/>
      <c r="V3366" s="20"/>
      <c r="W3366" s="20"/>
    </row>
    <row r="3367" spans="1:23">
      <c r="A3367" s="20"/>
      <c r="B3367" s="20"/>
      <c r="C3367" s="20"/>
      <c r="D3367" s="20"/>
      <c r="E3367" s="20"/>
      <c r="F3367" s="20"/>
      <c r="G3367" s="20"/>
      <c r="H3367" s="20"/>
      <c r="I3367" s="20"/>
      <c r="J3367" s="20"/>
      <c r="K3367" s="20"/>
      <c r="L3367" s="20"/>
      <c r="M3367" s="20"/>
      <c r="N3367" s="20"/>
      <c r="O3367" s="20"/>
      <c r="P3367" s="20"/>
      <c r="Q3367" s="20"/>
      <c r="R3367" s="20"/>
      <c r="S3367" s="20"/>
      <c r="T3367" s="20"/>
      <c r="U3367" s="20"/>
      <c r="V3367" s="20"/>
      <c r="W3367" s="20"/>
    </row>
    <row r="3368" spans="1:23">
      <c r="A3368" s="20"/>
      <c r="B3368" s="20"/>
      <c r="C3368" s="20"/>
      <c r="D3368" s="20"/>
      <c r="E3368" s="20"/>
      <c r="F3368" s="20"/>
      <c r="G3368" s="20"/>
      <c r="H3368" s="20"/>
      <c r="I3368" s="20"/>
      <c r="J3368" s="20"/>
      <c r="K3368" s="20"/>
      <c r="L3368" s="20"/>
      <c r="M3368" s="20"/>
      <c r="N3368" s="20"/>
      <c r="O3368" s="20"/>
      <c r="P3368" s="20"/>
      <c r="Q3368" s="20"/>
      <c r="R3368" s="20"/>
      <c r="S3368" s="20"/>
      <c r="T3368" s="20"/>
      <c r="U3368" s="20"/>
      <c r="V3368" s="20"/>
      <c r="W3368" s="20"/>
    </row>
    <row r="3369" spans="1:23">
      <c r="A3369" s="20"/>
      <c r="B3369" s="20"/>
      <c r="C3369" s="20"/>
      <c r="D3369" s="20"/>
      <c r="E3369" s="20"/>
      <c r="F3369" s="20"/>
      <c r="G3369" s="20"/>
      <c r="H3369" s="20"/>
      <c r="I3369" s="20"/>
      <c r="J3369" s="20"/>
      <c r="K3369" s="20"/>
      <c r="L3369" s="20"/>
      <c r="M3369" s="20"/>
      <c r="N3369" s="20"/>
      <c r="O3369" s="20"/>
      <c r="P3369" s="20"/>
      <c r="Q3369" s="20"/>
      <c r="R3369" s="20"/>
      <c r="S3369" s="20"/>
      <c r="T3369" s="20"/>
      <c r="U3369" s="20"/>
      <c r="V3369" s="20"/>
      <c r="W3369" s="20"/>
    </row>
    <row r="3370" spans="1:23">
      <c r="A3370" s="20"/>
      <c r="B3370" s="20"/>
      <c r="C3370" s="20"/>
      <c r="D3370" s="20"/>
      <c r="E3370" s="20"/>
      <c r="F3370" s="20"/>
      <c r="G3370" s="20"/>
      <c r="H3370" s="20"/>
      <c r="I3370" s="20"/>
      <c r="J3370" s="20"/>
      <c r="K3370" s="20"/>
      <c r="L3370" s="20"/>
      <c r="M3370" s="20"/>
      <c r="N3370" s="20"/>
      <c r="O3370" s="20"/>
      <c r="P3370" s="20"/>
      <c r="Q3370" s="20"/>
      <c r="R3370" s="20"/>
      <c r="S3370" s="20"/>
      <c r="T3370" s="20"/>
      <c r="U3370" s="20"/>
      <c r="V3370" s="20"/>
      <c r="W3370" s="20"/>
    </row>
    <row r="3371" spans="1:23">
      <c r="A3371" s="20"/>
      <c r="B3371" s="20"/>
      <c r="C3371" s="20"/>
      <c r="D3371" s="20"/>
      <c r="E3371" s="20"/>
      <c r="F3371" s="20"/>
      <c r="G3371" s="20"/>
      <c r="H3371" s="20"/>
      <c r="I3371" s="20"/>
      <c r="J3371" s="20"/>
      <c r="K3371" s="20"/>
      <c r="L3371" s="20"/>
      <c r="M3371" s="20"/>
      <c r="N3371" s="20"/>
      <c r="O3371" s="20"/>
      <c r="P3371" s="20"/>
      <c r="Q3371" s="20"/>
      <c r="R3371" s="20"/>
      <c r="S3371" s="20"/>
      <c r="T3371" s="20"/>
      <c r="U3371" s="20"/>
      <c r="V3371" s="20"/>
      <c r="W3371" s="20"/>
    </row>
    <row r="3372" spans="1:23">
      <c r="A3372" s="20"/>
      <c r="B3372" s="20"/>
      <c r="C3372" s="20"/>
      <c r="D3372" s="20"/>
      <c r="E3372" s="20"/>
      <c r="F3372" s="20"/>
      <c r="G3372" s="20"/>
      <c r="H3372" s="20"/>
      <c r="I3372" s="20"/>
      <c r="J3372" s="20"/>
      <c r="K3372" s="20"/>
      <c r="L3372" s="20"/>
      <c r="M3372" s="20"/>
      <c r="N3372" s="20"/>
      <c r="O3372" s="20"/>
      <c r="P3372" s="20"/>
      <c r="Q3372" s="20"/>
      <c r="R3372" s="20"/>
      <c r="S3372" s="20"/>
      <c r="T3372" s="20"/>
      <c r="U3372" s="20"/>
      <c r="V3372" s="20"/>
      <c r="W3372" s="20"/>
    </row>
    <row r="3373" spans="1:23">
      <c r="A3373" s="20"/>
      <c r="B3373" s="20"/>
      <c r="C3373" s="20"/>
      <c r="D3373" s="20"/>
      <c r="E3373" s="20"/>
      <c r="F3373" s="20"/>
      <c r="G3373" s="20"/>
      <c r="H3373" s="20"/>
      <c r="I3373" s="20"/>
      <c r="J3373" s="20"/>
      <c r="K3373" s="20"/>
      <c r="L3373" s="20"/>
      <c r="M3373" s="20"/>
      <c r="N3373" s="20"/>
      <c r="O3373" s="20"/>
      <c r="P3373" s="20"/>
      <c r="Q3373" s="20"/>
      <c r="R3373" s="20"/>
      <c r="S3373" s="20"/>
      <c r="T3373" s="20"/>
      <c r="U3373" s="20"/>
      <c r="V3373" s="20"/>
      <c r="W3373" s="20"/>
    </row>
    <row r="3374" spans="1:23">
      <c r="A3374" s="20"/>
      <c r="B3374" s="20"/>
      <c r="C3374" s="20"/>
      <c r="D3374" s="20"/>
      <c r="E3374" s="20"/>
      <c r="F3374" s="20"/>
      <c r="G3374" s="20"/>
      <c r="H3374" s="20"/>
      <c r="I3374" s="20"/>
      <c r="J3374" s="20"/>
      <c r="K3374" s="20"/>
      <c r="L3374" s="20"/>
      <c r="M3374" s="20"/>
      <c r="N3374" s="20"/>
      <c r="O3374" s="20"/>
      <c r="P3374" s="20"/>
      <c r="Q3374" s="20"/>
      <c r="R3374" s="20"/>
      <c r="S3374" s="20"/>
      <c r="T3374" s="20"/>
      <c r="U3374" s="20"/>
      <c r="V3374" s="20"/>
      <c r="W3374" s="20"/>
    </row>
    <row r="3375" spans="1:23">
      <c r="A3375" s="20"/>
      <c r="B3375" s="20"/>
      <c r="C3375" s="20"/>
      <c r="D3375" s="20"/>
      <c r="E3375" s="20"/>
      <c r="F3375" s="20"/>
      <c r="G3375" s="20"/>
      <c r="H3375" s="20"/>
      <c r="I3375" s="20"/>
      <c r="J3375" s="20"/>
      <c r="K3375" s="20"/>
      <c r="L3375" s="20"/>
      <c r="M3375" s="20"/>
      <c r="N3375" s="20"/>
      <c r="O3375" s="20"/>
      <c r="P3375" s="20"/>
      <c r="Q3375" s="20"/>
      <c r="R3375" s="20"/>
      <c r="S3375" s="20"/>
      <c r="T3375" s="20"/>
      <c r="U3375" s="20"/>
      <c r="V3375" s="20"/>
      <c r="W3375" s="20"/>
    </row>
    <row r="3376" spans="1:23">
      <c r="A3376" s="20"/>
      <c r="B3376" s="20"/>
      <c r="C3376" s="20"/>
      <c r="D3376" s="20"/>
      <c r="E3376" s="20"/>
      <c r="F3376" s="20"/>
      <c r="G3376" s="20"/>
      <c r="H3376" s="20"/>
      <c r="I3376" s="20"/>
      <c r="J3376" s="20"/>
      <c r="K3376" s="20"/>
      <c r="L3376" s="20"/>
      <c r="M3376" s="20"/>
      <c r="N3376" s="20"/>
      <c r="O3376" s="20"/>
      <c r="P3376" s="20"/>
      <c r="Q3376" s="20"/>
      <c r="R3376" s="20"/>
      <c r="S3376" s="20"/>
      <c r="T3376" s="20"/>
      <c r="U3376" s="20"/>
      <c r="V3376" s="20"/>
      <c r="W3376" s="20"/>
    </row>
    <row r="3377" spans="1:23">
      <c r="A3377" s="20"/>
      <c r="B3377" s="20"/>
      <c r="C3377" s="20"/>
      <c r="D3377" s="20"/>
      <c r="E3377" s="20"/>
      <c r="F3377" s="20"/>
      <c r="G3377" s="20"/>
      <c r="H3377" s="20"/>
      <c r="I3377" s="20"/>
      <c r="J3377" s="20"/>
      <c r="K3377" s="20"/>
      <c r="L3377" s="20"/>
      <c r="M3377" s="20"/>
      <c r="N3377" s="20"/>
      <c r="O3377" s="20"/>
      <c r="P3377" s="20"/>
      <c r="Q3377" s="20"/>
      <c r="R3377" s="20"/>
      <c r="S3377" s="20"/>
      <c r="T3377" s="20"/>
      <c r="U3377" s="20"/>
      <c r="V3377" s="20"/>
      <c r="W3377" s="20"/>
    </row>
    <row r="3378" spans="1:23">
      <c r="A3378" s="20"/>
      <c r="B3378" s="20"/>
      <c r="C3378" s="20"/>
      <c r="D3378" s="20"/>
      <c r="E3378" s="20"/>
      <c r="F3378" s="20"/>
      <c r="G3378" s="20"/>
      <c r="H3378" s="20"/>
      <c r="I3378" s="20"/>
      <c r="J3378" s="20"/>
      <c r="K3378" s="20"/>
      <c r="L3378" s="20"/>
      <c r="M3378" s="20"/>
      <c r="N3378" s="20"/>
      <c r="O3378" s="20"/>
      <c r="P3378" s="20"/>
      <c r="Q3378" s="20"/>
      <c r="R3378" s="20"/>
      <c r="S3378" s="20"/>
      <c r="T3378" s="20"/>
      <c r="U3378" s="20"/>
      <c r="V3378" s="20"/>
      <c r="W3378" s="20"/>
    </row>
    <row r="3379" spans="1:23">
      <c r="A3379" s="20"/>
      <c r="B3379" s="20"/>
      <c r="C3379" s="20"/>
      <c r="D3379" s="20"/>
      <c r="E3379" s="20"/>
      <c r="F3379" s="20"/>
      <c r="G3379" s="20"/>
      <c r="H3379" s="20"/>
      <c r="I3379" s="20"/>
      <c r="J3379" s="20"/>
      <c r="K3379" s="20"/>
      <c r="L3379" s="20"/>
      <c r="M3379" s="20"/>
      <c r="N3379" s="20"/>
      <c r="O3379" s="20"/>
      <c r="P3379" s="20"/>
      <c r="Q3379" s="20"/>
      <c r="R3379" s="20"/>
      <c r="S3379" s="20"/>
      <c r="T3379" s="20"/>
      <c r="U3379" s="20"/>
      <c r="V3379" s="20"/>
      <c r="W3379" s="20"/>
    </row>
    <row r="3380" spans="1:23">
      <c r="A3380" s="20"/>
      <c r="B3380" s="20"/>
      <c r="C3380" s="20"/>
      <c r="D3380" s="20"/>
      <c r="E3380" s="20"/>
      <c r="F3380" s="20"/>
      <c r="G3380" s="20"/>
      <c r="H3380" s="20"/>
      <c r="I3380" s="20"/>
      <c r="J3380" s="20"/>
      <c r="K3380" s="20"/>
      <c r="L3380" s="20"/>
      <c r="M3380" s="20"/>
      <c r="N3380" s="20"/>
      <c r="O3380" s="20"/>
      <c r="P3380" s="20"/>
      <c r="Q3380" s="20"/>
      <c r="R3380" s="20"/>
      <c r="S3380" s="20"/>
      <c r="T3380" s="20"/>
      <c r="U3380" s="20"/>
      <c r="V3380" s="20"/>
      <c r="W3380" s="20"/>
    </row>
    <row r="3381" spans="1:23">
      <c r="A3381" s="20"/>
      <c r="B3381" s="20"/>
      <c r="C3381" s="20"/>
      <c r="D3381" s="20"/>
      <c r="E3381" s="20"/>
      <c r="F3381" s="20"/>
      <c r="G3381" s="20"/>
      <c r="H3381" s="20"/>
      <c r="I3381" s="20"/>
      <c r="J3381" s="20"/>
      <c r="K3381" s="20"/>
      <c r="L3381" s="20"/>
      <c r="M3381" s="20"/>
      <c r="N3381" s="20"/>
      <c r="O3381" s="20"/>
      <c r="P3381" s="20"/>
      <c r="Q3381" s="20"/>
      <c r="R3381" s="20"/>
      <c r="S3381" s="20"/>
      <c r="T3381" s="20"/>
      <c r="U3381" s="20"/>
      <c r="V3381" s="20"/>
      <c r="W3381" s="20"/>
    </row>
    <row r="3382" spans="1:23">
      <c r="A3382" s="20"/>
      <c r="B3382" s="20"/>
      <c r="C3382" s="20"/>
      <c r="D3382" s="20"/>
      <c r="E3382" s="20"/>
      <c r="F3382" s="20"/>
      <c r="G3382" s="20"/>
      <c r="H3382" s="20"/>
      <c r="I3382" s="20"/>
      <c r="J3382" s="20"/>
      <c r="K3382" s="20"/>
      <c r="L3382" s="20"/>
      <c r="M3382" s="20"/>
      <c r="N3382" s="20"/>
      <c r="O3382" s="20"/>
      <c r="P3382" s="20"/>
      <c r="Q3382" s="20"/>
      <c r="R3382" s="20"/>
      <c r="S3382" s="20"/>
      <c r="T3382" s="20"/>
      <c r="U3382" s="20"/>
      <c r="V3382" s="20"/>
      <c r="W3382" s="20"/>
    </row>
    <row r="3383" spans="1:23">
      <c r="A3383" s="20"/>
      <c r="B3383" s="20"/>
      <c r="C3383" s="20"/>
      <c r="D3383" s="20"/>
      <c r="E3383" s="20"/>
      <c r="F3383" s="20"/>
      <c r="G3383" s="20"/>
      <c r="H3383" s="20"/>
      <c r="I3383" s="20"/>
      <c r="J3383" s="20"/>
      <c r="K3383" s="20"/>
      <c r="L3383" s="20"/>
      <c r="M3383" s="20"/>
      <c r="N3383" s="20"/>
      <c r="O3383" s="20"/>
      <c r="P3383" s="20"/>
      <c r="Q3383" s="20"/>
      <c r="R3383" s="20"/>
      <c r="S3383" s="20"/>
      <c r="T3383" s="20"/>
      <c r="U3383" s="20"/>
      <c r="V3383" s="20"/>
      <c r="W3383" s="20"/>
    </row>
    <row r="3384" spans="1:23">
      <c r="A3384" s="20"/>
      <c r="B3384" s="20"/>
      <c r="C3384" s="20"/>
      <c r="D3384" s="20"/>
      <c r="E3384" s="20"/>
      <c r="F3384" s="20"/>
      <c r="G3384" s="20"/>
      <c r="H3384" s="20"/>
      <c r="I3384" s="20"/>
      <c r="J3384" s="20"/>
      <c r="K3384" s="20"/>
      <c r="L3384" s="20"/>
      <c r="M3384" s="20"/>
      <c r="N3384" s="20"/>
      <c r="O3384" s="20"/>
      <c r="P3384" s="20"/>
      <c r="Q3384" s="20"/>
      <c r="R3384" s="20"/>
      <c r="S3384" s="20"/>
      <c r="T3384" s="20"/>
      <c r="U3384" s="20"/>
      <c r="V3384" s="20"/>
      <c r="W3384" s="20"/>
    </row>
    <row r="3385" spans="1:23">
      <c r="A3385" s="20"/>
      <c r="B3385" s="20"/>
      <c r="C3385" s="20"/>
      <c r="D3385" s="20"/>
      <c r="E3385" s="20"/>
      <c r="F3385" s="20"/>
      <c r="G3385" s="20"/>
      <c r="H3385" s="20"/>
      <c r="I3385" s="20"/>
      <c r="J3385" s="20"/>
      <c r="K3385" s="20"/>
      <c r="L3385" s="20"/>
      <c r="M3385" s="20"/>
      <c r="N3385" s="20"/>
      <c r="O3385" s="20"/>
      <c r="P3385" s="20"/>
      <c r="Q3385" s="20"/>
      <c r="R3385" s="20"/>
      <c r="S3385" s="20"/>
      <c r="T3385" s="20"/>
      <c r="U3385" s="20"/>
      <c r="V3385" s="20"/>
      <c r="W3385" s="20"/>
    </row>
    <row r="3386" spans="1:23">
      <c r="A3386" s="20"/>
      <c r="B3386" s="20"/>
      <c r="C3386" s="20"/>
      <c r="D3386" s="20"/>
      <c r="E3386" s="20"/>
      <c r="F3386" s="20"/>
      <c r="G3386" s="20"/>
      <c r="H3386" s="20"/>
      <c r="I3386" s="20"/>
      <c r="J3386" s="20"/>
      <c r="K3386" s="20"/>
      <c r="L3386" s="20"/>
      <c r="M3386" s="20"/>
      <c r="N3386" s="20"/>
      <c r="O3386" s="20"/>
      <c r="P3386" s="20"/>
      <c r="Q3386" s="20"/>
      <c r="R3386" s="20"/>
      <c r="S3386" s="20"/>
      <c r="T3386" s="20"/>
      <c r="U3386" s="20"/>
      <c r="V3386" s="20"/>
      <c r="W3386" s="20"/>
    </row>
    <row r="3387" spans="1:23">
      <c r="A3387" s="20"/>
      <c r="B3387" s="20"/>
      <c r="C3387" s="20"/>
      <c r="D3387" s="20"/>
      <c r="E3387" s="20"/>
      <c r="F3387" s="20"/>
      <c r="G3387" s="20"/>
      <c r="H3387" s="20"/>
      <c r="I3387" s="20"/>
      <c r="J3387" s="20"/>
      <c r="K3387" s="20"/>
      <c r="L3387" s="20"/>
      <c r="M3387" s="20"/>
      <c r="N3387" s="20"/>
      <c r="O3387" s="20"/>
      <c r="P3387" s="20"/>
      <c r="Q3387" s="20"/>
      <c r="R3387" s="20"/>
      <c r="S3387" s="20"/>
      <c r="T3387" s="20"/>
      <c r="U3387" s="20"/>
      <c r="V3387" s="20"/>
      <c r="W3387" s="20"/>
    </row>
    <row r="3388" spans="1:23">
      <c r="A3388" s="20"/>
      <c r="B3388" s="20"/>
      <c r="C3388" s="20"/>
      <c r="D3388" s="20"/>
      <c r="E3388" s="20"/>
      <c r="F3388" s="20"/>
      <c r="G3388" s="20"/>
      <c r="H3388" s="20"/>
      <c r="I3388" s="20"/>
      <c r="J3388" s="20"/>
      <c r="K3388" s="20"/>
      <c r="L3388" s="20"/>
      <c r="M3388" s="20"/>
      <c r="N3388" s="20"/>
      <c r="O3388" s="20"/>
      <c r="P3388" s="20"/>
      <c r="Q3388" s="20"/>
      <c r="R3388" s="20"/>
      <c r="S3388" s="20"/>
      <c r="T3388" s="20"/>
      <c r="U3388" s="20"/>
      <c r="V3388" s="20"/>
      <c r="W3388" s="20"/>
    </row>
    <row r="3389" spans="1:23">
      <c r="A3389" s="20"/>
      <c r="B3389" s="20"/>
      <c r="C3389" s="20"/>
      <c r="D3389" s="20"/>
      <c r="E3389" s="20"/>
      <c r="F3389" s="20"/>
      <c r="G3389" s="20"/>
      <c r="H3389" s="20"/>
      <c r="I3389" s="20"/>
      <c r="J3389" s="20"/>
      <c r="K3389" s="20"/>
      <c r="L3389" s="20"/>
      <c r="M3389" s="20"/>
      <c r="N3389" s="20"/>
      <c r="O3389" s="20"/>
      <c r="P3389" s="20"/>
      <c r="Q3389" s="20"/>
      <c r="R3389" s="20"/>
      <c r="S3389" s="20"/>
      <c r="T3389" s="20"/>
      <c r="U3389" s="20"/>
      <c r="V3389" s="20"/>
      <c r="W3389" s="20"/>
    </row>
    <row r="3390" spans="1:23">
      <c r="A3390" s="20"/>
      <c r="B3390" s="20"/>
      <c r="C3390" s="20"/>
      <c r="D3390" s="20"/>
      <c r="E3390" s="20"/>
      <c r="F3390" s="20"/>
      <c r="G3390" s="20"/>
      <c r="H3390" s="20"/>
      <c r="I3390" s="20"/>
      <c r="J3390" s="20"/>
      <c r="K3390" s="20"/>
      <c r="L3390" s="20"/>
      <c r="M3390" s="20"/>
      <c r="N3390" s="20"/>
      <c r="O3390" s="20"/>
      <c r="P3390" s="20"/>
      <c r="Q3390" s="20"/>
      <c r="R3390" s="20"/>
      <c r="S3390" s="20"/>
      <c r="T3390" s="20"/>
      <c r="U3390" s="20"/>
      <c r="V3390" s="20"/>
      <c r="W3390" s="20"/>
    </row>
    <row r="3391" spans="1:23">
      <c r="A3391" s="20"/>
      <c r="B3391" s="20"/>
      <c r="C3391" s="20"/>
      <c r="D3391" s="20"/>
      <c r="E3391" s="20"/>
      <c r="F3391" s="20"/>
      <c r="G3391" s="20"/>
      <c r="H3391" s="20"/>
      <c r="I3391" s="20"/>
      <c r="J3391" s="20"/>
      <c r="K3391" s="20"/>
      <c r="L3391" s="20"/>
      <c r="M3391" s="20"/>
      <c r="N3391" s="20"/>
      <c r="O3391" s="20"/>
      <c r="P3391" s="20"/>
      <c r="Q3391" s="20"/>
      <c r="R3391" s="20"/>
      <c r="S3391" s="20"/>
      <c r="T3391" s="20"/>
      <c r="U3391" s="20"/>
      <c r="V3391" s="20"/>
      <c r="W3391" s="20"/>
    </row>
    <row r="3392" spans="1:23">
      <c r="A3392" s="20"/>
      <c r="B3392" s="20"/>
      <c r="C3392" s="20"/>
      <c r="D3392" s="20"/>
      <c r="E3392" s="20"/>
      <c r="F3392" s="20"/>
      <c r="G3392" s="20"/>
      <c r="H3392" s="20"/>
      <c r="I3392" s="20"/>
      <c r="J3392" s="20"/>
      <c r="K3392" s="20"/>
      <c r="L3392" s="20"/>
      <c r="M3392" s="20"/>
      <c r="N3392" s="20"/>
      <c r="O3392" s="20"/>
      <c r="P3392" s="20"/>
      <c r="Q3392" s="20"/>
      <c r="R3392" s="20"/>
      <c r="S3392" s="20"/>
      <c r="T3392" s="20"/>
      <c r="U3392" s="20"/>
      <c r="V3392" s="20"/>
      <c r="W3392" s="20"/>
    </row>
    <row r="3393" spans="1:23">
      <c r="A3393" s="20"/>
      <c r="B3393" s="20"/>
      <c r="C3393" s="20"/>
      <c r="D3393" s="20"/>
      <c r="E3393" s="20"/>
      <c r="F3393" s="20"/>
      <c r="G3393" s="20"/>
      <c r="H3393" s="20"/>
      <c r="I3393" s="20"/>
      <c r="J3393" s="20"/>
      <c r="K3393" s="20"/>
      <c r="L3393" s="20"/>
      <c r="M3393" s="20"/>
      <c r="N3393" s="20"/>
      <c r="O3393" s="20"/>
      <c r="P3393" s="20"/>
      <c r="Q3393" s="20"/>
      <c r="R3393" s="20"/>
      <c r="S3393" s="20"/>
      <c r="T3393" s="20"/>
      <c r="U3393" s="20"/>
      <c r="V3393" s="20"/>
      <c r="W3393" s="20"/>
    </row>
    <row r="3394" spans="1:23">
      <c r="A3394" s="20"/>
      <c r="B3394" s="20"/>
      <c r="C3394" s="20"/>
      <c r="D3394" s="20"/>
      <c r="E3394" s="20"/>
      <c r="F3394" s="20"/>
      <c r="G3394" s="20"/>
      <c r="H3394" s="20"/>
      <c r="I3394" s="20"/>
      <c r="J3394" s="20"/>
      <c r="K3394" s="20"/>
      <c r="L3394" s="20"/>
      <c r="M3394" s="20"/>
      <c r="N3394" s="20"/>
      <c r="O3394" s="20"/>
      <c r="P3394" s="20"/>
      <c r="Q3394" s="20"/>
      <c r="R3394" s="20"/>
      <c r="S3394" s="20"/>
      <c r="T3394" s="20"/>
      <c r="U3394" s="20"/>
      <c r="V3394" s="20"/>
      <c r="W3394" s="20"/>
    </row>
    <row r="3395" spans="1:23">
      <c r="A3395" s="20"/>
      <c r="B3395" s="20"/>
      <c r="C3395" s="20"/>
      <c r="D3395" s="20"/>
      <c r="E3395" s="20"/>
      <c r="F3395" s="20"/>
      <c r="G3395" s="20"/>
      <c r="H3395" s="20"/>
      <c r="I3395" s="20"/>
      <c r="J3395" s="20"/>
      <c r="K3395" s="20"/>
      <c r="L3395" s="20"/>
      <c r="M3395" s="20"/>
      <c r="N3395" s="20"/>
      <c r="O3395" s="20"/>
      <c r="P3395" s="20"/>
      <c r="Q3395" s="20"/>
      <c r="R3395" s="20"/>
      <c r="S3395" s="20"/>
      <c r="T3395" s="20"/>
      <c r="U3395" s="20"/>
      <c r="V3395" s="20"/>
      <c r="W3395" s="20"/>
    </row>
    <row r="3396" spans="1:23">
      <c r="A3396" s="20"/>
      <c r="B3396" s="20"/>
      <c r="C3396" s="20"/>
      <c r="D3396" s="20"/>
      <c r="E3396" s="20"/>
      <c r="F3396" s="20"/>
      <c r="G3396" s="20"/>
      <c r="H3396" s="20"/>
      <c r="I3396" s="20"/>
      <c r="J3396" s="20"/>
      <c r="K3396" s="20"/>
      <c r="L3396" s="20"/>
      <c r="M3396" s="20"/>
      <c r="N3396" s="20"/>
      <c r="O3396" s="20"/>
      <c r="P3396" s="20"/>
      <c r="Q3396" s="20"/>
      <c r="R3396" s="20"/>
      <c r="S3396" s="20"/>
      <c r="T3396" s="20"/>
      <c r="U3396" s="20"/>
      <c r="V3396" s="20"/>
      <c r="W3396" s="20"/>
    </row>
    <row r="3397" spans="1:23">
      <c r="A3397" s="20"/>
      <c r="B3397" s="20"/>
      <c r="C3397" s="20"/>
      <c r="D3397" s="20"/>
      <c r="E3397" s="20"/>
      <c r="F3397" s="20"/>
      <c r="G3397" s="20"/>
      <c r="H3397" s="20"/>
      <c r="I3397" s="20"/>
      <c r="J3397" s="20"/>
      <c r="K3397" s="20"/>
      <c r="L3397" s="20"/>
      <c r="M3397" s="20"/>
      <c r="N3397" s="20"/>
      <c r="O3397" s="20"/>
      <c r="P3397" s="20"/>
      <c r="Q3397" s="20"/>
      <c r="R3397" s="20"/>
      <c r="S3397" s="20"/>
      <c r="T3397" s="20"/>
      <c r="U3397" s="20"/>
      <c r="V3397" s="20"/>
      <c r="W3397" s="20"/>
    </row>
    <row r="3398" spans="1:23">
      <c r="A3398" s="20"/>
      <c r="B3398" s="20"/>
      <c r="C3398" s="20"/>
      <c r="D3398" s="20"/>
      <c r="E3398" s="20"/>
      <c r="F3398" s="20"/>
      <c r="G3398" s="20"/>
      <c r="H3398" s="20"/>
      <c r="I3398" s="20"/>
      <c r="J3398" s="20"/>
      <c r="K3398" s="20"/>
      <c r="L3398" s="20"/>
      <c r="M3398" s="20"/>
      <c r="N3398" s="20"/>
      <c r="O3398" s="20"/>
      <c r="P3398" s="20"/>
      <c r="Q3398" s="20"/>
      <c r="R3398" s="20"/>
      <c r="S3398" s="20"/>
      <c r="T3398" s="20"/>
      <c r="U3398" s="20"/>
      <c r="V3398" s="20"/>
      <c r="W3398" s="20"/>
    </row>
    <row r="3399" spans="1:23">
      <c r="A3399" s="20"/>
      <c r="B3399" s="20"/>
      <c r="C3399" s="20"/>
      <c r="D3399" s="20"/>
      <c r="E3399" s="20"/>
      <c r="F3399" s="20"/>
      <c r="G3399" s="20"/>
      <c r="H3399" s="20"/>
      <c r="I3399" s="20"/>
      <c r="J3399" s="20"/>
      <c r="K3399" s="20"/>
      <c r="L3399" s="20"/>
      <c r="M3399" s="20"/>
      <c r="N3399" s="20"/>
      <c r="O3399" s="20"/>
      <c r="P3399" s="20"/>
      <c r="Q3399" s="20"/>
      <c r="R3399" s="20"/>
      <c r="S3399" s="20"/>
      <c r="T3399" s="20"/>
      <c r="U3399" s="20"/>
      <c r="V3399" s="20"/>
      <c r="W3399" s="20"/>
    </row>
    <row r="3400" spans="1:23">
      <c r="A3400" s="20"/>
      <c r="B3400" s="20"/>
      <c r="C3400" s="20"/>
      <c r="D3400" s="20"/>
      <c r="E3400" s="20"/>
      <c r="F3400" s="20"/>
      <c r="G3400" s="20"/>
      <c r="H3400" s="20"/>
      <c r="I3400" s="20"/>
      <c r="J3400" s="20"/>
      <c r="K3400" s="20"/>
      <c r="L3400" s="20"/>
      <c r="M3400" s="20"/>
      <c r="N3400" s="20"/>
      <c r="O3400" s="20"/>
      <c r="P3400" s="20"/>
      <c r="Q3400" s="20"/>
      <c r="R3400" s="20"/>
      <c r="S3400" s="20"/>
      <c r="T3400" s="20"/>
      <c r="U3400" s="20"/>
      <c r="V3400" s="20"/>
      <c r="W3400" s="20"/>
    </row>
    <row r="3401" spans="1:23">
      <c r="A3401" s="20"/>
      <c r="B3401" s="20"/>
      <c r="C3401" s="20"/>
      <c r="D3401" s="20"/>
      <c r="E3401" s="20"/>
      <c r="F3401" s="20"/>
      <c r="G3401" s="20"/>
      <c r="H3401" s="20"/>
      <c r="I3401" s="20"/>
      <c r="J3401" s="20"/>
      <c r="K3401" s="20"/>
      <c r="L3401" s="20"/>
      <c r="M3401" s="20"/>
      <c r="N3401" s="20"/>
      <c r="O3401" s="20"/>
      <c r="P3401" s="20"/>
      <c r="Q3401" s="20"/>
      <c r="R3401" s="20"/>
      <c r="S3401" s="20"/>
      <c r="T3401" s="20"/>
      <c r="U3401" s="20"/>
      <c r="V3401" s="20"/>
      <c r="W3401" s="20"/>
    </row>
    <row r="3402" spans="1:23">
      <c r="A3402" s="20"/>
      <c r="B3402" s="20"/>
      <c r="C3402" s="20"/>
      <c r="D3402" s="20"/>
      <c r="E3402" s="20"/>
      <c r="F3402" s="20"/>
      <c r="G3402" s="20"/>
      <c r="H3402" s="20"/>
      <c r="I3402" s="20"/>
      <c r="J3402" s="20"/>
      <c r="K3402" s="20"/>
      <c r="L3402" s="20"/>
      <c r="M3402" s="20"/>
      <c r="N3402" s="20"/>
      <c r="O3402" s="20"/>
      <c r="P3402" s="20"/>
      <c r="Q3402" s="20"/>
      <c r="R3402" s="20"/>
      <c r="S3402" s="20"/>
      <c r="T3402" s="20"/>
      <c r="U3402" s="20"/>
      <c r="V3402" s="20"/>
      <c r="W3402" s="20"/>
    </row>
    <row r="3403" spans="1:23">
      <c r="A3403" s="20"/>
      <c r="B3403" s="20"/>
      <c r="C3403" s="20"/>
      <c r="D3403" s="20"/>
      <c r="E3403" s="20"/>
      <c r="F3403" s="20"/>
      <c r="G3403" s="20"/>
      <c r="H3403" s="20"/>
      <c r="I3403" s="20"/>
      <c r="J3403" s="20"/>
      <c r="K3403" s="20"/>
      <c r="L3403" s="20"/>
      <c r="M3403" s="20"/>
      <c r="N3403" s="20"/>
      <c r="O3403" s="20"/>
      <c r="P3403" s="20"/>
      <c r="Q3403" s="20"/>
      <c r="R3403" s="20"/>
      <c r="S3403" s="20"/>
      <c r="T3403" s="20"/>
      <c r="U3403" s="20"/>
      <c r="V3403" s="20"/>
      <c r="W3403" s="20"/>
    </row>
    <row r="3404" spans="1:23">
      <c r="A3404" s="20"/>
      <c r="B3404" s="20"/>
      <c r="C3404" s="20"/>
      <c r="D3404" s="20"/>
      <c r="E3404" s="20"/>
      <c r="F3404" s="20"/>
      <c r="G3404" s="20"/>
      <c r="H3404" s="20"/>
      <c r="I3404" s="20"/>
      <c r="J3404" s="20"/>
      <c r="K3404" s="20"/>
      <c r="L3404" s="20"/>
      <c r="M3404" s="20"/>
      <c r="N3404" s="20"/>
      <c r="O3404" s="20"/>
      <c r="P3404" s="20"/>
      <c r="Q3404" s="20"/>
      <c r="R3404" s="20"/>
      <c r="S3404" s="20"/>
      <c r="T3404" s="20"/>
      <c r="U3404" s="20"/>
      <c r="V3404" s="20"/>
      <c r="W3404" s="20"/>
    </row>
    <row r="3405" spans="1:23">
      <c r="A3405" s="20"/>
      <c r="B3405" s="20"/>
      <c r="C3405" s="20"/>
      <c r="D3405" s="20"/>
      <c r="E3405" s="20"/>
      <c r="F3405" s="20"/>
      <c r="G3405" s="20"/>
      <c r="H3405" s="20"/>
      <c r="I3405" s="20"/>
      <c r="J3405" s="20"/>
      <c r="K3405" s="20"/>
      <c r="L3405" s="20"/>
      <c r="M3405" s="20"/>
      <c r="N3405" s="20"/>
      <c r="O3405" s="20"/>
      <c r="P3405" s="20"/>
      <c r="Q3405" s="20"/>
      <c r="R3405" s="20"/>
      <c r="S3405" s="20"/>
      <c r="T3405" s="20"/>
      <c r="U3405" s="20"/>
      <c r="V3405" s="20"/>
      <c r="W3405" s="20"/>
    </row>
    <row r="3406" spans="1:23">
      <c r="A3406" s="20"/>
      <c r="B3406" s="20"/>
      <c r="C3406" s="20"/>
      <c r="D3406" s="20"/>
      <c r="E3406" s="20"/>
      <c r="F3406" s="20"/>
      <c r="G3406" s="20"/>
      <c r="H3406" s="20"/>
      <c r="I3406" s="20"/>
      <c r="J3406" s="20"/>
      <c r="K3406" s="20"/>
      <c r="L3406" s="20"/>
      <c r="M3406" s="20"/>
      <c r="N3406" s="20"/>
      <c r="O3406" s="20"/>
      <c r="P3406" s="20"/>
      <c r="Q3406" s="20"/>
      <c r="R3406" s="20"/>
      <c r="S3406" s="20"/>
      <c r="T3406" s="20"/>
      <c r="U3406" s="20"/>
      <c r="V3406" s="20"/>
      <c r="W3406" s="20"/>
    </row>
    <row r="3407" spans="1:23">
      <c r="A3407" s="20"/>
      <c r="B3407" s="20"/>
      <c r="C3407" s="20"/>
      <c r="D3407" s="20"/>
      <c r="E3407" s="20"/>
      <c r="F3407" s="20"/>
      <c r="G3407" s="20"/>
      <c r="H3407" s="20"/>
      <c r="I3407" s="20"/>
      <c r="J3407" s="20"/>
      <c r="K3407" s="20"/>
      <c r="L3407" s="20"/>
      <c r="M3407" s="20"/>
      <c r="N3407" s="20"/>
      <c r="O3407" s="20"/>
      <c r="P3407" s="20"/>
      <c r="Q3407" s="20"/>
      <c r="R3407" s="20"/>
      <c r="S3407" s="20"/>
      <c r="T3407" s="20"/>
      <c r="U3407" s="20"/>
      <c r="V3407" s="20"/>
      <c r="W3407" s="20"/>
    </row>
    <row r="3408" spans="1:23">
      <c r="A3408" s="20"/>
      <c r="B3408" s="20"/>
      <c r="C3408" s="20"/>
      <c r="D3408" s="20"/>
      <c r="E3408" s="20"/>
      <c r="F3408" s="20"/>
      <c r="G3408" s="20"/>
      <c r="H3408" s="20"/>
      <c r="I3408" s="20"/>
      <c r="J3408" s="20"/>
      <c r="K3408" s="20"/>
      <c r="L3408" s="20"/>
      <c r="M3408" s="20"/>
      <c r="N3408" s="20"/>
      <c r="O3408" s="20"/>
      <c r="P3408" s="20"/>
      <c r="Q3408" s="20"/>
      <c r="R3408" s="20"/>
      <c r="S3408" s="20"/>
      <c r="T3408" s="20"/>
      <c r="U3408" s="20"/>
      <c r="V3408" s="20"/>
      <c r="W3408" s="20"/>
    </row>
    <row r="3409" spans="1:23">
      <c r="A3409" s="20"/>
      <c r="B3409" s="20"/>
      <c r="C3409" s="20"/>
      <c r="D3409" s="20"/>
      <c r="E3409" s="20"/>
      <c r="F3409" s="20"/>
      <c r="G3409" s="20"/>
      <c r="H3409" s="20"/>
      <c r="I3409" s="20"/>
      <c r="J3409" s="20"/>
      <c r="K3409" s="20"/>
      <c r="L3409" s="20"/>
      <c r="M3409" s="20"/>
      <c r="N3409" s="20"/>
      <c r="O3409" s="20"/>
      <c r="P3409" s="20"/>
      <c r="Q3409" s="20"/>
      <c r="R3409" s="20"/>
      <c r="S3409" s="20"/>
      <c r="T3409" s="20"/>
      <c r="U3409" s="20"/>
      <c r="V3409" s="20"/>
      <c r="W3409" s="20"/>
    </row>
    <row r="3410" spans="1:23">
      <c r="A3410" s="20"/>
      <c r="B3410" s="20"/>
      <c r="C3410" s="20"/>
      <c r="D3410" s="20"/>
      <c r="E3410" s="20"/>
      <c r="F3410" s="20"/>
      <c r="G3410" s="20"/>
      <c r="H3410" s="20"/>
      <c r="I3410" s="20"/>
      <c r="J3410" s="20"/>
      <c r="K3410" s="20"/>
      <c r="L3410" s="20"/>
      <c r="M3410" s="20"/>
      <c r="N3410" s="20"/>
      <c r="O3410" s="20"/>
      <c r="P3410" s="20"/>
      <c r="Q3410" s="20"/>
      <c r="R3410" s="20"/>
      <c r="S3410" s="20"/>
      <c r="T3410" s="20"/>
      <c r="U3410" s="20"/>
      <c r="V3410" s="20"/>
      <c r="W3410" s="20"/>
    </row>
    <row r="3411" spans="1:23">
      <c r="A3411" s="20"/>
      <c r="B3411" s="20"/>
      <c r="C3411" s="20"/>
      <c r="D3411" s="20"/>
      <c r="E3411" s="20"/>
      <c r="F3411" s="20"/>
      <c r="G3411" s="20"/>
      <c r="H3411" s="20"/>
      <c r="I3411" s="20"/>
      <c r="J3411" s="20"/>
      <c r="K3411" s="20"/>
      <c r="L3411" s="20"/>
      <c r="M3411" s="20"/>
      <c r="N3411" s="20"/>
      <c r="O3411" s="20"/>
      <c r="P3411" s="20"/>
      <c r="Q3411" s="20"/>
      <c r="R3411" s="20"/>
      <c r="S3411" s="20"/>
      <c r="T3411" s="20"/>
      <c r="U3411" s="20"/>
      <c r="V3411" s="20"/>
      <c r="W3411" s="20"/>
    </row>
    <row r="3412" spans="1:23">
      <c r="A3412" s="20"/>
      <c r="B3412" s="20"/>
      <c r="C3412" s="20"/>
      <c r="D3412" s="20"/>
      <c r="E3412" s="20"/>
      <c r="F3412" s="20"/>
      <c r="G3412" s="20"/>
      <c r="H3412" s="20"/>
      <c r="I3412" s="20"/>
      <c r="J3412" s="20"/>
      <c r="K3412" s="20"/>
      <c r="L3412" s="20"/>
      <c r="M3412" s="20"/>
      <c r="N3412" s="20"/>
      <c r="O3412" s="20"/>
      <c r="P3412" s="20"/>
      <c r="Q3412" s="20"/>
      <c r="R3412" s="20"/>
      <c r="S3412" s="20"/>
      <c r="T3412" s="20"/>
      <c r="U3412" s="20"/>
      <c r="V3412" s="20"/>
      <c r="W3412" s="20"/>
    </row>
    <row r="3413" spans="1:23">
      <c r="A3413" s="20"/>
      <c r="B3413" s="20"/>
      <c r="C3413" s="20"/>
      <c r="D3413" s="20"/>
      <c r="E3413" s="20"/>
      <c r="F3413" s="20"/>
      <c r="G3413" s="20"/>
      <c r="H3413" s="20"/>
      <c r="I3413" s="20"/>
      <c r="J3413" s="20"/>
      <c r="K3413" s="20"/>
      <c r="L3413" s="20"/>
      <c r="M3413" s="20"/>
      <c r="N3413" s="20"/>
      <c r="O3413" s="20"/>
      <c r="P3413" s="20"/>
      <c r="Q3413" s="20"/>
      <c r="R3413" s="20"/>
      <c r="S3413" s="20"/>
      <c r="T3413" s="20"/>
      <c r="U3413" s="20"/>
      <c r="V3413" s="20"/>
      <c r="W3413" s="20"/>
    </row>
    <row r="3414" spans="1:23">
      <c r="A3414" s="20"/>
      <c r="B3414" s="20"/>
      <c r="C3414" s="20"/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20"/>
      <c r="O3414" s="20"/>
      <c r="P3414" s="20"/>
      <c r="Q3414" s="20"/>
      <c r="R3414" s="20"/>
      <c r="S3414" s="20"/>
      <c r="T3414" s="20"/>
      <c r="U3414" s="20"/>
      <c r="V3414" s="20"/>
      <c r="W3414" s="20"/>
    </row>
    <row r="3415" spans="1:23">
      <c r="A3415" s="20"/>
      <c r="B3415" s="20"/>
      <c r="C3415" s="20"/>
      <c r="D3415" s="20"/>
      <c r="E3415" s="20"/>
      <c r="F3415" s="20"/>
      <c r="G3415" s="20"/>
      <c r="H3415" s="20"/>
      <c r="I3415" s="20"/>
      <c r="J3415" s="20"/>
      <c r="K3415" s="20"/>
      <c r="L3415" s="20"/>
      <c r="M3415" s="20"/>
      <c r="N3415" s="20"/>
      <c r="O3415" s="20"/>
      <c r="P3415" s="20"/>
      <c r="Q3415" s="20"/>
      <c r="R3415" s="20"/>
      <c r="S3415" s="20"/>
      <c r="T3415" s="20"/>
      <c r="U3415" s="20"/>
      <c r="V3415" s="20"/>
      <c r="W3415" s="20"/>
    </row>
    <row r="3416" spans="1:23">
      <c r="A3416" s="20"/>
      <c r="B3416" s="20"/>
      <c r="C3416" s="20"/>
      <c r="D3416" s="20"/>
      <c r="E3416" s="20"/>
      <c r="F3416" s="20"/>
      <c r="G3416" s="20"/>
      <c r="H3416" s="20"/>
      <c r="I3416" s="20"/>
      <c r="J3416" s="20"/>
      <c r="K3416" s="20"/>
      <c r="L3416" s="20"/>
      <c r="M3416" s="20"/>
      <c r="N3416" s="20"/>
      <c r="O3416" s="20"/>
      <c r="P3416" s="20"/>
      <c r="Q3416" s="20"/>
      <c r="R3416" s="20"/>
      <c r="S3416" s="20"/>
      <c r="T3416" s="20"/>
      <c r="U3416" s="20"/>
      <c r="V3416" s="20"/>
      <c r="W3416" s="20"/>
    </row>
    <row r="3417" spans="1:23">
      <c r="A3417" s="20"/>
      <c r="B3417" s="20"/>
      <c r="C3417" s="20"/>
      <c r="D3417" s="20"/>
      <c r="E3417" s="20"/>
      <c r="F3417" s="20"/>
      <c r="G3417" s="20"/>
      <c r="H3417" s="20"/>
      <c r="I3417" s="20"/>
      <c r="J3417" s="20"/>
      <c r="K3417" s="20"/>
      <c r="L3417" s="20"/>
      <c r="M3417" s="20"/>
      <c r="N3417" s="20"/>
      <c r="O3417" s="20"/>
      <c r="P3417" s="20"/>
      <c r="Q3417" s="20"/>
      <c r="R3417" s="20"/>
      <c r="S3417" s="20"/>
      <c r="T3417" s="20"/>
      <c r="U3417" s="20"/>
      <c r="V3417" s="20"/>
      <c r="W3417" s="20"/>
    </row>
    <row r="3418" spans="1:23">
      <c r="A3418" s="20"/>
      <c r="B3418" s="20"/>
      <c r="C3418" s="20"/>
      <c r="D3418" s="20"/>
      <c r="E3418" s="20"/>
      <c r="F3418" s="20"/>
      <c r="G3418" s="20"/>
      <c r="H3418" s="20"/>
      <c r="I3418" s="20"/>
      <c r="J3418" s="20"/>
      <c r="K3418" s="20"/>
      <c r="L3418" s="20"/>
      <c r="M3418" s="20"/>
      <c r="N3418" s="20"/>
      <c r="O3418" s="20"/>
      <c r="P3418" s="20"/>
      <c r="Q3418" s="20"/>
      <c r="R3418" s="20"/>
      <c r="S3418" s="20"/>
      <c r="T3418" s="20"/>
      <c r="U3418" s="20"/>
      <c r="V3418" s="20"/>
      <c r="W3418" s="20"/>
    </row>
    <row r="3419" spans="1:23">
      <c r="A3419" s="20"/>
      <c r="B3419" s="20"/>
      <c r="C3419" s="20"/>
      <c r="D3419" s="20"/>
      <c r="E3419" s="20"/>
      <c r="F3419" s="20"/>
      <c r="G3419" s="20"/>
      <c r="H3419" s="20"/>
      <c r="I3419" s="20"/>
      <c r="J3419" s="20"/>
      <c r="K3419" s="20"/>
      <c r="L3419" s="20"/>
      <c r="M3419" s="20"/>
      <c r="N3419" s="20"/>
      <c r="O3419" s="20"/>
      <c r="P3419" s="20"/>
      <c r="Q3419" s="20"/>
      <c r="R3419" s="20"/>
      <c r="S3419" s="20"/>
      <c r="T3419" s="20"/>
      <c r="U3419" s="20"/>
      <c r="V3419" s="20"/>
      <c r="W3419" s="20"/>
    </row>
    <row r="3420" spans="1:23">
      <c r="A3420" s="20"/>
      <c r="B3420" s="20"/>
      <c r="C3420" s="20"/>
      <c r="D3420" s="20"/>
      <c r="E3420" s="20"/>
      <c r="F3420" s="20"/>
      <c r="G3420" s="20"/>
      <c r="H3420" s="20"/>
      <c r="I3420" s="20"/>
      <c r="J3420" s="20"/>
      <c r="K3420" s="20"/>
      <c r="L3420" s="20"/>
      <c r="M3420" s="20"/>
      <c r="N3420" s="20"/>
      <c r="O3420" s="20"/>
      <c r="P3420" s="20"/>
      <c r="Q3420" s="20"/>
      <c r="R3420" s="20"/>
      <c r="S3420" s="20"/>
      <c r="T3420" s="20"/>
      <c r="U3420" s="20"/>
      <c r="V3420" s="20"/>
      <c r="W3420" s="20"/>
    </row>
    <row r="3421" spans="1:23">
      <c r="A3421" s="20"/>
      <c r="B3421" s="20"/>
      <c r="C3421" s="20"/>
      <c r="D3421" s="20"/>
      <c r="E3421" s="20"/>
      <c r="F3421" s="20"/>
      <c r="G3421" s="20"/>
      <c r="H3421" s="20"/>
      <c r="I3421" s="20"/>
      <c r="J3421" s="20"/>
      <c r="K3421" s="20"/>
      <c r="L3421" s="20"/>
      <c r="M3421" s="20"/>
      <c r="N3421" s="20"/>
      <c r="O3421" s="20"/>
      <c r="P3421" s="20"/>
      <c r="Q3421" s="20"/>
      <c r="R3421" s="20"/>
      <c r="S3421" s="20"/>
      <c r="T3421" s="20"/>
      <c r="U3421" s="20"/>
      <c r="V3421" s="20"/>
      <c r="W3421" s="20"/>
    </row>
    <row r="3422" spans="1:23">
      <c r="A3422" s="20"/>
      <c r="B3422" s="20"/>
      <c r="C3422" s="20"/>
      <c r="D3422" s="20"/>
      <c r="E3422" s="20"/>
      <c r="F3422" s="20"/>
      <c r="G3422" s="20"/>
      <c r="H3422" s="20"/>
      <c r="I3422" s="20"/>
      <c r="J3422" s="20"/>
      <c r="K3422" s="20"/>
      <c r="L3422" s="20"/>
      <c r="M3422" s="20"/>
      <c r="N3422" s="20"/>
      <c r="O3422" s="20"/>
      <c r="P3422" s="20"/>
      <c r="Q3422" s="20"/>
      <c r="R3422" s="20"/>
      <c r="S3422" s="20"/>
      <c r="T3422" s="20"/>
      <c r="U3422" s="20"/>
      <c r="V3422" s="20"/>
      <c r="W3422" s="20"/>
    </row>
    <row r="3423" spans="1:23">
      <c r="A3423" s="20"/>
      <c r="B3423" s="20"/>
      <c r="C3423" s="20"/>
      <c r="D3423" s="20"/>
      <c r="E3423" s="20"/>
      <c r="F3423" s="20"/>
      <c r="G3423" s="20"/>
      <c r="H3423" s="20"/>
      <c r="I3423" s="20"/>
      <c r="J3423" s="20"/>
      <c r="K3423" s="20"/>
      <c r="L3423" s="20"/>
      <c r="M3423" s="20"/>
      <c r="N3423" s="20"/>
      <c r="O3423" s="20"/>
      <c r="P3423" s="20"/>
      <c r="Q3423" s="20"/>
      <c r="R3423" s="20"/>
      <c r="S3423" s="20"/>
      <c r="T3423" s="20"/>
      <c r="U3423" s="20"/>
      <c r="V3423" s="20"/>
      <c r="W3423" s="20"/>
    </row>
    <row r="3424" spans="1:23">
      <c r="A3424" s="20"/>
      <c r="B3424" s="20"/>
      <c r="C3424" s="20"/>
      <c r="D3424" s="20"/>
      <c r="E3424" s="20"/>
      <c r="F3424" s="20"/>
      <c r="G3424" s="20"/>
      <c r="H3424" s="20"/>
      <c r="I3424" s="20"/>
      <c r="J3424" s="20"/>
      <c r="K3424" s="20"/>
      <c r="L3424" s="20"/>
      <c r="M3424" s="20"/>
      <c r="N3424" s="20"/>
      <c r="O3424" s="20"/>
      <c r="P3424" s="20"/>
      <c r="Q3424" s="20"/>
      <c r="R3424" s="20"/>
      <c r="S3424" s="20"/>
      <c r="T3424" s="20"/>
      <c r="U3424" s="20"/>
      <c r="V3424" s="20"/>
      <c r="W3424" s="20"/>
    </row>
    <row r="3425" spans="1:23">
      <c r="A3425" s="20"/>
      <c r="B3425" s="20"/>
      <c r="C3425" s="20"/>
      <c r="D3425" s="20"/>
      <c r="E3425" s="20"/>
      <c r="F3425" s="20"/>
      <c r="G3425" s="20"/>
      <c r="H3425" s="20"/>
      <c r="I3425" s="20"/>
      <c r="J3425" s="20"/>
      <c r="K3425" s="20"/>
      <c r="L3425" s="20"/>
      <c r="M3425" s="20"/>
      <c r="N3425" s="20"/>
      <c r="O3425" s="20"/>
      <c r="P3425" s="20"/>
      <c r="Q3425" s="20"/>
      <c r="R3425" s="20"/>
      <c r="S3425" s="20"/>
      <c r="T3425" s="20"/>
      <c r="U3425" s="20"/>
      <c r="V3425" s="20"/>
      <c r="W3425" s="20"/>
    </row>
    <row r="3426" spans="1:23">
      <c r="A3426" s="20"/>
      <c r="B3426" s="20"/>
      <c r="C3426" s="20"/>
      <c r="D3426" s="20"/>
      <c r="E3426" s="20"/>
      <c r="F3426" s="20"/>
      <c r="G3426" s="20"/>
      <c r="H3426" s="20"/>
      <c r="I3426" s="20"/>
      <c r="J3426" s="20"/>
      <c r="K3426" s="20"/>
      <c r="L3426" s="20"/>
      <c r="M3426" s="20"/>
      <c r="N3426" s="20"/>
      <c r="O3426" s="20"/>
      <c r="P3426" s="20"/>
      <c r="Q3426" s="20"/>
      <c r="R3426" s="20"/>
      <c r="S3426" s="20"/>
      <c r="T3426" s="20"/>
      <c r="U3426" s="20"/>
      <c r="V3426" s="20"/>
      <c r="W3426" s="20"/>
    </row>
    <row r="3427" spans="1:23">
      <c r="A3427" s="20"/>
      <c r="B3427" s="20"/>
      <c r="C3427" s="20"/>
      <c r="D3427" s="20"/>
      <c r="E3427" s="20"/>
      <c r="F3427" s="20"/>
      <c r="G3427" s="20"/>
      <c r="H3427" s="20"/>
      <c r="I3427" s="20"/>
      <c r="J3427" s="20"/>
      <c r="K3427" s="20"/>
      <c r="L3427" s="20"/>
      <c r="M3427" s="20"/>
      <c r="N3427" s="20"/>
      <c r="O3427" s="20"/>
      <c r="P3427" s="20"/>
      <c r="Q3427" s="20"/>
      <c r="R3427" s="20"/>
      <c r="S3427" s="20"/>
      <c r="T3427" s="20"/>
      <c r="U3427" s="20"/>
      <c r="V3427" s="20"/>
      <c r="W3427" s="20"/>
    </row>
    <row r="3428" spans="1:23">
      <c r="A3428" s="20"/>
      <c r="B3428" s="20"/>
      <c r="C3428" s="20"/>
      <c r="D3428" s="20"/>
      <c r="E3428" s="20"/>
      <c r="F3428" s="20"/>
      <c r="G3428" s="20"/>
      <c r="H3428" s="20"/>
      <c r="I3428" s="20"/>
      <c r="J3428" s="20"/>
      <c r="K3428" s="20"/>
      <c r="L3428" s="20"/>
      <c r="M3428" s="20"/>
      <c r="N3428" s="20"/>
      <c r="O3428" s="20"/>
      <c r="P3428" s="20"/>
      <c r="Q3428" s="20"/>
      <c r="R3428" s="20"/>
      <c r="S3428" s="20"/>
      <c r="T3428" s="20"/>
      <c r="U3428" s="20"/>
      <c r="V3428" s="20"/>
      <c r="W3428" s="20"/>
    </row>
    <row r="3429" spans="1:23">
      <c r="A3429" s="20"/>
      <c r="B3429" s="20"/>
      <c r="C3429" s="20"/>
      <c r="D3429" s="20"/>
      <c r="E3429" s="20"/>
      <c r="F3429" s="20"/>
      <c r="G3429" s="20"/>
      <c r="H3429" s="20"/>
      <c r="I3429" s="20"/>
      <c r="J3429" s="20"/>
      <c r="K3429" s="20"/>
      <c r="L3429" s="20"/>
      <c r="M3429" s="20"/>
      <c r="N3429" s="20"/>
      <c r="O3429" s="20"/>
      <c r="P3429" s="20"/>
      <c r="Q3429" s="20"/>
      <c r="R3429" s="20"/>
      <c r="S3429" s="20"/>
      <c r="T3429" s="20"/>
      <c r="U3429" s="20"/>
      <c r="V3429" s="20"/>
      <c r="W3429" s="20"/>
    </row>
    <row r="3430" spans="1:23">
      <c r="A3430" s="20"/>
      <c r="B3430" s="20"/>
      <c r="C3430" s="20"/>
      <c r="D3430" s="20"/>
      <c r="E3430" s="20"/>
      <c r="F3430" s="20"/>
      <c r="G3430" s="20"/>
      <c r="H3430" s="20"/>
      <c r="I3430" s="20"/>
      <c r="J3430" s="20"/>
      <c r="K3430" s="20"/>
      <c r="L3430" s="20"/>
      <c r="M3430" s="20"/>
      <c r="N3430" s="20"/>
      <c r="O3430" s="20"/>
      <c r="P3430" s="20"/>
      <c r="Q3430" s="20"/>
      <c r="R3430" s="20"/>
      <c r="S3430" s="20"/>
      <c r="T3430" s="20"/>
      <c r="U3430" s="20"/>
      <c r="V3430" s="20"/>
      <c r="W3430" s="20"/>
    </row>
    <row r="3431" spans="1:23">
      <c r="A3431" s="20"/>
      <c r="B3431" s="20"/>
      <c r="C3431" s="20"/>
      <c r="D3431" s="20"/>
      <c r="E3431" s="20"/>
      <c r="F3431" s="20"/>
      <c r="G3431" s="20"/>
      <c r="H3431" s="20"/>
      <c r="I3431" s="20"/>
      <c r="J3431" s="20"/>
      <c r="K3431" s="20"/>
      <c r="L3431" s="20"/>
      <c r="M3431" s="20"/>
      <c r="N3431" s="20"/>
      <c r="O3431" s="20"/>
      <c r="P3431" s="20"/>
      <c r="Q3431" s="20"/>
      <c r="R3431" s="20"/>
      <c r="S3431" s="20"/>
      <c r="T3431" s="20"/>
      <c r="U3431" s="20"/>
      <c r="V3431" s="20"/>
      <c r="W3431" s="20"/>
    </row>
    <row r="3432" spans="1:23">
      <c r="A3432" s="20"/>
      <c r="B3432" s="20"/>
      <c r="C3432" s="20"/>
      <c r="D3432" s="20"/>
      <c r="E3432" s="20"/>
      <c r="F3432" s="20"/>
      <c r="G3432" s="20"/>
      <c r="H3432" s="20"/>
      <c r="I3432" s="20"/>
      <c r="J3432" s="20"/>
      <c r="K3432" s="20"/>
      <c r="L3432" s="20"/>
      <c r="M3432" s="20"/>
      <c r="N3432" s="20"/>
      <c r="O3432" s="20"/>
      <c r="P3432" s="20"/>
      <c r="Q3432" s="20"/>
      <c r="R3432" s="20"/>
      <c r="S3432" s="20"/>
      <c r="T3432" s="20"/>
      <c r="U3432" s="20"/>
      <c r="V3432" s="20"/>
      <c r="W3432" s="20"/>
    </row>
    <row r="3433" spans="1:23">
      <c r="A3433" s="20"/>
      <c r="B3433" s="20"/>
      <c r="C3433" s="20"/>
      <c r="D3433" s="20"/>
      <c r="E3433" s="20"/>
      <c r="F3433" s="20"/>
      <c r="G3433" s="20"/>
      <c r="H3433" s="20"/>
      <c r="I3433" s="20"/>
      <c r="J3433" s="20"/>
      <c r="K3433" s="20"/>
      <c r="L3433" s="20"/>
      <c r="M3433" s="20"/>
      <c r="N3433" s="20"/>
      <c r="O3433" s="20"/>
      <c r="P3433" s="20"/>
      <c r="Q3433" s="20"/>
      <c r="R3433" s="20"/>
      <c r="S3433" s="20"/>
      <c r="T3433" s="20"/>
      <c r="U3433" s="20"/>
      <c r="V3433" s="20"/>
      <c r="W3433" s="20"/>
    </row>
    <row r="3434" spans="1:23">
      <c r="A3434" s="20"/>
      <c r="B3434" s="20"/>
      <c r="C3434" s="20"/>
      <c r="D3434" s="20"/>
      <c r="E3434" s="20"/>
      <c r="F3434" s="20"/>
      <c r="G3434" s="20"/>
      <c r="H3434" s="20"/>
      <c r="I3434" s="20"/>
      <c r="J3434" s="20"/>
      <c r="K3434" s="20"/>
      <c r="L3434" s="20"/>
      <c r="M3434" s="20"/>
      <c r="N3434" s="20"/>
      <c r="O3434" s="20"/>
      <c r="P3434" s="20"/>
      <c r="Q3434" s="20"/>
      <c r="R3434" s="20"/>
      <c r="S3434" s="20"/>
      <c r="T3434" s="20"/>
      <c r="U3434" s="20"/>
      <c r="V3434" s="20"/>
      <c r="W3434" s="20"/>
    </row>
    <row r="3435" spans="1:23">
      <c r="A3435" s="20"/>
      <c r="B3435" s="20"/>
      <c r="C3435" s="20"/>
      <c r="D3435" s="20"/>
      <c r="E3435" s="20"/>
      <c r="F3435" s="20"/>
      <c r="G3435" s="20"/>
      <c r="H3435" s="20"/>
      <c r="I3435" s="20"/>
      <c r="J3435" s="20"/>
      <c r="K3435" s="20"/>
      <c r="L3435" s="20"/>
      <c r="M3435" s="20"/>
      <c r="N3435" s="20"/>
      <c r="O3435" s="20"/>
      <c r="P3435" s="20"/>
      <c r="Q3435" s="20"/>
      <c r="R3435" s="20"/>
      <c r="S3435" s="20"/>
      <c r="T3435" s="20"/>
      <c r="U3435" s="20"/>
      <c r="V3435" s="20"/>
      <c r="W3435" s="20"/>
    </row>
    <row r="3436" spans="1:23">
      <c r="A3436" s="20"/>
      <c r="B3436" s="20"/>
      <c r="C3436" s="20"/>
      <c r="D3436" s="20"/>
      <c r="E3436" s="20"/>
      <c r="F3436" s="20"/>
      <c r="G3436" s="20"/>
      <c r="H3436" s="20"/>
      <c r="I3436" s="20"/>
      <c r="J3436" s="20"/>
      <c r="K3436" s="20"/>
      <c r="L3436" s="20"/>
      <c r="M3436" s="20"/>
      <c r="N3436" s="20"/>
      <c r="O3436" s="20"/>
      <c r="P3436" s="20"/>
      <c r="Q3436" s="20"/>
      <c r="R3436" s="20"/>
      <c r="S3436" s="20"/>
      <c r="T3436" s="20"/>
      <c r="U3436" s="20"/>
      <c r="V3436" s="20"/>
      <c r="W3436" s="20"/>
    </row>
    <row r="3437" spans="1:23">
      <c r="A3437" s="20"/>
      <c r="B3437" s="20"/>
      <c r="C3437" s="20"/>
      <c r="D3437" s="20"/>
      <c r="E3437" s="20"/>
      <c r="F3437" s="20"/>
      <c r="G3437" s="20"/>
      <c r="H3437" s="20"/>
      <c r="I3437" s="20"/>
      <c r="J3437" s="20"/>
      <c r="K3437" s="20"/>
      <c r="L3437" s="20"/>
      <c r="M3437" s="20"/>
      <c r="N3437" s="20"/>
      <c r="O3437" s="20"/>
      <c r="P3437" s="20"/>
      <c r="Q3437" s="20"/>
      <c r="R3437" s="20"/>
      <c r="S3437" s="20"/>
      <c r="T3437" s="20"/>
      <c r="U3437" s="20"/>
      <c r="V3437" s="20"/>
      <c r="W3437" s="20"/>
    </row>
    <row r="3438" spans="1:23">
      <c r="A3438" s="20"/>
      <c r="B3438" s="20"/>
      <c r="C3438" s="20"/>
      <c r="D3438" s="20"/>
      <c r="E3438" s="20"/>
      <c r="F3438" s="20"/>
      <c r="G3438" s="20"/>
      <c r="H3438" s="20"/>
      <c r="I3438" s="20"/>
      <c r="J3438" s="20"/>
      <c r="K3438" s="20"/>
      <c r="L3438" s="20"/>
      <c r="M3438" s="20"/>
      <c r="N3438" s="20"/>
      <c r="O3438" s="20"/>
      <c r="P3438" s="20"/>
      <c r="Q3438" s="20"/>
      <c r="R3438" s="20"/>
      <c r="S3438" s="20"/>
      <c r="T3438" s="20"/>
      <c r="U3438" s="20"/>
      <c r="V3438" s="20"/>
      <c r="W3438" s="20"/>
    </row>
    <row r="3439" spans="1:23">
      <c r="A3439" s="20"/>
      <c r="B3439" s="20"/>
      <c r="C3439" s="20"/>
      <c r="D3439" s="20"/>
      <c r="E3439" s="20"/>
      <c r="F3439" s="20"/>
      <c r="G3439" s="20"/>
      <c r="H3439" s="20"/>
      <c r="I3439" s="20"/>
      <c r="J3439" s="20"/>
      <c r="K3439" s="20"/>
      <c r="L3439" s="20"/>
      <c r="M3439" s="20"/>
      <c r="N3439" s="20"/>
      <c r="O3439" s="20"/>
      <c r="P3439" s="20"/>
      <c r="Q3439" s="20"/>
      <c r="R3439" s="20"/>
      <c r="S3439" s="20"/>
      <c r="T3439" s="20"/>
      <c r="U3439" s="20"/>
      <c r="V3439" s="20"/>
      <c r="W3439" s="20"/>
    </row>
    <row r="3440" spans="1:23">
      <c r="A3440" s="20"/>
      <c r="B3440" s="20"/>
      <c r="C3440" s="20"/>
      <c r="D3440" s="20"/>
      <c r="E3440" s="20"/>
      <c r="F3440" s="20"/>
      <c r="G3440" s="20"/>
      <c r="H3440" s="20"/>
      <c r="I3440" s="20"/>
      <c r="J3440" s="20"/>
      <c r="K3440" s="20"/>
      <c r="L3440" s="20"/>
      <c r="M3440" s="20"/>
      <c r="N3440" s="20"/>
      <c r="O3440" s="20"/>
      <c r="P3440" s="20"/>
      <c r="Q3440" s="20"/>
      <c r="R3440" s="20"/>
      <c r="S3440" s="20"/>
      <c r="T3440" s="20"/>
      <c r="U3440" s="20"/>
      <c r="V3440" s="20"/>
      <c r="W3440" s="20"/>
    </row>
    <row r="3441" spans="1:23">
      <c r="A3441" s="20"/>
      <c r="B3441" s="20"/>
      <c r="C3441" s="20"/>
      <c r="D3441" s="20"/>
      <c r="E3441" s="20"/>
      <c r="F3441" s="20"/>
      <c r="G3441" s="20"/>
      <c r="H3441" s="20"/>
      <c r="I3441" s="20"/>
      <c r="J3441" s="20"/>
      <c r="K3441" s="20"/>
      <c r="L3441" s="20"/>
      <c r="M3441" s="20"/>
      <c r="N3441" s="20"/>
      <c r="O3441" s="20"/>
      <c r="P3441" s="20"/>
      <c r="Q3441" s="20"/>
      <c r="R3441" s="20"/>
      <c r="S3441" s="20"/>
      <c r="T3441" s="20"/>
      <c r="U3441" s="20"/>
      <c r="V3441" s="20"/>
      <c r="W3441" s="20"/>
    </row>
    <row r="3442" spans="1:23">
      <c r="A3442" s="20"/>
      <c r="B3442" s="20"/>
      <c r="C3442" s="20"/>
      <c r="D3442" s="20"/>
      <c r="E3442" s="20"/>
      <c r="F3442" s="20"/>
      <c r="G3442" s="20"/>
      <c r="H3442" s="20"/>
      <c r="I3442" s="20"/>
      <c r="J3442" s="20"/>
      <c r="K3442" s="20"/>
      <c r="L3442" s="20"/>
      <c r="M3442" s="20"/>
      <c r="N3442" s="20"/>
      <c r="O3442" s="20"/>
      <c r="P3442" s="20"/>
      <c r="Q3442" s="20"/>
      <c r="R3442" s="20"/>
      <c r="S3442" s="20"/>
      <c r="T3442" s="20"/>
      <c r="U3442" s="20"/>
      <c r="V3442" s="20"/>
      <c r="W3442" s="20"/>
    </row>
    <row r="3443" spans="1:23">
      <c r="A3443" s="20"/>
      <c r="B3443" s="20"/>
      <c r="C3443" s="20"/>
      <c r="D3443" s="20"/>
      <c r="E3443" s="20"/>
      <c r="F3443" s="20"/>
      <c r="G3443" s="20"/>
      <c r="H3443" s="20"/>
      <c r="I3443" s="20"/>
      <c r="J3443" s="20"/>
      <c r="K3443" s="20"/>
      <c r="L3443" s="20"/>
      <c r="M3443" s="20"/>
      <c r="N3443" s="20"/>
      <c r="O3443" s="20"/>
      <c r="P3443" s="20"/>
      <c r="Q3443" s="20"/>
      <c r="R3443" s="20"/>
      <c r="S3443" s="20"/>
      <c r="T3443" s="20"/>
      <c r="U3443" s="20"/>
      <c r="V3443" s="20"/>
      <c r="W3443" s="20"/>
    </row>
    <row r="3444" spans="1:23">
      <c r="A3444" s="20"/>
      <c r="B3444" s="20"/>
      <c r="C3444" s="20"/>
      <c r="D3444" s="20"/>
      <c r="E3444" s="20"/>
      <c r="F3444" s="20"/>
      <c r="G3444" s="20"/>
      <c r="H3444" s="20"/>
      <c r="I3444" s="20"/>
      <c r="J3444" s="20"/>
      <c r="K3444" s="20"/>
      <c r="L3444" s="20"/>
      <c r="M3444" s="20"/>
      <c r="N3444" s="20"/>
      <c r="O3444" s="20"/>
      <c r="P3444" s="20"/>
      <c r="Q3444" s="20"/>
      <c r="R3444" s="20"/>
      <c r="S3444" s="20"/>
      <c r="T3444" s="20"/>
      <c r="U3444" s="20"/>
      <c r="V3444" s="20"/>
      <c r="W3444" s="20"/>
    </row>
    <row r="3445" spans="1:23">
      <c r="A3445" s="20"/>
      <c r="B3445" s="20"/>
      <c r="C3445" s="20"/>
      <c r="D3445" s="20"/>
      <c r="E3445" s="20"/>
      <c r="F3445" s="20"/>
      <c r="G3445" s="20"/>
      <c r="H3445" s="20"/>
      <c r="I3445" s="20"/>
      <c r="J3445" s="20"/>
      <c r="K3445" s="20"/>
      <c r="L3445" s="20"/>
      <c r="M3445" s="20"/>
      <c r="N3445" s="20"/>
      <c r="O3445" s="20"/>
      <c r="P3445" s="20"/>
      <c r="Q3445" s="20"/>
      <c r="R3445" s="20"/>
      <c r="S3445" s="20"/>
      <c r="T3445" s="20"/>
      <c r="U3445" s="20"/>
      <c r="V3445" s="20"/>
      <c r="W3445" s="20"/>
    </row>
    <row r="3446" spans="1:23">
      <c r="A3446" s="20"/>
      <c r="B3446" s="20"/>
      <c r="C3446" s="20"/>
      <c r="D3446" s="20"/>
      <c r="E3446" s="20"/>
      <c r="F3446" s="20"/>
      <c r="G3446" s="20"/>
      <c r="H3446" s="20"/>
      <c r="I3446" s="20"/>
      <c r="J3446" s="20"/>
      <c r="K3446" s="20"/>
      <c r="L3446" s="20"/>
      <c r="M3446" s="20"/>
      <c r="N3446" s="20"/>
      <c r="O3446" s="20"/>
      <c r="P3446" s="20"/>
      <c r="Q3446" s="20"/>
      <c r="R3446" s="20"/>
      <c r="S3446" s="20"/>
      <c r="T3446" s="20"/>
      <c r="U3446" s="20"/>
      <c r="V3446" s="20"/>
      <c r="W3446" s="20"/>
    </row>
    <row r="3447" spans="1:23">
      <c r="A3447" s="20"/>
      <c r="B3447" s="20"/>
      <c r="C3447" s="20"/>
      <c r="D3447" s="20"/>
      <c r="E3447" s="20"/>
      <c r="F3447" s="20"/>
      <c r="G3447" s="20"/>
      <c r="H3447" s="20"/>
      <c r="I3447" s="20"/>
      <c r="J3447" s="20"/>
      <c r="K3447" s="20"/>
      <c r="L3447" s="20"/>
      <c r="M3447" s="20"/>
      <c r="N3447" s="20"/>
      <c r="O3447" s="20"/>
      <c r="P3447" s="20"/>
      <c r="Q3447" s="20"/>
      <c r="R3447" s="20"/>
      <c r="S3447" s="20"/>
      <c r="T3447" s="20"/>
      <c r="U3447" s="20"/>
      <c r="V3447" s="20"/>
      <c r="W3447" s="20"/>
    </row>
    <row r="3448" spans="1:23">
      <c r="A3448" s="20"/>
      <c r="B3448" s="20"/>
      <c r="C3448" s="20"/>
      <c r="D3448" s="20"/>
      <c r="E3448" s="20"/>
      <c r="F3448" s="20"/>
      <c r="G3448" s="20"/>
      <c r="H3448" s="20"/>
      <c r="I3448" s="20"/>
      <c r="J3448" s="20"/>
      <c r="K3448" s="20"/>
      <c r="L3448" s="20"/>
      <c r="M3448" s="20"/>
      <c r="N3448" s="20"/>
      <c r="O3448" s="20"/>
      <c r="P3448" s="20"/>
      <c r="Q3448" s="20"/>
      <c r="R3448" s="20"/>
      <c r="S3448" s="20"/>
      <c r="T3448" s="20"/>
      <c r="U3448" s="20"/>
      <c r="V3448" s="20"/>
      <c r="W3448" s="20"/>
    </row>
    <row r="3449" spans="1:23">
      <c r="A3449" s="20"/>
      <c r="B3449" s="20"/>
      <c r="C3449" s="20"/>
      <c r="D3449" s="20"/>
      <c r="E3449" s="20"/>
      <c r="F3449" s="20"/>
      <c r="G3449" s="20"/>
      <c r="H3449" s="20"/>
      <c r="I3449" s="20"/>
      <c r="J3449" s="20"/>
      <c r="K3449" s="20"/>
      <c r="L3449" s="20"/>
      <c r="M3449" s="20"/>
      <c r="N3449" s="20"/>
      <c r="O3449" s="20"/>
      <c r="P3449" s="20"/>
      <c r="Q3449" s="20"/>
      <c r="R3449" s="20"/>
      <c r="S3449" s="20"/>
      <c r="T3449" s="20"/>
      <c r="U3449" s="20"/>
      <c r="V3449" s="20"/>
      <c r="W3449" s="20"/>
    </row>
    <row r="3450" spans="1:23">
      <c r="A3450" s="20"/>
      <c r="B3450" s="20"/>
      <c r="C3450" s="20"/>
      <c r="D3450" s="20"/>
      <c r="E3450" s="20"/>
      <c r="F3450" s="20"/>
      <c r="G3450" s="20"/>
      <c r="H3450" s="20"/>
      <c r="I3450" s="20"/>
      <c r="J3450" s="20"/>
      <c r="K3450" s="20"/>
      <c r="L3450" s="20"/>
      <c r="M3450" s="20"/>
      <c r="N3450" s="20"/>
      <c r="O3450" s="20"/>
      <c r="P3450" s="20"/>
      <c r="Q3450" s="20"/>
      <c r="R3450" s="20"/>
      <c r="S3450" s="20"/>
      <c r="T3450" s="20"/>
      <c r="U3450" s="20"/>
      <c r="V3450" s="20"/>
      <c r="W3450" s="20"/>
    </row>
    <row r="3451" spans="1:23">
      <c r="A3451" s="20"/>
      <c r="B3451" s="20"/>
      <c r="C3451" s="20"/>
      <c r="D3451" s="20"/>
      <c r="E3451" s="20"/>
      <c r="F3451" s="20"/>
      <c r="G3451" s="20"/>
      <c r="H3451" s="20"/>
      <c r="I3451" s="20"/>
      <c r="J3451" s="20"/>
      <c r="K3451" s="20"/>
      <c r="L3451" s="20"/>
      <c r="M3451" s="20"/>
      <c r="N3451" s="20"/>
      <c r="O3451" s="20"/>
      <c r="P3451" s="20"/>
      <c r="Q3451" s="20"/>
      <c r="R3451" s="20"/>
      <c r="S3451" s="20"/>
      <c r="T3451" s="20"/>
      <c r="U3451" s="20"/>
      <c r="V3451" s="20"/>
      <c r="W3451" s="20"/>
    </row>
    <row r="3452" spans="1:23">
      <c r="A3452" s="20"/>
      <c r="B3452" s="20"/>
      <c r="C3452" s="20"/>
      <c r="D3452" s="20"/>
      <c r="E3452" s="20"/>
      <c r="F3452" s="20"/>
      <c r="G3452" s="20"/>
      <c r="H3452" s="20"/>
      <c r="I3452" s="20"/>
      <c r="J3452" s="20"/>
      <c r="K3452" s="20"/>
      <c r="L3452" s="20"/>
      <c r="M3452" s="20"/>
      <c r="N3452" s="20"/>
      <c r="O3452" s="20"/>
      <c r="P3452" s="20"/>
      <c r="Q3452" s="20"/>
      <c r="R3452" s="20"/>
      <c r="S3452" s="20"/>
      <c r="T3452" s="20"/>
      <c r="U3452" s="20"/>
      <c r="V3452" s="20"/>
      <c r="W3452" s="20"/>
    </row>
    <row r="3453" spans="1:23">
      <c r="A3453" s="20"/>
      <c r="B3453" s="20"/>
      <c r="C3453" s="20"/>
      <c r="D3453" s="20"/>
      <c r="E3453" s="20"/>
      <c r="F3453" s="20"/>
      <c r="G3453" s="20"/>
      <c r="H3453" s="20"/>
      <c r="I3453" s="20"/>
      <c r="J3453" s="20"/>
      <c r="K3453" s="20"/>
      <c r="L3453" s="20"/>
      <c r="M3453" s="20"/>
      <c r="N3453" s="20"/>
      <c r="O3453" s="20"/>
      <c r="P3453" s="20"/>
      <c r="Q3453" s="20"/>
      <c r="R3453" s="20"/>
      <c r="S3453" s="20"/>
      <c r="T3453" s="20"/>
      <c r="U3453" s="20"/>
      <c r="V3453" s="20"/>
      <c r="W3453" s="20"/>
    </row>
    <row r="3454" spans="1:23">
      <c r="A3454" s="20"/>
      <c r="B3454" s="20"/>
      <c r="C3454" s="20"/>
      <c r="D3454" s="20"/>
      <c r="E3454" s="20"/>
      <c r="F3454" s="20"/>
      <c r="G3454" s="20"/>
      <c r="H3454" s="20"/>
      <c r="I3454" s="20"/>
      <c r="J3454" s="20"/>
      <c r="K3454" s="20"/>
      <c r="L3454" s="20"/>
      <c r="M3454" s="20"/>
      <c r="N3454" s="20"/>
      <c r="O3454" s="20"/>
      <c r="P3454" s="20"/>
      <c r="Q3454" s="20"/>
      <c r="R3454" s="20"/>
      <c r="S3454" s="20"/>
      <c r="T3454" s="20"/>
      <c r="U3454" s="20"/>
      <c r="V3454" s="20"/>
      <c r="W3454" s="20"/>
    </row>
    <row r="3455" spans="1:23">
      <c r="A3455" s="20"/>
      <c r="B3455" s="20"/>
      <c r="C3455" s="20"/>
      <c r="D3455" s="20"/>
      <c r="E3455" s="20"/>
      <c r="F3455" s="20"/>
      <c r="G3455" s="20"/>
      <c r="H3455" s="20"/>
      <c r="I3455" s="20"/>
      <c r="J3455" s="20"/>
      <c r="K3455" s="20"/>
      <c r="L3455" s="20"/>
      <c r="M3455" s="20"/>
      <c r="N3455" s="20"/>
      <c r="O3455" s="20"/>
      <c r="P3455" s="20"/>
      <c r="Q3455" s="20"/>
      <c r="R3455" s="20"/>
      <c r="S3455" s="20"/>
      <c r="T3455" s="20"/>
      <c r="U3455" s="20"/>
      <c r="V3455" s="20"/>
      <c r="W3455" s="20"/>
    </row>
    <row r="3456" spans="1:23">
      <c r="A3456" s="20"/>
      <c r="B3456" s="20"/>
      <c r="C3456" s="20"/>
      <c r="D3456" s="20"/>
      <c r="E3456" s="20"/>
      <c r="F3456" s="20"/>
      <c r="G3456" s="20"/>
      <c r="H3456" s="20"/>
      <c r="I3456" s="20"/>
      <c r="J3456" s="20"/>
      <c r="K3456" s="20"/>
      <c r="L3456" s="20"/>
      <c r="M3456" s="20"/>
      <c r="N3456" s="20"/>
      <c r="O3456" s="20"/>
      <c r="P3456" s="20"/>
      <c r="Q3456" s="20"/>
      <c r="R3456" s="20"/>
      <c r="S3456" s="20"/>
      <c r="T3456" s="20"/>
      <c r="U3456" s="20"/>
      <c r="V3456" s="20"/>
      <c r="W3456" s="20"/>
    </row>
    <row r="3457" spans="1:23">
      <c r="A3457" s="20"/>
      <c r="B3457" s="20"/>
      <c r="C3457" s="20"/>
      <c r="D3457" s="20"/>
      <c r="E3457" s="20"/>
      <c r="F3457" s="20"/>
      <c r="G3457" s="20"/>
      <c r="H3457" s="20"/>
      <c r="I3457" s="20"/>
      <c r="J3457" s="20"/>
      <c r="K3457" s="20"/>
      <c r="L3457" s="20"/>
      <c r="M3457" s="20"/>
      <c r="N3457" s="20"/>
      <c r="O3457" s="20"/>
      <c r="P3457" s="20"/>
      <c r="Q3457" s="20"/>
      <c r="R3457" s="20"/>
      <c r="S3457" s="20"/>
      <c r="T3457" s="20"/>
      <c r="U3457" s="20"/>
      <c r="V3457" s="20"/>
      <c r="W3457" s="20"/>
    </row>
    <row r="3458" spans="1:23">
      <c r="A3458" s="20"/>
      <c r="B3458" s="20"/>
      <c r="C3458" s="20"/>
      <c r="D3458" s="20"/>
      <c r="E3458" s="20"/>
      <c r="F3458" s="20"/>
      <c r="G3458" s="20"/>
      <c r="H3458" s="20"/>
      <c r="I3458" s="20"/>
      <c r="J3458" s="20"/>
      <c r="K3458" s="20"/>
      <c r="L3458" s="20"/>
      <c r="M3458" s="20"/>
      <c r="N3458" s="20"/>
      <c r="O3458" s="20"/>
      <c r="P3458" s="20"/>
      <c r="Q3458" s="20"/>
      <c r="R3458" s="20"/>
      <c r="S3458" s="20"/>
      <c r="T3458" s="20"/>
      <c r="U3458" s="20"/>
      <c r="V3458" s="20"/>
      <c r="W3458" s="20"/>
    </row>
    <row r="3459" spans="1:23">
      <c r="A3459" s="20"/>
      <c r="B3459" s="20"/>
      <c r="C3459" s="20"/>
      <c r="D3459" s="20"/>
      <c r="E3459" s="20"/>
      <c r="F3459" s="20"/>
      <c r="G3459" s="20"/>
      <c r="H3459" s="20"/>
      <c r="I3459" s="20"/>
      <c r="J3459" s="20"/>
      <c r="K3459" s="20"/>
      <c r="L3459" s="20"/>
      <c r="M3459" s="20"/>
      <c r="N3459" s="20"/>
      <c r="O3459" s="20"/>
      <c r="P3459" s="20"/>
      <c r="Q3459" s="20"/>
      <c r="R3459" s="20"/>
      <c r="S3459" s="20"/>
      <c r="T3459" s="20"/>
      <c r="U3459" s="20"/>
      <c r="V3459" s="20"/>
      <c r="W3459" s="20"/>
    </row>
    <row r="3460" spans="1:23">
      <c r="A3460" s="20"/>
      <c r="B3460" s="20"/>
      <c r="C3460" s="20"/>
      <c r="D3460" s="20"/>
      <c r="E3460" s="20"/>
      <c r="F3460" s="20"/>
      <c r="G3460" s="20"/>
      <c r="H3460" s="20"/>
      <c r="I3460" s="20"/>
      <c r="J3460" s="20"/>
      <c r="K3460" s="20"/>
      <c r="L3460" s="20"/>
      <c r="M3460" s="20"/>
      <c r="N3460" s="20"/>
      <c r="O3460" s="20"/>
      <c r="P3460" s="20"/>
      <c r="Q3460" s="20"/>
      <c r="R3460" s="20"/>
      <c r="S3460" s="20"/>
      <c r="T3460" s="20"/>
      <c r="U3460" s="20"/>
      <c r="V3460" s="20"/>
      <c r="W3460" s="20"/>
    </row>
    <row r="3461" spans="1:23">
      <c r="A3461" s="20"/>
      <c r="B3461" s="20"/>
      <c r="C3461" s="20"/>
      <c r="D3461" s="20"/>
      <c r="E3461" s="20"/>
      <c r="F3461" s="20"/>
      <c r="G3461" s="20"/>
      <c r="H3461" s="20"/>
      <c r="I3461" s="20"/>
      <c r="J3461" s="20"/>
      <c r="K3461" s="20"/>
      <c r="L3461" s="20"/>
      <c r="M3461" s="20"/>
      <c r="N3461" s="20"/>
      <c r="O3461" s="20"/>
      <c r="P3461" s="20"/>
      <c r="Q3461" s="20"/>
      <c r="R3461" s="20"/>
      <c r="S3461" s="20"/>
      <c r="T3461" s="20"/>
      <c r="U3461" s="20"/>
      <c r="V3461" s="20"/>
      <c r="W3461" s="20"/>
    </row>
    <row r="3462" spans="1:23">
      <c r="A3462" s="20"/>
      <c r="B3462" s="20"/>
      <c r="C3462" s="20"/>
      <c r="D3462" s="20"/>
      <c r="E3462" s="20"/>
      <c r="F3462" s="20"/>
      <c r="G3462" s="20"/>
      <c r="H3462" s="20"/>
      <c r="I3462" s="20"/>
      <c r="J3462" s="20"/>
      <c r="K3462" s="20"/>
      <c r="L3462" s="20"/>
      <c r="M3462" s="20"/>
      <c r="N3462" s="20"/>
      <c r="O3462" s="20"/>
      <c r="P3462" s="20"/>
      <c r="Q3462" s="20"/>
      <c r="R3462" s="20"/>
      <c r="S3462" s="20"/>
      <c r="T3462" s="20"/>
      <c r="U3462" s="20"/>
      <c r="V3462" s="20"/>
      <c r="W3462" s="20"/>
    </row>
    <row r="3463" spans="1:23">
      <c r="A3463" s="20"/>
      <c r="B3463" s="20"/>
      <c r="C3463" s="20"/>
      <c r="D3463" s="20"/>
      <c r="E3463" s="20"/>
      <c r="F3463" s="20"/>
      <c r="G3463" s="20"/>
      <c r="H3463" s="20"/>
      <c r="I3463" s="20"/>
      <c r="J3463" s="20"/>
      <c r="K3463" s="20"/>
      <c r="L3463" s="20"/>
      <c r="M3463" s="20"/>
      <c r="N3463" s="20"/>
      <c r="O3463" s="20"/>
      <c r="P3463" s="20"/>
      <c r="Q3463" s="20"/>
      <c r="R3463" s="20"/>
      <c r="S3463" s="20"/>
      <c r="T3463" s="20"/>
      <c r="U3463" s="20"/>
      <c r="V3463" s="20"/>
      <c r="W3463" s="20"/>
    </row>
    <row r="3464" spans="1:23">
      <c r="A3464" s="20"/>
      <c r="B3464" s="20"/>
      <c r="C3464" s="20"/>
      <c r="D3464" s="20"/>
      <c r="E3464" s="20"/>
      <c r="F3464" s="20"/>
      <c r="G3464" s="20"/>
      <c r="H3464" s="20"/>
      <c r="I3464" s="20"/>
      <c r="J3464" s="20"/>
      <c r="K3464" s="20"/>
      <c r="L3464" s="20"/>
      <c r="M3464" s="20"/>
      <c r="N3464" s="20"/>
      <c r="O3464" s="20"/>
      <c r="P3464" s="20"/>
      <c r="Q3464" s="20"/>
      <c r="R3464" s="20"/>
      <c r="S3464" s="20"/>
      <c r="T3464" s="20"/>
      <c r="U3464" s="20"/>
      <c r="V3464" s="20"/>
      <c r="W3464" s="20"/>
    </row>
    <row r="3465" spans="1:23">
      <c r="A3465" s="20"/>
      <c r="B3465" s="20"/>
      <c r="C3465" s="20"/>
      <c r="D3465" s="20"/>
      <c r="E3465" s="20"/>
      <c r="F3465" s="20"/>
      <c r="G3465" s="20"/>
      <c r="H3465" s="20"/>
      <c r="I3465" s="20"/>
      <c r="J3465" s="20"/>
      <c r="K3465" s="20"/>
      <c r="L3465" s="20"/>
      <c r="M3465" s="20"/>
      <c r="N3465" s="20"/>
      <c r="O3465" s="20"/>
      <c r="P3465" s="20"/>
      <c r="Q3465" s="20"/>
      <c r="R3465" s="20"/>
      <c r="S3465" s="20"/>
      <c r="T3465" s="20"/>
      <c r="U3465" s="20"/>
      <c r="V3465" s="20"/>
      <c r="W3465" s="20"/>
    </row>
    <row r="3466" spans="1:23">
      <c r="A3466" s="20"/>
      <c r="B3466" s="20"/>
      <c r="C3466" s="20"/>
      <c r="D3466" s="20"/>
      <c r="E3466" s="20"/>
      <c r="F3466" s="20"/>
      <c r="G3466" s="20"/>
      <c r="H3466" s="20"/>
      <c r="I3466" s="20"/>
      <c r="J3466" s="20"/>
      <c r="K3466" s="20"/>
      <c r="L3466" s="20"/>
      <c r="M3466" s="20"/>
      <c r="N3466" s="20"/>
      <c r="O3466" s="20"/>
      <c r="P3466" s="20"/>
      <c r="Q3466" s="20"/>
      <c r="R3466" s="20"/>
      <c r="S3466" s="20"/>
      <c r="T3466" s="20"/>
      <c r="U3466" s="20"/>
      <c r="V3466" s="20"/>
      <c r="W3466" s="20"/>
    </row>
    <row r="3467" spans="1:23">
      <c r="A3467" s="20"/>
      <c r="B3467" s="20"/>
      <c r="C3467" s="20"/>
      <c r="D3467" s="20"/>
      <c r="E3467" s="20"/>
      <c r="F3467" s="20"/>
      <c r="G3467" s="20"/>
      <c r="H3467" s="20"/>
      <c r="I3467" s="20"/>
      <c r="J3467" s="20"/>
      <c r="K3467" s="20"/>
      <c r="L3467" s="20"/>
      <c r="M3467" s="20"/>
      <c r="N3467" s="20"/>
      <c r="O3467" s="20"/>
      <c r="P3467" s="20"/>
      <c r="Q3467" s="20"/>
      <c r="R3467" s="20"/>
      <c r="S3467" s="20"/>
      <c r="T3467" s="20"/>
      <c r="U3467" s="20"/>
      <c r="V3467" s="20"/>
      <c r="W3467" s="20"/>
    </row>
    <row r="3468" spans="1:23">
      <c r="A3468" s="20"/>
      <c r="B3468" s="20"/>
      <c r="C3468" s="20"/>
      <c r="D3468" s="20"/>
      <c r="E3468" s="20"/>
      <c r="F3468" s="20"/>
      <c r="G3468" s="20"/>
      <c r="H3468" s="20"/>
      <c r="I3468" s="20"/>
      <c r="J3468" s="20"/>
      <c r="K3468" s="20"/>
      <c r="L3468" s="20"/>
      <c r="M3468" s="20"/>
      <c r="N3468" s="20"/>
      <c r="O3468" s="20"/>
      <c r="P3468" s="20"/>
      <c r="Q3468" s="20"/>
      <c r="R3468" s="20"/>
      <c r="S3468" s="20"/>
      <c r="T3468" s="20"/>
      <c r="U3468" s="20"/>
      <c r="V3468" s="20"/>
      <c r="W3468" s="20"/>
    </row>
    <row r="3469" spans="1:23">
      <c r="A3469" s="20"/>
      <c r="B3469" s="20"/>
      <c r="C3469" s="20"/>
      <c r="D3469" s="20"/>
      <c r="E3469" s="20"/>
      <c r="F3469" s="20"/>
      <c r="G3469" s="20"/>
      <c r="H3469" s="20"/>
      <c r="I3469" s="20"/>
      <c r="J3469" s="20"/>
      <c r="K3469" s="20"/>
      <c r="L3469" s="20"/>
      <c r="M3469" s="20"/>
      <c r="N3469" s="20"/>
      <c r="O3469" s="20"/>
      <c r="P3469" s="20"/>
      <c r="Q3469" s="20"/>
      <c r="R3469" s="20"/>
      <c r="S3469" s="20"/>
      <c r="T3469" s="20"/>
      <c r="U3469" s="20"/>
      <c r="V3469" s="20"/>
      <c r="W3469" s="20"/>
    </row>
    <row r="3470" spans="1:23">
      <c r="A3470" s="20"/>
      <c r="B3470" s="20"/>
      <c r="C3470" s="20"/>
      <c r="D3470" s="20"/>
      <c r="E3470" s="20"/>
      <c r="F3470" s="20"/>
      <c r="G3470" s="20"/>
      <c r="H3470" s="20"/>
      <c r="I3470" s="20"/>
      <c r="J3470" s="20"/>
      <c r="K3470" s="20"/>
      <c r="L3470" s="20"/>
      <c r="M3470" s="20"/>
      <c r="N3470" s="20"/>
      <c r="O3470" s="20"/>
      <c r="P3470" s="20"/>
      <c r="Q3470" s="20"/>
      <c r="R3470" s="20"/>
      <c r="S3470" s="20"/>
      <c r="T3470" s="20"/>
      <c r="U3470" s="20"/>
      <c r="V3470" s="20"/>
      <c r="W3470" s="20"/>
    </row>
    <row r="3471" spans="1:23">
      <c r="A3471" s="20"/>
      <c r="B3471" s="20"/>
      <c r="C3471" s="20"/>
      <c r="D3471" s="20"/>
      <c r="E3471" s="20"/>
      <c r="F3471" s="20"/>
      <c r="G3471" s="20"/>
      <c r="H3471" s="20"/>
      <c r="I3471" s="20"/>
      <c r="J3471" s="20"/>
      <c r="K3471" s="20"/>
      <c r="L3471" s="20"/>
      <c r="M3471" s="20"/>
      <c r="N3471" s="20"/>
      <c r="O3471" s="20"/>
      <c r="P3471" s="20"/>
      <c r="Q3471" s="20"/>
      <c r="R3471" s="20"/>
      <c r="S3471" s="20"/>
      <c r="T3471" s="20"/>
      <c r="U3471" s="20"/>
      <c r="V3471" s="20"/>
      <c r="W3471" s="20"/>
    </row>
    <row r="3472" spans="1:23">
      <c r="A3472" s="20"/>
      <c r="B3472" s="20"/>
      <c r="C3472" s="20"/>
      <c r="D3472" s="20"/>
      <c r="E3472" s="20"/>
      <c r="F3472" s="20"/>
      <c r="G3472" s="20"/>
      <c r="H3472" s="20"/>
      <c r="I3472" s="20"/>
      <c r="J3472" s="20"/>
      <c r="K3472" s="20"/>
      <c r="L3472" s="20"/>
      <c r="M3472" s="20"/>
      <c r="N3472" s="20"/>
      <c r="O3472" s="20"/>
      <c r="P3472" s="20"/>
      <c r="Q3472" s="20"/>
      <c r="R3472" s="20"/>
      <c r="S3472" s="20"/>
      <c r="T3472" s="20"/>
      <c r="U3472" s="20"/>
      <c r="V3472" s="20"/>
      <c r="W3472" s="20"/>
    </row>
    <row r="3473" spans="1:23">
      <c r="A3473" s="20"/>
      <c r="B3473" s="20"/>
      <c r="C3473" s="20"/>
      <c r="D3473" s="20"/>
      <c r="E3473" s="20"/>
      <c r="F3473" s="20"/>
      <c r="G3473" s="20"/>
      <c r="H3473" s="20"/>
      <c r="I3473" s="20"/>
      <c r="J3473" s="20"/>
      <c r="K3473" s="20"/>
      <c r="L3473" s="20"/>
      <c r="M3473" s="20"/>
      <c r="N3473" s="20"/>
      <c r="O3473" s="20"/>
      <c r="P3473" s="20"/>
      <c r="Q3473" s="20"/>
      <c r="R3473" s="20"/>
      <c r="S3473" s="20"/>
      <c r="T3473" s="20"/>
      <c r="U3473" s="20"/>
      <c r="V3473" s="20"/>
      <c r="W3473" s="20"/>
    </row>
    <row r="3474" spans="1:23">
      <c r="A3474" s="20"/>
      <c r="B3474" s="20"/>
      <c r="C3474" s="20"/>
      <c r="D3474" s="20"/>
      <c r="E3474" s="20"/>
      <c r="F3474" s="20"/>
      <c r="G3474" s="20"/>
      <c r="H3474" s="20"/>
      <c r="I3474" s="20"/>
      <c r="J3474" s="20"/>
      <c r="K3474" s="20"/>
      <c r="L3474" s="20"/>
      <c r="M3474" s="20"/>
      <c r="N3474" s="20"/>
      <c r="O3474" s="20"/>
      <c r="P3474" s="20"/>
      <c r="Q3474" s="20"/>
      <c r="R3474" s="20"/>
      <c r="S3474" s="20"/>
      <c r="T3474" s="20"/>
      <c r="U3474" s="20"/>
      <c r="V3474" s="20"/>
      <c r="W3474" s="20"/>
    </row>
    <row r="3475" spans="1:23">
      <c r="A3475" s="20"/>
      <c r="B3475" s="20"/>
      <c r="C3475" s="20"/>
      <c r="D3475" s="20"/>
      <c r="E3475" s="20"/>
      <c r="F3475" s="20"/>
      <c r="G3475" s="20"/>
      <c r="H3475" s="20"/>
      <c r="I3475" s="20"/>
      <c r="J3475" s="20"/>
      <c r="K3475" s="20"/>
      <c r="L3475" s="20"/>
      <c r="M3475" s="20"/>
      <c r="N3475" s="20"/>
      <c r="O3475" s="20"/>
      <c r="P3475" s="20"/>
      <c r="Q3475" s="20"/>
      <c r="R3475" s="20"/>
      <c r="S3475" s="20"/>
      <c r="T3475" s="20"/>
      <c r="U3475" s="20"/>
      <c r="V3475" s="20"/>
      <c r="W3475" s="20"/>
    </row>
    <row r="3476" spans="1:23">
      <c r="A3476" s="20"/>
      <c r="B3476" s="20"/>
      <c r="C3476" s="20"/>
      <c r="D3476" s="20"/>
      <c r="E3476" s="20"/>
      <c r="F3476" s="20"/>
      <c r="G3476" s="20"/>
      <c r="H3476" s="20"/>
      <c r="I3476" s="20"/>
      <c r="J3476" s="20"/>
      <c r="K3476" s="20"/>
      <c r="L3476" s="20"/>
      <c r="M3476" s="20"/>
      <c r="N3476" s="20"/>
      <c r="O3476" s="20"/>
      <c r="P3476" s="20"/>
      <c r="Q3476" s="20"/>
      <c r="R3476" s="20"/>
      <c r="S3476" s="20"/>
      <c r="T3476" s="20"/>
      <c r="U3476" s="20"/>
      <c r="V3476" s="20"/>
      <c r="W3476" s="20"/>
    </row>
    <row r="3477" spans="1:23">
      <c r="A3477" s="20"/>
      <c r="B3477" s="20"/>
      <c r="C3477" s="20"/>
      <c r="D3477" s="20"/>
      <c r="E3477" s="20"/>
      <c r="F3477" s="20"/>
      <c r="G3477" s="20"/>
      <c r="H3477" s="20"/>
      <c r="I3477" s="20"/>
      <c r="J3477" s="20"/>
      <c r="K3477" s="20"/>
      <c r="L3477" s="20"/>
      <c r="M3477" s="20"/>
      <c r="N3477" s="20"/>
      <c r="O3477" s="20"/>
      <c r="P3477" s="20"/>
      <c r="Q3477" s="20"/>
      <c r="R3477" s="20"/>
      <c r="S3477" s="20"/>
      <c r="T3477" s="20"/>
      <c r="U3477" s="20"/>
      <c r="V3477" s="20"/>
      <c r="W3477" s="20"/>
    </row>
    <row r="3478" spans="1:23">
      <c r="A3478" s="20"/>
      <c r="B3478" s="20"/>
      <c r="C3478" s="20"/>
      <c r="D3478" s="20"/>
      <c r="E3478" s="20"/>
      <c r="F3478" s="20"/>
      <c r="G3478" s="20"/>
      <c r="H3478" s="20"/>
      <c r="I3478" s="20"/>
      <c r="J3478" s="20"/>
      <c r="K3478" s="20"/>
      <c r="L3478" s="20"/>
      <c r="M3478" s="20"/>
      <c r="N3478" s="20"/>
      <c r="O3478" s="20"/>
      <c r="P3478" s="20"/>
      <c r="Q3478" s="20"/>
      <c r="R3478" s="20"/>
      <c r="S3478" s="20"/>
      <c r="T3478" s="20"/>
      <c r="U3478" s="20"/>
      <c r="V3478" s="20"/>
      <c r="W3478" s="20"/>
    </row>
    <row r="3479" spans="1:23">
      <c r="A3479" s="20"/>
      <c r="B3479" s="20"/>
      <c r="C3479" s="20"/>
      <c r="D3479" s="20"/>
      <c r="E3479" s="20"/>
      <c r="F3479" s="20"/>
      <c r="G3479" s="20"/>
      <c r="H3479" s="20"/>
      <c r="I3479" s="20"/>
      <c r="J3479" s="20"/>
      <c r="K3479" s="20"/>
      <c r="L3479" s="20"/>
      <c r="M3479" s="20"/>
      <c r="N3479" s="20"/>
      <c r="O3479" s="20"/>
      <c r="P3479" s="20"/>
      <c r="Q3479" s="20"/>
      <c r="R3479" s="20"/>
      <c r="S3479" s="20"/>
      <c r="T3479" s="20"/>
      <c r="U3479" s="20"/>
      <c r="V3479" s="20"/>
      <c r="W3479" s="20"/>
    </row>
    <row r="3480" spans="1:23">
      <c r="A3480" s="20"/>
      <c r="B3480" s="20"/>
      <c r="C3480" s="20"/>
      <c r="D3480" s="20"/>
      <c r="E3480" s="20"/>
      <c r="F3480" s="20"/>
      <c r="G3480" s="20"/>
      <c r="H3480" s="20"/>
      <c r="I3480" s="20"/>
      <c r="J3480" s="20"/>
      <c r="K3480" s="20"/>
      <c r="L3480" s="20"/>
      <c r="M3480" s="20"/>
      <c r="N3480" s="20"/>
      <c r="O3480" s="20"/>
      <c r="P3480" s="20"/>
      <c r="Q3480" s="20"/>
      <c r="R3480" s="20"/>
      <c r="S3480" s="20"/>
      <c r="T3480" s="20"/>
      <c r="U3480" s="20"/>
      <c r="V3480" s="20"/>
      <c r="W3480" s="20"/>
    </row>
    <row r="3481" spans="1:23">
      <c r="A3481" s="20"/>
      <c r="B3481" s="20"/>
      <c r="C3481" s="20"/>
      <c r="D3481" s="20"/>
      <c r="E3481" s="20"/>
      <c r="F3481" s="20"/>
      <c r="G3481" s="20"/>
      <c r="H3481" s="20"/>
      <c r="I3481" s="20"/>
      <c r="J3481" s="20"/>
      <c r="K3481" s="20"/>
      <c r="L3481" s="20"/>
      <c r="M3481" s="20"/>
      <c r="N3481" s="20"/>
      <c r="O3481" s="20"/>
      <c r="P3481" s="20"/>
      <c r="Q3481" s="20"/>
      <c r="R3481" s="20"/>
      <c r="S3481" s="20"/>
      <c r="T3481" s="20"/>
      <c r="U3481" s="20"/>
      <c r="V3481" s="20"/>
      <c r="W3481" s="20"/>
    </row>
    <row r="3482" spans="1:23">
      <c r="A3482" s="20"/>
      <c r="B3482" s="20"/>
      <c r="C3482" s="20"/>
      <c r="D3482" s="20"/>
      <c r="E3482" s="20"/>
      <c r="F3482" s="20"/>
      <c r="G3482" s="20"/>
      <c r="H3482" s="20"/>
      <c r="I3482" s="20"/>
      <c r="J3482" s="20"/>
      <c r="K3482" s="20"/>
      <c r="L3482" s="20"/>
      <c r="M3482" s="20"/>
      <c r="N3482" s="20"/>
      <c r="O3482" s="20"/>
      <c r="P3482" s="20"/>
      <c r="Q3482" s="20"/>
      <c r="R3482" s="20"/>
      <c r="S3482" s="20"/>
      <c r="T3482" s="20"/>
      <c r="U3482" s="20"/>
      <c r="V3482" s="20"/>
      <c r="W3482" s="20"/>
    </row>
    <row r="3483" spans="1:23">
      <c r="A3483" s="20"/>
      <c r="B3483" s="20"/>
      <c r="C3483" s="20"/>
      <c r="D3483" s="20"/>
      <c r="E3483" s="20"/>
      <c r="F3483" s="20"/>
      <c r="G3483" s="20"/>
      <c r="H3483" s="20"/>
      <c r="I3483" s="20"/>
      <c r="J3483" s="20"/>
      <c r="K3483" s="20"/>
      <c r="L3483" s="20"/>
      <c r="M3483" s="20"/>
      <c r="N3483" s="20"/>
      <c r="O3483" s="20"/>
      <c r="P3483" s="20"/>
      <c r="Q3483" s="20"/>
      <c r="R3483" s="20"/>
      <c r="S3483" s="20"/>
      <c r="T3483" s="20"/>
      <c r="U3483" s="20"/>
      <c r="V3483" s="20"/>
      <c r="W3483" s="20"/>
    </row>
    <row r="3484" spans="1:23">
      <c r="A3484" s="20"/>
      <c r="B3484" s="20"/>
      <c r="C3484" s="20"/>
      <c r="D3484" s="20"/>
      <c r="E3484" s="20"/>
      <c r="F3484" s="20"/>
      <c r="G3484" s="20"/>
      <c r="H3484" s="20"/>
      <c r="I3484" s="20"/>
      <c r="J3484" s="20"/>
      <c r="K3484" s="20"/>
      <c r="L3484" s="20"/>
      <c r="M3484" s="20"/>
      <c r="N3484" s="20"/>
      <c r="O3484" s="20"/>
      <c r="P3484" s="20"/>
      <c r="Q3484" s="20"/>
      <c r="R3484" s="20"/>
      <c r="S3484" s="20"/>
      <c r="T3484" s="20"/>
      <c r="U3484" s="20"/>
      <c r="V3484" s="20"/>
      <c r="W3484" s="20"/>
    </row>
    <row r="3485" spans="1:23">
      <c r="A3485" s="20"/>
      <c r="B3485" s="20"/>
      <c r="C3485" s="20"/>
      <c r="D3485" s="20"/>
      <c r="E3485" s="20"/>
      <c r="F3485" s="20"/>
      <c r="G3485" s="20"/>
      <c r="H3485" s="20"/>
      <c r="I3485" s="20"/>
      <c r="J3485" s="20"/>
      <c r="K3485" s="20"/>
      <c r="L3485" s="20"/>
      <c r="M3485" s="20"/>
      <c r="N3485" s="20"/>
      <c r="O3485" s="20"/>
      <c r="P3485" s="20"/>
      <c r="Q3485" s="20"/>
      <c r="R3485" s="20"/>
      <c r="S3485" s="20"/>
      <c r="T3485" s="20"/>
      <c r="U3485" s="20"/>
      <c r="V3485" s="20"/>
      <c r="W3485" s="20"/>
    </row>
    <row r="3486" spans="1:23">
      <c r="A3486" s="20"/>
      <c r="B3486" s="20"/>
      <c r="C3486" s="20"/>
      <c r="D3486" s="20"/>
      <c r="E3486" s="20"/>
      <c r="F3486" s="20"/>
      <c r="G3486" s="20"/>
      <c r="H3486" s="20"/>
      <c r="I3486" s="20"/>
      <c r="J3486" s="20"/>
      <c r="K3486" s="20"/>
      <c r="L3486" s="20"/>
      <c r="M3486" s="20"/>
      <c r="N3486" s="20"/>
      <c r="O3486" s="20"/>
      <c r="P3486" s="20"/>
      <c r="Q3486" s="20"/>
      <c r="R3486" s="20"/>
      <c r="S3486" s="20"/>
      <c r="T3486" s="20"/>
      <c r="U3486" s="20"/>
      <c r="V3486" s="20"/>
      <c r="W3486" s="20"/>
    </row>
    <row r="3487" spans="1:23">
      <c r="A3487" s="20"/>
      <c r="B3487" s="20"/>
      <c r="C3487" s="20"/>
      <c r="D3487" s="20"/>
      <c r="E3487" s="20"/>
      <c r="F3487" s="20"/>
      <c r="G3487" s="20"/>
      <c r="H3487" s="20"/>
      <c r="I3487" s="20"/>
      <c r="J3487" s="20"/>
      <c r="K3487" s="20"/>
      <c r="L3487" s="20"/>
      <c r="M3487" s="20"/>
      <c r="N3487" s="20"/>
      <c r="O3487" s="20"/>
      <c r="P3487" s="20"/>
      <c r="Q3487" s="20"/>
      <c r="R3487" s="20"/>
      <c r="S3487" s="20"/>
      <c r="T3487" s="20"/>
      <c r="U3487" s="20"/>
      <c r="V3487" s="20"/>
      <c r="W3487" s="20"/>
    </row>
    <row r="3488" spans="1:23">
      <c r="A3488" s="20"/>
      <c r="B3488" s="20"/>
      <c r="C3488" s="20"/>
      <c r="D3488" s="20"/>
      <c r="E3488" s="20"/>
      <c r="F3488" s="20"/>
      <c r="G3488" s="20"/>
      <c r="H3488" s="20"/>
      <c r="I3488" s="20"/>
      <c r="J3488" s="20"/>
      <c r="K3488" s="20"/>
      <c r="L3488" s="20"/>
      <c r="M3488" s="20"/>
      <c r="N3488" s="20"/>
      <c r="O3488" s="20"/>
      <c r="P3488" s="20"/>
      <c r="Q3488" s="20"/>
      <c r="R3488" s="20"/>
      <c r="S3488" s="20"/>
      <c r="T3488" s="20"/>
      <c r="U3488" s="20"/>
      <c r="V3488" s="20"/>
      <c r="W3488" s="20"/>
    </row>
    <row r="3489" spans="1:23">
      <c r="A3489" s="20"/>
      <c r="B3489" s="20"/>
      <c r="C3489" s="20"/>
      <c r="D3489" s="20"/>
      <c r="E3489" s="20"/>
      <c r="F3489" s="20"/>
      <c r="G3489" s="20"/>
      <c r="H3489" s="20"/>
      <c r="I3489" s="20"/>
      <c r="J3489" s="20"/>
      <c r="K3489" s="20"/>
      <c r="L3489" s="20"/>
      <c r="M3489" s="20"/>
      <c r="N3489" s="20"/>
      <c r="O3489" s="20"/>
      <c r="P3489" s="20"/>
      <c r="Q3489" s="20"/>
      <c r="R3489" s="20"/>
      <c r="S3489" s="20"/>
      <c r="T3489" s="20"/>
      <c r="U3489" s="20"/>
      <c r="V3489" s="20"/>
      <c r="W3489" s="20"/>
    </row>
    <row r="3490" spans="1:23">
      <c r="A3490" s="20"/>
      <c r="B3490" s="20"/>
      <c r="C3490" s="20"/>
      <c r="D3490" s="20"/>
      <c r="E3490" s="20"/>
      <c r="F3490" s="20"/>
      <c r="G3490" s="20"/>
      <c r="H3490" s="20"/>
      <c r="I3490" s="20"/>
      <c r="J3490" s="20"/>
      <c r="K3490" s="20"/>
      <c r="L3490" s="20"/>
      <c r="M3490" s="20"/>
      <c r="N3490" s="20"/>
      <c r="O3490" s="20"/>
      <c r="P3490" s="20"/>
      <c r="Q3490" s="20"/>
      <c r="R3490" s="20"/>
      <c r="S3490" s="20"/>
      <c r="T3490" s="20"/>
      <c r="U3490" s="20"/>
      <c r="V3490" s="20"/>
      <c r="W3490" s="20"/>
    </row>
    <row r="3491" spans="1:23">
      <c r="A3491" s="20"/>
      <c r="B3491" s="20"/>
      <c r="C3491" s="20"/>
      <c r="D3491" s="20"/>
      <c r="E3491" s="20"/>
      <c r="F3491" s="20"/>
      <c r="G3491" s="20"/>
      <c r="H3491" s="20"/>
      <c r="I3491" s="20"/>
      <c r="J3491" s="20"/>
      <c r="K3491" s="20"/>
      <c r="L3491" s="20"/>
      <c r="M3491" s="20"/>
      <c r="N3491" s="20"/>
      <c r="O3491" s="20"/>
      <c r="P3491" s="20"/>
      <c r="Q3491" s="20"/>
      <c r="R3491" s="20"/>
      <c r="S3491" s="20"/>
      <c r="T3491" s="20"/>
      <c r="U3491" s="20"/>
      <c r="V3491" s="20"/>
      <c r="W3491" s="20"/>
    </row>
    <row r="3492" spans="1:23">
      <c r="A3492" s="20"/>
      <c r="B3492" s="20"/>
      <c r="C3492" s="20"/>
      <c r="D3492" s="20"/>
      <c r="E3492" s="20"/>
      <c r="F3492" s="20"/>
      <c r="G3492" s="20"/>
      <c r="H3492" s="20"/>
      <c r="I3492" s="20"/>
      <c r="J3492" s="20"/>
      <c r="K3492" s="20"/>
      <c r="L3492" s="20"/>
      <c r="M3492" s="20"/>
      <c r="N3492" s="20"/>
      <c r="O3492" s="20"/>
      <c r="P3492" s="20"/>
      <c r="Q3492" s="20"/>
      <c r="R3492" s="20"/>
      <c r="S3492" s="20"/>
      <c r="T3492" s="20"/>
      <c r="U3492" s="20"/>
      <c r="V3492" s="20"/>
      <c r="W3492" s="20"/>
    </row>
    <row r="3493" spans="1:23">
      <c r="A3493" s="20"/>
      <c r="B3493" s="20"/>
      <c r="C3493" s="20"/>
      <c r="D3493" s="20"/>
      <c r="E3493" s="20"/>
      <c r="F3493" s="20"/>
      <c r="G3493" s="20"/>
      <c r="H3493" s="20"/>
      <c r="I3493" s="20"/>
      <c r="J3493" s="20"/>
      <c r="K3493" s="20"/>
      <c r="L3493" s="20"/>
      <c r="M3493" s="20"/>
      <c r="N3493" s="20"/>
      <c r="O3493" s="20"/>
      <c r="P3493" s="20"/>
      <c r="Q3493" s="20"/>
      <c r="R3493" s="20"/>
      <c r="S3493" s="20"/>
      <c r="T3493" s="20"/>
      <c r="U3493" s="20"/>
      <c r="V3493" s="20"/>
      <c r="W3493" s="20"/>
    </row>
    <row r="3494" spans="1:23">
      <c r="A3494" s="20"/>
      <c r="B3494" s="20"/>
      <c r="C3494" s="20"/>
      <c r="D3494" s="20"/>
      <c r="E3494" s="20"/>
      <c r="F3494" s="20"/>
      <c r="G3494" s="20"/>
      <c r="H3494" s="20"/>
      <c r="I3494" s="20"/>
      <c r="J3494" s="20"/>
      <c r="K3494" s="20"/>
      <c r="L3494" s="20"/>
      <c r="M3494" s="20"/>
      <c r="N3494" s="20"/>
      <c r="O3494" s="20"/>
      <c r="P3494" s="20"/>
      <c r="Q3494" s="20"/>
      <c r="R3494" s="20"/>
      <c r="S3494" s="20"/>
      <c r="T3494" s="20"/>
      <c r="U3494" s="20"/>
      <c r="V3494" s="20"/>
      <c r="W3494" s="20"/>
    </row>
    <row r="3495" spans="1:23">
      <c r="A3495" s="20"/>
      <c r="B3495" s="20"/>
      <c r="C3495" s="20"/>
      <c r="D3495" s="20"/>
      <c r="E3495" s="20"/>
      <c r="F3495" s="20"/>
      <c r="G3495" s="20"/>
      <c r="H3495" s="20"/>
      <c r="I3495" s="20"/>
      <c r="J3495" s="20"/>
      <c r="K3495" s="20"/>
      <c r="L3495" s="20"/>
      <c r="M3495" s="20"/>
      <c r="N3495" s="20"/>
      <c r="O3495" s="20"/>
      <c r="P3495" s="20"/>
      <c r="Q3495" s="20"/>
      <c r="R3495" s="20"/>
      <c r="S3495" s="20"/>
      <c r="T3495" s="20"/>
      <c r="U3495" s="20"/>
      <c r="V3495" s="20"/>
      <c r="W3495" s="20"/>
    </row>
    <row r="3496" spans="1:23">
      <c r="A3496" s="20"/>
      <c r="B3496" s="20"/>
      <c r="C3496" s="20"/>
      <c r="D3496" s="20"/>
      <c r="E3496" s="20"/>
      <c r="F3496" s="20"/>
      <c r="G3496" s="20"/>
      <c r="H3496" s="20"/>
      <c r="I3496" s="20"/>
      <c r="J3496" s="20"/>
      <c r="K3496" s="20"/>
      <c r="L3496" s="20"/>
      <c r="M3496" s="20"/>
      <c r="N3496" s="20"/>
      <c r="O3496" s="20"/>
      <c r="P3496" s="20"/>
      <c r="Q3496" s="20"/>
      <c r="R3496" s="20"/>
      <c r="S3496" s="20"/>
      <c r="T3496" s="20"/>
      <c r="U3496" s="20"/>
      <c r="V3496" s="20"/>
      <c r="W3496" s="20"/>
    </row>
    <row r="3497" spans="1:23">
      <c r="A3497" s="20"/>
      <c r="B3497" s="20"/>
      <c r="C3497" s="20"/>
      <c r="D3497" s="20"/>
      <c r="E3497" s="20"/>
      <c r="F3497" s="20"/>
      <c r="G3497" s="20"/>
      <c r="H3497" s="20"/>
      <c r="I3497" s="20"/>
      <c r="J3497" s="20"/>
      <c r="K3497" s="20"/>
      <c r="L3497" s="20"/>
      <c r="M3497" s="20"/>
      <c r="N3497" s="20"/>
      <c r="O3497" s="20"/>
      <c r="P3497" s="20"/>
      <c r="Q3497" s="20"/>
      <c r="R3497" s="20"/>
      <c r="S3497" s="20"/>
      <c r="T3497" s="20"/>
      <c r="U3497" s="20"/>
      <c r="V3497" s="20"/>
      <c r="W3497" s="20"/>
    </row>
    <row r="3498" spans="1:23">
      <c r="A3498" s="20"/>
      <c r="B3498" s="20"/>
      <c r="C3498" s="20"/>
      <c r="D3498" s="20"/>
      <c r="E3498" s="20"/>
      <c r="F3498" s="20"/>
      <c r="G3498" s="20"/>
      <c r="H3498" s="20"/>
      <c r="I3498" s="20"/>
      <c r="J3498" s="20"/>
      <c r="K3498" s="20"/>
      <c r="L3498" s="20"/>
      <c r="M3498" s="20"/>
      <c r="N3498" s="20"/>
      <c r="O3498" s="20"/>
      <c r="P3498" s="20"/>
      <c r="Q3498" s="20"/>
      <c r="R3498" s="20"/>
      <c r="S3498" s="20"/>
      <c r="T3498" s="20"/>
      <c r="U3498" s="20"/>
      <c r="V3498" s="20"/>
      <c r="W3498" s="20"/>
    </row>
    <row r="3499" spans="1:23">
      <c r="A3499" s="20"/>
      <c r="B3499" s="20"/>
      <c r="C3499" s="20"/>
      <c r="D3499" s="20"/>
      <c r="E3499" s="20"/>
      <c r="F3499" s="20"/>
      <c r="G3499" s="20"/>
      <c r="H3499" s="20"/>
      <c r="I3499" s="20"/>
      <c r="J3499" s="20"/>
      <c r="K3499" s="20"/>
      <c r="L3499" s="20"/>
      <c r="M3499" s="20"/>
      <c r="N3499" s="20"/>
      <c r="O3499" s="20"/>
      <c r="P3499" s="20"/>
      <c r="Q3499" s="20"/>
      <c r="R3499" s="20"/>
      <c r="S3499" s="20"/>
      <c r="T3499" s="20"/>
      <c r="U3499" s="20"/>
      <c r="V3499" s="20"/>
      <c r="W3499" s="20"/>
    </row>
    <row r="3500" spans="1:23">
      <c r="A3500" s="20"/>
      <c r="B3500" s="20"/>
      <c r="C3500" s="20"/>
      <c r="D3500" s="20"/>
      <c r="E3500" s="20"/>
      <c r="F3500" s="20"/>
      <c r="G3500" s="20"/>
      <c r="H3500" s="20"/>
      <c r="I3500" s="20"/>
      <c r="J3500" s="20"/>
      <c r="K3500" s="20"/>
      <c r="L3500" s="20"/>
      <c r="M3500" s="20"/>
      <c r="N3500" s="20"/>
      <c r="O3500" s="20"/>
      <c r="P3500" s="20"/>
      <c r="Q3500" s="20"/>
      <c r="R3500" s="20"/>
      <c r="S3500" s="20"/>
      <c r="T3500" s="20"/>
      <c r="U3500" s="20"/>
      <c r="V3500" s="20"/>
      <c r="W3500" s="20"/>
    </row>
    <row r="3501" spans="1:23">
      <c r="A3501" s="20"/>
      <c r="B3501" s="20"/>
      <c r="C3501" s="20"/>
      <c r="D3501" s="20"/>
      <c r="E3501" s="20"/>
      <c r="F3501" s="20"/>
      <c r="G3501" s="20"/>
      <c r="H3501" s="20"/>
      <c r="I3501" s="20"/>
      <c r="J3501" s="20"/>
      <c r="K3501" s="20"/>
      <c r="L3501" s="20"/>
      <c r="M3501" s="20"/>
      <c r="N3501" s="20"/>
      <c r="O3501" s="20"/>
      <c r="P3501" s="20"/>
      <c r="Q3501" s="20"/>
      <c r="R3501" s="20"/>
      <c r="S3501" s="20"/>
      <c r="T3501" s="20"/>
      <c r="U3501" s="20"/>
      <c r="V3501" s="20"/>
      <c r="W3501" s="20"/>
    </row>
    <row r="3502" spans="1:23">
      <c r="A3502" s="20"/>
      <c r="B3502" s="20"/>
      <c r="C3502" s="20"/>
      <c r="D3502" s="20"/>
      <c r="E3502" s="20"/>
      <c r="F3502" s="20"/>
      <c r="G3502" s="20"/>
      <c r="H3502" s="20"/>
      <c r="I3502" s="20"/>
      <c r="J3502" s="20"/>
      <c r="K3502" s="20"/>
      <c r="L3502" s="20"/>
      <c r="M3502" s="20"/>
      <c r="N3502" s="20"/>
      <c r="O3502" s="20"/>
      <c r="P3502" s="20"/>
      <c r="Q3502" s="20"/>
      <c r="R3502" s="20"/>
      <c r="S3502" s="20"/>
      <c r="T3502" s="20"/>
      <c r="U3502" s="20"/>
      <c r="V3502" s="20"/>
      <c r="W3502" s="20"/>
    </row>
    <row r="3503" spans="1:23">
      <c r="A3503" s="20"/>
      <c r="B3503" s="20"/>
      <c r="C3503" s="20"/>
      <c r="D3503" s="20"/>
      <c r="E3503" s="20"/>
      <c r="F3503" s="20"/>
      <c r="G3503" s="20"/>
      <c r="H3503" s="20"/>
      <c r="I3503" s="20"/>
      <c r="J3503" s="20"/>
      <c r="K3503" s="20"/>
      <c r="L3503" s="20"/>
      <c r="M3503" s="20"/>
      <c r="N3503" s="20"/>
      <c r="O3503" s="20"/>
      <c r="P3503" s="20"/>
      <c r="Q3503" s="20"/>
      <c r="R3503" s="20"/>
      <c r="S3503" s="20"/>
      <c r="T3503" s="20"/>
      <c r="U3503" s="20"/>
      <c r="V3503" s="20"/>
      <c r="W3503" s="20"/>
    </row>
    <row r="3504" spans="1:23">
      <c r="A3504" s="20"/>
      <c r="B3504" s="20"/>
      <c r="C3504" s="20"/>
      <c r="D3504" s="20"/>
      <c r="E3504" s="20"/>
      <c r="F3504" s="20"/>
      <c r="G3504" s="20"/>
      <c r="H3504" s="20"/>
      <c r="I3504" s="20"/>
      <c r="J3504" s="20"/>
      <c r="K3504" s="20"/>
      <c r="L3504" s="20"/>
      <c r="M3504" s="20"/>
      <c r="N3504" s="20"/>
      <c r="O3504" s="20"/>
      <c r="P3504" s="20"/>
      <c r="Q3504" s="20"/>
      <c r="R3504" s="20"/>
      <c r="S3504" s="20"/>
      <c r="T3504" s="20"/>
      <c r="U3504" s="20"/>
      <c r="V3504" s="20"/>
      <c r="W3504" s="20"/>
    </row>
    <row r="3505" spans="1:23">
      <c r="A3505" s="20"/>
      <c r="B3505" s="20"/>
      <c r="C3505" s="20"/>
      <c r="D3505" s="20"/>
      <c r="E3505" s="20"/>
      <c r="F3505" s="20"/>
      <c r="G3505" s="20"/>
      <c r="H3505" s="20"/>
      <c r="I3505" s="20"/>
      <c r="J3505" s="20"/>
      <c r="K3505" s="20"/>
      <c r="L3505" s="20"/>
      <c r="M3505" s="20"/>
      <c r="N3505" s="20"/>
      <c r="O3505" s="20"/>
      <c r="P3505" s="20"/>
      <c r="Q3505" s="20"/>
      <c r="R3505" s="20"/>
      <c r="S3505" s="20"/>
      <c r="T3505" s="20"/>
      <c r="U3505" s="20"/>
      <c r="V3505" s="20"/>
      <c r="W3505" s="20"/>
    </row>
    <row r="3506" spans="1:23">
      <c r="A3506" s="20"/>
      <c r="B3506" s="20"/>
      <c r="C3506" s="20"/>
      <c r="D3506" s="20"/>
      <c r="E3506" s="20"/>
      <c r="F3506" s="20"/>
      <c r="G3506" s="20"/>
      <c r="H3506" s="20"/>
      <c r="I3506" s="20"/>
      <c r="J3506" s="20"/>
      <c r="K3506" s="20"/>
      <c r="L3506" s="20"/>
      <c r="M3506" s="20"/>
      <c r="N3506" s="20"/>
      <c r="O3506" s="20"/>
      <c r="P3506" s="20"/>
      <c r="Q3506" s="20"/>
      <c r="R3506" s="20"/>
      <c r="S3506" s="20"/>
      <c r="T3506" s="20"/>
      <c r="U3506" s="20"/>
      <c r="V3506" s="20"/>
      <c r="W3506" s="20"/>
    </row>
    <row r="3507" spans="1:23">
      <c r="A3507" s="20"/>
      <c r="B3507" s="20"/>
      <c r="C3507" s="20"/>
      <c r="D3507" s="20"/>
      <c r="E3507" s="20"/>
      <c r="F3507" s="20"/>
      <c r="G3507" s="20"/>
      <c r="H3507" s="20"/>
      <c r="I3507" s="20"/>
      <c r="J3507" s="20"/>
      <c r="K3507" s="20"/>
      <c r="L3507" s="20"/>
      <c r="M3507" s="20"/>
      <c r="N3507" s="20"/>
      <c r="O3507" s="20"/>
      <c r="P3507" s="20"/>
      <c r="Q3507" s="20"/>
      <c r="R3507" s="20"/>
      <c r="S3507" s="20"/>
      <c r="T3507" s="20"/>
      <c r="U3507" s="20"/>
      <c r="V3507" s="20"/>
      <c r="W3507" s="20"/>
    </row>
    <row r="3508" spans="1:23">
      <c r="A3508" s="20"/>
      <c r="B3508" s="20"/>
      <c r="C3508" s="20"/>
      <c r="D3508" s="20"/>
      <c r="E3508" s="20"/>
      <c r="F3508" s="20"/>
      <c r="G3508" s="20"/>
      <c r="H3508" s="20"/>
      <c r="I3508" s="20"/>
      <c r="J3508" s="20"/>
      <c r="K3508" s="20"/>
      <c r="L3508" s="20"/>
      <c r="M3508" s="20"/>
      <c r="N3508" s="20"/>
      <c r="O3508" s="20"/>
      <c r="P3508" s="20"/>
      <c r="Q3508" s="20"/>
      <c r="R3508" s="20"/>
      <c r="S3508" s="20"/>
      <c r="T3508" s="20"/>
      <c r="U3508" s="20"/>
      <c r="V3508" s="20"/>
      <c r="W3508" s="20"/>
    </row>
    <row r="3509" spans="1:23">
      <c r="A3509" s="20"/>
      <c r="B3509" s="20"/>
      <c r="C3509" s="20"/>
      <c r="D3509" s="20"/>
      <c r="E3509" s="20"/>
      <c r="F3509" s="20"/>
      <c r="G3509" s="20"/>
      <c r="H3509" s="20"/>
      <c r="I3509" s="20"/>
      <c r="J3509" s="20"/>
      <c r="K3509" s="20"/>
      <c r="L3509" s="20"/>
      <c r="M3509" s="20"/>
      <c r="N3509" s="20"/>
      <c r="O3509" s="20"/>
      <c r="P3509" s="20"/>
      <c r="Q3509" s="20"/>
      <c r="R3509" s="20"/>
      <c r="S3509" s="20"/>
      <c r="T3509" s="20"/>
      <c r="U3509" s="20"/>
      <c r="V3509" s="20"/>
      <c r="W3509" s="20"/>
    </row>
    <row r="3510" spans="1:23">
      <c r="A3510" s="20"/>
      <c r="B3510" s="20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  <c r="M3510" s="20"/>
      <c r="N3510" s="20"/>
      <c r="O3510" s="20"/>
      <c r="P3510" s="20"/>
      <c r="Q3510" s="20"/>
      <c r="R3510" s="20"/>
      <c r="S3510" s="20"/>
      <c r="T3510" s="20"/>
      <c r="U3510" s="20"/>
      <c r="V3510" s="20"/>
      <c r="W3510" s="20"/>
    </row>
    <row r="3511" spans="1:23">
      <c r="A3511" s="20"/>
      <c r="B3511" s="20"/>
      <c r="C3511" s="20"/>
      <c r="D3511" s="20"/>
      <c r="E3511" s="20"/>
      <c r="F3511" s="20"/>
      <c r="G3511" s="20"/>
      <c r="H3511" s="20"/>
      <c r="I3511" s="20"/>
      <c r="J3511" s="20"/>
      <c r="K3511" s="20"/>
      <c r="L3511" s="20"/>
      <c r="M3511" s="20"/>
      <c r="N3511" s="20"/>
      <c r="O3511" s="20"/>
      <c r="P3511" s="20"/>
      <c r="Q3511" s="20"/>
      <c r="R3511" s="20"/>
      <c r="S3511" s="20"/>
      <c r="T3511" s="20"/>
      <c r="U3511" s="20"/>
      <c r="V3511" s="20"/>
      <c r="W3511" s="20"/>
    </row>
    <row r="3512" spans="1:23">
      <c r="A3512" s="20"/>
      <c r="B3512" s="20"/>
      <c r="C3512" s="20"/>
      <c r="D3512" s="20"/>
      <c r="E3512" s="20"/>
      <c r="F3512" s="20"/>
      <c r="G3512" s="20"/>
      <c r="H3512" s="20"/>
      <c r="I3512" s="20"/>
      <c r="J3512" s="20"/>
      <c r="K3512" s="20"/>
      <c r="L3512" s="20"/>
      <c r="M3512" s="20"/>
      <c r="N3512" s="20"/>
      <c r="O3512" s="20"/>
      <c r="P3512" s="20"/>
      <c r="Q3512" s="20"/>
      <c r="R3512" s="20"/>
      <c r="S3512" s="20"/>
      <c r="T3512" s="20"/>
      <c r="U3512" s="20"/>
      <c r="V3512" s="20"/>
      <c r="W3512" s="20"/>
    </row>
    <row r="3513" spans="1:23">
      <c r="A3513" s="20"/>
      <c r="B3513" s="20"/>
      <c r="C3513" s="20"/>
      <c r="D3513" s="20"/>
      <c r="E3513" s="20"/>
      <c r="F3513" s="20"/>
      <c r="G3513" s="20"/>
      <c r="H3513" s="20"/>
      <c r="I3513" s="20"/>
      <c r="J3513" s="20"/>
      <c r="K3513" s="20"/>
      <c r="L3513" s="20"/>
      <c r="M3513" s="20"/>
      <c r="N3513" s="20"/>
      <c r="O3513" s="20"/>
      <c r="P3513" s="20"/>
      <c r="Q3513" s="20"/>
      <c r="R3513" s="20"/>
      <c r="S3513" s="20"/>
      <c r="T3513" s="20"/>
      <c r="U3513" s="20"/>
      <c r="V3513" s="20"/>
      <c r="W3513" s="20"/>
    </row>
    <row r="3514" spans="1:23">
      <c r="A3514" s="20"/>
      <c r="B3514" s="20"/>
      <c r="C3514" s="20"/>
      <c r="D3514" s="20"/>
      <c r="E3514" s="20"/>
      <c r="F3514" s="20"/>
      <c r="G3514" s="20"/>
      <c r="H3514" s="20"/>
      <c r="I3514" s="20"/>
      <c r="J3514" s="20"/>
      <c r="K3514" s="20"/>
      <c r="L3514" s="20"/>
      <c r="M3514" s="20"/>
      <c r="N3514" s="20"/>
      <c r="O3514" s="20"/>
      <c r="P3514" s="20"/>
      <c r="Q3514" s="20"/>
      <c r="R3514" s="20"/>
      <c r="S3514" s="20"/>
      <c r="T3514" s="20"/>
      <c r="U3514" s="20"/>
      <c r="V3514" s="20"/>
      <c r="W3514" s="20"/>
    </row>
    <row r="3515" spans="1:23">
      <c r="A3515" s="20"/>
      <c r="B3515" s="20"/>
      <c r="C3515" s="20"/>
      <c r="D3515" s="20"/>
      <c r="E3515" s="20"/>
      <c r="F3515" s="20"/>
      <c r="G3515" s="20"/>
      <c r="H3515" s="20"/>
      <c r="I3515" s="20"/>
      <c r="J3515" s="20"/>
      <c r="K3515" s="20"/>
      <c r="L3515" s="20"/>
      <c r="M3515" s="20"/>
      <c r="N3515" s="20"/>
      <c r="O3515" s="20"/>
      <c r="P3515" s="20"/>
      <c r="Q3515" s="20"/>
      <c r="R3515" s="20"/>
      <c r="S3515" s="20"/>
      <c r="T3515" s="20"/>
      <c r="U3515" s="20"/>
      <c r="V3515" s="20"/>
      <c r="W3515" s="20"/>
    </row>
    <row r="3516" spans="1:23">
      <c r="A3516" s="20"/>
      <c r="B3516" s="20"/>
      <c r="C3516" s="20"/>
      <c r="D3516" s="20"/>
      <c r="E3516" s="20"/>
      <c r="F3516" s="20"/>
      <c r="G3516" s="20"/>
      <c r="H3516" s="20"/>
      <c r="I3516" s="20"/>
      <c r="J3516" s="20"/>
      <c r="K3516" s="20"/>
      <c r="L3516" s="20"/>
      <c r="M3516" s="20"/>
      <c r="N3516" s="20"/>
      <c r="O3516" s="20"/>
      <c r="P3516" s="20"/>
      <c r="Q3516" s="20"/>
      <c r="R3516" s="20"/>
      <c r="S3516" s="20"/>
      <c r="T3516" s="20"/>
      <c r="U3516" s="20"/>
      <c r="V3516" s="20"/>
      <c r="W3516" s="20"/>
    </row>
    <row r="3517" spans="1:23">
      <c r="A3517" s="20"/>
      <c r="B3517" s="20"/>
      <c r="C3517" s="20"/>
      <c r="D3517" s="20"/>
      <c r="E3517" s="20"/>
      <c r="F3517" s="20"/>
      <c r="G3517" s="20"/>
      <c r="H3517" s="20"/>
      <c r="I3517" s="20"/>
      <c r="J3517" s="20"/>
      <c r="K3517" s="20"/>
      <c r="L3517" s="20"/>
      <c r="M3517" s="20"/>
      <c r="N3517" s="20"/>
      <c r="O3517" s="20"/>
      <c r="P3517" s="20"/>
      <c r="Q3517" s="20"/>
      <c r="R3517" s="20"/>
      <c r="S3517" s="20"/>
      <c r="T3517" s="20"/>
      <c r="U3517" s="20"/>
      <c r="V3517" s="20"/>
      <c r="W3517" s="20"/>
    </row>
    <row r="3518" spans="1:23">
      <c r="A3518" s="20"/>
      <c r="B3518" s="20"/>
      <c r="C3518" s="20"/>
      <c r="D3518" s="20"/>
      <c r="E3518" s="20"/>
      <c r="F3518" s="20"/>
      <c r="G3518" s="20"/>
      <c r="H3518" s="20"/>
      <c r="I3518" s="20"/>
      <c r="J3518" s="20"/>
      <c r="K3518" s="20"/>
      <c r="L3518" s="20"/>
      <c r="M3518" s="20"/>
      <c r="N3518" s="20"/>
      <c r="O3518" s="20"/>
      <c r="P3518" s="20"/>
      <c r="Q3518" s="20"/>
      <c r="R3518" s="20"/>
      <c r="S3518" s="20"/>
      <c r="T3518" s="20"/>
      <c r="U3518" s="20"/>
      <c r="V3518" s="20"/>
      <c r="W3518" s="20"/>
    </row>
    <row r="3519" spans="1:23">
      <c r="A3519" s="20"/>
      <c r="B3519" s="20"/>
      <c r="C3519" s="20"/>
      <c r="D3519" s="20"/>
      <c r="E3519" s="20"/>
      <c r="F3519" s="20"/>
      <c r="G3519" s="20"/>
      <c r="H3519" s="20"/>
      <c r="I3519" s="20"/>
      <c r="J3519" s="20"/>
      <c r="K3519" s="20"/>
      <c r="L3519" s="20"/>
      <c r="M3519" s="20"/>
      <c r="N3519" s="20"/>
      <c r="O3519" s="20"/>
      <c r="P3519" s="20"/>
      <c r="Q3519" s="20"/>
      <c r="R3519" s="20"/>
      <c r="S3519" s="20"/>
      <c r="T3519" s="20"/>
      <c r="U3519" s="20"/>
      <c r="V3519" s="20"/>
      <c r="W3519" s="20"/>
    </row>
    <row r="3520" spans="1:23">
      <c r="A3520" s="20"/>
      <c r="B3520" s="20"/>
      <c r="C3520" s="20"/>
      <c r="D3520" s="20"/>
      <c r="E3520" s="20"/>
      <c r="F3520" s="20"/>
      <c r="G3520" s="20"/>
      <c r="H3520" s="20"/>
      <c r="I3520" s="20"/>
      <c r="J3520" s="20"/>
      <c r="K3520" s="20"/>
      <c r="L3520" s="20"/>
      <c r="M3520" s="20"/>
      <c r="N3520" s="20"/>
      <c r="O3520" s="20"/>
      <c r="P3520" s="20"/>
      <c r="Q3520" s="20"/>
      <c r="R3520" s="20"/>
      <c r="S3520" s="20"/>
      <c r="T3520" s="20"/>
      <c r="U3520" s="20"/>
      <c r="V3520" s="20"/>
      <c r="W3520" s="20"/>
    </row>
    <row r="3521" spans="1:23">
      <c r="A3521" s="20"/>
      <c r="B3521" s="20"/>
      <c r="C3521" s="20"/>
      <c r="D3521" s="20"/>
      <c r="E3521" s="20"/>
      <c r="F3521" s="20"/>
      <c r="G3521" s="20"/>
      <c r="H3521" s="20"/>
      <c r="I3521" s="20"/>
      <c r="J3521" s="20"/>
      <c r="K3521" s="20"/>
      <c r="L3521" s="20"/>
      <c r="M3521" s="20"/>
      <c r="N3521" s="20"/>
      <c r="O3521" s="20"/>
      <c r="P3521" s="20"/>
      <c r="Q3521" s="20"/>
      <c r="R3521" s="20"/>
      <c r="S3521" s="20"/>
      <c r="T3521" s="20"/>
      <c r="U3521" s="20"/>
      <c r="V3521" s="20"/>
      <c r="W3521" s="20"/>
    </row>
    <row r="3522" spans="1:23">
      <c r="A3522" s="20"/>
      <c r="B3522" s="20"/>
      <c r="C3522" s="20"/>
      <c r="D3522" s="20"/>
      <c r="E3522" s="20"/>
      <c r="F3522" s="20"/>
      <c r="G3522" s="20"/>
      <c r="H3522" s="20"/>
      <c r="I3522" s="20"/>
      <c r="J3522" s="20"/>
      <c r="K3522" s="20"/>
      <c r="L3522" s="20"/>
      <c r="M3522" s="20"/>
      <c r="N3522" s="20"/>
      <c r="O3522" s="20"/>
      <c r="P3522" s="20"/>
      <c r="Q3522" s="20"/>
      <c r="R3522" s="20"/>
      <c r="S3522" s="20"/>
      <c r="T3522" s="20"/>
      <c r="U3522" s="20"/>
      <c r="V3522" s="20"/>
      <c r="W3522" s="20"/>
    </row>
    <row r="3523" spans="1:23">
      <c r="A3523" s="20"/>
      <c r="B3523" s="20"/>
      <c r="C3523" s="20"/>
      <c r="D3523" s="20"/>
      <c r="E3523" s="20"/>
      <c r="F3523" s="20"/>
      <c r="G3523" s="20"/>
      <c r="H3523" s="20"/>
      <c r="I3523" s="20"/>
      <c r="J3523" s="20"/>
      <c r="K3523" s="20"/>
      <c r="L3523" s="20"/>
      <c r="M3523" s="20"/>
      <c r="N3523" s="20"/>
      <c r="O3523" s="20"/>
      <c r="P3523" s="20"/>
      <c r="Q3523" s="20"/>
      <c r="R3523" s="20"/>
      <c r="S3523" s="20"/>
      <c r="T3523" s="20"/>
      <c r="U3523" s="20"/>
      <c r="V3523" s="20"/>
      <c r="W3523" s="20"/>
    </row>
    <row r="3524" spans="1:23">
      <c r="A3524" s="20"/>
      <c r="B3524" s="20"/>
      <c r="C3524" s="20"/>
      <c r="D3524" s="20"/>
      <c r="E3524" s="20"/>
      <c r="F3524" s="20"/>
      <c r="G3524" s="20"/>
      <c r="H3524" s="20"/>
      <c r="I3524" s="20"/>
      <c r="J3524" s="20"/>
      <c r="K3524" s="20"/>
      <c r="L3524" s="20"/>
      <c r="M3524" s="20"/>
      <c r="N3524" s="20"/>
      <c r="O3524" s="20"/>
      <c r="P3524" s="20"/>
      <c r="Q3524" s="20"/>
      <c r="R3524" s="20"/>
      <c r="S3524" s="20"/>
      <c r="T3524" s="20"/>
      <c r="U3524" s="20"/>
      <c r="V3524" s="20"/>
      <c r="W3524" s="20"/>
    </row>
    <row r="3525" spans="1:23">
      <c r="A3525" s="20"/>
      <c r="B3525" s="20"/>
      <c r="C3525" s="20"/>
      <c r="D3525" s="20"/>
      <c r="E3525" s="20"/>
      <c r="F3525" s="20"/>
      <c r="G3525" s="20"/>
      <c r="H3525" s="20"/>
      <c r="I3525" s="20"/>
      <c r="J3525" s="20"/>
      <c r="K3525" s="20"/>
      <c r="L3525" s="20"/>
      <c r="M3525" s="20"/>
      <c r="N3525" s="20"/>
      <c r="O3525" s="20"/>
      <c r="P3525" s="20"/>
      <c r="Q3525" s="20"/>
      <c r="R3525" s="20"/>
      <c r="S3525" s="20"/>
      <c r="T3525" s="20"/>
      <c r="U3525" s="20"/>
      <c r="V3525" s="20"/>
      <c r="W3525" s="20"/>
    </row>
    <row r="3526" spans="1:23">
      <c r="A3526" s="20"/>
      <c r="B3526" s="20"/>
      <c r="C3526" s="20"/>
      <c r="D3526" s="20"/>
      <c r="E3526" s="20"/>
      <c r="F3526" s="20"/>
      <c r="G3526" s="20"/>
      <c r="H3526" s="20"/>
      <c r="I3526" s="20"/>
      <c r="J3526" s="20"/>
      <c r="K3526" s="20"/>
      <c r="L3526" s="20"/>
      <c r="M3526" s="20"/>
      <c r="N3526" s="20"/>
      <c r="O3526" s="20"/>
      <c r="P3526" s="20"/>
      <c r="Q3526" s="20"/>
      <c r="R3526" s="20"/>
      <c r="S3526" s="20"/>
      <c r="T3526" s="20"/>
      <c r="U3526" s="20"/>
      <c r="V3526" s="20"/>
      <c r="W3526" s="20"/>
    </row>
    <row r="3527" spans="1:23">
      <c r="A3527" s="20"/>
      <c r="B3527" s="20"/>
      <c r="C3527" s="20"/>
      <c r="D3527" s="20"/>
      <c r="E3527" s="20"/>
      <c r="F3527" s="20"/>
      <c r="G3527" s="20"/>
      <c r="H3527" s="20"/>
      <c r="I3527" s="20"/>
      <c r="J3527" s="20"/>
      <c r="K3527" s="20"/>
      <c r="L3527" s="20"/>
      <c r="M3527" s="20"/>
      <c r="N3527" s="20"/>
      <c r="O3527" s="20"/>
      <c r="P3527" s="20"/>
      <c r="Q3527" s="20"/>
      <c r="R3527" s="20"/>
      <c r="S3527" s="20"/>
      <c r="T3527" s="20"/>
      <c r="U3527" s="20"/>
      <c r="V3527" s="20"/>
      <c r="W3527" s="20"/>
    </row>
    <row r="3528" spans="1:23">
      <c r="A3528" s="20"/>
      <c r="B3528" s="20"/>
      <c r="C3528" s="20"/>
      <c r="D3528" s="20"/>
      <c r="E3528" s="20"/>
      <c r="F3528" s="20"/>
      <c r="G3528" s="20"/>
      <c r="H3528" s="20"/>
      <c r="I3528" s="20"/>
      <c r="J3528" s="20"/>
      <c r="K3528" s="20"/>
      <c r="L3528" s="20"/>
      <c r="M3528" s="20"/>
      <c r="N3528" s="20"/>
      <c r="O3528" s="20"/>
      <c r="P3528" s="20"/>
      <c r="Q3528" s="20"/>
      <c r="R3528" s="20"/>
      <c r="S3528" s="20"/>
      <c r="T3528" s="20"/>
      <c r="U3528" s="20"/>
      <c r="V3528" s="20"/>
      <c r="W3528" s="20"/>
    </row>
    <row r="3529" spans="1:23">
      <c r="A3529" s="20"/>
      <c r="B3529" s="20"/>
      <c r="C3529" s="20"/>
      <c r="D3529" s="20"/>
      <c r="E3529" s="20"/>
      <c r="F3529" s="20"/>
      <c r="G3529" s="20"/>
      <c r="H3529" s="20"/>
      <c r="I3529" s="20"/>
      <c r="J3529" s="20"/>
      <c r="K3529" s="20"/>
      <c r="L3529" s="20"/>
      <c r="M3529" s="20"/>
      <c r="N3529" s="20"/>
      <c r="O3529" s="20"/>
      <c r="P3529" s="20"/>
      <c r="Q3529" s="20"/>
      <c r="R3529" s="20"/>
      <c r="S3529" s="20"/>
      <c r="T3529" s="20"/>
      <c r="U3529" s="20"/>
      <c r="V3529" s="20"/>
      <c r="W3529" s="20"/>
    </row>
    <row r="3530" spans="1:23">
      <c r="A3530" s="20"/>
      <c r="B3530" s="20"/>
      <c r="C3530" s="20"/>
      <c r="D3530" s="20"/>
      <c r="E3530" s="20"/>
      <c r="F3530" s="20"/>
      <c r="G3530" s="20"/>
      <c r="H3530" s="20"/>
      <c r="I3530" s="20"/>
      <c r="J3530" s="20"/>
      <c r="K3530" s="20"/>
      <c r="L3530" s="20"/>
      <c r="M3530" s="20"/>
      <c r="N3530" s="20"/>
      <c r="O3530" s="20"/>
      <c r="P3530" s="20"/>
      <c r="Q3530" s="20"/>
      <c r="R3530" s="20"/>
      <c r="S3530" s="20"/>
      <c r="T3530" s="20"/>
      <c r="U3530" s="20"/>
      <c r="V3530" s="20"/>
      <c r="W3530" s="20"/>
    </row>
    <row r="3531" spans="1:23">
      <c r="A3531" s="20"/>
      <c r="B3531" s="20"/>
      <c r="C3531" s="20"/>
      <c r="D3531" s="20"/>
      <c r="E3531" s="20"/>
      <c r="F3531" s="20"/>
      <c r="G3531" s="20"/>
      <c r="H3531" s="20"/>
      <c r="I3531" s="20"/>
      <c r="J3531" s="20"/>
      <c r="K3531" s="20"/>
      <c r="L3531" s="20"/>
      <c r="M3531" s="20"/>
      <c r="N3531" s="20"/>
      <c r="O3531" s="20"/>
      <c r="P3531" s="20"/>
      <c r="Q3531" s="20"/>
      <c r="R3531" s="20"/>
      <c r="S3531" s="20"/>
      <c r="T3531" s="20"/>
      <c r="U3531" s="20"/>
      <c r="V3531" s="20"/>
      <c r="W3531" s="20"/>
    </row>
    <row r="3532" spans="1:23">
      <c r="A3532" s="20"/>
      <c r="B3532" s="20"/>
      <c r="C3532" s="20"/>
      <c r="D3532" s="20"/>
      <c r="E3532" s="20"/>
      <c r="F3532" s="20"/>
      <c r="G3532" s="20"/>
      <c r="H3532" s="20"/>
      <c r="I3532" s="20"/>
      <c r="J3532" s="20"/>
      <c r="K3532" s="20"/>
      <c r="L3532" s="20"/>
      <c r="M3532" s="20"/>
      <c r="N3532" s="20"/>
      <c r="O3532" s="20"/>
      <c r="P3532" s="20"/>
      <c r="Q3532" s="20"/>
      <c r="R3532" s="20"/>
      <c r="S3532" s="20"/>
      <c r="T3532" s="20"/>
      <c r="U3532" s="20"/>
      <c r="V3532" s="20"/>
      <c r="W3532" s="20"/>
    </row>
    <row r="3533" spans="1:23">
      <c r="A3533" s="20"/>
      <c r="B3533" s="20"/>
      <c r="C3533" s="20"/>
      <c r="D3533" s="20"/>
      <c r="E3533" s="20"/>
      <c r="F3533" s="20"/>
      <c r="G3533" s="20"/>
      <c r="H3533" s="20"/>
      <c r="I3533" s="20"/>
      <c r="J3533" s="20"/>
      <c r="K3533" s="20"/>
      <c r="L3533" s="20"/>
      <c r="M3533" s="20"/>
      <c r="N3533" s="20"/>
      <c r="O3533" s="20"/>
      <c r="P3533" s="20"/>
      <c r="Q3533" s="20"/>
      <c r="R3533" s="20"/>
      <c r="S3533" s="20"/>
      <c r="T3533" s="20"/>
      <c r="U3533" s="20"/>
      <c r="V3533" s="20"/>
      <c r="W3533" s="20"/>
    </row>
    <row r="3534" spans="1:23">
      <c r="A3534" s="20"/>
      <c r="B3534" s="20"/>
      <c r="C3534" s="20"/>
      <c r="D3534" s="20"/>
      <c r="E3534" s="20"/>
      <c r="F3534" s="20"/>
      <c r="G3534" s="20"/>
      <c r="H3534" s="20"/>
      <c r="I3534" s="20"/>
      <c r="J3534" s="20"/>
      <c r="K3534" s="20"/>
      <c r="L3534" s="20"/>
      <c r="M3534" s="20"/>
      <c r="N3534" s="20"/>
      <c r="O3534" s="20"/>
      <c r="P3534" s="20"/>
      <c r="Q3534" s="20"/>
      <c r="R3534" s="20"/>
      <c r="S3534" s="20"/>
      <c r="T3534" s="20"/>
      <c r="U3534" s="20"/>
      <c r="V3534" s="20"/>
      <c r="W3534" s="20"/>
    </row>
    <row r="3535" spans="1:23">
      <c r="A3535" s="20"/>
      <c r="B3535" s="20"/>
      <c r="C3535" s="20"/>
      <c r="D3535" s="20"/>
      <c r="E3535" s="20"/>
      <c r="F3535" s="20"/>
      <c r="G3535" s="20"/>
      <c r="H3535" s="20"/>
      <c r="I3535" s="20"/>
      <c r="J3535" s="20"/>
      <c r="K3535" s="20"/>
      <c r="L3535" s="20"/>
      <c r="M3535" s="20"/>
      <c r="N3535" s="20"/>
      <c r="O3535" s="20"/>
      <c r="P3535" s="20"/>
      <c r="Q3535" s="20"/>
      <c r="R3535" s="20"/>
      <c r="S3535" s="20"/>
      <c r="T3535" s="20"/>
      <c r="U3535" s="20"/>
      <c r="V3535" s="20"/>
      <c r="W3535" s="20"/>
    </row>
    <row r="3536" spans="1:23">
      <c r="A3536" s="20"/>
      <c r="B3536" s="20"/>
      <c r="C3536" s="20"/>
      <c r="D3536" s="20"/>
      <c r="E3536" s="20"/>
      <c r="F3536" s="20"/>
      <c r="G3536" s="20"/>
      <c r="H3536" s="20"/>
      <c r="I3536" s="20"/>
      <c r="J3536" s="20"/>
      <c r="K3536" s="20"/>
      <c r="L3536" s="20"/>
      <c r="M3536" s="20"/>
      <c r="N3536" s="20"/>
      <c r="O3536" s="20"/>
      <c r="P3536" s="20"/>
      <c r="Q3536" s="20"/>
      <c r="R3536" s="20"/>
      <c r="S3536" s="20"/>
      <c r="T3536" s="20"/>
      <c r="U3536" s="20"/>
      <c r="V3536" s="20"/>
      <c r="W3536" s="20"/>
    </row>
    <row r="3537" spans="1:23">
      <c r="A3537" s="20"/>
      <c r="B3537" s="20"/>
      <c r="C3537" s="20"/>
      <c r="D3537" s="20"/>
      <c r="E3537" s="20"/>
      <c r="F3537" s="20"/>
      <c r="G3537" s="20"/>
      <c r="H3537" s="20"/>
      <c r="I3537" s="20"/>
      <c r="J3537" s="20"/>
      <c r="K3537" s="20"/>
      <c r="L3537" s="20"/>
      <c r="M3537" s="20"/>
      <c r="N3537" s="20"/>
      <c r="O3537" s="20"/>
      <c r="P3537" s="20"/>
      <c r="Q3537" s="20"/>
      <c r="R3537" s="20"/>
      <c r="S3537" s="20"/>
      <c r="T3537" s="20"/>
      <c r="U3537" s="20"/>
      <c r="V3537" s="20"/>
      <c r="W3537" s="20"/>
    </row>
    <row r="3538" spans="1:23">
      <c r="A3538" s="20"/>
      <c r="B3538" s="20"/>
      <c r="C3538" s="20"/>
      <c r="D3538" s="20"/>
      <c r="E3538" s="20"/>
      <c r="F3538" s="20"/>
      <c r="G3538" s="20"/>
      <c r="H3538" s="20"/>
      <c r="I3538" s="20"/>
      <c r="J3538" s="20"/>
      <c r="K3538" s="20"/>
      <c r="L3538" s="20"/>
      <c r="M3538" s="20"/>
      <c r="N3538" s="20"/>
      <c r="O3538" s="20"/>
      <c r="P3538" s="20"/>
      <c r="Q3538" s="20"/>
      <c r="R3538" s="20"/>
      <c r="S3538" s="20"/>
      <c r="T3538" s="20"/>
      <c r="U3538" s="20"/>
      <c r="V3538" s="20"/>
      <c r="W3538" s="20"/>
    </row>
    <row r="3539" spans="1:23">
      <c r="A3539" s="20"/>
      <c r="B3539" s="20"/>
      <c r="C3539" s="20"/>
      <c r="D3539" s="20"/>
      <c r="E3539" s="20"/>
      <c r="F3539" s="20"/>
      <c r="G3539" s="20"/>
      <c r="H3539" s="20"/>
      <c r="I3539" s="20"/>
      <c r="J3539" s="20"/>
      <c r="K3539" s="20"/>
      <c r="L3539" s="20"/>
      <c r="M3539" s="20"/>
      <c r="N3539" s="20"/>
      <c r="O3539" s="20"/>
      <c r="P3539" s="20"/>
      <c r="Q3539" s="20"/>
      <c r="R3539" s="20"/>
      <c r="S3539" s="20"/>
      <c r="T3539" s="20"/>
      <c r="U3539" s="20"/>
      <c r="V3539" s="20"/>
      <c r="W3539" s="20"/>
    </row>
    <row r="3540" spans="1:23">
      <c r="A3540" s="20"/>
      <c r="B3540" s="20"/>
      <c r="C3540" s="20"/>
      <c r="D3540" s="20"/>
      <c r="E3540" s="20"/>
      <c r="F3540" s="20"/>
      <c r="G3540" s="20"/>
      <c r="H3540" s="20"/>
      <c r="I3540" s="20"/>
      <c r="J3540" s="20"/>
      <c r="K3540" s="20"/>
      <c r="L3540" s="20"/>
      <c r="M3540" s="20"/>
      <c r="N3540" s="20"/>
      <c r="O3540" s="20"/>
      <c r="P3540" s="20"/>
      <c r="Q3540" s="20"/>
      <c r="R3540" s="20"/>
      <c r="S3540" s="20"/>
      <c r="T3540" s="20"/>
      <c r="U3540" s="20"/>
      <c r="V3540" s="20"/>
      <c r="W3540" s="20"/>
    </row>
    <row r="3541" spans="1:23">
      <c r="A3541" s="20"/>
      <c r="B3541" s="20"/>
      <c r="C3541" s="20"/>
      <c r="D3541" s="20"/>
      <c r="E3541" s="20"/>
      <c r="F3541" s="20"/>
      <c r="G3541" s="20"/>
      <c r="H3541" s="20"/>
      <c r="I3541" s="20"/>
      <c r="J3541" s="20"/>
      <c r="K3541" s="20"/>
      <c r="L3541" s="20"/>
      <c r="M3541" s="20"/>
      <c r="N3541" s="20"/>
      <c r="O3541" s="20"/>
      <c r="P3541" s="20"/>
      <c r="Q3541" s="20"/>
      <c r="R3541" s="20"/>
      <c r="S3541" s="20"/>
      <c r="T3541" s="20"/>
      <c r="U3541" s="20"/>
      <c r="V3541" s="20"/>
      <c r="W3541" s="20"/>
    </row>
    <row r="3542" spans="1:23">
      <c r="A3542" s="20"/>
      <c r="B3542" s="20"/>
      <c r="C3542" s="20"/>
      <c r="D3542" s="20"/>
      <c r="E3542" s="20"/>
      <c r="F3542" s="20"/>
      <c r="G3542" s="20"/>
      <c r="H3542" s="20"/>
      <c r="I3542" s="20"/>
      <c r="J3542" s="20"/>
      <c r="K3542" s="20"/>
      <c r="L3542" s="20"/>
      <c r="M3542" s="20"/>
      <c r="N3542" s="20"/>
      <c r="O3542" s="20"/>
      <c r="P3542" s="20"/>
      <c r="Q3542" s="20"/>
      <c r="R3542" s="20"/>
      <c r="S3542" s="20"/>
      <c r="T3542" s="20"/>
      <c r="U3542" s="20"/>
      <c r="V3542" s="20"/>
      <c r="W3542" s="20"/>
    </row>
    <row r="3543" spans="1:23">
      <c r="A3543" s="20"/>
      <c r="B3543" s="20"/>
      <c r="C3543" s="20"/>
      <c r="D3543" s="20"/>
      <c r="E3543" s="20"/>
      <c r="F3543" s="20"/>
      <c r="G3543" s="20"/>
      <c r="H3543" s="20"/>
      <c r="I3543" s="20"/>
      <c r="J3543" s="20"/>
      <c r="K3543" s="20"/>
      <c r="L3543" s="20"/>
      <c r="M3543" s="20"/>
      <c r="N3543" s="20"/>
      <c r="O3543" s="20"/>
      <c r="P3543" s="20"/>
      <c r="Q3543" s="20"/>
      <c r="R3543" s="20"/>
      <c r="S3543" s="20"/>
      <c r="T3543" s="20"/>
      <c r="U3543" s="20"/>
      <c r="V3543" s="20"/>
      <c r="W3543" s="20"/>
    </row>
    <row r="3544" spans="1:23">
      <c r="A3544" s="20"/>
      <c r="B3544" s="20"/>
      <c r="C3544" s="20"/>
      <c r="D3544" s="20"/>
      <c r="E3544" s="20"/>
      <c r="F3544" s="20"/>
      <c r="G3544" s="20"/>
      <c r="H3544" s="20"/>
      <c r="I3544" s="20"/>
      <c r="J3544" s="20"/>
      <c r="K3544" s="20"/>
      <c r="L3544" s="20"/>
      <c r="M3544" s="20"/>
      <c r="N3544" s="20"/>
      <c r="O3544" s="20"/>
      <c r="P3544" s="20"/>
      <c r="Q3544" s="20"/>
      <c r="R3544" s="20"/>
      <c r="S3544" s="20"/>
      <c r="T3544" s="20"/>
      <c r="U3544" s="20"/>
      <c r="V3544" s="20"/>
      <c r="W3544" s="20"/>
    </row>
    <row r="3545" spans="1:23">
      <c r="A3545" s="20"/>
      <c r="B3545" s="20"/>
      <c r="C3545" s="20"/>
      <c r="D3545" s="20"/>
      <c r="E3545" s="20"/>
      <c r="F3545" s="20"/>
      <c r="G3545" s="20"/>
      <c r="H3545" s="20"/>
      <c r="I3545" s="20"/>
      <c r="J3545" s="20"/>
      <c r="K3545" s="20"/>
      <c r="L3545" s="20"/>
      <c r="M3545" s="20"/>
      <c r="N3545" s="20"/>
      <c r="O3545" s="20"/>
      <c r="P3545" s="20"/>
      <c r="Q3545" s="20"/>
      <c r="R3545" s="20"/>
      <c r="S3545" s="20"/>
      <c r="T3545" s="20"/>
      <c r="U3545" s="20"/>
      <c r="V3545" s="20"/>
      <c r="W3545" s="20"/>
    </row>
    <row r="3546" spans="1:23">
      <c r="A3546" s="20"/>
      <c r="B3546" s="20"/>
      <c r="C3546" s="20"/>
      <c r="D3546" s="20"/>
      <c r="E3546" s="20"/>
      <c r="F3546" s="20"/>
      <c r="G3546" s="20"/>
      <c r="H3546" s="20"/>
      <c r="I3546" s="20"/>
      <c r="J3546" s="20"/>
      <c r="K3546" s="20"/>
      <c r="L3546" s="20"/>
      <c r="M3546" s="20"/>
      <c r="N3546" s="20"/>
      <c r="O3546" s="20"/>
      <c r="P3546" s="20"/>
      <c r="Q3546" s="20"/>
      <c r="R3546" s="20"/>
      <c r="S3546" s="20"/>
      <c r="T3546" s="20"/>
      <c r="U3546" s="20"/>
      <c r="V3546" s="20"/>
      <c r="W3546" s="20"/>
    </row>
    <row r="3547" spans="1:23">
      <c r="A3547" s="20"/>
      <c r="B3547" s="20"/>
      <c r="C3547" s="20"/>
      <c r="D3547" s="20"/>
      <c r="E3547" s="20"/>
      <c r="F3547" s="20"/>
      <c r="G3547" s="20"/>
      <c r="H3547" s="20"/>
      <c r="I3547" s="20"/>
      <c r="J3547" s="20"/>
      <c r="K3547" s="20"/>
      <c r="L3547" s="20"/>
      <c r="M3547" s="20"/>
      <c r="N3547" s="20"/>
      <c r="O3547" s="20"/>
      <c r="P3547" s="20"/>
      <c r="Q3547" s="20"/>
      <c r="R3547" s="20"/>
      <c r="S3547" s="20"/>
      <c r="T3547" s="20"/>
      <c r="U3547" s="20"/>
      <c r="V3547" s="20"/>
      <c r="W3547" s="20"/>
    </row>
    <row r="3548" spans="1:23">
      <c r="A3548" s="20"/>
      <c r="B3548" s="20"/>
      <c r="C3548" s="20"/>
      <c r="D3548" s="20"/>
      <c r="E3548" s="20"/>
      <c r="F3548" s="20"/>
      <c r="G3548" s="20"/>
      <c r="H3548" s="20"/>
      <c r="I3548" s="20"/>
      <c r="J3548" s="20"/>
      <c r="K3548" s="20"/>
      <c r="L3548" s="20"/>
      <c r="M3548" s="20"/>
      <c r="N3548" s="20"/>
      <c r="O3548" s="20"/>
      <c r="P3548" s="20"/>
      <c r="Q3548" s="20"/>
      <c r="R3548" s="20"/>
      <c r="S3548" s="20"/>
      <c r="T3548" s="20"/>
      <c r="U3548" s="20"/>
      <c r="V3548" s="20"/>
      <c r="W3548" s="20"/>
    </row>
    <row r="3549" spans="1:23">
      <c r="A3549" s="20"/>
      <c r="B3549" s="20"/>
      <c r="C3549" s="20"/>
      <c r="D3549" s="20"/>
      <c r="E3549" s="20"/>
      <c r="F3549" s="20"/>
      <c r="G3549" s="20"/>
      <c r="H3549" s="20"/>
      <c r="I3549" s="20"/>
      <c r="J3549" s="20"/>
      <c r="K3549" s="20"/>
      <c r="L3549" s="20"/>
      <c r="M3549" s="20"/>
      <c r="N3549" s="20"/>
      <c r="O3549" s="20"/>
      <c r="P3549" s="20"/>
      <c r="Q3549" s="20"/>
      <c r="R3549" s="20"/>
      <c r="S3549" s="20"/>
      <c r="T3549" s="20"/>
      <c r="U3549" s="20"/>
      <c r="V3549" s="20"/>
      <c r="W3549" s="20"/>
    </row>
    <row r="3550" spans="1:23">
      <c r="A3550" s="20"/>
      <c r="B3550" s="20"/>
      <c r="C3550" s="20"/>
      <c r="D3550" s="20"/>
      <c r="E3550" s="20"/>
      <c r="F3550" s="20"/>
      <c r="G3550" s="20"/>
      <c r="H3550" s="20"/>
      <c r="I3550" s="20"/>
      <c r="J3550" s="20"/>
      <c r="K3550" s="20"/>
      <c r="L3550" s="20"/>
      <c r="M3550" s="20"/>
      <c r="N3550" s="20"/>
      <c r="O3550" s="20"/>
      <c r="P3550" s="20"/>
      <c r="Q3550" s="20"/>
      <c r="R3550" s="20"/>
      <c r="S3550" s="20"/>
      <c r="T3550" s="20"/>
      <c r="U3550" s="20"/>
      <c r="V3550" s="20"/>
      <c r="W3550" s="20"/>
    </row>
    <row r="3551" spans="1:23">
      <c r="A3551" s="20"/>
      <c r="B3551" s="20"/>
      <c r="C3551" s="20"/>
      <c r="D3551" s="20"/>
      <c r="E3551" s="20"/>
      <c r="F3551" s="20"/>
      <c r="G3551" s="20"/>
      <c r="H3551" s="20"/>
      <c r="I3551" s="20"/>
      <c r="J3551" s="20"/>
      <c r="K3551" s="20"/>
      <c r="L3551" s="20"/>
      <c r="M3551" s="20"/>
      <c r="N3551" s="20"/>
      <c r="O3551" s="20"/>
      <c r="P3551" s="20"/>
      <c r="Q3551" s="20"/>
      <c r="R3551" s="20"/>
      <c r="S3551" s="20"/>
      <c r="T3551" s="20"/>
      <c r="U3551" s="20"/>
      <c r="V3551" s="20"/>
      <c r="W3551" s="20"/>
    </row>
    <row r="3552" spans="1:23">
      <c r="A3552" s="20"/>
      <c r="B3552" s="20"/>
      <c r="C3552" s="20"/>
      <c r="D3552" s="20"/>
      <c r="E3552" s="20"/>
      <c r="F3552" s="20"/>
      <c r="G3552" s="20"/>
      <c r="H3552" s="20"/>
      <c r="I3552" s="20"/>
      <c r="J3552" s="20"/>
      <c r="K3552" s="20"/>
      <c r="L3552" s="20"/>
      <c r="M3552" s="20"/>
      <c r="N3552" s="20"/>
      <c r="O3552" s="20"/>
      <c r="P3552" s="20"/>
      <c r="Q3552" s="20"/>
      <c r="R3552" s="20"/>
      <c r="S3552" s="20"/>
      <c r="T3552" s="20"/>
      <c r="U3552" s="20"/>
      <c r="V3552" s="20"/>
      <c r="W3552" s="20"/>
    </row>
    <row r="3553" spans="1:23">
      <c r="A3553" s="20"/>
      <c r="B3553" s="20"/>
      <c r="C3553" s="20"/>
      <c r="D3553" s="20"/>
      <c r="E3553" s="20"/>
      <c r="F3553" s="20"/>
      <c r="G3553" s="20"/>
      <c r="H3553" s="20"/>
      <c r="I3553" s="20"/>
      <c r="J3553" s="20"/>
      <c r="K3553" s="20"/>
      <c r="L3553" s="20"/>
      <c r="M3553" s="20"/>
      <c r="N3553" s="20"/>
      <c r="O3553" s="20"/>
      <c r="P3553" s="20"/>
      <c r="Q3553" s="20"/>
      <c r="R3553" s="20"/>
      <c r="S3553" s="20"/>
      <c r="T3553" s="20"/>
      <c r="U3553" s="20"/>
      <c r="V3553" s="20"/>
      <c r="W3553" s="20"/>
    </row>
    <row r="3554" spans="1:23">
      <c r="A3554" s="20"/>
      <c r="B3554" s="20"/>
      <c r="C3554" s="20"/>
      <c r="D3554" s="20"/>
      <c r="E3554" s="20"/>
      <c r="F3554" s="20"/>
      <c r="G3554" s="20"/>
      <c r="H3554" s="20"/>
      <c r="I3554" s="20"/>
      <c r="J3554" s="20"/>
      <c r="K3554" s="20"/>
      <c r="L3554" s="20"/>
      <c r="M3554" s="20"/>
      <c r="N3554" s="20"/>
      <c r="O3554" s="20"/>
      <c r="P3554" s="20"/>
      <c r="Q3554" s="20"/>
      <c r="R3554" s="20"/>
      <c r="S3554" s="20"/>
      <c r="T3554" s="20"/>
      <c r="U3554" s="20"/>
      <c r="V3554" s="20"/>
      <c r="W3554" s="20"/>
    </row>
    <row r="3555" spans="1:23">
      <c r="A3555" s="20"/>
      <c r="B3555" s="20"/>
      <c r="C3555" s="20"/>
      <c r="D3555" s="20"/>
      <c r="E3555" s="20"/>
      <c r="F3555" s="20"/>
      <c r="G3555" s="20"/>
      <c r="H3555" s="20"/>
      <c r="I3555" s="20"/>
      <c r="J3555" s="20"/>
      <c r="K3555" s="20"/>
      <c r="L3555" s="20"/>
      <c r="M3555" s="20"/>
      <c r="N3555" s="20"/>
      <c r="O3555" s="20"/>
      <c r="P3555" s="20"/>
      <c r="Q3555" s="20"/>
      <c r="R3555" s="20"/>
      <c r="S3555" s="20"/>
      <c r="T3555" s="20"/>
      <c r="U3555" s="20"/>
      <c r="V3555" s="20"/>
      <c r="W3555" s="20"/>
    </row>
    <row r="3556" spans="1:23">
      <c r="A3556" s="20"/>
      <c r="B3556" s="20"/>
      <c r="C3556" s="20"/>
      <c r="D3556" s="20"/>
      <c r="E3556" s="20"/>
      <c r="F3556" s="20"/>
      <c r="G3556" s="20"/>
      <c r="H3556" s="20"/>
      <c r="I3556" s="20"/>
      <c r="J3556" s="20"/>
      <c r="K3556" s="20"/>
      <c r="L3556" s="20"/>
      <c r="M3556" s="20"/>
      <c r="N3556" s="20"/>
      <c r="O3556" s="20"/>
      <c r="P3556" s="20"/>
      <c r="Q3556" s="20"/>
      <c r="R3556" s="20"/>
      <c r="S3556" s="20"/>
      <c r="T3556" s="20"/>
      <c r="U3556" s="20"/>
      <c r="V3556" s="20"/>
      <c r="W3556" s="20"/>
    </row>
    <row r="3557" spans="1:23">
      <c r="A3557" s="20"/>
      <c r="B3557" s="20"/>
      <c r="C3557" s="20"/>
      <c r="D3557" s="20"/>
      <c r="E3557" s="20"/>
      <c r="F3557" s="20"/>
      <c r="G3557" s="20"/>
      <c r="H3557" s="20"/>
      <c r="I3557" s="20"/>
      <c r="J3557" s="20"/>
      <c r="K3557" s="20"/>
      <c r="L3557" s="20"/>
      <c r="M3557" s="20"/>
      <c r="N3557" s="20"/>
      <c r="O3557" s="20"/>
      <c r="P3557" s="20"/>
      <c r="Q3557" s="20"/>
      <c r="R3557" s="20"/>
      <c r="S3557" s="20"/>
      <c r="T3557" s="20"/>
      <c r="U3557" s="20"/>
      <c r="V3557" s="20"/>
      <c r="W3557" s="20"/>
    </row>
    <row r="3558" spans="1:23">
      <c r="A3558" s="20"/>
      <c r="B3558" s="20"/>
      <c r="C3558" s="20"/>
      <c r="D3558" s="20"/>
      <c r="E3558" s="20"/>
      <c r="F3558" s="20"/>
      <c r="G3558" s="20"/>
      <c r="H3558" s="20"/>
      <c r="I3558" s="20"/>
      <c r="J3558" s="20"/>
      <c r="K3558" s="20"/>
      <c r="L3558" s="20"/>
      <c r="M3558" s="20"/>
      <c r="N3558" s="20"/>
      <c r="O3558" s="20"/>
      <c r="P3558" s="20"/>
      <c r="Q3558" s="20"/>
      <c r="R3558" s="20"/>
      <c r="S3558" s="20"/>
      <c r="T3558" s="20"/>
      <c r="U3558" s="20"/>
      <c r="V3558" s="20"/>
      <c r="W3558" s="20"/>
    </row>
    <row r="3559" spans="1:23">
      <c r="A3559" s="20"/>
      <c r="B3559" s="20"/>
      <c r="C3559" s="20"/>
      <c r="D3559" s="20"/>
      <c r="E3559" s="20"/>
      <c r="F3559" s="20"/>
      <c r="G3559" s="20"/>
      <c r="H3559" s="20"/>
      <c r="I3559" s="20"/>
      <c r="J3559" s="20"/>
      <c r="K3559" s="20"/>
      <c r="L3559" s="20"/>
      <c r="M3559" s="20"/>
      <c r="N3559" s="20"/>
      <c r="O3559" s="20"/>
      <c r="P3559" s="20"/>
      <c r="Q3559" s="20"/>
      <c r="R3559" s="20"/>
      <c r="S3559" s="20"/>
      <c r="T3559" s="20"/>
      <c r="U3559" s="20"/>
      <c r="V3559" s="20"/>
      <c r="W3559" s="20"/>
    </row>
    <row r="3560" spans="1:23">
      <c r="A3560" s="20"/>
      <c r="B3560" s="20"/>
      <c r="C3560" s="20"/>
      <c r="D3560" s="20"/>
      <c r="E3560" s="20"/>
      <c r="F3560" s="20"/>
      <c r="G3560" s="20"/>
      <c r="H3560" s="20"/>
      <c r="I3560" s="20"/>
      <c r="J3560" s="20"/>
      <c r="K3560" s="20"/>
      <c r="L3560" s="20"/>
      <c r="M3560" s="20"/>
      <c r="N3560" s="20"/>
      <c r="O3560" s="20"/>
      <c r="P3560" s="20"/>
      <c r="Q3560" s="20"/>
      <c r="R3560" s="20"/>
      <c r="S3560" s="20"/>
      <c r="T3560" s="20"/>
      <c r="U3560" s="20"/>
      <c r="V3560" s="20"/>
      <c r="W3560" s="20"/>
    </row>
    <row r="3561" spans="1:23">
      <c r="A3561" s="20"/>
      <c r="B3561" s="20"/>
      <c r="C3561" s="20"/>
      <c r="D3561" s="20"/>
      <c r="E3561" s="20"/>
      <c r="F3561" s="20"/>
      <c r="G3561" s="20"/>
      <c r="H3561" s="20"/>
      <c r="I3561" s="20"/>
      <c r="J3561" s="20"/>
      <c r="K3561" s="20"/>
      <c r="L3561" s="20"/>
      <c r="M3561" s="20"/>
      <c r="N3561" s="20"/>
      <c r="O3561" s="20"/>
      <c r="P3561" s="20"/>
      <c r="Q3561" s="20"/>
      <c r="R3561" s="20"/>
      <c r="S3561" s="20"/>
      <c r="T3561" s="20"/>
      <c r="U3561" s="20"/>
      <c r="V3561" s="20"/>
      <c r="W3561" s="20"/>
    </row>
  </sheetData>
  <sheetProtection algorithmName="SHA-512" hashValue="PR0v4xHisoUHMW8wyWpNT7MwucPBPHucvNG6WHztH4K71JccZGyC+ONIei6UkzJn0U4jv75wPbX43bvrv7irNg==" saltValue="MSUIVtbBHdomDA0OIQyusg==" spinCount="100000" sheet="1" objects="1" scenarios="1"/>
  <mergeCells count="3">
    <mergeCell ref="D8:F10"/>
    <mergeCell ref="H8:J10"/>
    <mergeCell ref="D2:M6"/>
  </mergeCells>
  <pageMargins left="0.7" right="0.7" top="0.75" bottom="0.75" header="0.3" footer="0.3"/>
  <pageSetup paperSize="9" scale="6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0EE4B1041BCB44916D9A0BD2F84F65" ma:contentTypeVersion="13" ma:contentTypeDescription="Create a new document." ma:contentTypeScope="" ma:versionID="c1674569c8715f04e68a7bc18fd78436">
  <xsd:schema xmlns:xsd="http://www.w3.org/2001/XMLSchema" xmlns:xs="http://www.w3.org/2001/XMLSchema" xmlns:p="http://schemas.microsoft.com/office/2006/metadata/properties" xmlns:ns3="6e05dd58-e900-43cf-8fc8-2e60d678ca11" xmlns:ns4="693b1156-7739-49fd-8082-21e504529ac1" targetNamespace="http://schemas.microsoft.com/office/2006/metadata/properties" ma:root="true" ma:fieldsID="e3735ff70da942c421398a39aa6cadab" ns3:_="" ns4:_="">
    <xsd:import namespace="6e05dd58-e900-43cf-8fc8-2e60d678ca11"/>
    <xsd:import namespace="693b1156-7739-49fd-8082-21e504529a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5dd58-e900-43cf-8fc8-2e60d678ca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b1156-7739-49fd-8082-21e504529a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8A6AE7-2B2C-4F11-B796-9DA46F2EC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5dd58-e900-43cf-8fc8-2e60d678ca11"/>
    <ds:schemaRef ds:uri="693b1156-7739-49fd-8082-21e504529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512C66-21F6-40EA-A073-3D905997163A}">
  <ds:schemaRefs>
    <ds:schemaRef ds:uri="http://purl.org/dc/elements/1.1/"/>
    <ds:schemaRef ds:uri="http://schemas.microsoft.com/office/2006/metadata/properties"/>
    <ds:schemaRef ds:uri="693b1156-7739-49fd-8082-21e504529ac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e05dd58-e900-43cf-8fc8-2e60d678ca1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B7FD30-0DE1-4895-A284-FA409654D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POCA Fastrak Claim</vt:lpstr>
      <vt:lpstr>Decimal time converter</vt:lpstr>
      <vt:lpstr>'POCA Fastrak Claim'!Print_Area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McGovern, Hayley (LAA)</dc:creator>
  <cp:lastModifiedBy>Stevens, Phil (LAA)</cp:lastModifiedBy>
  <cp:lastPrinted>2017-06-27T08:23:04Z</cp:lastPrinted>
  <dcterms:created xsi:type="dcterms:W3CDTF">2017-02-24T13:07:37Z</dcterms:created>
  <dcterms:modified xsi:type="dcterms:W3CDTF">2022-10-18T10:33:07Z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0x010100450EE4B1041BCB44916D9A0BD2F84F65</vt:lpwstr>
  </property>
</Properties>
</file>