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fishstat\Callum\NQS\Publication\Final\2022\August\"/>
    </mc:Choice>
  </mc:AlternateContent>
  <xr:revisionPtr revIDLastSave="0" documentId="13_ncr:1_{76D8E23B-5EDB-4DAC-8926-5F94657AF9A9}" xr6:coauthVersionLast="47" xr6:coauthVersionMax="47" xr10:uidLastSave="{00000000-0000-0000-0000-000000000000}"/>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5" l="1"/>
  <c r="E68" i="5"/>
  <c r="E7" i="5"/>
  <c r="E8" i="5"/>
  <c r="E9" i="5"/>
  <c r="E10" i="5"/>
  <c r="E11"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61" i="5"/>
  <c r="E62" i="5"/>
  <c r="E63" i="5"/>
  <c r="E64" i="5"/>
  <c r="E65" i="5"/>
  <c r="E66" i="5"/>
  <c r="E67" i="5"/>
  <c r="E13" i="5"/>
  <c r="E12" i="5"/>
  <c r="G27" i="7" l="1"/>
  <c r="G28" i="7"/>
  <c r="G29" i="7"/>
  <c r="G30" i="7"/>
  <c r="G31" i="7"/>
  <c r="G32" i="7"/>
  <c r="G33" i="7"/>
  <c r="G26" i="7"/>
  <c r="F36" i="9" l="1"/>
  <c r="F32" i="9"/>
  <c r="F33" i="9"/>
  <c r="F34" i="9"/>
  <c r="F35" i="9"/>
  <c r="F29" i="9"/>
  <c r="F30" i="9"/>
  <c r="F31" i="9"/>
</calcChain>
</file>

<file path=xl/sharedStrings.xml><?xml version="1.0" encoding="utf-8"?>
<sst xmlns="http://schemas.openxmlformats.org/spreadsheetml/2006/main" count="179" uniqueCount="124">
  <si>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</si>
  <si>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</si>
  <si>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</si>
  <si>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</si>
  <si>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</si>
  <si>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</si>
  <si>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</si>
  <si>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</si>
  <si>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</si>
  <si>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</si>
  <si>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</si>
  <si>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</si>
  <si>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</si>
  <si>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</si>
  <si>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</si>
  <si>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</si>
  <si>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</si>
  <si>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</si>
  <si>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</si>
  <si>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</si>
  <si>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</si>
  <si>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</si>
  <si>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</si>
  <si>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</si>
  <si>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</si>
  <si>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</si>
  <si>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</si>
  <si>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</si>
  <si>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</si>
  <si>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</si>
  <si>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</si>
  <si>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</si>
  <si>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</si>
  <si>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</si>
  <si>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</si>
  <si>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</si>
  <si>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</si>
  <si>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</si>
  <si>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</si>
  <si>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</si>
  <si>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</si>
  <si>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Catfish</t>
  </si>
  <si>
    <t>Conger Eels</t>
  </si>
  <si>
    <t>Crabs (C.P.Mixed Sexes)</t>
  </si>
  <si>
    <t>Cuttlefish</t>
  </si>
  <si>
    <t>Dabs</t>
  </si>
  <si>
    <t>Flounder or Flukes</t>
  </si>
  <si>
    <t>Gurnards - Red</t>
  </si>
  <si>
    <t>Tub Gurnard</t>
  </si>
  <si>
    <t>Gurnard and Latchet</t>
  </si>
  <si>
    <t>Halibut</t>
  </si>
  <si>
    <t>John Dory</t>
  </si>
  <si>
    <t>Gurnards - Grey</t>
  </si>
  <si>
    <t>Lobsters</t>
  </si>
  <si>
    <t>Crabs - Velvet (Swim)</t>
  </si>
  <si>
    <t>Mullet - Other</t>
  </si>
  <si>
    <t>Octopus</t>
  </si>
  <si>
    <t>Pollack</t>
  </si>
  <si>
    <t>Sea Breams</t>
  </si>
  <si>
    <t>Scallops</t>
  </si>
  <si>
    <t>Sand Sole</t>
  </si>
  <si>
    <t>Squid</t>
  </si>
  <si>
    <t>Mixed Squid and Octopi</t>
  </si>
  <si>
    <t>Lesser Spotted Dog</t>
  </si>
  <si>
    <t>Green Crab</t>
  </si>
  <si>
    <t>Queen Scallops</t>
  </si>
  <si>
    <t>Starry Smooth Hound</t>
  </si>
  <si>
    <t>Turbot</t>
  </si>
  <si>
    <t>Whelks</t>
  </si>
  <si>
    <t>Greater Weever</t>
  </si>
  <si>
    <t>Sharks</t>
  </si>
  <si>
    <t>Wreckfish</t>
  </si>
  <si>
    <t>Time Series - Cumulative NQS uptake (Live Weight tonnes)</t>
  </si>
  <si>
    <t>Table 1</t>
  </si>
  <si>
    <t>Table 3</t>
  </si>
  <si>
    <t>Live weight landings (t) by month and cumulative totals over the year compared with previous years</t>
  </si>
  <si>
    <t>Area</t>
  </si>
  <si>
    <t>Western English Channel</t>
  </si>
  <si>
    <t>West of Scotland</t>
  </si>
  <si>
    <t>Central North Sea</t>
  </si>
  <si>
    <t>Irish Sea</t>
  </si>
  <si>
    <t>Southern North Sea</t>
  </si>
  <si>
    <t>Live Weight (tonnes)</t>
  </si>
  <si>
    <t>Table 4</t>
  </si>
  <si>
    <t>Table 2</t>
  </si>
  <si>
    <t>Other Species</t>
  </si>
  <si>
    <t>Horned and musky octopus</t>
  </si>
  <si>
    <t>Smoothhound</t>
  </si>
  <si>
    <t xml:space="preserve">Other Species </t>
  </si>
  <si>
    <t xml:space="preserve">Global/Total </t>
  </si>
  <si>
    <t>Surmullet</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</si>
  <si>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</si>
  <si>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</si>
  <si>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</si>
  <si>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</si>
  <si>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</si>
  <si>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</si>
  <si>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Mollusc</t>
  </si>
  <si>
    <t>Crustacean</t>
  </si>
  <si>
    <t>Pelagic</t>
  </si>
  <si>
    <t>Species group</t>
  </si>
  <si>
    <t>Usage Note</t>
  </si>
  <si>
    <t xml:space="preserve">Breakdown of data used for time series graphs by each month in 2021 &amp; 2022 </t>
  </si>
  <si>
    <t>% difference</t>
  </si>
  <si>
    <t>Where landings are less than 1 tonne no comparison has been made.</t>
  </si>
  <si>
    <t>Data for 2021 and 2022 is based upon the zone of capture as reported in the vessels logbook and landing declarations.</t>
  </si>
  <si>
    <t>Data rounded to nearest tonne.</t>
  </si>
  <si>
    <t>Data rounded to the nearest tonne.</t>
  </si>
  <si>
    <t>Usage note</t>
  </si>
  <si>
    <t xml:space="preserve">Data rounded to the nearest tonne. </t>
  </si>
  <si>
    <t>Data is rounded to nearest tonne.</t>
  </si>
  <si>
    <t>Key Trends</t>
  </si>
  <si>
    <t>Great Atlantic Scallop</t>
  </si>
  <si>
    <t>UK fleet landings in EU waters - based on reported zone of capture by species in August 2022</t>
  </si>
  <si>
    <t>UK fleet landings in EU waters based on reported zone of capture by area in August 2022</t>
  </si>
  <si>
    <t>August 2022 (Live weight tonnes)</t>
  </si>
  <si>
    <t>Landings of NQS in August 2022 by Main Species and Vessel Length Group</t>
  </si>
  <si>
    <t>Landings of NQS in August 2022 by species and vessel nationality</t>
  </si>
  <si>
    <t>Provisional Non-Quota uptake by UK vessels in EU waters August 2022</t>
  </si>
  <si>
    <t>This workbook was updated 23rd September 2022</t>
  </si>
  <si>
    <t>Live weight landings (t) of NQS for August 2022 by species</t>
  </si>
  <si>
    <t>Live weight landings (t) of NQS 6 Main species for August 2022 by area.</t>
  </si>
  <si>
    <t>Live weight landings (t) of NQS for August 2022 by vessel length group.</t>
  </si>
  <si>
    <t>Live weight landings (t) for August 2022 by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</si>
</sst>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0">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0" xfId="0" applyNumberFormat="1" applyFont="1" applyBorder="1"/>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3" fontId="0" fillId="0" borderId="0" xfId="0" applyNumberFormat="1" applyBorder="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229.46040000000002</c:v>
                </c:pt>
                <c:pt idx="1">
                  <c:v>297.87200000000001</c:v>
                </c:pt>
                <c:pt idx="2">
                  <c:v>340.5915</c:v>
                </c:pt>
                <c:pt idx="3">
                  <c:v>423.58410000000003</c:v>
                </c:pt>
                <c:pt idx="4">
                  <c:v>601.78210000000001</c:v>
                </c:pt>
                <c:pt idx="5">
                  <c:v>841.28809999999999</c:v>
                </c:pt>
                <c:pt idx="6">
                  <c:v>1206.2711999999999</c:v>
                </c:pt>
                <c:pt idx="7">
                  <c:v>2048.5288999999998</c:v>
                </c:pt>
                <c:pt idx="8">
                  <c:v>2651.9059999999999</c:v>
                </c:pt>
                <c:pt idx="9">
                  <c:v>3464.6205</c:v>
                </c:pt>
                <c:pt idx="10">
                  <c:v>4241.0151999999998</c:v>
                </c:pt>
                <c:pt idx="11">
                  <c:v>4760.9030999999995</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2022</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274.80620000000005</c:v>
                </c:pt>
                <c:pt idx="1">
                  <c:v>372.13090000000005</c:v>
                </c:pt>
                <c:pt idx="2">
                  <c:v>467.94350000000009</c:v>
                </c:pt>
                <c:pt idx="3">
                  <c:v>554.27580000000012</c:v>
                </c:pt>
                <c:pt idx="4">
                  <c:v>691.41020000000003</c:v>
                </c:pt>
                <c:pt idx="5">
                  <c:v>948.5766000000001</c:v>
                </c:pt>
                <c:pt idx="6">
                  <c:v>1446.087</c:v>
                </c:pt>
                <c:pt idx="7">
                  <c:v>1923.8339999999998</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269.1397</c:v>
                </c:pt>
                <c:pt idx="1">
                  <c:v>2.0607000000000002</c:v>
                </c:pt>
                <c:pt idx="2">
                  <c:v>190.69450000000001</c:v>
                </c:pt>
                <c:pt idx="3">
                  <c:v>0.16300000000000001</c:v>
                </c:pt>
                <c:pt idx="4">
                  <c:v>0</c:v>
                </c:pt>
                <c:pt idx="5">
                  <c:v>0</c:v>
                </c:pt>
                <c:pt idx="6" formatCode="0">
                  <c:v>68.251199999999983</c:v>
                </c:pt>
                <c:pt idx="7">
                  <c:v>530.30910000000006</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12.093</c:v>
                </c:pt>
                <c:pt idx="1">
                  <c:v>0.51329999999999998</c:v>
                </c:pt>
                <c:pt idx="2">
                  <c:v>0</c:v>
                </c:pt>
                <c:pt idx="3">
                  <c:v>0</c:v>
                </c:pt>
                <c:pt idx="4">
                  <c:v>0.26100000000000001</c:v>
                </c:pt>
                <c:pt idx="5">
                  <c:v>0</c:v>
                </c:pt>
                <c:pt idx="6" formatCode="0">
                  <c:v>0.32339999999999997</c:v>
                </c:pt>
                <c:pt idx="7">
                  <c:v>13.1907</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196.51429999999999</c:v>
                </c:pt>
                <c:pt idx="1">
                  <c:v>0.44989999999999997</c:v>
                </c:pt>
                <c:pt idx="2">
                  <c:v>573.60989999999993</c:v>
                </c:pt>
                <c:pt idx="3">
                  <c:v>0</c:v>
                </c:pt>
                <c:pt idx="4">
                  <c:v>0</c:v>
                </c:pt>
                <c:pt idx="5">
                  <c:v>0</c:v>
                </c:pt>
                <c:pt idx="6" formatCode="0">
                  <c:v>32.182100000000005</c:v>
                </c:pt>
                <c:pt idx="7">
                  <c:v>802.75619999999992</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0.56140000000000001</c:v>
                </c:pt>
                <c:pt idx="7">
                  <c:v>0.56140000000000001</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4.0427999999999997</c:v>
                </c:pt>
                <c:pt idx="1">
                  <c:v>5.7391999999999994</c:v>
                </c:pt>
                <c:pt idx="2">
                  <c:v>8.4603000000000002</c:v>
                </c:pt>
                <c:pt idx="3">
                  <c:v>12.3002</c:v>
                </c:pt>
                <c:pt idx="4">
                  <c:v>16.739699999999999</c:v>
                </c:pt>
                <c:pt idx="5">
                  <c:v>23.677299999999999</c:v>
                </c:pt>
                <c:pt idx="6">
                  <c:v>29.925999999999998</c:v>
                </c:pt>
                <c:pt idx="7">
                  <c:v>38.9953</c:v>
                </c:pt>
                <c:pt idx="8">
                  <c:v>41.941800000000001</c:v>
                </c:pt>
                <c:pt idx="9">
                  <c:v>44.667400000000001</c:v>
                </c:pt>
                <c:pt idx="10">
                  <c:v>47.433900000000001</c:v>
                </c:pt>
                <c:pt idx="11">
                  <c:v>50.737400000000001</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2022</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2.4581</c:v>
                </c:pt>
                <c:pt idx="1">
                  <c:v>3.3475999999999999</c:v>
                </c:pt>
                <c:pt idx="2">
                  <c:v>5.1527000000000003</c:v>
                </c:pt>
                <c:pt idx="3">
                  <c:v>8.5180000000000007</c:v>
                </c:pt>
                <c:pt idx="4">
                  <c:v>17.8994</c:v>
                </c:pt>
                <c:pt idx="5">
                  <c:v>25.456</c:v>
                </c:pt>
                <c:pt idx="6">
                  <c:v>32.721899999999998</c:v>
                </c:pt>
                <c:pt idx="7">
                  <c:v>35.745799999999996</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majorUnit val="10"/>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165.69489999999999</c:v>
                </c:pt>
                <c:pt idx="1">
                  <c:v>376.54949999999997</c:v>
                </c:pt>
                <c:pt idx="2">
                  <c:v>451.70399999999995</c:v>
                </c:pt>
                <c:pt idx="3">
                  <c:v>465.13889999999992</c:v>
                </c:pt>
                <c:pt idx="4">
                  <c:v>880.24199999999996</c:v>
                </c:pt>
                <c:pt idx="5">
                  <c:v>1876.3296</c:v>
                </c:pt>
                <c:pt idx="6">
                  <c:v>2734.1289999999999</c:v>
                </c:pt>
                <c:pt idx="7">
                  <c:v>3459.6171999999997</c:v>
                </c:pt>
                <c:pt idx="8">
                  <c:v>4104.8289999999997</c:v>
                </c:pt>
                <c:pt idx="9">
                  <c:v>4404.8382999999994</c:v>
                </c:pt>
                <c:pt idx="10">
                  <c:v>4632.9321999999993</c:v>
                </c:pt>
                <c:pt idx="11">
                  <c:v>4759.9596999999994</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2022</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433.96870000000001</c:v>
                </c:pt>
                <c:pt idx="1">
                  <c:v>717.45049999999992</c:v>
                </c:pt>
                <c:pt idx="2">
                  <c:v>1162.1686999999999</c:v>
                </c:pt>
                <c:pt idx="3">
                  <c:v>1337.3257999999998</c:v>
                </c:pt>
                <c:pt idx="4">
                  <c:v>1944.7019999999998</c:v>
                </c:pt>
                <c:pt idx="5">
                  <c:v>2518.373</c:v>
                </c:pt>
                <c:pt idx="6">
                  <c:v>3543.7591000000002</c:v>
                </c:pt>
                <c:pt idx="7">
                  <c:v>4308.0635000000002</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0.01</c:v>
                </c:pt>
                <c:pt idx="1">
                  <c:v>15.661</c:v>
                </c:pt>
                <c:pt idx="2">
                  <c:v>15.776</c:v>
                </c:pt>
                <c:pt idx="3">
                  <c:v>16.692</c:v>
                </c:pt>
                <c:pt idx="4">
                  <c:v>17.443999999999999</c:v>
                </c:pt>
                <c:pt idx="5">
                  <c:v>21.204999999999998</c:v>
                </c:pt>
                <c:pt idx="6">
                  <c:v>21.502999999999997</c:v>
                </c:pt>
                <c:pt idx="7">
                  <c:v>21.502999999999997</c:v>
                </c:pt>
                <c:pt idx="8">
                  <c:v>44.424999999999997</c:v>
                </c:pt>
                <c:pt idx="9">
                  <c:v>45.334999999999994</c:v>
                </c:pt>
                <c:pt idx="10">
                  <c:v>45.465999999999994</c:v>
                </c:pt>
                <c:pt idx="11">
                  <c:v>45.465999999999994</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0.3836</c:v>
                </c:pt>
                <c:pt idx="1">
                  <c:v>13.343699999999998</c:v>
                </c:pt>
                <c:pt idx="2">
                  <c:v>80.769199999999998</c:v>
                </c:pt>
                <c:pt idx="3">
                  <c:v>149.23559999999998</c:v>
                </c:pt>
                <c:pt idx="4">
                  <c:v>312.21719999999993</c:v>
                </c:pt>
                <c:pt idx="5">
                  <c:v>552.81169999999997</c:v>
                </c:pt>
                <c:pt idx="6">
                  <c:v>673.89499999999998</c:v>
                </c:pt>
                <c:pt idx="7">
                  <c:v>819.43269999999995</c:v>
                </c:pt>
                <c:pt idx="8">
                  <c:v>841.10849999999994</c:v>
                </c:pt>
                <c:pt idx="9">
                  <c:v>852.72719999999993</c:v>
                </c:pt>
                <c:pt idx="10">
                  <c:v>909.30419999999992</c:v>
                </c:pt>
                <c:pt idx="11">
                  <c:v>909.31419999999991</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3.3299999999999996E-2</c:v>
                </c:pt>
                <c:pt idx="2">
                  <c:v>3.9282999999999997</c:v>
                </c:pt>
                <c:pt idx="3">
                  <c:v>10.081300000000001</c:v>
                </c:pt>
                <c:pt idx="4">
                  <c:v>42.917299999999997</c:v>
                </c:pt>
                <c:pt idx="5">
                  <c:v>91.3673</c:v>
                </c:pt>
                <c:pt idx="6">
                  <c:v>91.465299999999999</c:v>
                </c:pt>
                <c:pt idx="7">
                  <c:v>91.726299999999995</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20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577.96980000000008</c:v>
                </c:pt>
                <c:pt idx="1">
                  <c:v>975.88689999999997</c:v>
                </c:pt>
                <c:pt idx="2">
                  <c:v>1285.6691000000001</c:v>
                </c:pt>
                <c:pt idx="3">
                  <c:v>1523.4391000000001</c:v>
                </c:pt>
                <c:pt idx="4">
                  <c:v>2387.0679999999998</c:v>
                </c:pt>
                <c:pt idx="5">
                  <c:v>3991.7982000000011</c:v>
                </c:pt>
                <c:pt idx="6">
                  <c:v>5458.6183000000019</c:v>
                </c:pt>
                <c:pt idx="7">
                  <c:v>7295.8265000000019</c:v>
                </c:pt>
                <c:pt idx="8">
                  <c:v>8682.6432000000023</c:v>
                </c:pt>
                <c:pt idx="9">
                  <c:v>9923.0346000000027</c:v>
                </c:pt>
                <c:pt idx="10">
                  <c:v>11106.385400000003</c:v>
                </c:pt>
                <c:pt idx="11">
                  <c:v>11867.532000000003</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Data'!$C$14:$N$14</c:f>
              <c:numCache>
                <c:formatCode>#,##0</c:formatCode>
                <c:ptCount val="12"/>
                <c:pt idx="0">
                  <c:v>865.35560000000021</c:v>
                </c:pt>
                <c:pt idx="1">
                  <c:v>1349.0120999999999</c:v>
                </c:pt>
                <c:pt idx="2">
                  <c:v>2007.3921</c:v>
                </c:pt>
                <c:pt idx="3">
                  <c:v>2369.6234999999997</c:v>
                </c:pt>
                <c:pt idx="4">
                  <c:v>3294.6392999999989</c:v>
                </c:pt>
                <c:pt idx="5">
                  <c:v>4309.4473999999991</c:v>
                </c:pt>
                <c:pt idx="6">
                  <c:v>5929.2057999999988</c:v>
                </c:pt>
                <c:pt idx="7">
                  <c:v>7276.0231999999978</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3000"/>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0.02</c:v>
                </c:pt>
                <c:pt idx="8">
                  <c:v>0.02</c:v>
                </c:pt>
                <c:pt idx="9">
                  <c:v>0.02</c:v>
                </c:pt>
                <c:pt idx="10">
                  <c:v>0.02</c:v>
                </c:pt>
                <c:pt idx="11">
                  <c:v>0.02</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max val="5"/>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178.37809999999996</c:v>
                </c:pt>
                <c:pt idx="1">
                  <c:v>266.72149999999999</c:v>
                </c:pt>
                <c:pt idx="2">
                  <c:v>388.36809999999997</c:v>
                </c:pt>
                <c:pt idx="3">
                  <c:v>456.48829999999998</c:v>
                </c:pt>
                <c:pt idx="4">
                  <c:v>558.64300000000003</c:v>
                </c:pt>
                <c:pt idx="5">
                  <c:v>676.48650000000009</c:v>
                </c:pt>
                <c:pt idx="6">
                  <c:v>792.89410000000009</c:v>
                </c:pt>
                <c:pt idx="7">
                  <c:v>907.72940000000006</c:v>
                </c:pt>
                <c:pt idx="8">
                  <c:v>998.41290000000004</c:v>
                </c:pt>
                <c:pt idx="9">
                  <c:v>1110.8262</c:v>
                </c:pt>
                <c:pt idx="10">
                  <c:v>1230.2139</c:v>
                </c:pt>
                <c:pt idx="11">
                  <c:v>1341.1315999999999</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Data'!$C$13:$N$13</c:f>
              <c:numCache>
                <c:formatCode>#,##0</c:formatCode>
                <c:ptCount val="12"/>
                <c:pt idx="0">
                  <c:v>154.08200000000005</c:v>
                </c:pt>
                <c:pt idx="1">
                  <c:v>255.95480000000003</c:v>
                </c:pt>
                <c:pt idx="2">
                  <c:v>367.56990000000008</c:v>
                </c:pt>
                <c:pt idx="3">
                  <c:v>457.34770000000003</c:v>
                </c:pt>
                <c:pt idx="4">
                  <c:v>593.62560000000008</c:v>
                </c:pt>
                <c:pt idx="5">
                  <c:v>720.37590000000012</c:v>
                </c:pt>
                <c:pt idx="6">
                  <c:v>809.04190000000017</c:v>
                </c:pt>
                <c:pt idx="7">
                  <c:v>910.36000000000024</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0.13500000000000001</c:v>
                </c:pt>
                <c:pt idx="1">
                  <c:v>0.255</c:v>
                </c:pt>
                <c:pt idx="2">
                  <c:v>0</c:v>
                </c:pt>
                <c:pt idx="3">
                  <c:v>0</c:v>
                </c:pt>
                <c:pt idx="4">
                  <c:v>0</c:v>
                </c:pt>
                <c:pt idx="5">
                  <c:v>0</c:v>
                </c:pt>
                <c:pt idx="6">
                  <c:v>6.3E-3</c:v>
                </c:pt>
                <c:pt idx="7">
                  <c:v>0.39629999999999999</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5.5679999999999996</c:v>
                </c:pt>
                <c:pt idx="1">
                  <c:v>0.44969999999999999</c:v>
                </c:pt>
                <c:pt idx="2">
                  <c:v>0</c:v>
                </c:pt>
                <c:pt idx="3">
                  <c:v>0</c:v>
                </c:pt>
                <c:pt idx="4">
                  <c:v>0.26100000000000001</c:v>
                </c:pt>
                <c:pt idx="5">
                  <c:v>0</c:v>
                </c:pt>
                <c:pt idx="6">
                  <c:v>0.13900000000000001</c:v>
                </c:pt>
                <c:pt idx="7">
                  <c:v>6.4177</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87.636300000000006</c:v>
                </c:pt>
                <c:pt idx="1">
                  <c:v>5.57E-2</c:v>
                </c:pt>
                <c:pt idx="2">
                  <c:v>0</c:v>
                </c:pt>
                <c:pt idx="3">
                  <c:v>0</c:v>
                </c:pt>
                <c:pt idx="4">
                  <c:v>0</c:v>
                </c:pt>
                <c:pt idx="5">
                  <c:v>0</c:v>
                </c:pt>
                <c:pt idx="6">
                  <c:v>1E-3</c:v>
                </c:pt>
                <c:pt idx="7">
                  <c:v>87.693000000000012</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274.43759999999997</c:v>
                </c:pt>
                <c:pt idx="1">
                  <c:v>2.2044999999999999</c:v>
                </c:pt>
                <c:pt idx="2">
                  <c:v>311.52289999999999</c:v>
                </c:pt>
                <c:pt idx="3">
                  <c:v>0</c:v>
                </c:pt>
                <c:pt idx="4">
                  <c:v>0</c:v>
                </c:pt>
                <c:pt idx="5">
                  <c:v>0</c:v>
                </c:pt>
                <c:pt idx="6">
                  <c:v>2.1454</c:v>
                </c:pt>
                <c:pt idx="7">
                  <c:v>590.31040000000019</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109.9701</c:v>
                </c:pt>
                <c:pt idx="1">
                  <c:v>5.8999999999999997E-2</c:v>
                </c:pt>
                <c:pt idx="2">
                  <c:v>452.78149999999999</c:v>
                </c:pt>
                <c:pt idx="3">
                  <c:v>0.16300000000000001</c:v>
                </c:pt>
                <c:pt idx="4">
                  <c:v>0</c:v>
                </c:pt>
                <c:pt idx="5">
                  <c:v>0</c:v>
                </c:pt>
                <c:pt idx="6">
                  <c:v>99.026399999999995</c:v>
                </c:pt>
                <c:pt idx="7">
                  <c:v>661.99999999999977</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a:t>
          </a:r>
          <a:r>
            <a:rPr lang="en-GB" sz="1100" baseline="0">
              <a:latin typeface="Arial" panose="020B0604020202020204" pitchFamily="34" charset="0"/>
              <a:cs typeface="Arial" panose="020B0604020202020204" pitchFamily="34" charset="0"/>
            </a:rPr>
            <a:t> in August in both 2021 &amp; 2022 consisted mostly of Molluscs (54 per cent and 76 per cent respectively). This is driven by high uptake of Great Atlantic Scallops which is an important economic species for the UK fleet. Landings of Great Atlantic Scallops by UK vessels in EU waters made 57 per cent of total NQS landings in August 2022. This was 5 per cent greater than the tonnage landed in the same period in 2021 (T1).</a:t>
          </a:r>
        </a:p>
        <a:p>
          <a:endParaRPr lang="en-GB" sz="1100" baseline="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a:t>
          </a:r>
          <a:r>
            <a:rPr lang="en-GB" sz="1100" baseline="0">
              <a:latin typeface="Arial" panose="020B0604020202020204" pitchFamily="34" charset="0"/>
              <a:cs typeface="Arial" panose="020B0604020202020204" pitchFamily="34" charset="0"/>
            </a:rPr>
            <a:t> for the highest proportion (49 per cent) of NQS landings in EU waters with the 15-24m vessels accounting for the second highest proportion (44 per cent) (T3). Scottish vessels landed the highest quantity of NQS between July 2022 (60 per cent). This is due to the Scottish fleet heavily targeting Great Atlantic Scallop stocks (T4).</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Experimental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2021 and 2022,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J44" sqref="J44"/>
    </sheetView>
  </sheetViews>
  <sheetFormatPr defaultRowHeight="14.25" x14ac:dyDescent="0.2"/>
  <cols>
    <col min="5" max="5" width="27.625" customWidth="1"/>
    <col min="6" max="6" width="10.125" customWidth="1"/>
  </cols>
  <sheetData>
    <row r="1" spans="5:6" ht="20.25" x14ac:dyDescent="0.3">
      <c r="E1" s="21" t="s">
        <v>118</v>
      </c>
    </row>
    <row r="3" spans="5:6" x14ac:dyDescent="0.2">
      <c r="E3" s="17" t="s">
        <v>119</v>
      </c>
    </row>
    <row r="5" spans="5:6" ht="18" x14ac:dyDescent="0.25">
      <c r="E5" s="22" t="s">
        <v>23</v>
      </c>
    </row>
    <row r="7" spans="5:6" x14ac:dyDescent="0.2">
      <c r="E7" s="39" t="s">
        <v>24</v>
      </c>
      <c r="F7" s="17" t="s">
        <v>75</v>
      </c>
    </row>
    <row r="8" spans="5:6" x14ac:dyDescent="0.2">
      <c r="E8" s="39" t="s">
        <v>25</v>
      </c>
      <c r="F8" s="17" t="s">
        <v>102</v>
      </c>
    </row>
    <row r="9" spans="5:6" x14ac:dyDescent="0.2">
      <c r="E9" s="39" t="s">
        <v>73</v>
      </c>
      <c r="F9" t="s">
        <v>120</v>
      </c>
    </row>
    <row r="10" spans="5:6" x14ac:dyDescent="0.2">
      <c r="E10" s="39" t="s">
        <v>84</v>
      </c>
      <c r="F10" t="s">
        <v>121</v>
      </c>
    </row>
    <row r="11" spans="5:6" x14ac:dyDescent="0.2">
      <c r="E11" s="39" t="s">
        <v>74</v>
      </c>
      <c r="F11" t="s">
        <v>122</v>
      </c>
    </row>
    <row r="12" spans="5:6" x14ac:dyDescent="0.2">
      <c r="E12" s="39" t="s">
        <v>83</v>
      </c>
      <c r="F12" t="s">
        <v>123</v>
      </c>
    </row>
    <row r="15" spans="5:6" ht="18" x14ac:dyDescent="0.25">
      <c r="E15" s="22" t="s">
        <v>26</v>
      </c>
    </row>
    <row r="32" spans="5:5" ht="18" x14ac:dyDescent="0.25">
      <c r="E32" s="22" t="s">
        <v>111</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topLeftCell="A49" zoomScale="70" zoomScaleNormal="70" workbookViewId="0">
      <selection activeCell="H36" sqref="H36"/>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72</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112</v>
      </c>
      <c r="I48" s="1" t="s">
        <v>88</v>
      </c>
    </row>
    <row r="49" spans="1:9" x14ac:dyDescent="0.25">
      <c r="I49" s="1"/>
    </row>
    <row r="50" spans="1:9" ht="14.25" x14ac:dyDescent="0.2">
      <c r="A50" s="84"/>
      <c r="B50" s="84"/>
      <c r="C50" s="84"/>
      <c r="D50" s="84"/>
      <c r="E50" s="84"/>
      <c r="F50" s="84"/>
      <c r="G50" s="84"/>
      <c r="H50" s="84"/>
      <c r="I50" s="17"/>
    </row>
    <row r="51" spans="1:9" ht="14.25" x14ac:dyDescent="0.2">
      <c r="A51" s="84"/>
      <c r="B51" s="84"/>
      <c r="C51" s="84"/>
      <c r="D51" s="84"/>
      <c r="E51" s="84"/>
      <c r="F51" s="84"/>
      <c r="G51" s="84"/>
      <c r="H51" s="84"/>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89</v>
      </c>
    </row>
    <row r="74" spans="1:21" x14ac:dyDescent="0.25">
      <c r="I74" s="1"/>
    </row>
    <row r="75" spans="1:21" ht="14.25" x14ac:dyDescent="0.2">
      <c r="A75" s="84"/>
      <c r="B75" s="84"/>
      <c r="C75" s="84"/>
      <c r="D75" s="84"/>
      <c r="E75" s="84"/>
      <c r="F75" s="84"/>
      <c r="G75" s="84"/>
      <c r="H75" s="84"/>
      <c r="I75" s="17"/>
    </row>
    <row r="76" spans="1:21" ht="14.25" x14ac:dyDescent="0.2">
      <c r="A76" s="84"/>
      <c r="B76" s="84"/>
      <c r="C76" s="84"/>
      <c r="D76" s="84"/>
      <c r="E76" s="84"/>
      <c r="F76" s="84"/>
      <c r="G76" s="84"/>
      <c r="H76" s="84"/>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U28" sqref="U28"/>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94</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85" t="s">
        <v>32</v>
      </c>
      <c r="D3" s="85"/>
      <c r="E3" s="85"/>
      <c r="F3" s="85"/>
      <c r="G3" s="85"/>
      <c r="H3" s="85"/>
      <c r="I3" s="85"/>
      <c r="J3" s="85"/>
      <c r="K3" s="85"/>
      <c r="L3" s="85"/>
      <c r="M3" s="85"/>
      <c r="N3" s="85"/>
    </row>
    <row r="4" spans="1:17" x14ac:dyDescent="0.2">
      <c r="A4" s="5"/>
      <c r="B4" s="3"/>
      <c r="C4" s="3"/>
      <c r="D4" s="3"/>
      <c r="E4" s="3"/>
      <c r="F4" s="3"/>
      <c r="G4" s="3"/>
      <c r="H4" s="3"/>
      <c r="I4" s="3"/>
      <c r="J4" s="3"/>
      <c r="K4" s="3"/>
      <c r="L4" s="3"/>
      <c r="M4" s="3"/>
      <c r="N4" s="3"/>
    </row>
    <row r="5" spans="1:17" ht="15" x14ac:dyDescent="0.25">
      <c r="A5" s="3"/>
      <c r="B5" s="3"/>
      <c r="C5" s="86">
        <v>2022</v>
      </c>
      <c r="D5" s="86"/>
      <c r="E5" s="86"/>
      <c r="F5" s="86"/>
      <c r="G5" s="86"/>
      <c r="H5" s="86"/>
      <c r="I5" s="86"/>
      <c r="J5" s="86"/>
      <c r="K5" s="86"/>
      <c r="L5" s="86"/>
      <c r="M5" s="86"/>
      <c r="N5" s="86"/>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9">
        <v>274.80620000000005</v>
      </c>
      <c r="D7" s="49">
        <v>372.13090000000005</v>
      </c>
      <c r="E7" s="49">
        <v>467.94350000000009</v>
      </c>
      <c r="F7" s="7">
        <v>554.27580000000012</v>
      </c>
      <c r="G7" s="8">
        <v>691.41020000000003</v>
      </c>
      <c r="H7" s="8">
        <v>948.5766000000001</v>
      </c>
      <c r="I7" s="8">
        <v>1446.087</v>
      </c>
      <c r="J7" s="8">
        <v>1923.8339999999998</v>
      </c>
      <c r="K7" s="8"/>
      <c r="L7" s="8"/>
      <c r="M7" s="8"/>
      <c r="N7" s="8"/>
    </row>
    <row r="8" spans="1:17" x14ac:dyDescent="0.2">
      <c r="A8" s="3" t="s">
        <v>7</v>
      </c>
      <c r="B8" s="4" t="s">
        <v>8</v>
      </c>
      <c r="C8" s="49">
        <v>2.4581</v>
      </c>
      <c r="D8" s="49">
        <v>3.3475999999999999</v>
      </c>
      <c r="E8" s="49">
        <v>5.1527000000000003</v>
      </c>
      <c r="F8" s="8">
        <v>8.5180000000000007</v>
      </c>
      <c r="G8" s="8">
        <v>17.8994</v>
      </c>
      <c r="H8" s="8">
        <v>25.456</v>
      </c>
      <c r="I8" s="8">
        <v>32.721899999999998</v>
      </c>
      <c r="J8" s="8">
        <v>35.745799999999996</v>
      </c>
      <c r="K8" s="8"/>
      <c r="L8" s="8"/>
      <c r="M8" s="8"/>
      <c r="N8" s="8"/>
    </row>
    <row r="9" spans="1:17" x14ac:dyDescent="0.2">
      <c r="A9" s="3" t="s">
        <v>9</v>
      </c>
      <c r="B9" s="4" t="s">
        <v>112</v>
      </c>
      <c r="C9" s="49">
        <v>433.96870000000001</v>
      </c>
      <c r="D9" s="49">
        <v>717.45049999999992</v>
      </c>
      <c r="E9" s="49">
        <v>1162.1686999999999</v>
      </c>
      <c r="F9" s="8">
        <v>1337.3257999999998</v>
      </c>
      <c r="G9" s="8">
        <v>1944.7019999999998</v>
      </c>
      <c r="H9" s="8">
        <v>2518.373</v>
      </c>
      <c r="I9" s="8">
        <v>3543.7591000000002</v>
      </c>
      <c r="J9" s="8">
        <v>4308.0635000000002</v>
      </c>
      <c r="K9" s="8"/>
      <c r="L9" s="8"/>
      <c r="M9" s="8"/>
      <c r="N9" s="8"/>
    </row>
    <row r="10" spans="1:17" x14ac:dyDescent="0.2">
      <c r="A10" s="3" t="s">
        <v>10</v>
      </c>
      <c r="B10" s="4" t="s">
        <v>11</v>
      </c>
      <c r="C10" s="49">
        <v>8.0000000000000002E-3</v>
      </c>
      <c r="D10" s="49">
        <v>9.5000000000000001E-2</v>
      </c>
      <c r="E10" s="49">
        <v>0.629</v>
      </c>
      <c r="F10" s="9">
        <v>2.0749000000000004</v>
      </c>
      <c r="G10" s="9">
        <v>4.0848000000000004</v>
      </c>
      <c r="H10" s="9">
        <v>5.2986000000000004</v>
      </c>
      <c r="I10" s="9">
        <v>6.1306000000000003</v>
      </c>
      <c r="J10" s="9">
        <v>6.2936000000000005</v>
      </c>
      <c r="K10" s="9"/>
      <c r="L10" s="9"/>
      <c r="M10" s="9"/>
      <c r="N10" s="9"/>
    </row>
    <row r="11" spans="1:17" x14ac:dyDescent="0.2">
      <c r="A11" s="3" t="s">
        <v>12</v>
      </c>
      <c r="B11" s="4" t="s">
        <v>13</v>
      </c>
      <c r="C11" s="49">
        <v>3.2599999999999997E-2</v>
      </c>
      <c r="D11" s="49">
        <v>3.3299999999999996E-2</v>
      </c>
      <c r="E11" s="49">
        <v>3.9282999999999997</v>
      </c>
      <c r="F11" s="10">
        <v>10.081300000000001</v>
      </c>
      <c r="G11" s="10">
        <v>42.917299999999997</v>
      </c>
      <c r="H11" s="10">
        <v>91.3673</v>
      </c>
      <c r="I11" s="10">
        <v>91.465299999999999</v>
      </c>
      <c r="J11" s="10">
        <v>91.726299999999995</v>
      </c>
      <c r="K11" s="10"/>
      <c r="L11" s="10"/>
      <c r="M11" s="10"/>
      <c r="N11" s="10"/>
    </row>
    <row r="12" spans="1:17" x14ac:dyDescent="0.2">
      <c r="A12" s="3" t="s">
        <v>14</v>
      </c>
      <c r="B12" s="4" t="s">
        <v>15</v>
      </c>
      <c r="C12" s="49">
        <v>0</v>
      </c>
      <c r="D12" s="49">
        <v>0</v>
      </c>
      <c r="E12" s="49">
        <v>0</v>
      </c>
      <c r="F12" s="49">
        <v>0</v>
      </c>
      <c r="G12" s="49">
        <v>0</v>
      </c>
      <c r="H12" s="49">
        <v>0</v>
      </c>
      <c r="I12" s="49">
        <v>0</v>
      </c>
      <c r="J12" s="10">
        <v>0</v>
      </c>
      <c r="K12" s="10"/>
      <c r="L12" s="10"/>
      <c r="M12" s="10"/>
      <c r="N12" s="10"/>
    </row>
    <row r="13" spans="1:17" x14ac:dyDescent="0.2">
      <c r="A13" s="3"/>
      <c r="B13" s="3" t="s">
        <v>85</v>
      </c>
      <c r="C13" s="10">
        <v>154.08200000000005</v>
      </c>
      <c r="D13" s="10">
        <v>255.95480000000003</v>
      </c>
      <c r="E13" s="10">
        <v>367.56990000000008</v>
      </c>
      <c r="F13" s="10">
        <v>457.34770000000003</v>
      </c>
      <c r="G13" s="10">
        <v>593.62560000000008</v>
      </c>
      <c r="H13" s="10">
        <v>720.37590000000012</v>
      </c>
      <c r="I13" s="10">
        <v>809.04190000000017</v>
      </c>
      <c r="J13" s="10">
        <v>910.36000000000024</v>
      </c>
      <c r="K13" s="10"/>
      <c r="L13" s="10"/>
      <c r="M13" s="10"/>
      <c r="N13" s="10"/>
    </row>
    <row r="14" spans="1:17" x14ac:dyDescent="0.2">
      <c r="A14" s="3"/>
      <c r="B14" s="3" t="s">
        <v>16</v>
      </c>
      <c r="C14" s="10">
        <v>865.35560000000021</v>
      </c>
      <c r="D14" s="10">
        <v>1349.0120999999999</v>
      </c>
      <c r="E14" s="10">
        <v>2007.3921</v>
      </c>
      <c r="F14" s="10">
        <v>2369.6234999999997</v>
      </c>
      <c r="G14" s="10">
        <v>3294.6392999999989</v>
      </c>
      <c r="H14" s="10">
        <v>4309.4473999999991</v>
      </c>
      <c r="I14" s="10">
        <v>5929.2057999999988</v>
      </c>
      <c r="J14" s="10">
        <v>7276.0231999999978</v>
      </c>
      <c r="K14" s="10"/>
      <c r="L14" s="10"/>
      <c r="M14" s="10"/>
      <c r="N14" s="10"/>
      <c r="P14" s="38"/>
      <c r="Q14" s="48"/>
    </row>
    <row r="15" spans="1:17" x14ac:dyDescent="0.2">
      <c r="A15" s="3"/>
      <c r="B15" s="3"/>
      <c r="C15" s="11"/>
      <c r="D15" s="11"/>
      <c r="E15" s="11"/>
      <c r="F15" s="11"/>
      <c r="G15" s="11"/>
      <c r="H15" s="11"/>
      <c r="I15" s="11"/>
      <c r="J15" s="11"/>
      <c r="K15" s="11"/>
      <c r="L15" s="3"/>
      <c r="M15" s="3"/>
      <c r="N15" s="11"/>
    </row>
    <row r="16" spans="1:17" ht="15" x14ac:dyDescent="0.25">
      <c r="A16" s="3"/>
      <c r="B16" s="3"/>
      <c r="C16" s="86">
        <v>2021</v>
      </c>
      <c r="D16" s="86"/>
      <c r="E16" s="86"/>
      <c r="F16" s="86"/>
      <c r="G16" s="86"/>
      <c r="H16" s="86"/>
      <c r="I16" s="86"/>
      <c r="J16" s="86"/>
      <c r="K16" s="86"/>
      <c r="L16" s="86"/>
      <c r="M16" s="86"/>
      <c r="N16" s="86"/>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9">
        <v>229.46040000000002</v>
      </c>
      <c r="D18" s="49">
        <v>297.87200000000001</v>
      </c>
      <c r="E18" s="49">
        <v>340.5915</v>
      </c>
      <c r="F18" s="7">
        <v>423.58410000000003</v>
      </c>
      <c r="G18" s="8">
        <v>601.78210000000001</v>
      </c>
      <c r="H18" s="8">
        <v>841.28809999999999</v>
      </c>
      <c r="I18" s="8">
        <v>1206.2711999999999</v>
      </c>
      <c r="J18" s="8">
        <v>2048.5288999999998</v>
      </c>
      <c r="K18" s="8">
        <v>2651.9059999999999</v>
      </c>
      <c r="L18" s="8">
        <v>3464.6205</v>
      </c>
      <c r="M18" s="8">
        <v>4241.0151999999998</v>
      </c>
      <c r="N18" s="8">
        <v>4760.9030999999995</v>
      </c>
      <c r="P18" s="13"/>
    </row>
    <row r="19" spans="1:19" x14ac:dyDescent="0.2">
      <c r="A19" s="3" t="s">
        <v>7</v>
      </c>
      <c r="B19" s="4" t="s">
        <v>8</v>
      </c>
      <c r="C19" s="49">
        <v>4.0427999999999997</v>
      </c>
      <c r="D19" s="49">
        <v>5.7391999999999994</v>
      </c>
      <c r="E19" s="49">
        <v>8.4603000000000002</v>
      </c>
      <c r="F19" s="8">
        <v>12.3002</v>
      </c>
      <c r="G19" s="8">
        <v>16.739699999999999</v>
      </c>
      <c r="H19" s="8">
        <v>23.677299999999999</v>
      </c>
      <c r="I19" s="8">
        <v>29.925999999999998</v>
      </c>
      <c r="J19" s="8">
        <v>38.9953</v>
      </c>
      <c r="K19" s="8">
        <v>41.941800000000001</v>
      </c>
      <c r="L19" s="8">
        <v>44.667400000000001</v>
      </c>
      <c r="M19" s="8">
        <v>47.433900000000001</v>
      </c>
      <c r="N19" s="8">
        <v>50.737400000000001</v>
      </c>
    </row>
    <row r="20" spans="1:19" x14ac:dyDescent="0.2">
      <c r="A20" s="3" t="s">
        <v>9</v>
      </c>
      <c r="B20" s="4" t="s">
        <v>112</v>
      </c>
      <c r="C20" s="49">
        <v>165.69489999999999</v>
      </c>
      <c r="D20" s="49">
        <v>376.54949999999997</v>
      </c>
      <c r="E20" s="49">
        <v>451.70399999999995</v>
      </c>
      <c r="F20" s="8">
        <v>465.13889999999992</v>
      </c>
      <c r="G20" s="8">
        <v>880.24199999999996</v>
      </c>
      <c r="H20" s="8">
        <v>1876.3296</v>
      </c>
      <c r="I20" s="8">
        <v>2734.1289999999999</v>
      </c>
      <c r="J20" s="8">
        <v>3459.6171999999997</v>
      </c>
      <c r="K20" s="8">
        <v>4104.8289999999997</v>
      </c>
      <c r="L20" s="8">
        <v>4404.8382999999994</v>
      </c>
      <c r="M20" s="8">
        <v>4632.9321999999993</v>
      </c>
      <c r="N20" s="8">
        <v>4759.9596999999994</v>
      </c>
    </row>
    <row r="21" spans="1:19" x14ac:dyDescent="0.2">
      <c r="A21" s="3" t="s">
        <v>10</v>
      </c>
      <c r="B21" s="4" t="s">
        <v>11</v>
      </c>
      <c r="C21" s="49">
        <v>0.01</v>
      </c>
      <c r="D21" s="49">
        <v>15.661</v>
      </c>
      <c r="E21" s="49">
        <v>15.776</v>
      </c>
      <c r="F21" s="9">
        <v>16.692</v>
      </c>
      <c r="G21" s="9">
        <v>17.443999999999999</v>
      </c>
      <c r="H21" s="9">
        <v>21.204999999999998</v>
      </c>
      <c r="I21" s="9">
        <v>21.502999999999997</v>
      </c>
      <c r="J21" s="9">
        <v>21.502999999999997</v>
      </c>
      <c r="K21" s="9">
        <v>44.424999999999997</v>
      </c>
      <c r="L21" s="9">
        <v>45.334999999999994</v>
      </c>
      <c r="M21" s="9">
        <v>45.465999999999994</v>
      </c>
      <c r="N21" s="9">
        <v>45.465999999999994</v>
      </c>
    </row>
    <row r="22" spans="1:19" x14ac:dyDescent="0.2">
      <c r="A22" s="3" t="s">
        <v>12</v>
      </c>
      <c r="B22" s="4" t="s">
        <v>13</v>
      </c>
      <c r="C22" s="49">
        <v>0.3836</v>
      </c>
      <c r="D22" s="49">
        <v>13.343699999999998</v>
      </c>
      <c r="E22" s="49">
        <v>80.769199999999998</v>
      </c>
      <c r="F22" s="10">
        <v>149.23559999999998</v>
      </c>
      <c r="G22" s="10">
        <v>312.21719999999993</v>
      </c>
      <c r="H22" s="10">
        <v>552.81169999999997</v>
      </c>
      <c r="I22" s="10">
        <v>673.89499999999998</v>
      </c>
      <c r="J22" s="10">
        <v>819.43269999999995</v>
      </c>
      <c r="K22" s="10">
        <v>841.10849999999994</v>
      </c>
      <c r="L22" s="10">
        <v>852.72719999999993</v>
      </c>
      <c r="M22" s="10">
        <v>909.30419999999992</v>
      </c>
      <c r="N22" s="10">
        <v>909.31419999999991</v>
      </c>
    </row>
    <row r="23" spans="1:19" x14ac:dyDescent="0.2">
      <c r="A23" s="3" t="s">
        <v>14</v>
      </c>
      <c r="B23" s="4" t="s">
        <v>15</v>
      </c>
      <c r="C23" s="49">
        <v>0</v>
      </c>
      <c r="D23" s="49">
        <v>0</v>
      </c>
      <c r="E23" s="49">
        <v>0</v>
      </c>
      <c r="F23" s="49">
        <v>0</v>
      </c>
      <c r="G23" s="49">
        <v>0</v>
      </c>
      <c r="H23" s="49">
        <v>0</v>
      </c>
      <c r="I23" s="10">
        <v>0</v>
      </c>
      <c r="J23" s="10">
        <v>0.02</v>
      </c>
      <c r="K23" s="10">
        <v>0.02</v>
      </c>
      <c r="L23" s="10">
        <v>0.02</v>
      </c>
      <c r="M23" s="10">
        <v>0.02</v>
      </c>
      <c r="N23" s="10">
        <v>0.02</v>
      </c>
    </row>
    <row r="24" spans="1:19" x14ac:dyDescent="0.2">
      <c r="A24" s="3"/>
      <c r="B24" s="3" t="s">
        <v>85</v>
      </c>
      <c r="C24" s="10">
        <v>178.37809999999996</v>
      </c>
      <c r="D24" s="10">
        <v>266.72149999999999</v>
      </c>
      <c r="E24" s="10">
        <v>388.36809999999997</v>
      </c>
      <c r="F24" s="10">
        <v>456.48829999999998</v>
      </c>
      <c r="G24" s="10">
        <v>558.64300000000003</v>
      </c>
      <c r="H24" s="10">
        <v>676.48650000000009</v>
      </c>
      <c r="I24" s="10">
        <v>792.89410000000009</v>
      </c>
      <c r="J24" s="10">
        <v>907.72940000000006</v>
      </c>
      <c r="K24" s="10">
        <v>998.41290000000004</v>
      </c>
      <c r="L24" s="10">
        <v>1110.8262</v>
      </c>
      <c r="M24" s="10">
        <v>1230.2139</v>
      </c>
      <c r="N24" s="10">
        <v>1341.1315999999999</v>
      </c>
    </row>
    <row r="25" spans="1:19" x14ac:dyDescent="0.2">
      <c r="A25" s="3"/>
      <c r="B25" s="3" t="s">
        <v>16</v>
      </c>
      <c r="C25" s="10">
        <v>577.96980000000008</v>
      </c>
      <c r="D25" s="10">
        <v>975.88689999999997</v>
      </c>
      <c r="E25" s="10">
        <v>1285.6691000000001</v>
      </c>
      <c r="F25" s="10">
        <v>1523.4391000000001</v>
      </c>
      <c r="G25" s="10">
        <v>2387.0679999999998</v>
      </c>
      <c r="H25" s="10">
        <v>3991.7982000000011</v>
      </c>
      <c r="I25" s="10">
        <v>5458.6183000000019</v>
      </c>
      <c r="J25" s="10">
        <v>7295.8265000000019</v>
      </c>
      <c r="K25" s="10">
        <v>8682.6432000000023</v>
      </c>
      <c r="L25" s="10">
        <v>9923.0346000000027</v>
      </c>
      <c r="M25" s="10">
        <v>11106.385400000003</v>
      </c>
      <c r="N25" s="10">
        <v>11867.532000000003</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8"/>
      <c r="B28" s="65"/>
      <c r="C28" s="87"/>
      <c r="D28" s="87"/>
      <c r="E28" s="87"/>
      <c r="F28" s="87"/>
      <c r="G28" s="87"/>
      <c r="H28" s="87"/>
      <c r="I28" s="87"/>
      <c r="J28" s="87"/>
      <c r="K28" s="87"/>
      <c r="L28" s="87"/>
      <c r="M28" s="87"/>
      <c r="N28" s="87"/>
    </row>
    <row r="29" spans="1:19" x14ac:dyDescent="0.2">
      <c r="A29" s="67" t="s">
        <v>95</v>
      </c>
      <c r="B29" s="66"/>
      <c r="C29" s="33"/>
      <c r="D29" s="69"/>
      <c r="E29" s="69"/>
      <c r="F29" s="69"/>
      <c r="G29" s="69"/>
      <c r="H29" s="69"/>
      <c r="I29" s="69"/>
      <c r="J29" s="69"/>
      <c r="K29" s="69"/>
      <c r="L29" s="69"/>
      <c r="M29" s="69"/>
      <c r="N29" s="69"/>
      <c r="P29" s="13"/>
      <c r="Q29" s="25"/>
    </row>
    <row r="30" spans="1:19" x14ac:dyDescent="0.2">
      <c r="A30" s="67" t="s">
        <v>105</v>
      </c>
      <c r="B30" s="34"/>
      <c r="C30" s="37"/>
      <c r="D30" s="37"/>
      <c r="E30" s="37"/>
      <c r="F30" s="37"/>
      <c r="G30" s="37"/>
      <c r="H30" s="37"/>
      <c r="I30" s="37"/>
      <c r="J30" s="37"/>
      <c r="K30" s="37"/>
      <c r="L30" s="37"/>
      <c r="M30" s="37"/>
      <c r="N30" s="37"/>
      <c r="P30" s="13"/>
    </row>
    <row r="31" spans="1:19" x14ac:dyDescent="0.2">
      <c r="A31" t="s">
        <v>110</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38"/>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38"/>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9"/>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3"/>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19"/>
  <sheetViews>
    <sheetView showGridLines="0" topLeftCell="A4" zoomScale="73" zoomScaleNormal="73" workbookViewId="0">
      <selection activeCell="H44" sqref="H44"/>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113</v>
      </c>
      <c r="B1" s="3"/>
      <c r="C1" s="3"/>
    </row>
    <row r="2" spans="1:11" ht="20.25" x14ac:dyDescent="0.3">
      <c r="A2" s="47"/>
      <c r="B2" s="46"/>
      <c r="C2" s="46"/>
    </row>
    <row r="4" spans="1:11" ht="15" thickBot="1" x14ac:dyDescent="0.25"/>
    <row r="5" spans="1:11" ht="15.75" thickTop="1" x14ac:dyDescent="0.25">
      <c r="B5" s="72"/>
      <c r="C5" s="88" t="s">
        <v>17</v>
      </c>
      <c r="D5" s="88"/>
      <c r="E5" s="72"/>
    </row>
    <row r="6" spans="1:11" ht="15" x14ac:dyDescent="0.25">
      <c r="B6" s="70" t="s">
        <v>100</v>
      </c>
      <c r="C6" s="82">
        <v>44409</v>
      </c>
      <c r="D6" s="82">
        <v>44774</v>
      </c>
      <c r="E6" s="41" t="s">
        <v>103</v>
      </c>
    </row>
    <row r="7" spans="1:11" ht="15" x14ac:dyDescent="0.25">
      <c r="B7" s="60" t="s">
        <v>98</v>
      </c>
      <c r="C7" s="59">
        <v>387.1155</v>
      </c>
      <c r="D7" s="59">
        <v>504.31719999999996</v>
      </c>
      <c r="E7" s="80">
        <f t="shared" ref="E7:E11" si="0">IF(OR((C7&lt;1),(D7&lt;1)),"",IFERROR((D7-C7)/C7,""))</f>
        <v>0.30275641249187896</v>
      </c>
      <c r="H7" s="60"/>
      <c r="I7" s="78"/>
      <c r="J7" s="78"/>
      <c r="K7" s="78"/>
    </row>
    <row r="8" spans="1:11" x14ac:dyDescent="0.2">
      <c r="B8" s="57" t="s">
        <v>43</v>
      </c>
      <c r="C8" s="58">
        <v>842.25770000000023</v>
      </c>
      <c r="D8" s="58">
        <v>477.74699999999996</v>
      </c>
      <c r="E8" s="73">
        <f t="shared" si="0"/>
        <v>-0.43277811529654187</v>
      </c>
      <c r="H8" s="57"/>
      <c r="I8" s="79"/>
      <c r="J8" s="79"/>
      <c r="K8" s="79"/>
    </row>
    <row r="9" spans="1:11" x14ac:dyDescent="0.2">
      <c r="B9" s="57" t="s">
        <v>64</v>
      </c>
      <c r="C9" s="58">
        <v>15.47</v>
      </c>
      <c r="D9" s="58">
        <v>0</v>
      </c>
      <c r="E9" s="73" t="str">
        <f t="shared" si="0"/>
        <v/>
      </c>
      <c r="H9" s="57"/>
      <c r="I9" s="79"/>
      <c r="J9" s="79"/>
      <c r="K9" s="79"/>
    </row>
    <row r="10" spans="1:11" x14ac:dyDescent="0.2">
      <c r="B10" s="57" t="s">
        <v>53</v>
      </c>
      <c r="C10" s="58">
        <v>9.0693000000000001</v>
      </c>
      <c r="D10" s="58">
        <v>3.0239000000000003</v>
      </c>
      <c r="E10" s="73">
        <f t="shared" si="0"/>
        <v>-0.66657845699227058</v>
      </c>
      <c r="H10" s="57"/>
      <c r="I10" s="79"/>
      <c r="J10" s="79"/>
      <c r="K10" s="79"/>
    </row>
    <row r="11" spans="1:11" x14ac:dyDescent="0.2">
      <c r="B11" s="57" t="s">
        <v>54</v>
      </c>
      <c r="C11" s="58">
        <v>1.0595999999999999</v>
      </c>
      <c r="D11" s="58">
        <v>0.13900000000000001</v>
      </c>
      <c r="E11" s="73" t="str">
        <f t="shared" si="0"/>
        <v/>
      </c>
      <c r="H11" s="57"/>
      <c r="I11" s="79"/>
      <c r="J11" s="79"/>
      <c r="K11" s="79"/>
    </row>
    <row r="12" spans="1:11" ht="15" x14ac:dyDescent="0.25">
      <c r="B12" s="81" t="s">
        <v>96</v>
      </c>
      <c r="C12" s="59">
        <v>91.098100000000031</v>
      </c>
      <c r="D12" s="59">
        <v>82.162199999999999</v>
      </c>
      <c r="E12" s="73">
        <f>IF(OR((C12&lt;1),(D12&lt;1)),"",IFERROR((D12-C12)/C12,""))</f>
        <v>-9.8090959086962623E-2</v>
      </c>
      <c r="H12" s="57"/>
      <c r="I12" s="79"/>
      <c r="J12" s="79"/>
      <c r="K12" s="79"/>
    </row>
    <row r="13" spans="1:11" ht="15" x14ac:dyDescent="0.25">
      <c r="B13" s="57" t="s">
        <v>45</v>
      </c>
      <c r="C13" s="58">
        <v>31.656900000000004</v>
      </c>
      <c r="D13" s="58">
        <v>21.531600000000005</v>
      </c>
      <c r="E13" s="73">
        <f>IF(OR((C13&lt;1),(D13&lt;1)),"",IFERROR((D13-C13)/C13,""))</f>
        <v>-0.31984496270955143</v>
      </c>
      <c r="H13" s="81"/>
      <c r="I13" s="78"/>
      <c r="J13" s="78"/>
      <c r="K13" s="79"/>
    </row>
    <row r="14" spans="1:11" ht="15" x14ac:dyDescent="0.25">
      <c r="B14" s="57" t="s">
        <v>35</v>
      </c>
      <c r="C14" s="58">
        <v>24.995099999999997</v>
      </c>
      <c r="D14" s="58">
        <v>23.004099999999998</v>
      </c>
      <c r="E14" s="80">
        <f t="shared" ref="E14:E53" si="1">IF(OR((C14&lt;1),(D14&lt;1)),"",IFERROR((D14-C14)/C14,""))</f>
        <v>-7.9655612500050002E-2</v>
      </c>
      <c r="H14" s="57"/>
      <c r="I14" s="79"/>
      <c r="J14" s="79"/>
      <c r="K14" s="78"/>
    </row>
    <row r="15" spans="1:11" x14ac:dyDescent="0.2">
      <c r="B15" s="57" t="s">
        <v>52</v>
      </c>
      <c r="C15" s="58">
        <v>8.7318999999999996</v>
      </c>
      <c r="D15" s="58">
        <v>8.7250999999999994</v>
      </c>
      <c r="E15" s="73">
        <f t="shared" si="1"/>
        <v>-7.7875376493090158E-4</v>
      </c>
      <c r="H15" s="57"/>
      <c r="I15" s="79"/>
      <c r="J15" s="79"/>
      <c r="K15" s="79"/>
    </row>
    <row r="16" spans="1:11" x14ac:dyDescent="0.2">
      <c r="B16" s="57" t="s">
        <v>34</v>
      </c>
      <c r="C16" s="58">
        <v>6.7070000000000007</v>
      </c>
      <c r="D16" s="58">
        <v>9.7746999999999993</v>
      </c>
      <c r="E16" s="73">
        <f t="shared" si="1"/>
        <v>0.45738780378708782</v>
      </c>
      <c r="H16" s="57"/>
      <c r="I16" s="79"/>
      <c r="J16" s="79"/>
      <c r="K16" s="79"/>
    </row>
    <row r="17" spans="2:11" x14ac:dyDescent="0.2">
      <c r="B17" s="57" t="s">
        <v>48</v>
      </c>
      <c r="C17" s="58">
        <v>7.1152999999999995</v>
      </c>
      <c r="D17" s="58">
        <v>4.5297000000000001</v>
      </c>
      <c r="E17" s="73">
        <f t="shared" si="1"/>
        <v>-0.36338594296797039</v>
      </c>
      <c r="H17" s="57"/>
      <c r="I17" s="79"/>
      <c r="J17" s="79"/>
      <c r="K17" s="79"/>
    </row>
    <row r="18" spans="2:11" x14ac:dyDescent="0.2">
      <c r="B18" s="57" t="s">
        <v>57</v>
      </c>
      <c r="C18" s="58">
        <v>1.1999999999999999E-3</v>
      </c>
      <c r="D18" s="58">
        <v>5.7213000000000003</v>
      </c>
      <c r="E18" s="73" t="str">
        <f t="shared" si="1"/>
        <v/>
      </c>
      <c r="H18" s="57"/>
      <c r="I18" s="79"/>
      <c r="J18" s="79"/>
      <c r="K18" s="79"/>
    </row>
    <row r="19" spans="2:11" x14ac:dyDescent="0.2">
      <c r="B19" s="57" t="s">
        <v>42</v>
      </c>
      <c r="C19" s="58">
        <v>0.79039999999999999</v>
      </c>
      <c r="D19" s="58">
        <v>4.8857000000000008</v>
      </c>
      <c r="E19" s="73" t="str">
        <f t="shared" si="1"/>
        <v/>
      </c>
      <c r="H19" s="57"/>
      <c r="I19" s="79"/>
      <c r="J19" s="79"/>
      <c r="K19" s="79"/>
    </row>
    <row r="20" spans="2:11" x14ac:dyDescent="0.2">
      <c r="B20" s="57" t="s">
        <v>38</v>
      </c>
      <c r="C20" s="58">
        <v>3.9096000000000002</v>
      </c>
      <c r="D20" s="58">
        <v>1.0963000000000001</v>
      </c>
      <c r="E20" s="73">
        <f t="shared" si="1"/>
        <v>-0.71958768160425612</v>
      </c>
      <c r="H20" s="57"/>
      <c r="I20" s="79"/>
      <c r="J20" s="79"/>
      <c r="K20" s="79"/>
    </row>
    <row r="21" spans="2:11" x14ac:dyDescent="0.2">
      <c r="B21" s="57" t="s">
        <v>90</v>
      </c>
      <c r="C21" s="58">
        <v>1.6456</v>
      </c>
      <c r="D21" s="58">
        <v>3.2305999999999999</v>
      </c>
      <c r="E21" s="73">
        <f t="shared" si="1"/>
        <v>0.96317452600875064</v>
      </c>
      <c r="H21" s="57"/>
      <c r="I21" s="79"/>
      <c r="J21" s="79"/>
      <c r="K21" s="79"/>
    </row>
    <row r="22" spans="2:11" x14ac:dyDescent="0.2">
      <c r="B22" s="57" t="s">
        <v>51</v>
      </c>
      <c r="C22" s="58">
        <v>1.9416</v>
      </c>
      <c r="D22" s="58">
        <v>1.6978</v>
      </c>
      <c r="E22" s="73">
        <f t="shared" si="1"/>
        <v>-0.12556654305727236</v>
      </c>
      <c r="H22" s="57"/>
      <c r="I22" s="79"/>
      <c r="J22" s="79"/>
      <c r="K22" s="79"/>
    </row>
    <row r="23" spans="2:11" x14ac:dyDescent="0.2">
      <c r="B23" s="57" t="s">
        <v>67</v>
      </c>
      <c r="C23" s="58">
        <v>1.2004000000000001</v>
      </c>
      <c r="D23" s="58">
        <v>2.2274000000000003</v>
      </c>
      <c r="E23" s="73">
        <f t="shared" si="1"/>
        <v>0.85554815061646117</v>
      </c>
      <c r="H23" s="57"/>
      <c r="I23" s="79"/>
      <c r="J23" s="79"/>
      <c r="K23" s="79"/>
    </row>
    <row r="24" spans="2:11" x14ac:dyDescent="0.2">
      <c r="B24" s="57" t="s">
        <v>33</v>
      </c>
      <c r="C24" s="58">
        <v>2.0561000000000003</v>
      </c>
      <c r="D24" s="58">
        <v>0.21129999999999999</v>
      </c>
      <c r="E24" s="73" t="str">
        <f t="shared" si="1"/>
        <v/>
      </c>
      <c r="H24" s="57"/>
      <c r="I24" s="79"/>
      <c r="J24" s="79"/>
      <c r="K24" s="79"/>
    </row>
    <row r="25" spans="2:11" x14ac:dyDescent="0.2">
      <c r="B25" s="57" t="s">
        <v>37</v>
      </c>
      <c r="C25" s="58">
        <v>0.32729999999999998</v>
      </c>
      <c r="D25" s="58">
        <v>0.99350000000000005</v>
      </c>
      <c r="E25" s="73" t="str">
        <f t="shared" si="1"/>
        <v/>
      </c>
      <c r="H25" s="57"/>
      <c r="I25" s="79"/>
      <c r="J25" s="79"/>
      <c r="K25" s="79"/>
    </row>
    <row r="26" spans="2:11" x14ac:dyDescent="0.2">
      <c r="B26" s="57" t="s">
        <v>41</v>
      </c>
      <c r="C26" s="58">
        <v>0.23980000000000001</v>
      </c>
      <c r="D26" s="58">
        <v>0.66859999999999997</v>
      </c>
      <c r="E26" s="73" t="str">
        <f t="shared" si="1"/>
        <v/>
      </c>
      <c r="H26" s="57"/>
      <c r="I26" s="79"/>
      <c r="J26" s="79"/>
      <c r="K26" s="79"/>
    </row>
    <row r="27" spans="2:11" x14ac:dyDescent="0.2">
      <c r="B27" s="57" t="s">
        <v>87</v>
      </c>
      <c r="C27" s="58">
        <v>8.0000000000000004E-4</v>
      </c>
      <c r="D27" s="58">
        <v>0.85699999999999998</v>
      </c>
      <c r="E27" s="73" t="str">
        <f t="shared" si="1"/>
        <v/>
      </c>
      <c r="H27" s="57"/>
      <c r="I27" s="79"/>
      <c r="J27" s="79"/>
      <c r="K27" s="79"/>
    </row>
    <row r="28" spans="2:11" x14ac:dyDescent="0.2">
      <c r="B28" s="57" t="s">
        <v>36</v>
      </c>
      <c r="C28" s="58">
        <v>0.59499999999999997</v>
      </c>
      <c r="D28" s="58">
        <v>3.44E-2</v>
      </c>
      <c r="E28" s="73" t="str">
        <f t="shared" si="1"/>
        <v/>
      </c>
      <c r="H28" s="57"/>
      <c r="I28" s="79"/>
      <c r="J28" s="79"/>
      <c r="K28" s="79"/>
    </row>
    <row r="29" spans="2:11" x14ac:dyDescent="0.2">
      <c r="B29" s="57" t="s">
        <v>50</v>
      </c>
      <c r="C29" s="58">
        <v>0.25</v>
      </c>
      <c r="D29" s="58">
        <v>0.36560000000000004</v>
      </c>
      <c r="E29" s="73" t="str">
        <f t="shared" si="1"/>
        <v/>
      </c>
      <c r="H29" s="57"/>
      <c r="I29" s="79"/>
      <c r="J29" s="79"/>
      <c r="K29" s="79"/>
    </row>
    <row r="30" spans="2:11" x14ac:dyDescent="0.2">
      <c r="B30" s="57" t="s">
        <v>47</v>
      </c>
      <c r="C30" s="58">
        <v>0.5</v>
      </c>
      <c r="D30" s="58">
        <v>2.1999999999999999E-2</v>
      </c>
      <c r="E30" s="73" t="str">
        <f t="shared" si="1"/>
        <v/>
      </c>
      <c r="H30" s="57"/>
      <c r="I30" s="79"/>
      <c r="J30" s="79"/>
      <c r="K30" s="79"/>
    </row>
    <row r="31" spans="2:11" x14ac:dyDescent="0.2">
      <c r="B31" s="57" t="s">
        <v>39</v>
      </c>
      <c r="C31" s="58">
        <v>9.4000000000000004E-3</v>
      </c>
      <c r="D31" s="58">
        <v>0.31580000000000003</v>
      </c>
      <c r="E31" s="73" t="str">
        <f t="shared" si="1"/>
        <v/>
      </c>
      <c r="H31" s="57"/>
      <c r="I31" s="79"/>
      <c r="J31" s="79"/>
      <c r="K31" s="79"/>
    </row>
    <row r="32" spans="2:11" x14ac:dyDescent="0.2">
      <c r="B32" s="57" t="s">
        <v>63</v>
      </c>
      <c r="C32" s="58">
        <v>0</v>
      </c>
      <c r="D32" s="58">
        <v>0.2752</v>
      </c>
      <c r="E32" s="73" t="str">
        <f t="shared" si="1"/>
        <v/>
      </c>
      <c r="H32" s="57"/>
      <c r="I32" s="79"/>
      <c r="J32" s="79"/>
      <c r="K32" s="79"/>
    </row>
    <row r="33" spans="2:11" x14ac:dyDescent="0.2">
      <c r="B33" s="57" t="s">
        <v>69</v>
      </c>
      <c r="C33" s="58">
        <v>0.221</v>
      </c>
      <c r="D33" s="58">
        <v>1.6E-2</v>
      </c>
      <c r="E33" s="73" t="str">
        <f t="shared" si="1"/>
        <v/>
      </c>
      <c r="H33" s="57"/>
      <c r="I33" s="79"/>
      <c r="J33" s="79"/>
      <c r="K33" s="79"/>
    </row>
    <row r="34" spans="2:11" x14ac:dyDescent="0.2">
      <c r="B34" s="57" t="s">
        <v>49</v>
      </c>
      <c r="C34" s="58">
        <v>0</v>
      </c>
      <c r="D34" s="58">
        <v>0.1048</v>
      </c>
      <c r="E34" s="73" t="str">
        <f t="shared" si="1"/>
        <v/>
      </c>
      <c r="H34" s="57"/>
      <c r="I34" s="79"/>
      <c r="J34" s="79"/>
      <c r="K34" s="79"/>
    </row>
    <row r="35" spans="2:11" x14ac:dyDescent="0.2">
      <c r="B35" s="57" t="s">
        <v>55</v>
      </c>
      <c r="C35" s="58">
        <v>0</v>
      </c>
      <c r="D35" s="58">
        <v>7.0000000000000007E-2</v>
      </c>
      <c r="E35" s="73" t="str">
        <f t="shared" si="1"/>
        <v/>
      </c>
      <c r="H35" s="57"/>
      <c r="I35" s="79"/>
      <c r="J35" s="79"/>
      <c r="K35" s="79"/>
    </row>
    <row r="36" spans="2:11" x14ac:dyDescent="0.2">
      <c r="B36" s="57" t="s">
        <v>58</v>
      </c>
      <c r="C36" s="58">
        <v>4.5999999999999999E-2</v>
      </c>
      <c r="D36" s="58">
        <v>2.3E-2</v>
      </c>
      <c r="E36" s="73" t="str">
        <f t="shared" si="1"/>
        <v/>
      </c>
      <c r="H36" s="57"/>
      <c r="I36" s="79"/>
      <c r="J36" s="79"/>
      <c r="K36" s="79"/>
    </row>
    <row r="37" spans="2:11" x14ac:dyDescent="0.2">
      <c r="B37" s="57" t="s">
        <v>46</v>
      </c>
      <c r="C37" s="58">
        <v>3.2800000000000003E-2</v>
      </c>
      <c r="D37" s="58">
        <v>1.09E-2</v>
      </c>
      <c r="E37" s="73" t="str">
        <f t="shared" si="1"/>
        <v/>
      </c>
      <c r="H37" s="57"/>
      <c r="I37" s="79"/>
      <c r="J37" s="79"/>
      <c r="K37" s="79"/>
    </row>
    <row r="38" spans="2:11" x14ac:dyDescent="0.2">
      <c r="B38" s="57" t="s">
        <v>66</v>
      </c>
      <c r="C38" s="58">
        <v>2.7E-2</v>
      </c>
      <c r="D38" s="58">
        <v>0</v>
      </c>
      <c r="E38" s="73" t="str">
        <f t="shared" si="1"/>
        <v/>
      </c>
      <c r="H38" s="57"/>
      <c r="I38" s="79"/>
      <c r="J38" s="79"/>
      <c r="K38" s="79"/>
    </row>
    <row r="39" spans="2:11" x14ac:dyDescent="0.2">
      <c r="B39" s="57" t="s">
        <v>71</v>
      </c>
      <c r="C39" s="58">
        <v>8.0000000000000004E-4</v>
      </c>
      <c r="D39" s="58">
        <v>7.9000000000000008E-3</v>
      </c>
      <c r="E39" s="73" t="str">
        <f t="shared" si="1"/>
        <v/>
      </c>
      <c r="H39" s="57"/>
      <c r="I39" s="79"/>
      <c r="J39" s="79"/>
      <c r="K39" s="79"/>
    </row>
    <row r="40" spans="2:11" x14ac:dyDescent="0.2">
      <c r="B40" s="57" t="s">
        <v>70</v>
      </c>
      <c r="C40" s="58">
        <v>0</v>
      </c>
      <c r="D40" s="58">
        <v>7.0000000000000001E-3</v>
      </c>
      <c r="E40" s="73" t="str">
        <f t="shared" si="1"/>
        <v/>
      </c>
      <c r="H40" s="57"/>
      <c r="I40" s="79"/>
      <c r="J40" s="79"/>
      <c r="K40" s="79"/>
    </row>
    <row r="41" spans="2:11" x14ac:dyDescent="0.2">
      <c r="B41" s="57" t="s">
        <v>40</v>
      </c>
      <c r="C41" s="58">
        <v>0</v>
      </c>
      <c r="D41" s="58">
        <v>7.0000000000000001E-3</v>
      </c>
      <c r="E41" s="73" t="str">
        <f t="shared" si="1"/>
        <v/>
      </c>
      <c r="H41" s="57"/>
      <c r="I41" s="79"/>
      <c r="J41" s="79"/>
      <c r="K41" s="79"/>
    </row>
    <row r="42" spans="2:11" x14ac:dyDescent="0.2">
      <c r="B42" s="57" t="s">
        <v>60</v>
      </c>
      <c r="C42" s="58">
        <v>0</v>
      </c>
      <c r="D42" s="58">
        <v>4.0999999999999995E-3</v>
      </c>
      <c r="E42" s="73" t="str">
        <f t="shared" si="1"/>
        <v/>
      </c>
      <c r="H42" s="57"/>
      <c r="I42" s="79"/>
      <c r="J42" s="79"/>
      <c r="K42" s="79"/>
    </row>
    <row r="43" spans="2:11" ht="15" x14ac:dyDescent="0.25">
      <c r="B43" s="81" t="s">
        <v>97</v>
      </c>
      <c r="C43" s="58">
        <v>988.30560000000003</v>
      </c>
      <c r="D43" s="58">
        <v>1026.4167</v>
      </c>
      <c r="E43" s="73">
        <f t="shared" si="1"/>
        <v>3.8562060156291704E-2</v>
      </c>
      <c r="H43" s="57"/>
      <c r="I43" s="57"/>
      <c r="J43" s="79"/>
      <c r="K43" s="79"/>
    </row>
    <row r="44" spans="2:11" x14ac:dyDescent="0.2">
      <c r="B44" s="57" t="s">
        <v>59</v>
      </c>
      <c r="C44" s="58">
        <v>725.48820000000001</v>
      </c>
      <c r="D44" s="58">
        <v>764.30439999999999</v>
      </c>
      <c r="E44" s="73">
        <f t="shared" si="1"/>
        <v>5.350355801789744E-2</v>
      </c>
      <c r="H44" s="57"/>
      <c r="I44" s="79"/>
      <c r="J44" s="79"/>
      <c r="K44" s="79"/>
    </row>
    <row r="45" spans="2:11" ht="15" x14ac:dyDescent="0.25">
      <c r="B45" s="57" t="s">
        <v>68</v>
      </c>
      <c r="C45" s="58">
        <v>145.5377</v>
      </c>
      <c r="D45" s="58">
        <v>0.26100000000000001</v>
      </c>
      <c r="E45" s="73" t="str">
        <f t="shared" si="1"/>
        <v/>
      </c>
      <c r="H45" s="81"/>
      <c r="I45" s="79"/>
      <c r="J45" s="79"/>
      <c r="K45" s="79"/>
    </row>
    <row r="46" spans="2:11" x14ac:dyDescent="0.2">
      <c r="B46" s="57" t="s">
        <v>56</v>
      </c>
      <c r="C46" s="58">
        <v>2.4555000000000002</v>
      </c>
      <c r="D46" s="58">
        <v>7.4164999999999992</v>
      </c>
      <c r="E46" s="73">
        <f t="shared" si="1"/>
        <v>2.0203624516391767</v>
      </c>
      <c r="H46" s="57"/>
      <c r="I46" s="79"/>
      <c r="J46" s="79"/>
      <c r="K46" s="79"/>
    </row>
    <row r="47" spans="2:11" x14ac:dyDescent="0.2">
      <c r="B47" s="57" t="s">
        <v>86</v>
      </c>
      <c r="C47" s="58">
        <v>2.1915</v>
      </c>
      <c r="D47" s="58">
        <v>2.8454000000000002</v>
      </c>
      <c r="E47" s="73">
        <f t="shared" si="1"/>
        <v>0.29838010495094691</v>
      </c>
      <c r="H47" s="57"/>
      <c r="I47" s="79"/>
      <c r="J47" s="79"/>
      <c r="K47" s="79"/>
    </row>
    <row r="48" spans="2:11" x14ac:dyDescent="0.2">
      <c r="B48" s="57" t="s">
        <v>61</v>
      </c>
      <c r="C48" s="58">
        <v>0.29570000000000002</v>
      </c>
      <c r="D48" s="58">
        <v>0.47100000000000003</v>
      </c>
      <c r="E48" s="73" t="str">
        <f t="shared" si="1"/>
        <v/>
      </c>
      <c r="H48" s="57"/>
      <c r="I48" s="79"/>
      <c r="J48" s="79"/>
      <c r="K48" s="79"/>
    </row>
    <row r="49" spans="2:11" x14ac:dyDescent="0.2">
      <c r="B49" s="57" t="s">
        <v>44</v>
      </c>
      <c r="C49" s="58">
        <v>0.34600000000000003</v>
      </c>
      <c r="D49" s="58">
        <v>2.5000000000000001E-2</v>
      </c>
      <c r="E49" s="73" t="str">
        <f t="shared" si="1"/>
        <v/>
      </c>
      <c r="H49" s="57"/>
      <c r="I49" s="79"/>
      <c r="J49" s="79"/>
      <c r="K49" s="79"/>
    </row>
    <row r="50" spans="2:11" x14ac:dyDescent="0.2">
      <c r="B50" s="57" t="s">
        <v>65</v>
      </c>
      <c r="C50" s="58">
        <v>0.02</v>
      </c>
      <c r="D50" s="58">
        <v>0</v>
      </c>
      <c r="E50" s="73" t="str">
        <f t="shared" si="1"/>
        <v/>
      </c>
      <c r="H50" s="57"/>
      <c r="I50" s="79"/>
      <c r="J50" s="79"/>
      <c r="K50" s="79"/>
    </row>
    <row r="51" spans="2:11" x14ac:dyDescent="0.2">
      <c r="B51" s="57" t="s">
        <v>62</v>
      </c>
      <c r="C51" s="58">
        <v>1.6E-2</v>
      </c>
      <c r="D51" s="58">
        <v>2.8E-3</v>
      </c>
      <c r="E51" s="73" t="str">
        <f t="shared" si="1"/>
        <v/>
      </c>
      <c r="H51" s="57"/>
      <c r="I51" s="79"/>
      <c r="J51" s="79"/>
      <c r="K51" s="79"/>
    </row>
    <row r="52" spans="2:11" ht="15" x14ac:dyDescent="0.25">
      <c r="B52" s="81" t="s">
        <v>99</v>
      </c>
      <c r="C52" s="58">
        <v>0.29799999999999999</v>
      </c>
      <c r="D52" s="58">
        <v>0.83199999999999996</v>
      </c>
      <c r="E52" s="73" t="str">
        <f t="shared" si="1"/>
        <v/>
      </c>
      <c r="H52" s="57"/>
      <c r="I52" s="79"/>
      <c r="J52" s="79"/>
      <c r="K52" s="79"/>
    </row>
    <row r="53" spans="2:11" ht="15" x14ac:dyDescent="0.25">
      <c r="B53" s="57" t="s">
        <v>27</v>
      </c>
      <c r="C53" s="58">
        <v>0</v>
      </c>
      <c r="D53" s="58">
        <v>0.16300000000000001</v>
      </c>
      <c r="E53" s="73" t="str">
        <f t="shared" si="1"/>
        <v/>
      </c>
      <c r="H53" s="81"/>
      <c r="I53" s="79"/>
      <c r="J53" s="79"/>
      <c r="K53" s="79"/>
    </row>
    <row r="54" spans="2:11" ht="15" x14ac:dyDescent="0.25">
      <c r="B54" s="62" t="s">
        <v>16</v>
      </c>
      <c r="C54" s="64">
        <v>1837.2082000000003</v>
      </c>
      <c r="D54" s="64">
        <v>1346.8174000000004</v>
      </c>
      <c r="E54" s="74">
        <f>IF(C54&lt;1,"",IFERROR((D54-C54)/C54,""))</f>
        <v>-0.2669217348365851</v>
      </c>
      <c r="H54" s="57"/>
      <c r="I54" s="79"/>
      <c r="J54" s="79"/>
      <c r="K54" s="79"/>
    </row>
    <row r="55" spans="2:11" x14ac:dyDescent="0.2">
      <c r="B55" s="61" t="s">
        <v>101</v>
      </c>
      <c r="E55" s="25"/>
      <c r="H55" s="57"/>
      <c r="I55" s="79"/>
      <c r="J55" s="79"/>
      <c r="K55" s="79"/>
    </row>
    <row r="56" spans="2:11" x14ac:dyDescent="0.2">
      <c r="B56" s="61" t="s">
        <v>104</v>
      </c>
      <c r="E56" s="25"/>
      <c r="H56" s="57"/>
      <c r="I56" s="79"/>
      <c r="J56" s="79"/>
      <c r="K56" s="79"/>
    </row>
    <row r="57" spans="2:11" ht="15" x14ac:dyDescent="0.25">
      <c r="B57" s="61" t="s">
        <v>107</v>
      </c>
      <c r="E57" s="25"/>
      <c r="I57" s="60"/>
      <c r="J57" s="78"/>
      <c r="K57" s="78"/>
    </row>
    <row r="58" spans="2:11" x14ac:dyDescent="0.2">
      <c r="E58" s="25"/>
      <c r="I58" s="57"/>
      <c r="J58" s="79"/>
      <c r="K58" s="79"/>
    </row>
    <row r="59" spans="2:11" x14ac:dyDescent="0.2">
      <c r="E59" s="25"/>
      <c r="I59" s="57"/>
      <c r="J59" s="79"/>
      <c r="K59" s="79"/>
    </row>
    <row r="60" spans="2:11" x14ac:dyDescent="0.2">
      <c r="E60" s="25"/>
      <c r="I60" s="57"/>
      <c r="J60" s="79"/>
      <c r="K60" s="79"/>
    </row>
    <row r="61" spans="2:11" x14ac:dyDescent="0.2">
      <c r="B61" s="57"/>
      <c r="C61" s="71"/>
      <c r="D61" s="71"/>
      <c r="E61" s="73" t="str">
        <f t="shared" ref="E61:E68" si="2">IF(OR((C61&lt;1),(D61&lt;1)),"",IFERROR((D61-C61)/C61,""))</f>
        <v/>
      </c>
      <c r="I61" s="57"/>
      <c r="J61" s="79"/>
      <c r="K61" s="79"/>
    </row>
    <row r="62" spans="2:11" x14ac:dyDescent="0.2">
      <c r="B62" s="57"/>
      <c r="C62" s="71"/>
      <c r="D62" s="71"/>
      <c r="E62" s="73" t="str">
        <f t="shared" si="2"/>
        <v/>
      </c>
      <c r="I62" s="57"/>
      <c r="J62" s="79"/>
      <c r="K62" s="79"/>
    </row>
    <row r="63" spans="2:11" x14ac:dyDescent="0.2">
      <c r="B63" s="57"/>
      <c r="C63" s="71"/>
      <c r="D63" s="71"/>
      <c r="E63" s="73" t="str">
        <f t="shared" si="2"/>
        <v/>
      </c>
      <c r="I63" s="57"/>
      <c r="J63" s="79"/>
      <c r="K63" s="79"/>
    </row>
    <row r="64" spans="2:11" x14ac:dyDescent="0.2">
      <c r="B64" s="57"/>
      <c r="C64" s="71"/>
      <c r="D64" s="71"/>
      <c r="E64" s="73" t="str">
        <f t="shared" si="2"/>
        <v/>
      </c>
      <c r="I64" s="57"/>
      <c r="J64" s="79"/>
      <c r="K64" s="79"/>
    </row>
    <row r="65" spans="2:11" x14ac:dyDescent="0.2">
      <c r="B65" s="57"/>
      <c r="C65" s="71"/>
      <c r="D65" s="71"/>
      <c r="E65" s="73" t="str">
        <f t="shared" si="2"/>
        <v/>
      </c>
      <c r="I65" s="57"/>
      <c r="J65" s="79"/>
      <c r="K65" s="79"/>
    </row>
    <row r="66" spans="2:11" ht="15" x14ac:dyDescent="0.25">
      <c r="B66" s="60"/>
      <c r="C66" s="63"/>
      <c r="D66" s="63"/>
      <c r="E66" s="80" t="str">
        <f t="shared" si="2"/>
        <v/>
      </c>
      <c r="I66" s="57"/>
      <c r="J66" s="79"/>
      <c r="K66" s="79"/>
    </row>
    <row r="67" spans="2:11" x14ac:dyDescent="0.2">
      <c r="B67" s="57"/>
      <c r="C67" s="71"/>
      <c r="D67" s="71"/>
      <c r="E67" s="73" t="str">
        <f t="shared" si="2"/>
        <v/>
      </c>
      <c r="I67" s="57"/>
      <c r="J67" s="79"/>
      <c r="K67" s="79"/>
    </row>
    <row r="68" spans="2:11" ht="15" x14ac:dyDescent="0.25">
      <c r="B68" s="57"/>
      <c r="E68" s="73" t="str">
        <f t="shared" si="2"/>
        <v/>
      </c>
      <c r="I68" s="60"/>
      <c r="J68" s="78"/>
      <c r="K68" s="78"/>
    </row>
    <row r="69" spans="2:11" x14ac:dyDescent="0.2">
      <c r="I69" s="57"/>
      <c r="J69" s="79"/>
      <c r="K69" s="79"/>
    </row>
    <row r="70" spans="2:11" x14ac:dyDescent="0.2">
      <c r="I70" s="57"/>
      <c r="J70" s="79"/>
      <c r="K70" s="79"/>
    </row>
    <row r="76" spans="2:11" x14ac:dyDescent="0.2">
      <c r="E76" s="25"/>
    </row>
    <row r="77" spans="2:11" x14ac:dyDescent="0.2">
      <c r="E77" s="25"/>
    </row>
    <row r="78" spans="2:11" x14ac:dyDescent="0.2">
      <c r="E78" s="25"/>
    </row>
    <row r="79" spans="2:11" x14ac:dyDescent="0.2">
      <c r="E79" s="25"/>
    </row>
    <row r="80" spans="2: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96" spans="5:5" x14ac:dyDescent="0.2">
      <c r="E96" s="25"/>
    </row>
    <row r="97" spans="5:5" x14ac:dyDescent="0.2">
      <c r="E97" s="25"/>
    </row>
    <row r="98" spans="5:5" x14ac:dyDescent="0.2">
      <c r="E98" s="25"/>
    </row>
    <row r="99" spans="5:5" x14ac:dyDescent="0.2">
      <c r="E99" s="25"/>
    </row>
    <row r="100" spans="5:5" x14ac:dyDescent="0.2">
      <c r="E100" s="25"/>
    </row>
    <row r="101" spans="5:5" x14ac:dyDescent="0.2">
      <c r="E101" s="25"/>
    </row>
    <row r="102" spans="5:5" x14ac:dyDescent="0.2">
      <c r="E102" s="25"/>
    </row>
    <row r="103" spans="5:5" x14ac:dyDescent="0.2">
      <c r="E103" s="25"/>
    </row>
    <row r="104" spans="5:5" x14ac:dyDescent="0.2">
      <c r="E104" s="25"/>
    </row>
    <row r="105" spans="5:5" x14ac:dyDescent="0.2">
      <c r="E105" s="25"/>
    </row>
    <row r="106" spans="5:5" x14ac:dyDescent="0.2">
      <c r="E106" s="25"/>
    </row>
    <row r="107" spans="5:5" x14ac:dyDescent="0.2">
      <c r="E107" s="25"/>
    </row>
    <row r="112" spans="5:5" x14ac:dyDescent="0.2">
      <c r="E112" s="25"/>
    </row>
    <row r="113" spans="5:5" x14ac:dyDescent="0.2">
      <c r="E113" s="25"/>
    </row>
    <row r="114" spans="5:5" x14ac:dyDescent="0.2">
      <c r="E114" s="25"/>
    </row>
    <row r="115" spans="5:5" x14ac:dyDescent="0.2">
      <c r="E115" s="25"/>
    </row>
    <row r="116" spans="5:5" x14ac:dyDescent="0.2">
      <c r="E116" s="25"/>
    </row>
    <row r="117" spans="5:5" x14ac:dyDescent="0.2">
      <c r="E117" s="25"/>
    </row>
    <row r="118" spans="5:5" x14ac:dyDescent="0.2">
      <c r="E118" s="25"/>
    </row>
    <row r="119" spans="5:5" x14ac:dyDescent="0.2">
      <c r="E119" s="25"/>
    </row>
  </sheetData>
  <sortState xmlns:xlrd2="http://schemas.microsoft.com/office/spreadsheetml/2017/richdata2" ref="H6:J65">
    <sortCondition descending="1" ref="J6:J65"/>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40"/>
  <sheetViews>
    <sheetView showGridLines="0" zoomScale="80" zoomScaleNormal="80" workbookViewId="0">
      <selection activeCell="A2" sqref="A2"/>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114</v>
      </c>
    </row>
    <row r="4" spans="1:3" ht="15" thickBot="1" x14ac:dyDescent="0.25"/>
    <row r="5" spans="1:3" ht="15.75" thickTop="1" x14ac:dyDescent="0.25">
      <c r="B5" s="50" t="s">
        <v>76</v>
      </c>
      <c r="C5" s="50" t="s">
        <v>82</v>
      </c>
    </row>
    <row r="6" spans="1:3" ht="15" x14ac:dyDescent="0.25">
      <c r="B6" s="60" t="s">
        <v>79</v>
      </c>
      <c r="C6" s="59">
        <v>418.03040000000004</v>
      </c>
    </row>
    <row r="7" spans="1:3" x14ac:dyDescent="0.2">
      <c r="B7" s="57" t="s">
        <v>93</v>
      </c>
      <c r="C7" s="58">
        <v>417.25920000000002</v>
      </c>
    </row>
    <row r="8" spans="1:3" x14ac:dyDescent="0.2">
      <c r="B8" s="57" t="s">
        <v>53</v>
      </c>
      <c r="C8" s="58">
        <v>0.7712</v>
      </c>
    </row>
    <row r="9" spans="1:3" ht="15" x14ac:dyDescent="0.25">
      <c r="B9" s="60" t="s">
        <v>80</v>
      </c>
      <c r="C9" s="59">
        <v>11.867299999999998</v>
      </c>
    </row>
    <row r="10" spans="1:3" x14ac:dyDescent="0.2">
      <c r="B10" s="57" t="s">
        <v>93</v>
      </c>
      <c r="C10" s="58">
        <v>11.093</v>
      </c>
    </row>
    <row r="11" spans="1:3" x14ac:dyDescent="0.2">
      <c r="B11" s="57" t="s">
        <v>53</v>
      </c>
      <c r="C11" s="58">
        <v>0.51329999999999998</v>
      </c>
    </row>
    <row r="12" spans="1:3" x14ac:dyDescent="0.2">
      <c r="B12" s="57" t="s">
        <v>68</v>
      </c>
      <c r="C12" s="58">
        <v>0.26100000000000001</v>
      </c>
    </row>
    <row r="13" spans="1:3" ht="15" x14ac:dyDescent="0.25">
      <c r="B13" s="60" t="s">
        <v>81</v>
      </c>
      <c r="C13" s="59">
        <v>0.19</v>
      </c>
    </row>
    <row r="14" spans="1:3" x14ac:dyDescent="0.2">
      <c r="B14" s="57" t="s">
        <v>53</v>
      </c>
      <c r="C14" s="58">
        <v>2.7E-2</v>
      </c>
    </row>
    <row r="15" spans="1:3" x14ac:dyDescent="0.2">
      <c r="B15" s="57" t="s">
        <v>27</v>
      </c>
      <c r="C15" s="58">
        <v>0.16300000000000001</v>
      </c>
    </row>
    <row r="16" spans="1:3" ht="15" x14ac:dyDescent="0.25">
      <c r="B16" s="60" t="s">
        <v>78</v>
      </c>
      <c r="C16" s="59">
        <v>1</v>
      </c>
    </row>
    <row r="17" spans="2:3" x14ac:dyDescent="0.2">
      <c r="B17" s="57" t="s">
        <v>93</v>
      </c>
      <c r="C17" s="58">
        <v>1</v>
      </c>
    </row>
    <row r="18" spans="2:3" ht="15" x14ac:dyDescent="0.25">
      <c r="B18" s="60" t="s">
        <v>77</v>
      </c>
      <c r="C18" s="59">
        <v>814.41160000000002</v>
      </c>
    </row>
    <row r="19" spans="2:3" x14ac:dyDescent="0.2">
      <c r="B19" s="57" t="s">
        <v>93</v>
      </c>
      <c r="C19" s="58">
        <v>48.394799999999996</v>
      </c>
    </row>
    <row r="20" spans="2:3" x14ac:dyDescent="0.2">
      <c r="B20" s="57" t="s">
        <v>53</v>
      </c>
      <c r="C20" s="58">
        <v>1.7124000000000001</v>
      </c>
    </row>
    <row r="21" spans="2:3" x14ac:dyDescent="0.2">
      <c r="B21" s="57" t="s">
        <v>112</v>
      </c>
      <c r="C21" s="58">
        <v>764.30439999999999</v>
      </c>
    </row>
    <row r="22" spans="2:3" ht="15" x14ac:dyDescent="0.25">
      <c r="B22" s="76" t="s">
        <v>16</v>
      </c>
      <c r="C22" s="64">
        <v>1245.4992999999999</v>
      </c>
    </row>
    <row r="23" spans="2:3" x14ac:dyDescent="0.2">
      <c r="B23" s="77" t="s">
        <v>108</v>
      </c>
      <c r="C23" s="58"/>
    </row>
    <row r="24" spans="2:3" ht="15" x14ac:dyDescent="0.25">
      <c r="B24" s="57" t="s">
        <v>109</v>
      </c>
      <c r="C24" s="59"/>
    </row>
    <row r="25" spans="2:3" x14ac:dyDescent="0.2">
      <c r="B25" s="57"/>
      <c r="C25" s="71"/>
    </row>
    <row r="26" spans="2:3" x14ac:dyDescent="0.2">
      <c r="B26" s="57"/>
      <c r="C26" s="71"/>
    </row>
    <row r="27" spans="2:3" x14ac:dyDescent="0.2">
      <c r="B27" s="57"/>
      <c r="C27" s="71"/>
    </row>
    <row r="28" spans="2:3" ht="15" x14ac:dyDescent="0.25">
      <c r="B28" s="60"/>
      <c r="C28" s="63"/>
    </row>
    <row r="29" spans="2:3" x14ac:dyDescent="0.2">
      <c r="B29" s="57"/>
      <c r="C29" s="71"/>
    </row>
    <row r="30" spans="2:3" x14ac:dyDescent="0.2">
      <c r="B30" s="57"/>
      <c r="C30" s="71"/>
    </row>
    <row r="31" spans="2:3" x14ac:dyDescent="0.2">
      <c r="B31" s="57"/>
      <c r="C31" s="71"/>
    </row>
    <row r="32" spans="2:3" ht="15" x14ac:dyDescent="0.25">
      <c r="B32" s="60"/>
      <c r="C32" s="63"/>
    </row>
    <row r="33" spans="2:3" x14ac:dyDescent="0.2">
      <c r="B33" s="57"/>
      <c r="C33" s="71"/>
    </row>
    <row r="34" spans="2:3" x14ac:dyDescent="0.2">
      <c r="B34" s="57"/>
      <c r="C34" s="71"/>
    </row>
    <row r="35" spans="2:3" x14ac:dyDescent="0.2">
      <c r="B35" s="57"/>
      <c r="C35" s="71"/>
    </row>
    <row r="36" spans="2:3" ht="15" x14ac:dyDescent="0.25">
      <c r="B36" s="60"/>
      <c r="C36" s="63"/>
    </row>
    <row r="37" spans="2:3" x14ac:dyDescent="0.2">
      <c r="B37" s="57"/>
      <c r="C37" s="71"/>
    </row>
    <row r="38" spans="2:3" x14ac:dyDescent="0.2">
      <c r="B38" s="57"/>
      <c r="C38" s="71"/>
    </row>
    <row r="39" spans="2:3" x14ac:dyDescent="0.2">
      <c r="B39" s="57"/>
      <c r="C39" s="71"/>
    </row>
    <row r="40" spans="2:3" x14ac:dyDescent="0.2">
      <c r="B40" s="57"/>
      <c r="C40" s="71"/>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J35" sqref="J35"/>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91</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116</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89" t="s">
        <v>115</v>
      </c>
      <c r="C24" s="89"/>
      <c r="D24" s="89"/>
      <c r="E24" s="89"/>
      <c r="F24" s="89"/>
      <c r="G24" s="31"/>
    </row>
    <row r="25" spans="1:17" ht="15" x14ac:dyDescent="0.25">
      <c r="A25" s="1" t="s">
        <v>19</v>
      </c>
      <c r="B25" s="18" t="s">
        <v>29</v>
      </c>
      <c r="C25" s="18" t="s">
        <v>20</v>
      </c>
      <c r="D25" s="18" t="s">
        <v>21</v>
      </c>
      <c r="E25" s="18" t="s">
        <v>22</v>
      </c>
      <c r="F25" s="18" t="s">
        <v>30</v>
      </c>
      <c r="G25" s="18" t="s">
        <v>16</v>
      </c>
    </row>
    <row r="26" spans="1:17" x14ac:dyDescent="0.2">
      <c r="A26" s="3" t="s">
        <v>6</v>
      </c>
      <c r="B26" s="20">
        <v>0.13500000000000001</v>
      </c>
      <c r="C26" s="20">
        <v>5.5679999999999996</v>
      </c>
      <c r="D26" s="20">
        <v>87.636300000000006</v>
      </c>
      <c r="E26" s="20">
        <v>274.43759999999997</v>
      </c>
      <c r="F26" s="51">
        <v>109.9701</v>
      </c>
      <c r="G26" s="13">
        <f>SUM(B26:F26)</f>
        <v>477.74699999999996</v>
      </c>
    </row>
    <row r="27" spans="1:17" x14ac:dyDescent="0.2">
      <c r="A27" s="3" t="s">
        <v>8</v>
      </c>
      <c r="B27" s="20">
        <v>0.255</v>
      </c>
      <c r="C27" s="20">
        <v>0.44969999999999999</v>
      </c>
      <c r="D27" s="20">
        <v>5.57E-2</v>
      </c>
      <c r="E27" s="20">
        <v>2.2044999999999999</v>
      </c>
      <c r="F27" s="51">
        <v>5.8999999999999997E-2</v>
      </c>
      <c r="G27" s="13">
        <f t="shared" ref="G27:G33" si="0">SUM(B27:F27)</f>
        <v>3.0239000000000003</v>
      </c>
    </row>
    <row r="28" spans="1:17" x14ac:dyDescent="0.2">
      <c r="A28" s="3" t="s">
        <v>112</v>
      </c>
      <c r="B28" s="20">
        <v>0</v>
      </c>
      <c r="C28" s="20">
        <v>0</v>
      </c>
      <c r="D28" s="20">
        <v>0</v>
      </c>
      <c r="E28" s="20">
        <v>311.52289999999999</v>
      </c>
      <c r="F28" s="51">
        <v>452.78149999999999</v>
      </c>
      <c r="G28" s="13">
        <f t="shared" si="0"/>
        <v>764.30439999999999</v>
      </c>
    </row>
    <row r="29" spans="1:17" x14ac:dyDescent="0.2">
      <c r="A29" s="3" t="s">
        <v>11</v>
      </c>
      <c r="B29" s="20">
        <v>0</v>
      </c>
      <c r="C29" s="20">
        <v>0</v>
      </c>
      <c r="D29" s="20">
        <v>0</v>
      </c>
      <c r="E29" s="20">
        <v>0</v>
      </c>
      <c r="F29" s="51">
        <v>0.16300000000000001</v>
      </c>
      <c r="G29" s="13">
        <f t="shared" si="0"/>
        <v>0.16300000000000001</v>
      </c>
    </row>
    <row r="30" spans="1:17" x14ac:dyDescent="0.2">
      <c r="A30" s="3" t="s">
        <v>13</v>
      </c>
      <c r="B30" s="20">
        <v>0</v>
      </c>
      <c r="C30" s="20">
        <v>0.26100000000000001</v>
      </c>
      <c r="D30" s="20">
        <v>0</v>
      </c>
      <c r="E30" s="20">
        <v>0</v>
      </c>
      <c r="F30" s="20">
        <v>0</v>
      </c>
      <c r="G30" s="13">
        <f t="shared" si="0"/>
        <v>0.26100000000000001</v>
      </c>
    </row>
    <row r="31" spans="1:17" x14ac:dyDescent="0.2">
      <c r="A31" s="3" t="s">
        <v>15</v>
      </c>
      <c r="B31" s="20">
        <v>0</v>
      </c>
      <c r="C31" s="20">
        <v>0</v>
      </c>
      <c r="D31" s="20">
        <v>0</v>
      </c>
      <c r="E31" s="20">
        <v>0</v>
      </c>
      <c r="F31" s="20">
        <v>0</v>
      </c>
      <c r="G31" s="20">
        <f t="shared" si="0"/>
        <v>0</v>
      </c>
    </row>
    <row r="32" spans="1:17" x14ac:dyDescent="0.2">
      <c r="A32" s="3" t="s">
        <v>85</v>
      </c>
      <c r="B32" s="53">
        <v>6.3E-3</v>
      </c>
      <c r="C32" s="53">
        <v>0.13900000000000001</v>
      </c>
      <c r="D32" s="53">
        <v>1E-3</v>
      </c>
      <c r="E32" s="53">
        <v>2.1454</v>
      </c>
      <c r="F32" s="51">
        <v>99.026399999999995</v>
      </c>
      <c r="G32" s="13">
        <f t="shared" si="0"/>
        <v>101.3181</v>
      </c>
      <c r="J32" s="24"/>
    </row>
    <row r="33" spans="1:9" ht="15" x14ac:dyDescent="0.25">
      <c r="A33" s="14" t="s">
        <v>16</v>
      </c>
      <c r="B33" s="52">
        <v>0.39629999999999999</v>
      </c>
      <c r="C33" s="52">
        <v>6.4177</v>
      </c>
      <c r="D33" s="52">
        <v>87.693000000000012</v>
      </c>
      <c r="E33" s="52">
        <v>590.31040000000019</v>
      </c>
      <c r="F33" s="52">
        <v>661.99999999999977</v>
      </c>
      <c r="G33" s="54">
        <f t="shared" si="0"/>
        <v>1346.8173999999999</v>
      </c>
      <c r="I33" s="24"/>
    </row>
    <row r="34" spans="1:9" x14ac:dyDescent="0.2">
      <c r="A34" s="75" t="s">
        <v>31</v>
      </c>
      <c r="B34" s="13"/>
      <c r="C34" s="13"/>
      <c r="D34" s="13"/>
      <c r="E34" s="13"/>
      <c r="F34" s="13"/>
      <c r="G34" s="13"/>
    </row>
    <row r="35" spans="1:9" ht="15" x14ac:dyDescent="0.25">
      <c r="A35" s="75" t="s">
        <v>107</v>
      </c>
      <c r="B35" s="40"/>
      <c r="G35" s="13"/>
    </row>
    <row r="36" spans="1:9" x14ac:dyDescent="0.2">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8"/>
  <sheetViews>
    <sheetView showGridLines="0" zoomScale="70" zoomScaleNormal="70" workbookViewId="0">
      <selection activeCell="H36" sqref="H36"/>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92</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117</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89" t="s">
        <v>115</v>
      </c>
      <c r="C27" s="89"/>
      <c r="D27" s="89"/>
      <c r="E27" s="89"/>
      <c r="F27" s="56"/>
    </row>
    <row r="28" spans="1:17" ht="15" x14ac:dyDescent="0.25">
      <c r="A28" s="1" t="s">
        <v>19</v>
      </c>
      <c r="B28" s="18" t="s">
        <v>0</v>
      </c>
      <c r="C28" s="18" t="s">
        <v>18</v>
      </c>
      <c r="D28" s="18" t="s">
        <v>1</v>
      </c>
      <c r="E28" s="18" t="s">
        <v>2</v>
      </c>
      <c r="F28" s="18" t="s">
        <v>16</v>
      </c>
    </row>
    <row r="29" spans="1:17" x14ac:dyDescent="0.2">
      <c r="A29" s="3" t="s">
        <v>6</v>
      </c>
      <c r="B29" s="20">
        <v>269.1397</v>
      </c>
      <c r="C29" s="20">
        <v>12.093</v>
      </c>
      <c r="D29" s="20">
        <v>196.51429999999999</v>
      </c>
      <c r="E29" s="20">
        <v>0</v>
      </c>
      <c r="F29" s="20">
        <f>SUM(B29:E29)</f>
        <v>477.74700000000001</v>
      </c>
    </row>
    <row r="30" spans="1:17" x14ac:dyDescent="0.2">
      <c r="A30" s="3" t="s">
        <v>8</v>
      </c>
      <c r="B30" s="20">
        <v>2.0607000000000002</v>
      </c>
      <c r="C30" s="20">
        <v>0.51329999999999998</v>
      </c>
      <c r="D30" s="20">
        <v>0.44989999999999997</v>
      </c>
      <c r="E30" s="20">
        <v>0</v>
      </c>
      <c r="F30" s="20">
        <f t="shared" ref="F30:F36" si="0">SUM(B30:E30)</f>
        <v>3.0239000000000003</v>
      </c>
    </row>
    <row r="31" spans="1:17" x14ac:dyDescent="0.2">
      <c r="A31" s="3" t="s">
        <v>112</v>
      </c>
      <c r="B31" s="20">
        <v>190.69450000000001</v>
      </c>
      <c r="C31" s="20">
        <v>0</v>
      </c>
      <c r="D31" s="20">
        <v>573.60989999999993</v>
      </c>
      <c r="E31" s="20">
        <v>0</v>
      </c>
      <c r="F31" s="20">
        <f t="shared" si="0"/>
        <v>764.30439999999999</v>
      </c>
    </row>
    <row r="32" spans="1:17" x14ac:dyDescent="0.2">
      <c r="A32" s="3" t="s">
        <v>11</v>
      </c>
      <c r="B32" s="20">
        <v>0.16300000000000001</v>
      </c>
      <c r="C32" s="20">
        <v>0</v>
      </c>
      <c r="D32" s="20">
        <v>0</v>
      </c>
      <c r="E32" s="20">
        <v>0</v>
      </c>
      <c r="F32" s="20">
        <f t="shared" si="0"/>
        <v>0.16300000000000001</v>
      </c>
    </row>
    <row r="33" spans="1:6" x14ac:dyDescent="0.2">
      <c r="A33" s="3" t="s">
        <v>13</v>
      </c>
      <c r="B33" s="20">
        <v>0</v>
      </c>
      <c r="C33" s="20">
        <v>0.26100000000000001</v>
      </c>
      <c r="D33" s="20">
        <v>0</v>
      </c>
      <c r="E33" s="20">
        <v>0</v>
      </c>
      <c r="F33" s="20">
        <f t="shared" si="0"/>
        <v>0.26100000000000001</v>
      </c>
    </row>
    <row r="34" spans="1:6" x14ac:dyDescent="0.2">
      <c r="A34" s="3" t="s">
        <v>15</v>
      </c>
      <c r="B34" s="20">
        <v>0</v>
      </c>
      <c r="C34" s="20">
        <v>0</v>
      </c>
      <c r="D34" s="20">
        <v>0</v>
      </c>
      <c r="E34" s="20">
        <v>0</v>
      </c>
      <c r="F34" s="20">
        <f t="shared" si="0"/>
        <v>0</v>
      </c>
    </row>
    <row r="35" spans="1:6" x14ac:dyDescent="0.2">
      <c r="A35" s="3" t="s">
        <v>85</v>
      </c>
      <c r="B35" s="29">
        <v>68.251199999999983</v>
      </c>
      <c r="C35" s="29">
        <v>0.32339999999999997</v>
      </c>
      <c r="D35" s="29">
        <v>32.182100000000005</v>
      </c>
      <c r="E35" s="29">
        <v>0.56140000000000001</v>
      </c>
      <c r="F35" s="20">
        <f t="shared" si="0"/>
        <v>101.3181</v>
      </c>
    </row>
    <row r="36" spans="1:6" ht="15" x14ac:dyDescent="0.25">
      <c r="A36" s="14" t="s">
        <v>16</v>
      </c>
      <c r="B36" s="52">
        <v>530.30910000000006</v>
      </c>
      <c r="C36" s="52">
        <v>13.1907</v>
      </c>
      <c r="D36" s="52">
        <v>802.75619999999992</v>
      </c>
      <c r="E36" s="52">
        <v>0.56140000000000001</v>
      </c>
      <c r="F36" s="52">
        <f t="shared" si="0"/>
        <v>1346.8173999999999</v>
      </c>
    </row>
    <row r="37" spans="1:6" x14ac:dyDescent="0.2">
      <c r="A37" s="27" t="s">
        <v>31</v>
      </c>
      <c r="B37" s="55"/>
      <c r="C37" s="55"/>
      <c r="D37" s="55"/>
      <c r="E37" s="55"/>
      <c r="F37" s="15"/>
    </row>
    <row r="38" spans="1:6" ht="15" x14ac:dyDescent="0.25">
      <c r="A38" s="75" t="s">
        <v>106</v>
      </c>
      <c r="B38" s="40"/>
      <c r="C38" s="19"/>
      <c r="D38" s="83"/>
      <c r="E38" s="19"/>
      <c r="F38" s="19"/>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2022-09-22T10:23:00Z</dcterms:modified>
</cp:coreProperties>
</file>