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518"/>
  <workbookPr defaultThemeVersion="166925"/>
  <mc:AlternateContent xmlns:mc="http://schemas.openxmlformats.org/markup-compatibility/2006">
    <mc:Choice Requires="x15">
      <x15ac:absPath xmlns:x15ac="http://schemas.microsoft.com/office/spreadsheetml/2010/11/ac" url="https://beisgov.sharepoint.com/sites/NSIPTSRes/Shared Documents/09. National Implementation Call - 2022/01. Mini Competiton Docs/Commercial Assurance/Review Documents/"/>
    </mc:Choice>
  </mc:AlternateContent>
  <xr:revisionPtr revIDLastSave="197" documentId="8_{57481208-6780-4530-A6BE-699C69850E63}" xr6:coauthVersionLast="47" xr6:coauthVersionMax="47" xr10:uidLastSave="{321231CC-CB1E-48A6-A493-F41E5E57AABC}"/>
  <bookViews>
    <workbookView xWindow="-120" yWindow="-120" windowWidth="23040" windowHeight="15840" tabRatio="877" firstSheet="4" activeTab="3" xr2:uid="{4173B117-51C6-4495-A37B-A44387F8D111}"/>
  </bookViews>
  <sheets>
    <sheet name="Instructions" sheetId="7" r:id="rId1"/>
    <sheet name="Subsidy Control Category" sheetId="11" r:id="rId2"/>
    <sheet name="MS WP Structure" sheetId="12" r:id="rId3"/>
    <sheet name="Overheads" sheetId="10" r:id="rId4"/>
    <sheet name="Work Package Breakdown" sheetId="2" r:id="rId5"/>
    <sheet name="Summary by organisation" sheetId="8" r:id="rId6"/>
    <sheet name="Milestone Profile" sheetId="13" r:id="rId7"/>
  </sheets>
  <externalReferences>
    <externalReference r:id="rId8"/>
  </externalReferences>
  <definedNames>
    <definedName name="_xlnm._FilterDatabase" localSheetId="4" hidden="1">'Work Package Breakdown'!$B$3:$O$93</definedName>
    <definedName name="BudCatV">[1]!BudCat[[#All],[Budget Categories:]]</definedName>
    <definedName name="Budget_category" localSheetId="2">'[1]Subsidy Control Category'!#REF!</definedName>
    <definedName name="Budget_category" localSheetId="1">'Subsidy Control Category'!#REF!</definedName>
    <definedName name="Budget_category">#REF!</definedName>
    <definedName name="_xlnm.Criteria" localSheetId="4">'Work Package Breakdown'!$R$3:$R$83</definedName>
    <definedName name="OHsV">[1]!OHs[[#All],[Overhead Approach]]</definedName>
    <definedName name="OrgRoleV">[1]!OrgRole[[#All],[Organisation Role:]]</definedName>
    <definedName name="OrgSizeV">[1]!OrgSize[[#All],[Organisation size:]]</definedName>
    <definedName name="SubControlV">[1]!SubControl[[#All],[Subsidy Control Category:]]</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5" i="2" l="1"/>
  <c r="E5" i="2"/>
  <c r="I5" i="2"/>
  <c r="J5" i="2"/>
  <c r="M5" i="2" s="1"/>
  <c r="N5" i="2" s="1"/>
  <c r="O5" i="2"/>
  <c r="D6" i="2"/>
  <c r="E6" i="2"/>
  <c r="I6" i="2"/>
  <c r="J6" i="2"/>
  <c r="M6" i="2" s="1"/>
  <c r="O6" i="2"/>
  <c r="D7" i="2"/>
  <c r="E7" i="2"/>
  <c r="I7" i="2"/>
  <c r="J7" i="2"/>
  <c r="M7" i="2" s="1"/>
  <c r="O7" i="2"/>
  <c r="D8" i="2"/>
  <c r="E8" i="2"/>
  <c r="I8" i="2"/>
  <c r="J8" i="2"/>
  <c r="M8" i="2" s="1"/>
  <c r="N8" i="2" s="1"/>
  <c r="O8" i="2"/>
  <c r="D9" i="2"/>
  <c r="E9" i="2"/>
  <c r="I9" i="2"/>
  <c r="J9" i="2"/>
  <c r="M9" i="2" s="1"/>
  <c r="O9" i="2"/>
  <c r="D10" i="2"/>
  <c r="E10" i="2"/>
  <c r="I10" i="2"/>
  <c r="J10" i="2"/>
  <c r="M10" i="2" s="1"/>
  <c r="O10" i="2"/>
  <c r="D11" i="2"/>
  <c r="E11" i="2"/>
  <c r="I11" i="2"/>
  <c r="J11" i="2"/>
  <c r="M11" i="2" s="1"/>
  <c r="N11" i="2" s="1"/>
  <c r="O11" i="2"/>
  <c r="D12" i="2"/>
  <c r="E12" i="2"/>
  <c r="I12" i="2"/>
  <c r="J12" i="2"/>
  <c r="M12" i="2" s="1"/>
  <c r="O12" i="2"/>
  <c r="D13" i="2"/>
  <c r="E13" i="2"/>
  <c r="I13" i="2"/>
  <c r="J13" i="2"/>
  <c r="M13" i="2" s="1"/>
  <c r="O13" i="2"/>
  <c r="D14" i="2"/>
  <c r="E14" i="2"/>
  <c r="I14" i="2"/>
  <c r="J14" i="2"/>
  <c r="M14" i="2" s="1"/>
  <c r="O14" i="2"/>
  <c r="D15" i="2"/>
  <c r="E15" i="2"/>
  <c r="I15" i="2"/>
  <c r="J15" i="2"/>
  <c r="M15" i="2" s="1"/>
  <c r="N15" i="2" s="1"/>
  <c r="O15" i="2"/>
  <c r="D16" i="2"/>
  <c r="E16" i="2"/>
  <c r="I16" i="2"/>
  <c r="J16" i="2"/>
  <c r="M16" i="2" s="1"/>
  <c r="O16" i="2"/>
  <c r="D17" i="2"/>
  <c r="E17" i="2"/>
  <c r="I17" i="2"/>
  <c r="J17" i="2"/>
  <c r="M17" i="2" s="1"/>
  <c r="O17" i="2"/>
  <c r="D18" i="2"/>
  <c r="E18" i="2"/>
  <c r="I18" i="2"/>
  <c r="J18" i="2"/>
  <c r="M18" i="2" s="1"/>
  <c r="N18" i="2" s="1"/>
  <c r="O18" i="2"/>
  <c r="D19" i="2"/>
  <c r="E19" i="2"/>
  <c r="I19" i="2"/>
  <c r="J19" i="2"/>
  <c r="M19" i="2" s="1"/>
  <c r="O19" i="2"/>
  <c r="D20" i="2"/>
  <c r="E20" i="2"/>
  <c r="I20" i="2"/>
  <c r="J20" i="2"/>
  <c r="M20" i="2" s="1"/>
  <c r="O20" i="2"/>
  <c r="D21" i="2"/>
  <c r="E21" i="2"/>
  <c r="I21" i="2"/>
  <c r="J21" i="2"/>
  <c r="M21" i="2" s="1"/>
  <c r="N21" i="2" s="1"/>
  <c r="O21" i="2"/>
  <c r="D22" i="2"/>
  <c r="E22" i="2"/>
  <c r="I22" i="2"/>
  <c r="J22" i="2"/>
  <c r="M22" i="2" s="1"/>
  <c r="O22" i="2"/>
  <c r="D23" i="2"/>
  <c r="E23" i="2"/>
  <c r="I23" i="2"/>
  <c r="J23" i="2"/>
  <c r="M23" i="2"/>
  <c r="N23" i="2" s="1"/>
  <c r="O23" i="2"/>
  <c r="D24" i="2"/>
  <c r="E24" i="2"/>
  <c r="I24" i="2"/>
  <c r="J24" i="2"/>
  <c r="M24" i="2" s="1"/>
  <c r="N24" i="2" s="1"/>
  <c r="O24" i="2"/>
  <c r="D25" i="2"/>
  <c r="E25" i="2"/>
  <c r="I25" i="2"/>
  <c r="J25" i="2"/>
  <c r="M25" i="2" s="1"/>
  <c r="O25" i="2"/>
  <c r="D26" i="2"/>
  <c r="E26" i="2"/>
  <c r="I26" i="2"/>
  <c r="J26" i="2"/>
  <c r="M26" i="2"/>
  <c r="N26" i="2" s="1"/>
  <c r="O26" i="2"/>
  <c r="D27" i="2"/>
  <c r="E27" i="2"/>
  <c r="I27" i="2"/>
  <c r="J27" i="2"/>
  <c r="M27" i="2" s="1"/>
  <c r="N27" i="2" s="1"/>
  <c r="O27" i="2"/>
  <c r="D28" i="2"/>
  <c r="E28" i="2"/>
  <c r="I28" i="2"/>
  <c r="J28" i="2"/>
  <c r="M28" i="2" s="1"/>
  <c r="O28" i="2"/>
  <c r="D29" i="2"/>
  <c r="E29" i="2"/>
  <c r="I29" i="2"/>
  <c r="J29" i="2"/>
  <c r="M29" i="2" s="1"/>
  <c r="N29" i="2" s="1"/>
  <c r="O29" i="2"/>
  <c r="D30" i="2"/>
  <c r="E30" i="2"/>
  <c r="I30" i="2"/>
  <c r="J30" i="2"/>
  <c r="M30" i="2" s="1"/>
  <c r="O30" i="2"/>
  <c r="D31" i="2"/>
  <c r="E31" i="2"/>
  <c r="I31" i="2"/>
  <c r="J31" i="2"/>
  <c r="M31" i="2" s="1"/>
  <c r="N31" i="2" s="1"/>
  <c r="O31" i="2"/>
  <c r="D32" i="2"/>
  <c r="E32" i="2"/>
  <c r="I32" i="2"/>
  <c r="J32" i="2"/>
  <c r="M32" i="2" s="1"/>
  <c r="N32" i="2" s="1"/>
  <c r="O32" i="2"/>
  <c r="D33" i="2"/>
  <c r="E33" i="2"/>
  <c r="I33" i="2"/>
  <c r="J33" i="2"/>
  <c r="M33" i="2" s="1"/>
  <c r="O33" i="2"/>
  <c r="D34" i="2"/>
  <c r="E34" i="2"/>
  <c r="I34" i="2"/>
  <c r="J34" i="2"/>
  <c r="M34" i="2" s="1"/>
  <c r="N34" i="2" s="1"/>
  <c r="O34" i="2"/>
  <c r="D35" i="2"/>
  <c r="E35" i="2"/>
  <c r="I35" i="2"/>
  <c r="J35" i="2"/>
  <c r="M35" i="2" s="1"/>
  <c r="N35" i="2" s="1"/>
  <c r="O35" i="2"/>
  <c r="D36" i="2"/>
  <c r="E36" i="2"/>
  <c r="I36" i="2"/>
  <c r="J36" i="2"/>
  <c r="M36" i="2" s="1"/>
  <c r="O36" i="2"/>
  <c r="D37" i="2"/>
  <c r="E37" i="2"/>
  <c r="I37" i="2"/>
  <c r="J37" i="2"/>
  <c r="M37" i="2"/>
  <c r="N37" i="2" s="1"/>
  <c r="O37" i="2"/>
  <c r="D38" i="2"/>
  <c r="E38" i="2"/>
  <c r="I38" i="2"/>
  <c r="J38" i="2"/>
  <c r="M38" i="2" s="1"/>
  <c r="O38" i="2"/>
  <c r="D39" i="2"/>
  <c r="E39" i="2"/>
  <c r="I39" i="2"/>
  <c r="J39" i="2"/>
  <c r="M39" i="2"/>
  <c r="O39" i="2"/>
  <c r="D40" i="2"/>
  <c r="E40" i="2"/>
  <c r="I40" i="2"/>
  <c r="J40" i="2"/>
  <c r="M40" i="2" s="1"/>
  <c r="N40" i="2" s="1"/>
  <c r="O40" i="2"/>
  <c r="D41" i="2"/>
  <c r="E41" i="2"/>
  <c r="I41" i="2"/>
  <c r="J41" i="2"/>
  <c r="M41" i="2" s="1"/>
  <c r="O41" i="2"/>
  <c r="D42" i="2"/>
  <c r="E42" i="2"/>
  <c r="I42" i="2"/>
  <c r="J42" i="2"/>
  <c r="M42" i="2"/>
  <c r="N42" i="2" s="1"/>
  <c r="O42" i="2"/>
  <c r="D43" i="2"/>
  <c r="E43" i="2"/>
  <c r="I43" i="2"/>
  <c r="J43" i="2"/>
  <c r="M43" i="2" s="1"/>
  <c r="N43" i="2" s="1"/>
  <c r="O43" i="2"/>
  <c r="D44" i="2"/>
  <c r="E44" i="2"/>
  <c r="I44" i="2"/>
  <c r="J44" i="2"/>
  <c r="M44" i="2" s="1"/>
  <c r="O44" i="2"/>
  <c r="D45" i="2"/>
  <c r="E45" i="2"/>
  <c r="I45" i="2"/>
  <c r="J45" i="2"/>
  <c r="M45" i="2"/>
  <c r="O45" i="2"/>
  <c r="D46" i="2"/>
  <c r="E46" i="2"/>
  <c r="I46" i="2"/>
  <c r="J46" i="2"/>
  <c r="M46" i="2" s="1"/>
  <c r="O46" i="2"/>
  <c r="D47" i="2"/>
  <c r="E47" i="2"/>
  <c r="I47" i="2"/>
  <c r="J47" i="2"/>
  <c r="M47" i="2"/>
  <c r="O47" i="2"/>
  <c r="D48" i="2"/>
  <c r="E48" i="2"/>
  <c r="I48" i="2"/>
  <c r="J48" i="2"/>
  <c r="M48" i="2" s="1"/>
  <c r="O48" i="2"/>
  <c r="D49" i="2"/>
  <c r="E49" i="2"/>
  <c r="I49" i="2"/>
  <c r="J49" i="2"/>
  <c r="M49" i="2" s="1"/>
  <c r="O49" i="2"/>
  <c r="D50" i="2"/>
  <c r="E50" i="2"/>
  <c r="I50" i="2"/>
  <c r="J50" i="2"/>
  <c r="M50" i="2"/>
  <c r="N50" i="2" s="1"/>
  <c r="O50" i="2"/>
  <c r="D51" i="2"/>
  <c r="E51" i="2"/>
  <c r="I51" i="2"/>
  <c r="J51" i="2"/>
  <c r="M51" i="2" s="1"/>
  <c r="O51" i="2"/>
  <c r="D52" i="2"/>
  <c r="E52" i="2"/>
  <c r="I52" i="2"/>
  <c r="J52" i="2"/>
  <c r="M52" i="2"/>
  <c r="O52" i="2"/>
  <c r="D53" i="2"/>
  <c r="E53" i="2"/>
  <c r="I53" i="2"/>
  <c r="J53" i="2"/>
  <c r="M53" i="2" s="1"/>
  <c r="O53" i="2"/>
  <c r="D54" i="2"/>
  <c r="E54" i="2"/>
  <c r="I54" i="2"/>
  <c r="J54" i="2"/>
  <c r="M54" i="2" s="1"/>
  <c r="O54" i="2"/>
  <c r="D55" i="2"/>
  <c r="E55" i="2"/>
  <c r="I55" i="2"/>
  <c r="J55" i="2"/>
  <c r="M55" i="2"/>
  <c r="O55" i="2"/>
  <c r="N55" i="2" s="1"/>
  <c r="D56" i="2"/>
  <c r="E56" i="2"/>
  <c r="I56" i="2"/>
  <c r="J56" i="2"/>
  <c r="M56" i="2" s="1"/>
  <c r="O56" i="2"/>
  <c r="D57" i="2"/>
  <c r="E57" i="2"/>
  <c r="I57" i="2"/>
  <c r="J57" i="2"/>
  <c r="M57" i="2" s="1"/>
  <c r="O57" i="2"/>
  <c r="D58" i="2"/>
  <c r="E58" i="2"/>
  <c r="I58" i="2"/>
  <c r="J58" i="2"/>
  <c r="M58" i="2"/>
  <c r="O58" i="2"/>
  <c r="D59" i="2"/>
  <c r="E59" i="2"/>
  <c r="I59" i="2"/>
  <c r="J59" i="2"/>
  <c r="M59" i="2" s="1"/>
  <c r="O59" i="2"/>
  <c r="D60" i="2"/>
  <c r="E60" i="2"/>
  <c r="I60" i="2"/>
  <c r="J60" i="2"/>
  <c r="M60" i="2" s="1"/>
  <c r="O60" i="2"/>
  <c r="D61" i="2"/>
  <c r="E61" i="2"/>
  <c r="I61" i="2"/>
  <c r="J61" i="2"/>
  <c r="M61" i="2"/>
  <c r="O61" i="2"/>
  <c r="D62" i="2"/>
  <c r="E62" i="2"/>
  <c r="I62" i="2"/>
  <c r="J62" i="2"/>
  <c r="M62" i="2" s="1"/>
  <c r="O62" i="2"/>
  <c r="D63" i="2"/>
  <c r="E63" i="2"/>
  <c r="I63" i="2"/>
  <c r="J63" i="2"/>
  <c r="M63" i="2"/>
  <c r="O63" i="2"/>
  <c r="D64" i="2"/>
  <c r="E64" i="2"/>
  <c r="I64" i="2"/>
  <c r="J64" i="2"/>
  <c r="M64" i="2" s="1"/>
  <c r="O64" i="2"/>
  <c r="D65" i="2"/>
  <c r="E65" i="2"/>
  <c r="I65" i="2"/>
  <c r="J65" i="2"/>
  <c r="M65" i="2" s="1"/>
  <c r="O65" i="2"/>
  <c r="D66" i="2"/>
  <c r="E66" i="2"/>
  <c r="I66" i="2"/>
  <c r="J66" i="2"/>
  <c r="M66" i="2"/>
  <c r="O66" i="2"/>
  <c r="D67" i="2"/>
  <c r="E67" i="2"/>
  <c r="I67" i="2"/>
  <c r="J67" i="2"/>
  <c r="M67" i="2" s="1"/>
  <c r="O67" i="2"/>
  <c r="D68" i="2"/>
  <c r="E68" i="2"/>
  <c r="I68" i="2"/>
  <c r="J68" i="2"/>
  <c r="M68" i="2"/>
  <c r="O68" i="2"/>
  <c r="N68" i="2" s="1"/>
  <c r="D69" i="2"/>
  <c r="E69" i="2"/>
  <c r="I69" i="2"/>
  <c r="J69" i="2"/>
  <c r="M69" i="2" s="1"/>
  <c r="N69" i="2" s="1"/>
  <c r="O69" i="2"/>
  <c r="D70" i="2"/>
  <c r="E70" i="2"/>
  <c r="I70" i="2"/>
  <c r="J70" i="2"/>
  <c r="M70" i="2" s="1"/>
  <c r="O70" i="2"/>
  <c r="D71" i="2"/>
  <c r="E71" i="2"/>
  <c r="I71" i="2"/>
  <c r="J71" i="2"/>
  <c r="M71" i="2"/>
  <c r="O71" i="2"/>
  <c r="N71" i="2" s="1"/>
  <c r="D72" i="2"/>
  <c r="E72" i="2"/>
  <c r="I72" i="2"/>
  <c r="J72" i="2"/>
  <c r="M72" i="2" s="1"/>
  <c r="N72" i="2" s="1"/>
  <c r="O72" i="2"/>
  <c r="D73" i="2"/>
  <c r="E73" i="2"/>
  <c r="I73" i="2"/>
  <c r="J73" i="2"/>
  <c r="M73" i="2" s="1"/>
  <c r="O73" i="2"/>
  <c r="D74" i="2"/>
  <c r="E74" i="2"/>
  <c r="I74" i="2"/>
  <c r="J74" i="2"/>
  <c r="M74" i="2"/>
  <c r="O74" i="2"/>
  <c r="D75" i="2"/>
  <c r="E75" i="2"/>
  <c r="I75" i="2"/>
  <c r="J75" i="2"/>
  <c r="M75" i="2" s="1"/>
  <c r="N75" i="2" s="1"/>
  <c r="O75" i="2"/>
  <c r="D76" i="2"/>
  <c r="E76" i="2"/>
  <c r="I76" i="2"/>
  <c r="J76" i="2"/>
  <c r="M76" i="2" s="1"/>
  <c r="O76" i="2"/>
  <c r="D77" i="2"/>
  <c r="E77" i="2"/>
  <c r="I77" i="2"/>
  <c r="J77" i="2"/>
  <c r="M77" i="2"/>
  <c r="O77" i="2"/>
  <c r="D78" i="2"/>
  <c r="E78" i="2"/>
  <c r="I78" i="2"/>
  <c r="J78" i="2"/>
  <c r="M78" i="2" s="1"/>
  <c r="O78" i="2"/>
  <c r="D79" i="2"/>
  <c r="E79" i="2"/>
  <c r="I79" i="2"/>
  <c r="J79" i="2"/>
  <c r="M79" i="2"/>
  <c r="O79" i="2"/>
  <c r="D80" i="2"/>
  <c r="E80" i="2"/>
  <c r="I80" i="2"/>
  <c r="J80" i="2"/>
  <c r="M80" i="2" s="1"/>
  <c r="O80" i="2"/>
  <c r="D81" i="2"/>
  <c r="E81" i="2"/>
  <c r="I81" i="2"/>
  <c r="J81" i="2"/>
  <c r="M81" i="2" s="1"/>
  <c r="O81" i="2"/>
  <c r="D82" i="2"/>
  <c r="E82" i="2"/>
  <c r="I82" i="2"/>
  <c r="J82" i="2"/>
  <c r="M82" i="2"/>
  <c r="N82" i="2" s="1"/>
  <c r="O82" i="2"/>
  <c r="D83" i="2"/>
  <c r="E83" i="2"/>
  <c r="I83" i="2"/>
  <c r="J83" i="2"/>
  <c r="M83" i="2" s="1"/>
  <c r="O83" i="2"/>
  <c r="D84" i="2"/>
  <c r="E84" i="2"/>
  <c r="I84" i="2"/>
  <c r="J84" i="2"/>
  <c r="M84" i="2"/>
  <c r="O84" i="2"/>
  <c r="N84" i="2" s="1"/>
  <c r="D85" i="2"/>
  <c r="E85" i="2"/>
  <c r="I85" i="2"/>
  <c r="J85" i="2"/>
  <c r="M85" i="2"/>
  <c r="N85" i="2" s="1"/>
  <c r="O85" i="2"/>
  <c r="D86" i="2"/>
  <c r="E86" i="2"/>
  <c r="I86" i="2"/>
  <c r="J86" i="2"/>
  <c r="M86" i="2" s="1"/>
  <c r="O86" i="2"/>
  <c r="D87" i="2"/>
  <c r="E87" i="2"/>
  <c r="I87" i="2"/>
  <c r="J87" i="2"/>
  <c r="M87" i="2"/>
  <c r="O87" i="2"/>
  <c r="D88" i="2"/>
  <c r="E88" i="2"/>
  <c r="I88" i="2"/>
  <c r="J88" i="2"/>
  <c r="M88" i="2" s="1"/>
  <c r="N88" i="2" s="1"/>
  <c r="O88" i="2"/>
  <c r="D89" i="2"/>
  <c r="E89" i="2"/>
  <c r="I89" i="2"/>
  <c r="J89" i="2"/>
  <c r="M89" i="2" s="1"/>
  <c r="O89" i="2"/>
  <c r="D90" i="2"/>
  <c r="E90" i="2"/>
  <c r="I90" i="2"/>
  <c r="J90" i="2"/>
  <c r="M90" i="2"/>
  <c r="O90" i="2"/>
  <c r="D91" i="2"/>
  <c r="E91" i="2"/>
  <c r="I91" i="2"/>
  <c r="J91" i="2"/>
  <c r="M91" i="2" s="1"/>
  <c r="N91" i="2" s="1"/>
  <c r="O91" i="2"/>
  <c r="D92" i="2"/>
  <c r="E92" i="2"/>
  <c r="I92" i="2"/>
  <c r="J92" i="2"/>
  <c r="M92" i="2"/>
  <c r="O92" i="2"/>
  <c r="D93" i="2"/>
  <c r="E93" i="2"/>
  <c r="I93" i="2"/>
  <c r="J93" i="2"/>
  <c r="M93" i="2" s="1"/>
  <c r="N93" i="2" s="1"/>
  <c r="O93" i="2"/>
  <c r="K4" i="13"/>
  <c r="L4" i="13"/>
  <c r="M4" i="13"/>
  <c r="N4" i="13"/>
  <c r="O4" i="13"/>
  <c r="P4" i="13"/>
  <c r="Q4" i="13"/>
  <c r="R4" i="13"/>
  <c r="S4" i="13"/>
  <c r="T4" i="13"/>
  <c r="U4" i="13"/>
  <c r="V4" i="13"/>
  <c r="W4" i="13"/>
  <c r="X4" i="13"/>
  <c r="J4" i="13"/>
  <c r="K5" i="13"/>
  <c r="L5" i="13"/>
  <c r="M5" i="13"/>
  <c r="N5" i="13"/>
  <c r="O5" i="13"/>
  <c r="P5" i="13"/>
  <c r="Q5" i="13"/>
  <c r="R5" i="13"/>
  <c r="S5" i="13"/>
  <c r="T5" i="13"/>
  <c r="U5" i="13"/>
  <c r="V5" i="13"/>
  <c r="W5" i="13"/>
  <c r="X5" i="13"/>
  <c r="J5" i="13"/>
  <c r="G16" i="13"/>
  <c r="F16" i="13"/>
  <c r="E16" i="13"/>
  <c r="D16" i="13"/>
  <c r="C16" i="13"/>
  <c r="B16" i="13"/>
  <c r="G15" i="13"/>
  <c r="F15" i="13"/>
  <c r="E15" i="13"/>
  <c r="D15" i="13"/>
  <c r="C15" i="13"/>
  <c r="B15" i="13"/>
  <c r="G14" i="13"/>
  <c r="F14" i="13"/>
  <c r="E14" i="13"/>
  <c r="D14" i="13"/>
  <c r="C14" i="13"/>
  <c r="B14" i="13"/>
  <c r="G13" i="13"/>
  <c r="F13" i="13"/>
  <c r="E13" i="13"/>
  <c r="D13" i="13"/>
  <c r="C13" i="13"/>
  <c r="B13" i="13"/>
  <c r="G12" i="13"/>
  <c r="F12" i="13"/>
  <c r="E12" i="13"/>
  <c r="D12" i="13"/>
  <c r="C12" i="13"/>
  <c r="B12" i="13"/>
  <c r="G11" i="13"/>
  <c r="F11" i="13"/>
  <c r="E11" i="13"/>
  <c r="D11" i="13"/>
  <c r="C11" i="13"/>
  <c r="B11" i="13"/>
  <c r="G10" i="13"/>
  <c r="F10" i="13"/>
  <c r="E10" i="13"/>
  <c r="D10" i="13"/>
  <c r="C10" i="13"/>
  <c r="B10" i="13"/>
  <c r="D9" i="13"/>
  <c r="B9" i="13"/>
  <c r="D8" i="13"/>
  <c r="B8" i="13"/>
  <c r="D7" i="13"/>
  <c r="B7" i="13"/>
  <c r="D129" i="8"/>
  <c r="D118" i="8"/>
  <c r="D107" i="8"/>
  <c r="D96" i="8"/>
  <c r="D85" i="8"/>
  <c r="D74" i="8"/>
  <c r="D63" i="8"/>
  <c r="AL128" i="8"/>
  <c r="AK128" i="8"/>
  <c r="AJ128" i="8"/>
  <c r="AI128" i="8"/>
  <c r="AH128" i="8"/>
  <c r="AG128" i="8"/>
  <c r="AF128" i="8"/>
  <c r="AE128" i="8"/>
  <c r="AD128" i="8"/>
  <c r="AC128" i="8"/>
  <c r="AB128" i="8"/>
  <c r="AA128" i="8"/>
  <c r="Z128" i="8"/>
  <c r="Y128" i="8"/>
  <c r="X128" i="8"/>
  <c r="W128" i="8"/>
  <c r="V128" i="8"/>
  <c r="U128" i="8"/>
  <c r="T128" i="8"/>
  <c r="S128" i="8"/>
  <c r="R128" i="8"/>
  <c r="Q128" i="8"/>
  <c r="P128" i="8"/>
  <c r="O128" i="8"/>
  <c r="N128" i="8"/>
  <c r="M128" i="8"/>
  <c r="L128" i="8"/>
  <c r="K128" i="8"/>
  <c r="J128" i="8"/>
  <c r="I128" i="8"/>
  <c r="AL127" i="8"/>
  <c r="AK127" i="8"/>
  <c r="AJ127" i="8"/>
  <c r="AI127" i="8"/>
  <c r="AH127" i="8"/>
  <c r="AG127" i="8"/>
  <c r="AF127" i="8"/>
  <c r="AE127" i="8"/>
  <c r="AD127" i="8"/>
  <c r="AC127" i="8"/>
  <c r="AB127" i="8"/>
  <c r="AA127" i="8"/>
  <c r="Z127" i="8"/>
  <c r="Y127" i="8"/>
  <c r="X127" i="8"/>
  <c r="W127" i="8"/>
  <c r="V127" i="8"/>
  <c r="U127" i="8"/>
  <c r="T127" i="8"/>
  <c r="S127" i="8"/>
  <c r="R127" i="8"/>
  <c r="Q127" i="8"/>
  <c r="P127" i="8"/>
  <c r="O127" i="8"/>
  <c r="N127" i="8"/>
  <c r="M127" i="8"/>
  <c r="L127" i="8"/>
  <c r="K127" i="8"/>
  <c r="J127" i="8"/>
  <c r="I127" i="8"/>
  <c r="AL126" i="8"/>
  <c r="AK126" i="8"/>
  <c r="AJ126" i="8"/>
  <c r="AI126" i="8"/>
  <c r="AH126" i="8"/>
  <c r="AG126" i="8"/>
  <c r="AF126" i="8"/>
  <c r="AE126" i="8"/>
  <c r="AD126" i="8"/>
  <c r="AC126" i="8"/>
  <c r="AB126" i="8"/>
  <c r="AA126" i="8"/>
  <c r="Z126" i="8"/>
  <c r="Y126" i="8"/>
  <c r="X126" i="8"/>
  <c r="W126" i="8"/>
  <c r="V126" i="8"/>
  <c r="U126" i="8"/>
  <c r="T126" i="8"/>
  <c r="S126" i="8"/>
  <c r="R126" i="8"/>
  <c r="Q126" i="8"/>
  <c r="P126" i="8"/>
  <c r="O126" i="8"/>
  <c r="N126" i="8"/>
  <c r="M126" i="8"/>
  <c r="L126" i="8"/>
  <c r="K126" i="8"/>
  <c r="J126" i="8"/>
  <c r="I126" i="8"/>
  <c r="AL125" i="8"/>
  <c r="AK125" i="8"/>
  <c r="AJ125" i="8"/>
  <c r="AI125" i="8"/>
  <c r="AH125" i="8"/>
  <c r="AG125" i="8"/>
  <c r="AF125" i="8"/>
  <c r="AE125" i="8"/>
  <c r="AD125" i="8"/>
  <c r="AC125" i="8"/>
  <c r="AB125" i="8"/>
  <c r="AA125" i="8"/>
  <c r="Z125" i="8"/>
  <c r="Y125" i="8"/>
  <c r="X125" i="8"/>
  <c r="W125" i="8"/>
  <c r="V125" i="8"/>
  <c r="U125" i="8"/>
  <c r="T125" i="8"/>
  <c r="S125" i="8"/>
  <c r="R125" i="8"/>
  <c r="Q125" i="8"/>
  <c r="P125" i="8"/>
  <c r="O125" i="8"/>
  <c r="N125" i="8"/>
  <c r="M125" i="8"/>
  <c r="L125" i="8"/>
  <c r="K125" i="8"/>
  <c r="J125" i="8"/>
  <c r="I125" i="8"/>
  <c r="AL124" i="8"/>
  <c r="AK124" i="8"/>
  <c r="AJ124" i="8"/>
  <c r="AI124" i="8"/>
  <c r="AH124" i="8"/>
  <c r="AG124" i="8"/>
  <c r="AF124" i="8"/>
  <c r="AE124" i="8"/>
  <c r="AD124" i="8"/>
  <c r="AC124" i="8"/>
  <c r="AB124" i="8"/>
  <c r="AA124" i="8"/>
  <c r="Z124" i="8"/>
  <c r="Y124" i="8"/>
  <c r="X124" i="8"/>
  <c r="W124" i="8"/>
  <c r="V124" i="8"/>
  <c r="U124" i="8"/>
  <c r="T124" i="8"/>
  <c r="S124" i="8"/>
  <c r="R124" i="8"/>
  <c r="Q124" i="8"/>
  <c r="P124" i="8"/>
  <c r="O124" i="8"/>
  <c r="N124" i="8"/>
  <c r="M124" i="8"/>
  <c r="L124" i="8"/>
  <c r="K124" i="8"/>
  <c r="J124" i="8"/>
  <c r="I124" i="8"/>
  <c r="AL123" i="8"/>
  <c r="AK123" i="8"/>
  <c r="AJ123" i="8"/>
  <c r="AI123" i="8"/>
  <c r="AH123" i="8"/>
  <c r="AG123" i="8"/>
  <c r="AF123" i="8"/>
  <c r="AE123" i="8"/>
  <c r="AD123" i="8"/>
  <c r="AC123" i="8"/>
  <c r="AB123" i="8"/>
  <c r="AA123" i="8"/>
  <c r="Z123" i="8"/>
  <c r="Y123" i="8"/>
  <c r="X123" i="8"/>
  <c r="W123" i="8"/>
  <c r="V123" i="8"/>
  <c r="U123" i="8"/>
  <c r="T123" i="8"/>
  <c r="S123" i="8"/>
  <c r="R123" i="8"/>
  <c r="Q123" i="8"/>
  <c r="P123" i="8"/>
  <c r="O123" i="8"/>
  <c r="N123" i="8"/>
  <c r="M123" i="8"/>
  <c r="L123" i="8"/>
  <c r="K123" i="8"/>
  <c r="J123" i="8"/>
  <c r="I123" i="8"/>
  <c r="AL122" i="8"/>
  <c r="AK122" i="8"/>
  <c r="AJ122" i="8"/>
  <c r="AI122" i="8"/>
  <c r="AH122" i="8"/>
  <c r="AG122" i="8"/>
  <c r="AF122" i="8"/>
  <c r="AE122" i="8"/>
  <c r="AD122" i="8"/>
  <c r="AC122" i="8"/>
  <c r="AB122" i="8"/>
  <c r="AA122" i="8"/>
  <c r="Z122" i="8"/>
  <c r="Y122" i="8"/>
  <c r="X122" i="8"/>
  <c r="W122" i="8"/>
  <c r="V122" i="8"/>
  <c r="U122" i="8"/>
  <c r="T122" i="8"/>
  <c r="S122" i="8"/>
  <c r="R122" i="8"/>
  <c r="Q122" i="8"/>
  <c r="P122" i="8"/>
  <c r="O122" i="8"/>
  <c r="N122" i="8"/>
  <c r="M122" i="8"/>
  <c r="L122" i="8"/>
  <c r="K122" i="8"/>
  <c r="J122" i="8"/>
  <c r="I122" i="8"/>
  <c r="AL121" i="8"/>
  <c r="AK121" i="8"/>
  <c r="AJ121" i="8"/>
  <c r="AI121" i="8"/>
  <c r="AH121" i="8"/>
  <c r="AG121" i="8"/>
  <c r="AF121" i="8"/>
  <c r="AE121" i="8"/>
  <c r="AD121" i="8"/>
  <c r="AC121" i="8"/>
  <c r="AB121" i="8"/>
  <c r="AA121" i="8"/>
  <c r="Z121" i="8"/>
  <c r="Y121" i="8"/>
  <c r="X121" i="8"/>
  <c r="W121" i="8"/>
  <c r="V121" i="8"/>
  <c r="U121" i="8"/>
  <c r="T121" i="8"/>
  <c r="S121" i="8"/>
  <c r="R121" i="8"/>
  <c r="Q121" i="8"/>
  <c r="P121" i="8"/>
  <c r="O121" i="8"/>
  <c r="N121" i="8"/>
  <c r="M121" i="8"/>
  <c r="L121" i="8"/>
  <c r="K121" i="8"/>
  <c r="J121" i="8"/>
  <c r="I121" i="8"/>
  <c r="AL117" i="8"/>
  <c r="AK117" i="8"/>
  <c r="AJ117" i="8"/>
  <c r="AI117" i="8"/>
  <c r="AH117" i="8"/>
  <c r="AG117" i="8"/>
  <c r="AF117" i="8"/>
  <c r="AE117" i="8"/>
  <c r="AD117" i="8"/>
  <c r="AC117" i="8"/>
  <c r="AB117" i="8"/>
  <c r="AA117" i="8"/>
  <c r="Z117" i="8"/>
  <c r="Y117" i="8"/>
  <c r="X117" i="8"/>
  <c r="W117" i="8"/>
  <c r="V117" i="8"/>
  <c r="U117" i="8"/>
  <c r="T117" i="8"/>
  <c r="S117" i="8"/>
  <c r="R117" i="8"/>
  <c r="Q117" i="8"/>
  <c r="P117" i="8"/>
  <c r="O117" i="8"/>
  <c r="N117" i="8"/>
  <c r="M117" i="8"/>
  <c r="L117" i="8"/>
  <c r="K117" i="8"/>
  <c r="J117" i="8"/>
  <c r="I117" i="8"/>
  <c r="AL116" i="8"/>
  <c r="AK116" i="8"/>
  <c r="AJ116" i="8"/>
  <c r="AI116" i="8"/>
  <c r="AH116" i="8"/>
  <c r="AG116" i="8"/>
  <c r="AF116" i="8"/>
  <c r="AE116" i="8"/>
  <c r="AD116" i="8"/>
  <c r="AC116" i="8"/>
  <c r="AB116" i="8"/>
  <c r="AA116" i="8"/>
  <c r="Z116" i="8"/>
  <c r="Y116" i="8"/>
  <c r="X116" i="8"/>
  <c r="W116" i="8"/>
  <c r="V116" i="8"/>
  <c r="U116" i="8"/>
  <c r="T116" i="8"/>
  <c r="S116" i="8"/>
  <c r="R116" i="8"/>
  <c r="Q116" i="8"/>
  <c r="P116" i="8"/>
  <c r="O116" i="8"/>
  <c r="N116" i="8"/>
  <c r="M116" i="8"/>
  <c r="L116" i="8"/>
  <c r="K116" i="8"/>
  <c r="J116" i="8"/>
  <c r="I116" i="8"/>
  <c r="AL115" i="8"/>
  <c r="AK115" i="8"/>
  <c r="AJ115" i="8"/>
  <c r="AI115" i="8"/>
  <c r="AH115" i="8"/>
  <c r="AG115" i="8"/>
  <c r="AF115" i="8"/>
  <c r="AE115" i="8"/>
  <c r="AD115" i="8"/>
  <c r="AC115" i="8"/>
  <c r="AB115" i="8"/>
  <c r="AA115" i="8"/>
  <c r="Z115" i="8"/>
  <c r="Y115" i="8"/>
  <c r="X115" i="8"/>
  <c r="W115" i="8"/>
  <c r="V115" i="8"/>
  <c r="U115" i="8"/>
  <c r="T115" i="8"/>
  <c r="S115" i="8"/>
  <c r="R115" i="8"/>
  <c r="Q115" i="8"/>
  <c r="P115" i="8"/>
  <c r="O115" i="8"/>
  <c r="N115" i="8"/>
  <c r="M115" i="8"/>
  <c r="L115" i="8"/>
  <c r="K115" i="8"/>
  <c r="J115" i="8"/>
  <c r="I115" i="8"/>
  <c r="AL114" i="8"/>
  <c r="AK114" i="8"/>
  <c r="AJ114" i="8"/>
  <c r="AI114" i="8"/>
  <c r="AH114" i="8"/>
  <c r="AG114" i="8"/>
  <c r="AF114" i="8"/>
  <c r="AE114" i="8"/>
  <c r="AD114" i="8"/>
  <c r="AC114" i="8"/>
  <c r="AB114" i="8"/>
  <c r="AA114" i="8"/>
  <c r="Z114" i="8"/>
  <c r="Y114" i="8"/>
  <c r="X114" i="8"/>
  <c r="W114" i="8"/>
  <c r="V114" i="8"/>
  <c r="U114" i="8"/>
  <c r="T114" i="8"/>
  <c r="S114" i="8"/>
  <c r="R114" i="8"/>
  <c r="Q114" i="8"/>
  <c r="P114" i="8"/>
  <c r="O114" i="8"/>
  <c r="N114" i="8"/>
  <c r="M114" i="8"/>
  <c r="L114" i="8"/>
  <c r="K114" i="8"/>
  <c r="J114" i="8"/>
  <c r="I114" i="8"/>
  <c r="AL113" i="8"/>
  <c r="AK113" i="8"/>
  <c r="AJ113" i="8"/>
  <c r="AI113" i="8"/>
  <c r="AH113" i="8"/>
  <c r="AG113" i="8"/>
  <c r="AF113" i="8"/>
  <c r="AE113" i="8"/>
  <c r="AD113" i="8"/>
  <c r="AC113" i="8"/>
  <c r="AB113" i="8"/>
  <c r="AA113" i="8"/>
  <c r="Z113" i="8"/>
  <c r="Y113" i="8"/>
  <c r="X113" i="8"/>
  <c r="W113" i="8"/>
  <c r="V113" i="8"/>
  <c r="U113" i="8"/>
  <c r="T113" i="8"/>
  <c r="S113" i="8"/>
  <c r="R113" i="8"/>
  <c r="Q113" i="8"/>
  <c r="P113" i="8"/>
  <c r="O113" i="8"/>
  <c r="N113" i="8"/>
  <c r="M113" i="8"/>
  <c r="L113" i="8"/>
  <c r="K113" i="8"/>
  <c r="J113" i="8"/>
  <c r="I113" i="8"/>
  <c r="AL112" i="8"/>
  <c r="AK112" i="8"/>
  <c r="AJ112" i="8"/>
  <c r="AI112" i="8"/>
  <c r="AH112" i="8"/>
  <c r="AG112" i="8"/>
  <c r="AF112" i="8"/>
  <c r="AE112" i="8"/>
  <c r="AD112" i="8"/>
  <c r="AC112" i="8"/>
  <c r="AB112" i="8"/>
  <c r="AA112" i="8"/>
  <c r="Z112" i="8"/>
  <c r="Y112" i="8"/>
  <c r="X112" i="8"/>
  <c r="W112" i="8"/>
  <c r="V112" i="8"/>
  <c r="U112" i="8"/>
  <c r="T112" i="8"/>
  <c r="S112" i="8"/>
  <c r="R112" i="8"/>
  <c r="Q112" i="8"/>
  <c r="P112" i="8"/>
  <c r="O112" i="8"/>
  <c r="N112" i="8"/>
  <c r="M112" i="8"/>
  <c r="L112" i="8"/>
  <c r="K112" i="8"/>
  <c r="J112" i="8"/>
  <c r="I112" i="8"/>
  <c r="AL111" i="8"/>
  <c r="AK111" i="8"/>
  <c r="AJ111" i="8"/>
  <c r="AI111" i="8"/>
  <c r="AH111" i="8"/>
  <c r="AG111" i="8"/>
  <c r="AF111" i="8"/>
  <c r="AE111" i="8"/>
  <c r="AD111" i="8"/>
  <c r="AC111" i="8"/>
  <c r="AB111" i="8"/>
  <c r="AA111" i="8"/>
  <c r="Z111" i="8"/>
  <c r="Y111" i="8"/>
  <c r="X111" i="8"/>
  <c r="W111" i="8"/>
  <c r="V111" i="8"/>
  <c r="U111" i="8"/>
  <c r="T111" i="8"/>
  <c r="S111" i="8"/>
  <c r="R111" i="8"/>
  <c r="Q111" i="8"/>
  <c r="P111" i="8"/>
  <c r="O111" i="8"/>
  <c r="N111" i="8"/>
  <c r="M111" i="8"/>
  <c r="L111" i="8"/>
  <c r="K111" i="8"/>
  <c r="J111" i="8"/>
  <c r="I111" i="8"/>
  <c r="AL110" i="8"/>
  <c r="AK110" i="8"/>
  <c r="AJ110" i="8"/>
  <c r="AI110" i="8"/>
  <c r="AH110" i="8"/>
  <c r="AG110" i="8"/>
  <c r="AF110" i="8"/>
  <c r="AE110" i="8"/>
  <c r="AD110" i="8"/>
  <c r="AC110" i="8"/>
  <c r="AB110" i="8"/>
  <c r="AA110" i="8"/>
  <c r="Z110" i="8"/>
  <c r="Y110" i="8"/>
  <c r="X110" i="8"/>
  <c r="W110" i="8"/>
  <c r="V110" i="8"/>
  <c r="U110" i="8"/>
  <c r="T110" i="8"/>
  <c r="S110" i="8"/>
  <c r="R110" i="8"/>
  <c r="Q110" i="8"/>
  <c r="P110" i="8"/>
  <c r="O110" i="8"/>
  <c r="N110" i="8"/>
  <c r="M110" i="8"/>
  <c r="L110" i="8"/>
  <c r="K110" i="8"/>
  <c r="J110" i="8"/>
  <c r="I110" i="8"/>
  <c r="AL106" i="8"/>
  <c r="AK106" i="8"/>
  <c r="AJ106" i="8"/>
  <c r="AI106" i="8"/>
  <c r="AH106" i="8"/>
  <c r="AG106" i="8"/>
  <c r="AF106" i="8"/>
  <c r="AE106" i="8"/>
  <c r="AD106" i="8"/>
  <c r="AC106" i="8"/>
  <c r="AB106" i="8"/>
  <c r="AA106" i="8"/>
  <c r="Z106" i="8"/>
  <c r="Y106" i="8"/>
  <c r="X106" i="8"/>
  <c r="W106" i="8"/>
  <c r="V106" i="8"/>
  <c r="U106" i="8"/>
  <c r="T106" i="8"/>
  <c r="S106" i="8"/>
  <c r="R106" i="8"/>
  <c r="Q106" i="8"/>
  <c r="P106" i="8"/>
  <c r="O106" i="8"/>
  <c r="N106" i="8"/>
  <c r="M106" i="8"/>
  <c r="L106" i="8"/>
  <c r="K106" i="8"/>
  <c r="J106" i="8"/>
  <c r="I106" i="8"/>
  <c r="AL105" i="8"/>
  <c r="AK105" i="8"/>
  <c r="AJ105" i="8"/>
  <c r="AI105" i="8"/>
  <c r="AH105" i="8"/>
  <c r="AG105" i="8"/>
  <c r="AF105" i="8"/>
  <c r="AE105" i="8"/>
  <c r="AD105" i="8"/>
  <c r="AC105" i="8"/>
  <c r="AB105" i="8"/>
  <c r="AA105" i="8"/>
  <c r="Z105" i="8"/>
  <c r="Y105" i="8"/>
  <c r="X105" i="8"/>
  <c r="W105" i="8"/>
  <c r="V105" i="8"/>
  <c r="U105" i="8"/>
  <c r="T105" i="8"/>
  <c r="S105" i="8"/>
  <c r="R105" i="8"/>
  <c r="Q105" i="8"/>
  <c r="P105" i="8"/>
  <c r="O105" i="8"/>
  <c r="N105" i="8"/>
  <c r="M105" i="8"/>
  <c r="L105" i="8"/>
  <c r="K105" i="8"/>
  <c r="J105" i="8"/>
  <c r="I105" i="8"/>
  <c r="AL104" i="8"/>
  <c r="AK104" i="8"/>
  <c r="AJ104" i="8"/>
  <c r="AI104" i="8"/>
  <c r="AH104" i="8"/>
  <c r="AG104" i="8"/>
  <c r="AF104" i="8"/>
  <c r="AE104" i="8"/>
  <c r="AD104" i="8"/>
  <c r="AC104" i="8"/>
  <c r="AB104" i="8"/>
  <c r="AA104" i="8"/>
  <c r="Z104" i="8"/>
  <c r="Y104" i="8"/>
  <c r="X104" i="8"/>
  <c r="W104" i="8"/>
  <c r="V104" i="8"/>
  <c r="U104" i="8"/>
  <c r="T104" i="8"/>
  <c r="S104" i="8"/>
  <c r="R104" i="8"/>
  <c r="Q104" i="8"/>
  <c r="P104" i="8"/>
  <c r="O104" i="8"/>
  <c r="N104" i="8"/>
  <c r="M104" i="8"/>
  <c r="L104" i="8"/>
  <c r="K104" i="8"/>
  <c r="J104" i="8"/>
  <c r="I104" i="8"/>
  <c r="AL103" i="8"/>
  <c r="AK103" i="8"/>
  <c r="AJ103" i="8"/>
  <c r="AI103" i="8"/>
  <c r="AH103" i="8"/>
  <c r="AG103" i="8"/>
  <c r="AF103" i="8"/>
  <c r="AE103" i="8"/>
  <c r="AD103" i="8"/>
  <c r="AC103" i="8"/>
  <c r="AB103" i="8"/>
  <c r="AA103" i="8"/>
  <c r="Z103" i="8"/>
  <c r="Y103" i="8"/>
  <c r="X103" i="8"/>
  <c r="W103" i="8"/>
  <c r="V103" i="8"/>
  <c r="U103" i="8"/>
  <c r="T103" i="8"/>
  <c r="S103" i="8"/>
  <c r="R103" i="8"/>
  <c r="Q103" i="8"/>
  <c r="P103" i="8"/>
  <c r="O103" i="8"/>
  <c r="N103" i="8"/>
  <c r="M103" i="8"/>
  <c r="L103" i="8"/>
  <c r="K103" i="8"/>
  <c r="J103" i="8"/>
  <c r="I103" i="8"/>
  <c r="AL102" i="8"/>
  <c r="AK102" i="8"/>
  <c r="AJ102" i="8"/>
  <c r="AI102" i="8"/>
  <c r="AH102" i="8"/>
  <c r="AG102" i="8"/>
  <c r="AF102" i="8"/>
  <c r="AE102" i="8"/>
  <c r="AD102" i="8"/>
  <c r="AC102" i="8"/>
  <c r="AB102" i="8"/>
  <c r="AA102" i="8"/>
  <c r="Z102" i="8"/>
  <c r="Y102" i="8"/>
  <c r="X102" i="8"/>
  <c r="W102" i="8"/>
  <c r="V102" i="8"/>
  <c r="U102" i="8"/>
  <c r="T102" i="8"/>
  <c r="S102" i="8"/>
  <c r="R102" i="8"/>
  <c r="Q102" i="8"/>
  <c r="P102" i="8"/>
  <c r="O102" i="8"/>
  <c r="N102" i="8"/>
  <c r="M102" i="8"/>
  <c r="L102" i="8"/>
  <c r="K102" i="8"/>
  <c r="J102" i="8"/>
  <c r="I102" i="8"/>
  <c r="AL101" i="8"/>
  <c r="AK101" i="8"/>
  <c r="AJ101" i="8"/>
  <c r="AI101" i="8"/>
  <c r="AH101" i="8"/>
  <c r="AG101" i="8"/>
  <c r="AF101" i="8"/>
  <c r="AE101" i="8"/>
  <c r="AD101" i="8"/>
  <c r="AC101" i="8"/>
  <c r="AB101" i="8"/>
  <c r="AA101" i="8"/>
  <c r="Z101" i="8"/>
  <c r="Y101" i="8"/>
  <c r="X101" i="8"/>
  <c r="W101" i="8"/>
  <c r="V101" i="8"/>
  <c r="U101" i="8"/>
  <c r="T101" i="8"/>
  <c r="S101" i="8"/>
  <c r="R101" i="8"/>
  <c r="Q101" i="8"/>
  <c r="P101" i="8"/>
  <c r="O101" i="8"/>
  <c r="N101" i="8"/>
  <c r="M101" i="8"/>
  <c r="L101" i="8"/>
  <c r="K101" i="8"/>
  <c r="J101" i="8"/>
  <c r="I101" i="8"/>
  <c r="AL100" i="8"/>
  <c r="AK100" i="8"/>
  <c r="AJ100" i="8"/>
  <c r="AI100" i="8"/>
  <c r="AH100" i="8"/>
  <c r="AG100" i="8"/>
  <c r="AF100" i="8"/>
  <c r="AE100" i="8"/>
  <c r="AD100" i="8"/>
  <c r="AC100" i="8"/>
  <c r="AB100" i="8"/>
  <c r="AA100" i="8"/>
  <c r="Z100" i="8"/>
  <c r="Y100" i="8"/>
  <c r="X100" i="8"/>
  <c r="W100" i="8"/>
  <c r="V100" i="8"/>
  <c r="U100" i="8"/>
  <c r="T100" i="8"/>
  <c r="S100" i="8"/>
  <c r="R100" i="8"/>
  <c r="Q100" i="8"/>
  <c r="P100" i="8"/>
  <c r="O100" i="8"/>
  <c r="N100" i="8"/>
  <c r="M100" i="8"/>
  <c r="L100" i="8"/>
  <c r="K100" i="8"/>
  <c r="J100" i="8"/>
  <c r="I100" i="8"/>
  <c r="AL99" i="8"/>
  <c r="AK99" i="8"/>
  <c r="AJ99" i="8"/>
  <c r="AI99" i="8"/>
  <c r="AH99" i="8"/>
  <c r="AG99" i="8"/>
  <c r="AF99" i="8"/>
  <c r="AE99" i="8"/>
  <c r="AD99" i="8"/>
  <c r="AC99" i="8"/>
  <c r="AB99" i="8"/>
  <c r="AA99" i="8"/>
  <c r="Z99" i="8"/>
  <c r="Y99" i="8"/>
  <c r="X99" i="8"/>
  <c r="W99" i="8"/>
  <c r="V99" i="8"/>
  <c r="U99" i="8"/>
  <c r="T99" i="8"/>
  <c r="S99" i="8"/>
  <c r="R99" i="8"/>
  <c r="Q99" i="8"/>
  <c r="P99" i="8"/>
  <c r="O99" i="8"/>
  <c r="N99" i="8"/>
  <c r="M99" i="8"/>
  <c r="L99" i="8"/>
  <c r="K99" i="8"/>
  <c r="J99" i="8"/>
  <c r="I99" i="8"/>
  <c r="AL95" i="8"/>
  <c r="AK95" i="8"/>
  <c r="AJ95" i="8"/>
  <c r="AI95" i="8"/>
  <c r="AH95" i="8"/>
  <c r="AG95" i="8"/>
  <c r="AF95" i="8"/>
  <c r="AE95" i="8"/>
  <c r="AD95" i="8"/>
  <c r="AC95" i="8"/>
  <c r="AB95" i="8"/>
  <c r="AA95" i="8"/>
  <c r="Z95" i="8"/>
  <c r="Y95" i="8"/>
  <c r="X95" i="8"/>
  <c r="W95" i="8"/>
  <c r="V95" i="8"/>
  <c r="U95" i="8"/>
  <c r="T95" i="8"/>
  <c r="S95" i="8"/>
  <c r="R95" i="8"/>
  <c r="Q95" i="8"/>
  <c r="P95" i="8"/>
  <c r="O95" i="8"/>
  <c r="N95" i="8"/>
  <c r="M95" i="8"/>
  <c r="L95" i="8"/>
  <c r="K95" i="8"/>
  <c r="J95" i="8"/>
  <c r="I95" i="8"/>
  <c r="AL94" i="8"/>
  <c r="AK94" i="8"/>
  <c r="AJ94" i="8"/>
  <c r="AI94" i="8"/>
  <c r="AH94" i="8"/>
  <c r="AG94" i="8"/>
  <c r="AF94" i="8"/>
  <c r="AE94" i="8"/>
  <c r="AD94" i="8"/>
  <c r="AC94" i="8"/>
  <c r="AB94" i="8"/>
  <c r="AA94" i="8"/>
  <c r="Z94" i="8"/>
  <c r="Y94" i="8"/>
  <c r="X94" i="8"/>
  <c r="W94" i="8"/>
  <c r="V94" i="8"/>
  <c r="U94" i="8"/>
  <c r="T94" i="8"/>
  <c r="S94" i="8"/>
  <c r="R94" i="8"/>
  <c r="Q94" i="8"/>
  <c r="P94" i="8"/>
  <c r="O94" i="8"/>
  <c r="N94" i="8"/>
  <c r="M94" i="8"/>
  <c r="L94" i="8"/>
  <c r="K94" i="8"/>
  <c r="J94" i="8"/>
  <c r="I94" i="8"/>
  <c r="AL93" i="8"/>
  <c r="AK93" i="8"/>
  <c r="AJ93" i="8"/>
  <c r="AI93" i="8"/>
  <c r="AH93" i="8"/>
  <c r="AG93" i="8"/>
  <c r="AF93" i="8"/>
  <c r="AE93" i="8"/>
  <c r="AD93" i="8"/>
  <c r="AC93" i="8"/>
  <c r="AB93" i="8"/>
  <c r="AA93" i="8"/>
  <c r="Z93" i="8"/>
  <c r="Y93" i="8"/>
  <c r="X93" i="8"/>
  <c r="W93" i="8"/>
  <c r="V93" i="8"/>
  <c r="U93" i="8"/>
  <c r="T93" i="8"/>
  <c r="S93" i="8"/>
  <c r="R93" i="8"/>
  <c r="Q93" i="8"/>
  <c r="P93" i="8"/>
  <c r="O93" i="8"/>
  <c r="N93" i="8"/>
  <c r="M93" i="8"/>
  <c r="L93" i="8"/>
  <c r="K93" i="8"/>
  <c r="J93" i="8"/>
  <c r="I93" i="8"/>
  <c r="AL92" i="8"/>
  <c r="AK92" i="8"/>
  <c r="AJ92" i="8"/>
  <c r="AI92" i="8"/>
  <c r="AH92" i="8"/>
  <c r="AG92" i="8"/>
  <c r="AF92" i="8"/>
  <c r="AE92" i="8"/>
  <c r="AD92" i="8"/>
  <c r="AC92" i="8"/>
  <c r="AB92" i="8"/>
  <c r="AA92" i="8"/>
  <c r="Z92" i="8"/>
  <c r="Y92" i="8"/>
  <c r="X92" i="8"/>
  <c r="W92" i="8"/>
  <c r="V92" i="8"/>
  <c r="U92" i="8"/>
  <c r="T92" i="8"/>
  <c r="S92" i="8"/>
  <c r="R92" i="8"/>
  <c r="Q92" i="8"/>
  <c r="P92" i="8"/>
  <c r="O92" i="8"/>
  <c r="N92" i="8"/>
  <c r="M92" i="8"/>
  <c r="L92" i="8"/>
  <c r="K92" i="8"/>
  <c r="J92" i="8"/>
  <c r="I92" i="8"/>
  <c r="AL91" i="8"/>
  <c r="AK91" i="8"/>
  <c r="AJ91" i="8"/>
  <c r="AI91" i="8"/>
  <c r="AH91" i="8"/>
  <c r="AG91" i="8"/>
  <c r="AF91" i="8"/>
  <c r="AE91" i="8"/>
  <c r="AD91" i="8"/>
  <c r="AC91" i="8"/>
  <c r="AB91" i="8"/>
  <c r="AA91" i="8"/>
  <c r="Z91" i="8"/>
  <c r="Y91" i="8"/>
  <c r="X91" i="8"/>
  <c r="W91" i="8"/>
  <c r="V91" i="8"/>
  <c r="U91" i="8"/>
  <c r="T91" i="8"/>
  <c r="S91" i="8"/>
  <c r="R91" i="8"/>
  <c r="Q91" i="8"/>
  <c r="P91" i="8"/>
  <c r="O91" i="8"/>
  <c r="N91" i="8"/>
  <c r="M91" i="8"/>
  <c r="L91" i="8"/>
  <c r="K91" i="8"/>
  <c r="J91" i="8"/>
  <c r="I91" i="8"/>
  <c r="AL90" i="8"/>
  <c r="AK90" i="8"/>
  <c r="AJ90" i="8"/>
  <c r="AI90" i="8"/>
  <c r="AH90" i="8"/>
  <c r="AG90" i="8"/>
  <c r="AF90" i="8"/>
  <c r="AE90" i="8"/>
  <c r="AD90" i="8"/>
  <c r="AC90" i="8"/>
  <c r="AB90" i="8"/>
  <c r="AA90" i="8"/>
  <c r="Z90" i="8"/>
  <c r="Y90" i="8"/>
  <c r="X90" i="8"/>
  <c r="W90" i="8"/>
  <c r="V90" i="8"/>
  <c r="U90" i="8"/>
  <c r="T90" i="8"/>
  <c r="S90" i="8"/>
  <c r="R90" i="8"/>
  <c r="Q90" i="8"/>
  <c r="P90" i="8"/>
  <c r="O90" i="8"/>
  <c r="N90" i="8"/>
  <c r="M90" i="8"/>
  <c r="L90" i="8"/>
  <c r="K90" i="8"/>
  <c r="J90" i="8"/>
  <c r="I90" i="8"/>
  <c r="AL89" i="8"/>
  <c r="AK89" i="8"/>
  <c r="AJ89" i="8"/>
  <c r="AI89" i="8"/>
  <c r="AH89" i="8"/>
  <c r="AG89" i="8"/>
  <c r="AF89" i="8"/>
  <c r="AE89" i="8"/>
  <c r="AD89" i="8"/>
  <c r="AC89" i="8"/>
  <c r="AB89" i="8"/>
  <c r="AA89" i="8"/>
  <c r="Z89" i="8"/>
  <c r="Y89" i="8"/>
  <c r="X89" i="8"/>
  <c r="W89" i="8"/>
  <c r="V89" i="8"/>
  <c r="U89" i="8"/>
  <c r="T89" i="8"/>
  <c r="S89" i="8"/>
  <c r="R89" i="8"/>
  <c r="Q89" i="8"/>
  <c r="P89" i="8"/>
  <c r="O89" i="8"/>
  <c r="N89" i="8"/>
  <c r="M89" i="8"/>
  <c r="L89" i="8"/>
  <c r="K89" i="8"/>
  <c r="J89" i="8"/>
  <c r="I89" i="8"/>
  <c r="AL88" i="8"/>
  <c r="AK88" i="8"/>
  <c r="AJ88" i="8"/>
  <c r="AI88" i="8"/>
  <c r="AH88" i="8"/>
  <c r="AG88" i="8"/>
  <c r="AF88" i="8"/>
  <c r="AE88" i="8"/>
  <c r="AD88" i="8"/>
  <c r="AC88" i="8"/>
  <c r="AB88" i="8"/>
  <c r="AA88" i="8"/>
  <c r="Z88" i="8"/>
  <c r="Y88" i="8"/>
  <c r="X88" i="8"/>
  <c r="W88" i="8"/>
  <c r="V88" i="8"/>
  <c r="U88" i="8"/>
  <c r="T88" i="8"/>
  <c r="S88" i="8"/>
  <c r="R88" i="8"/>
  <c r="Q88" i="8"/>
  <c r="P88" i="8"/>
  <c r="O88" i="8"/>
  <c r="N88" i="8"/>
  <c r="M88" i="8"/>
  <c r="L88" i="8"/>
  <c r="K88" i="8"/>
  <c r="J88" i="8"/>
  <c r="I88" i="8"/>
  <c r="AL84" i="8"/>
  <c r="AK84" i="8"/>
  <c r="AJ84" i="8"/>
  <c r="AI84" i="8"/>
  <c r="AH84" i="8"/>
  <c r="AG84" i="8"/>
  <c r="AF84" i="8"/>
  <c r="AE84" i="8"/>
  <c r="AD84" i="8"/>
  <c r="AC84" i="8"/>
  <c r="AB84" i="8"/>
  <c r="AA84" i="8"/>
  <c r="Z84" i="8"/>
  <c r="Y84" i="8"/>
  <c r="X84" i="8"/>
  <c r="W84" i="8"/>
  <c r="V84" i="8"/>
  <c r="U84" i="8"/>
  <c r="T84" i="8"/>
  <c r="S84" i="8"/>
  <c r="R84" i="8"/>
  <c r="Q84" i="8"/>
  <c r="P84" i="8"/>
  <c r="O84" i="8"/>
  <c r="N84" i="8"/>
  <c r="M84" i="8"/>
  <c r="L84" i="8"/>
  <c r="K84" i="8"/>
  <c r="J84" i="8"/>
  <c r="I84" i="8"/>
  <c r="AL83" i="8"/>
  <c r="AK83" i="8"/>
  <c r="AJ83" i="8"/>
  <c r="AI83" i="8"/>
  <c r="AH83" i="8"/>
  <c r="AG83" i="8"/>
  <c r="AF83" i="8"/>
  <c r="AE83" i="8"/>
  <c r="AD83" i="8"/>
  <c r="AC83" i="8"/>
  <c r="AB83" i="8"/>
  <c r="AA83" i="8"/>
  <c r="Z83" i="8"/>
  <c r="Y83" i="8"/>
  <c r="X83" i="8"/>
  <c r="W83" i="8"/>
  <c r="V83" i="8"/>
  <c r="U83" i="8"/>
  <c r="T83" i="8"/>
  <c r="S83" i="8"/>
  <c r="R83" i="8"/>
  <c r="Q83" i="8"/>
  <c r="P83" i="8"/>
  <c r="O83" i="8"/>
  <c r="N83" i="8"/>
  <c r="M83" i="8"/>
  <c r="L83" i="8"/>
  <c r="K83" i="8"/>
  <c r="J83" i="8"/>
  <c r="I83" i="8"/>
  <c r="AL82" i="8"/>
  <c r="AK82" i="8"/>
  <c r="AJ82" i="8"/>
  <c r="AI82" i="8"/>
  <c r="AH82" i="8"/>
  <c r="AG82" i="8"/>
  <c r="AF82" i="8"/>
  <c r="AE82" i="8"/>
  <c r="AD82" i="8"/>
  <c r="AC82" i="8"/>
  <c r="AB82" i="8"/>
  <c r="AA82" i="8"/>
  <c r="Z82" i="8"/>
  <c r="Y82" i="8"/>
  <c r="X82" i="8"/>
  <c r="W82" i="8"/>
  <c r="V82" i="8"/>
  <c r="U82" i="8"/>
  <c r="T82" i="8"/>
  <c r="S82" i="8"/>
  <c r="R82" i="8"/>
  <c r="Q82" i="8"/>
  <c r="P82" i="8"/>
  <c r="O82" i="8"/>
  <c r="N82" i="8"/>
  <c r="M82" i="8"/>
  <c r="L82" i="8"/>
  <c r="K82" i="8"/>
  <c r="J82" i="8"/>
  <c r="I82" i="8"/>
  <c r="AL81" i="8"/>
  <c r="AK81" i="8"/>
  <c r="AJ81" i="8"/>
  <c r="AI81" i="8"/>
  <c r="AH81" i="8"/>
  <c r="AG81" i="8"/>
  <c r="AF81" i="8"/>
  <c r="AE81" i="8"/>
  <c r="AD81" i="8"/>
  <c r="AC81" i="8"/>
  <c r="AB81" i="8"/>
  <c r="AA81" i="8"/>
  <c r="Z81" i="8"/>
  <c r="Y81" i="8"/>
  <c r="X81" i="8"/>
  <c r="W81" i="8"/>
  <c r="V81" i="8"/>
  <c r="U81" i="8"/>
  <c r="T81" i="8"/>
  <c r="S81" i="8"/>
  <c r="R81" i="8"/>
  <c r="Q81" i="8"/>
  <c r="P81" i="8"/>
  <c r="O81" i="8"/>
  <c r="N81" i="8"/>
  <c r="M81" i="8"/>
  <c r="L81" i="8"/>
  <c r="K81" i="8"/>
  <c r="J81" i="8"/>
  <c r="I81" i="8"/>
  <c r="AL80" i="8"/>
  <c r="AK80" i="8"/>
  <c r="AJ80" i="8"/>
  <c r="AI80" i="8"/>
  <c r="AH80" i="8"/>
  <c r="AG80" i="8"/>
  <c r="AF80" i="8"/>
  <c r="AE80" i="8"/>
  <c r="AD80" i="8"/>
  <c r="AC80" i="8"/>
  <c r="AB80" i="8"/>
  <c r="AA80" i="8"/>
  <c r="Z80" i="8"/>
  <c r="Y80" i="8"/>
  <c r="X80" i="8"/>
  <c r="W80" i="8"/>
  <c r="V80" i="8"/>
  <c r="U80" i="8"/>
  <c r="T80" i="8"/>
  <c r="S80" i="8"/>
  <c r="R80" i="8"/>
  <c r="Q80" i="8"/>
  <c r="P80" i="8"/>
  <c r="O80" i="8"/>
  <c r="N80" i="8"/>
  <c r="M80" i="8"/>
  <c r="L80" i="8"/>
  <c r="K80" i="8"/>
  <c r="J80" i="8"/>
  <c r="I80" i="8"/>
  <c r="AL79" i="8"/>
  <c r="AK79" i="8"/>
  <c r="AJ79" i="8"/>
  <c r="AI79" i="8"/>
  <c r="AH79" i="8"/>
  <c r="AG79" i="8"/>
  <c r="AF79" i="8"/>
  <c r="AE79" i="8"/>
  <c r="AD79" i="8"/>
  <c r="AC79" i="8"/>
  <c r="AB79" i="8"/>
  <c r="AA79" i="8"/>
  <c r="Z79" i="8"/>
  <c r="Y79" i="8"/>
  <c r="X79" i="8"/>
  <c r="W79" i="8"/>
  <c r="V79" i="8"/>
  <c r="U79" i="8"/>
  <c r="T79" i="8"/>
  <c r="S79" i="8"/>
  <c r="R79" i="8"/>
  <c r="Q79" i="8"/>
  <c r="P79" i="8"/>
  <c r="O79" i="8"/>
  <c r="N79" i="8"/>
  <c r="M79" i="8"/>
  <c r="L79" i="8"/>
  <c r="K79" i="8"/>
  <c r="J79" i="8"/>
  <c r="I79" i="8"/>
  <c r="AL78" i="8"/>
  <c r="AK78" i="8"/>
  <c r="AJ78" i="8"/>
  <c r="AI78" i="8"/>
  <c r="AH78" i="8"/>
  <c r="AG78" i="8"/>
  <c r="AF78" i="8"/>
  <c r="AE78" i="8"/>
  <c r="AD78" i="8"/>
  <c r="AC78" i="8"/>
  <c r="AB78" i="8"/>
  <c r="AA78" i="8"/>
  <c r="Z78" i="8"/>
  <c r="Y78" i="8"/>
  <c r="X78" i="8"/>
  <c r="W78" i="8"/>
  <c r="V78" i="8"/>
  <c r="U78" i="8"/>
  <c r="T78" i="8"/>
  <c r="S78" i="8"/>
  <c r="R78" i="8"/>
  <c r="Q78" i="8"/>
  <c r="P78" i="8"/>
  <c r="O78" i="8"/>
  <c r="N78" i="8"/>
  <c r="M78" i="8"/>
  <c r="L78" i="8"/>
  <c r="K78" i="8"/>
  <c r="J78" i="8"/>
  <c r="I78" i="8"/>
  <c r="AL77" i="8"/>
  <c r="AK77" i="8"/>
  <c r="AJ77" i="8"/>
  <c r="AI77" i="8"/>
  <c r="AH77" i="8"/>
  <c r="AG77" i="8"/>
  <c r="AF77" i="8"/>
  <c r="AE77" i="8"/>
  <c r="AD77" i="8"/>
  <c r="AC77" i="8"/>
  <c r="AB77" i="8"/>
  <c r="AA77" i="8"/>
  <c r="Z77" i="8"/>
  <c r="Y77" i="8"/>
  <c r="X77" i="8"/>
  <c r="W77" i="8"/>
  <c r="V77" i="8"/>
  <c r="U77" i="8"/>
  <c r="T77" i="8"/>
  <c r="S77" i="8"/>
  <c r="R77" i="8"/>
  <c r="Q77" i="8"/>
  <c r="P77" i="8"/>
  <c r="O77" i="8"/>
  <c r="N77" i="8"/>
  <c r="M77" i="8"/>
  <c r="L77" i="8"/>
  <c r="K77" i="8"/>
  <c r="J77" i="8"/>
  <c r="I77" i="8"/>
  <c r="AL73" i="8"/>
  <c r="AK73" i="8"/>
  <c r="AJ73" i="8"/>
  <c r="AI73" i="8"/>
  <c r="AH73" i="8"/>
  <c r="AG73" i="8"/>
  <c r="AF73" i="8"/>
  <c r="AE73" i="8"/>
  <c r="AD73" i="8"/>
  <c r="AC73" i="8"/>
  <c r="AB73" i="8"/>
  <c r="AA73" i="8"/>
  <c r="Z73" i="8"/>
  <c r="Y73" i="8"/>
  <c r="X73" i="8"/>
  <c r="W73" i="8"/>
  <c r="V73" i="8"/>
  <c r="U73" i="8"/>
  <c r="T73" i="8"/>
  <c r="S73" i="8"/>
  <c r="R73" i="8"/>
  <c r="Q73" i="8"/>
  <c r="P73" i="8"/>
  <c r="O73" i="8"/>
  <c r="N73" i="8"/>
  <c r="M73" i="8"/>
  <c r="L73" i="8"/>
  <c r="K73" i="8"/>
  <c r="J73" i="8"/>
  <c r="I73" i="8"/>
  <c r="AL72" i="8"/>
  <c r="AK72" i="8"/>
  <c r="AJ72" i="8"/>
  <c r="AI72" i="8"/>
  <c r="AH72" i="8"/>
  <c r="AG72" i="8"/>
  <c r="AF72" i="8"/>
  <c r="AE72" i="8"/>
  <c r="AD72" i="8"/>
  <c r="AC72" i="8"/>
  <c r="AB72" i="8"/>
  <c r="AA72" i="8"/>
  <c r="Z72" i="8"/>
  <c r="Y72" i="8"/>
  <c r="X72" i="8"/>
  <c r="W72" i="8"/>
  <c r="V72" i="8"/>
  <c r="U72" i="8"/>
  <c r="T72" i="8"/>
  <c r="S72" i="8"/>
  <c r="R72" i="8"/>
  <c r="Q72" i="8"/>
  <c r="P72" i="8"/>
  <c r="O72" i="8"/>
  <c r="N72" i="8"/>
  <c r="M72" i="8"/>
  <c r="L72" i="8"/>
  <c r="K72" i="8"/>
  <c r="J72" i="8"/>
  <c r="I72" i="8"/>
  <c r="AL71" i="8"/>
  <c r="AK71" i="8"/>
  <c r="AJ71" i="8"/>
  <c r="AI71" i="8"/>
  <c r="AH71" i="8"/>
  <c r="AG71" i="8"/>
  <c r="AF71" i="8"/>
  <c r="AE71" i="8"/>
  <c r="AD71" i="8"/>
  <c r="AC71" i="8"/>
  <c r="AB71" i="8"/>
  <c r="AA71" i="8"/>
  <c r="Z71" i="8"/>
  <c r="Y71" i="8"/>
  <c r="X71" i="8"/>
  <c r="W71" i="8"/>
  <c r="V71" i="8"/>
  <c r="U71" i="8"/>
  <c r="T71" i="8"/>
  <c r="S71" i="8"/>
  <c r="R71" i="8"/>
  <c r="Q71" i="8"/>
  <c r="P71" i="8"/>
  <c r="O71" i="8"/>
  <c r="N71" i="8"/>
  <c r="M71" i="8"/>
  <c r="L71" i="8"/>
  <c r="K71" i="8"/>
  <c r="J71" i="8"/>
  <c r="I71" i="8"/>
  <c r="AL70" i="8"/>
  <c r="AK70" i="8"/>
  <c r="AJ70" i="8"/>
  <c r="AI70" i="8"/>
  <c r="AH70" i="8"/>
  <c r="AG70" i="8"/>
  <c r="AF70" i="8"/>
  <c r="AE70" i="8"/>
  <c r="AD70" i="8"/>
  <c r="AC70" i="8"/>
  <c r="AB70" i="8"/>
  <c r="AA70" i="8"/>
  <c r="Z70" i="8"/>
  <c r="Y70" i="8"/>
  <c r="X70" i="8"/>
  <c r="W70" i="8"/>
  <c r="V70" i="8"/>
  <c r="U70" i="8"/>
  <c r="T70" i="8"/>
  <c r="S70" i="8"/>
  <c r="R70" i="8"/>
  <c r="Q70" i="8"/>
  <c r="P70" i="8"/>
  <c r="O70" i="8"/>
  <c r="N70" i="8"/>
  <c r="M70" i="8"/>
  <c r="L70" i="8"/>
  <c r="K70" i="8"/>
  <c r="J70" i="8"/>
  <c r="I70" i="8"/>
  <c r="AL69" i="8"/>
  <c r="AK69" i="8"/>
  <c r="AJ69" i="8"/>
  <c r="AI69" i="8"/>
  <c r="AH69" i="8"/>
  <c r="AG69" i="8"/>
  <c r="AF69" i="8"/>
  <c r="AE69" i="8"/>
  <c r="AD69" i="8"/>
  <c r="AC69" i="8"/>
  <c r="AB69" i="8"/>
  <c r="AA69" i="8"/>
  <c r="Z69" i="8"/>
  <c r="Y69" i="8"/>
  <c r="X69" i="8"/>
  <c r="W69" i="8"/>
  <c r="V69" i="8"/>
  <c r="U69" i="8"/>
  <c r="T69" i="8"/>
  <c r="S69" i="8"/>
  <c r="R69" i="8"/>
  <c r="Q69" i="8"/>
  <c r="P69" i="8"/>
  <c r="O69" i="8"/>
  <c r="N69" i="8"/>
  <c r="M69" i="8"/>
  <c r="L69" i="8"/>
  <c r="K69" i="8"/>
  <c r="J69" i="8"/>
  <c r="I69" i="8"/>
  <c r="AL68" i="8"/>
  <c r="AK68" i="8"/>
  <c r="AJ68" i="8"/>
  <c r="AI68" i="8"/>
  <c r="AH68" i="8"/>
  <c r="AG68" i="8"/>
  <c r="AF68" i="8"/>
  <c r="AE68" i="8"/>
  <c r="AD68" i="8"/>
  <c r="AC68" i="8"/>
  <c r="AB68" i="8"/>
  <c r="AA68" i="8"/>
  <c r="Z68" i="8"/>
  <c r="Y68" i="8"/>
  <c r="X68" i="8"/>
  <c r="W68" i="8"/>
  <c r="V68" i="8"/>
  <c r="U68" i="8"/>
  <c r="T68" i="8"/>
  <c r="S68" i="8"/>
  <c r="R68" i="8"/>
  <c r="Q68" i="8"/>
  <c r="P68" i="8"/>
  <c r="O68" i="8"/>
  <c r="N68" i="8"/>
  <c r="M68" i="8"/>
  <c r="L68" i="8"/>
  <c r="K68" i="8"/>
  <c r="J68" i="8"/>
  <c r="I68" i="8"/>
  <c r="AL67" i="8"/>
  <c r="AK67" i="8"/>
  <c r="AJ67" i="8"/>
  <c r="AI67" i="8"/>
  <c r="AH67" i="8"/>
  <c r="AG67" i="8"/>
  <c r="AF67" i="8"/>
  <c r="AE67" i="8"/>
  <c r="AD67" i="8"/>
  <c r="AC67" i="8"/>
  <c r="AB67" i="8"/>
  <c r="AA67" i="8"/>
  <c r="Z67" i="8"/>
  <c r="Y67" i="8"/>
  <c r="X67" i="8"/>
  <c r="W67" i="8"/>
  <c r="V67" i="8"/>
  <c r="U67" i="8"/>
  <c r="T67" i="8"/>
  <c r="S67" i="8"/>
  <c r="R67" i="8"/>
  <c r="Q67" i="8"/>
  <c r="P67" i="8"/>
  <c r="O67" i="8"/>
  <c r="N67" i="8"/>
  <c r="M67" i="8"/>
  <c r="L67" i="8"/>
  <c r="K67" i="8"/>
  <c r="J67" i="8"/>
  <c r="I67" i="8"/>
  <c r="AL66" i="8"/>
  <c r="AK66" i="8"/>
  <c r="AJ66" i="8"/>
  <c r="AI66" i="8"/>
  <c r="AH66" i="8"/>
  <c r="AG66" i="8"/>
  <c r="AF66" i="8"/>
  <c r="AE66" i="8"/>
  <c r="AD66" i="8"/>
  <c r="AC66" i="8"/>
  <c r="AB66" i="8"/>
  <c r="AA66" i="8"/>
  <c r="Z66" i="8"/>
  <c r="Y66" i="8"/>
  <c r="X66" i="8"/>
  <c r="W66" i="8"/>
  <c r="V66" i="8"/>
  <c r="U66" i="8"/>
  <c r="T66" i="8"/>
  <c r="S66" i="8"/>
  <c r="R66" i="8"/>
  <c r="Q66" i="8"/>
  <c r="P66" i="8"/>
  <c r="O66" i="8"/>
  <c r="N66" i="8"/>
  <c r="M66" i="8"/>
  <c r="L66" i="8"/>
  <c r="K66" i="8"/>
  <c r="J66" i="8"/>
  <c r="I66" i="8"/>
  <c r="AL62" i="8"/>
  <c r="AK62" i="8"/>
  <c r="AJ62" i="8"/>
  <c r="AI62" i="8"/>
  <c r="AH62" i="8"/>
  <c r="AG62" i="8"/>
  <c r="AF62" i="8"/>
  <c r="AE62" i="8"/>
  <c r="AD62" i="8"/>
  <c r="AC62" i="8"/>
  <c r="AB62" i="8"/>
  <c r="AA62" i="8"/>
  <c r="Z62" i="8"/>
  <c r="Y62" i="8"/>
  <c r="X62" i="8"/>
  <c r="W62" i="8"/>
  <c r="V62" i="8"/>
  <c r="U62" i="8"/>
  <c r="T62" i="8"/>
  <c r="S62" i="8"/>
  <c r="R62" i="8"/>
  <c r="Q62" i="8"/>
  <c r="P62" i="8"/>
  <c r="O62" i="8"/>
  <c r="N62" i="8"/>
  <c r="M62" i="8"/>
  <c r="L62" i="8"/>
  <c r="K62" i="8"/>
  <c r="J62" i="8"/>
  <c r="I62" i="8"/>
  <c r="AL61" i="8"/>
  <c r="AK61" i="8"/>
  <c r="AJ61" i="8"/>
  <c r="AI61" i="8"/>
  <c r="AH61" i="8"/>
  <c r="AG61" i="8"/>
  <c r="AF61" i="8"/>
  <c r="AE61" i="8"/>
  <c r="AD61" i="8"/>
  <c r="AC61" i="8"/>
  <c r="AB61" i="8"/>
  <c r="AA61" i="8"/>
  <c r="Z61" i="8"/>
  <c r="Y61" i="8"/>
  <c r="X61" i="8"/>
  <c r="W61" i="8"/>
  <c r="V61" i="8"/>
  <c r="U61" i="8"/>
  <c r="T61" i="8"/>
  <c r="S61" i="8"/>
  <c r="R61" i="8"/>
  <c r="Q61" i="8"/>
  <c r="P61" i="8"/>
  <c r="O61" i="8"/>
  <c r="N61" i="8"/>
  <c r="M61" i="8"/>
  <c r="L61" i="8"/>
  <c r="K61" i="8"/>
  <c r="J61" i="8"/>
  <c r="I61" i="8"/>
  <c r="AL60" i="8"/>
  <c r="AK60" i="8"/>
  <c r="AJ60" i="8"/>
  <c r="AI60" i="8"/>
  <c r="AH60" i="8"/>
  <c r="AG60" i="8"/>
  <c r="AF60" i="8"/>
  <c r="AE60" i="8"/>
  <c r="AD60" i="8"/>
  <c r="AC60" i="8"/>
  <c r="AB60" i="8"/>
  <c r="AA60" i="8"/>
  <c r="Z60" i="8"/>
  <c r="Y60" i="8"/>
  <c r="X60" i="8"/>
  <c r="W60" i="8"/>
  <c r="V60" i="8"/>
  <c r="U60" i="8"/>
  <c r="T60" i="8"/>
  <c r="S60" i="8"/>
  <c r="R60" i="8"/>
  <c r="Q60" i="8"/>
  <c r="P60" i="8"/>
  <c r="O60" i="8"/>
  <c r="N60" i="8"/>
  <c r="M60" i="8"/>
  <c r="L60" i="8"/>
  <c r="K60" i="8"/>
  <c r="J60" i="8"/>
  <c r="I60" i="8"/>
  <c r="AL59" i="8"/>
  <c r="AK59" i="8"/>
  <c r="AJ59" i="8"/>
  <c r="AI59" i="8"/>
  <c r="AH59" i="8"/>
  <c r="AG59" i="8"/>
  <c r="AF59" i="8"/>
  <c r="AE59" i="8"/>
  <c r="AD59" i="8"/>
  <c r="AC59" i="8"/>
  <c r="AB59" i="8"/>
  <c r="AA59" i="8"/>
  <c r="Z59" i="8"/>
  <c r="Y59" i="8"/>
  <c r="X59" i="8"/>
  <c r="W59" i="8"/>
  <c r="V59" i="8"/>
  <c r="U59" i="8"/>
  <c r="T59" i="8"/>
  <c r="S59" i="8"/>
  <c r="R59" i="8"/>
  <c r="Q59" i="8"/>
  <c r="P59" i="8"/>
  <c r="O59" i="8"/>
  <c r="N59" i="8"/>
  <c r="M59" i="8"/>
  <c r="L59" i="8"/>
  <c r="K59" i="8"/>
  <c r="J59" i="8"/>
  <c r="I59" i="8"/>
  <c r="AL58" i="8"/>
  <c r="AK58" i="8"/>
  <c r="AJ58" i="8"/>
  <c r="AI58" i="8"/>
  <c r="AH58" i="8"/>
  <c r="AG58" i="8"/>
  <c r="AF58" i="8"/>
  <c r="AE58" i="8"/>
  <c r="AD58" i="8"/>
  <c r="AC58" i="8"/>
  <c r="AB58" i="8"/>
  <c r="AA58" i="8"/>
  <c r="Z58" i="8"/>
  <c r="Y58" i="8"/>
  <c r="X58" i="8"/>
  <c r="W58" i="8"/>
  <c r="V58" i="8"/>
  <c r="U58" i="8"/>
  <c r="T58" i="8"/>
  <c r="S58" i="8"/>
  <c r="R58" i="8"/>
  <c r="Q58" i="8"/>
  <c r="P58" i="8"/>
  <c r="O58" i="8"/>
  <c r="N58" i="8"/>
  <c r="M58" i="8"/>
  <c r="L58" i="8"/>
  <c r="K58" i="8"/>
  <c r="J58" i="8"/>
  <c r="I58" i="8"/>
  <c r="AL57" i="8"/>
  <c r="AK57" i="8"/>
  <c r="AJ57" i="8"/>
  <c r="AI57" i="8"/>
  <c r="AH57" i="8"/>
  <c r="AG57" i="8"/>
  <c r="AF57" i="8"/>
  <c r="AE57" i="8"/>
  <c r="AD57" i="8"/>
  <c r="AC57" i="8"/>
  <c r="AB57" i="8"/>
  <c r="AA57" i="8"/>
  <c r="Z57" i="8"/>
  <c r="Y57" i="8"/>
  <c r="X57" i="8"/>
  <c r="W57" i="8"/>
  <c r="V57" i="8"/>
  <c r="U57" i="8"/>
  <c r="T57" i="8"/>
  <c r="S57" i="8"/>
  <c r="R57" i="8"/>
  <c r="Q57" i="8"/>
  <c r="P57" i="8"/>
  <c r="O57" i="8"/>
  <c r="N57" i="8"/>
  <c r="M57" i="8"/>
  <c r="L57" i="8"/>
  <c r="K57" i="8"/>
  <c r="J57" i="8"/>
  <c r="I57" i="8"/>
  <c r="AL56" i="8"/>
  <c r="AK56" i="8"/>
  <c r="AJ56" i="8"/>
  <c r="AI56" i="8"/>
  <c r="AH56" i="8"/>
  <c r="AG56" i="8"/>
  <c r="AF56" i="8"/>
  <c r="AE56" i="8"/>
  <c r="AD56" i="8"/>
  <c r="AC56" i="8"/>
  <c r="AB56" i="8"/>
  <c r="AA56" i="8"/>
  <c r="Z56" i="8"/>
  <c r="Y56" i="8"/>
  <c r="X56" i="8"/>
  <c r="W56" i="8"/>
  <c r="V56" i="8"/>
  <c r="U56" i="8"/>
  <c r="T56" i="8"/>
  <c r="S56" i="8"/>
  <c r="R56" i="8"/>
  <c r="Q56" i="8"/>
  <c r="P56" i="8"/>
  <c r="O56" i="8"/>
  <c r="N56" i="8"/>
  <c r="M56" i="8"/>
  <c r="L56" i="8"/>
  <c r="K56" i="8"/>
  <c r="J56" i="8"/>
  <c r="I56" i="8"/>
  <c r="AL55" i="8"/>
  <c r="AK55" i="8"/>
  <c r="AJ55" i="8"/>
  <c r="AI55" i="8"/>
  <c r="AH55" i="8"/>
  <c r="AG55" i="8"/>
  <c r="AF55" i="8"/>
  <c r="AE55" i="8"/>
  <c r="AD55" i="8"/>
  <c r="AC55" i="8"/>
  <c r="AB55" i="8"/>
  <c r="AA55" i="8"/>
  <c r="Z55" i="8"/>
  <c r="Y55" i="8"/>
  <c r="X55" i="8"/>
  <c r="W55" i="8"/>
  <c r="V55" i="8"/>
  <c r="U55" i="8"/>
  <c r="T55" i="8"/>
  <c r="S55" i="8"/>
  <c r="R55" i="8"/>
  <c r="Q55" i="8"/>
  <c r="P55" i="8"/>
  <c r="O55" i="8"/>
  <c r="N55" i="8"/>
  <c r="M55" i="8"/>
  <c r="L55" i="8"/>
  <c r="K55" i="8"/>
  <c r="J55" i="8"/>
  <c r="I55" i="8"/>
  <c r="D6" i="10"/>
  <c r="E6" i="10"/>
  <c r="D7" i="10"/>
  <c r="E7" i="10"/>
  <c r="D8" i="10"/>
  <c r="E8" i="10"/>
  <c r="D9" i="10"/>
  <c r="E9" i="10"/>
  <c r="D10" i="10"/>
  <c r="E10" i="10"/>
  <c r="D11" i="10"/>
  <c r="E11" i="10"/>
  <c r="D12" i="10"/>
  <c r="E12" i="10"/>
  <c r="D13" i="10"/>
  <c r="E13" i="10"/>
  <c r="D14" i="10"/>
  <c r="E14" i="10"/>
  <c r="E5" i="10"/>
  <c r="D5" i="10"/>
  <c r="C8" i="10"/>
  <c r="C9" i="10"/>
  <c r="C10" i="10"/>
  <c r="C11" i="10"/>
  <c r="C12" i="10"/>
  <c r="C13" i="10"/>
  <c r="C14" i="10"/>
  <c r="B6" i="10"/>
  <c r="B7" i="10"/>
  <c r="B8" i="10"/>
  <c r="B9" i="10"/>
  <c r="B10" i="10"/>
  <c r="B11" i="10"/>
  <c r="B12" i="10"/>
  <c r="B13" i="10"/>
  <c r="B14" i="10"/>
  <c r="B5" i="10"/>
  <c r="G8" i="11"/>
  <c r="C8" i="13" s="1"/>
  <c r="N73" i="2" l="1"/>
  <c r="N70" i="2"/>
  <c r="N57" i="2"/>
  <c r="N54" i="2"/>
  <c r="N41" i="2"/>
  <c r="N38" i="2"/>
  <c r="N25" i="2"/>
  <c r="N22" i="2"/>
  <c r="N87" i="2"/>
  <c r="N77" i="2"/>
  <c r="N61" i="2"/>
  <c r="N45" i="2"/>
  <c r="N36" i="2"/>
  <c r="N53" i="2"/>
  <c r="N63" i="2"/>
  <c r="N9" i="2"/>
  <c r="N92" i="2"/>
  <c r="N79" i="2"/>
  <c r="N65" i="2"/>
  <c r="N62" i="2"/>
  <c r="N58" i="2"/>
  <c r="N51" i="2"/>
  <c r="N48" i="2"/>
  <c r="N19" i="2"/>
  <c r="N16" i="2"/>
  <c r="N13" i="2"/>
  <c r="N10" i="2"/>
  <c r="N7" i="2"/>
  <c r="N52" i="2"/>
  <c r="N39" i="2"/>
  <c r="N20" i="2"/>
  <c r="N76" i="2"/>
  <c r="N66" i="2"/>
  <c r="N59" i="2"/>
  <c r="N56" i="2"/>
  <c r="N90" i="2"/>
  <c r="N83" i="2"/>
  <c r="N80" i="2"/>
  <c r="N60" i="2"/>
  <c r="N47" i="2"/>
  <c r="N33" i="2"/>
  <c r="N30" i="2"/>
  <c r="N12" i="2"/>
  <c r="N6" i="2"/>
  <c r="N74" i="2"/>
  <c r="N67" i="2"/>
  <c r="N64" i="2"/>
  <c r="N44" i="2"/>
  <c r="N28" i="2"/>
  <c r="N89" i="2"/>
  <c r="N86" i="2"/>
  <c r="N49" i="2"/>
  <c r="N46" i="2"/>
  <c r="N17" i="2"/>
  <c r="N14" i="2"/>
  <c r="N81" i="2"/>
  <c r="N78" i="2"/>
  <c r="C6" i="10"/>
  <c r="K26" i="12"/>
  <c r="J28" i="12"/>
  <c r="K28" i="12"/>
  <c r="J29" i="12"/>
  <c r="K29" i="12"/>
  <c r="J30" i="12"/>
  <c r="K30" i="12"/>
  <c r="J31" i="12"/>
  <c r="K31" i="12"/>
  <c r="J32" i="12"/>
  <c r="K32" i="12"/>
  <c r="J33" i="12"/>
  <c r="K33" i="12"/>
  <c r="J34" i="12"/>
  <c r="K34" i="12"/>
  <c r="J35" i="12"/>
  <c r="K35" i="12"/>
  <c r="J36" i="12"/>
  <c r="K36" i="12"/>
  <c r="J37" i="12"/>
  <c r="K37" i="12"/>
  <c r="J38" i="12"/>
  <c r="K38" i="12"/>
  <c r="J39" i="12"/>
  <c r="K39" i="12"/>
  <c r="J40" i="12"/>
  <c r="K40" i="12"/>
  <c r="J41" i="12"/>
  <c r="K41" i="12"/>
  <c r="J42" i="12"/>
  <c r="K42" i="12"/>
  <c r="J43" i="12"/>
  <c r="K43" i="12"/>
  <c r="J44" i="12"/>
  <c r="K44" i="12"/>
  <c r="J45" i="12"/>
  <c r="K45" i="12"/>
  <c r="J46" i="12"/>
  <c r="K46" i="12"/>
  <c r="J47" i="12"/>
  <c r="K47" i="12"/>
  <c r="J48" i="12"/>
  <c r="K48" i="12"/>
  <c r="J49" i="12"/>
  <c r="K49" i="12"/>
  <c r="J50" i="12"/>
  <c r="K50" i="12"/>
  <c r="J51" i="12"/>
  <c r="K51" i="12"/>
  <c r="J52" i="12"/>
  <c r="K52" i="12"/>
  <c r="J53" i="12"/>
  <c r="K53" i="12"/>
  <c r="J54" i="12"/>
  <c r="K54" i="12"/>
  <c r="I28" i="12"/>
  <c r="I29" i="12"/>
  <c r="I30" i="12"/>
  <c r="I31" i="12"/>
  <c r="I32" i="12"/>
  <c r="I33" i="12"/>
  <c r="I34" i="12"/>
  <c r="I35" i="12"/>
  <c r="I36" i="12"/>
  <c r="I37" i="12"/>
  <c r="I38" i="12"/>
  <c r="I39" i="12"/>
  <c r="I40" i="12"/>
  <c r="I41" i="12"/>
  <c r="I42" i="12"/>
  <c r="I43" i="12"/>
  <c r="I44" i="12"/>
  <c r="I45" i="12"/>
  <c r="I46" i="12"/>
  <c r="I47" i="12"/>
  <c r="I48" i="12"/>
  <c r="I49" i="12"/>
  <c r="I50" i="12"/>
  <c r="I51" i="12"/>
  <c r="I52" i="12"/>
  <c r="I53" i="12"/>
  <c r="I54" i="12"/>
  <c r="O4" i="2"/>
  <c r="K25" i="12" s="1"/>
  <c r="K27" i="12"/>
  <c r="E4" i="2"/>
  <c r="D4" i="2"/>
  <c r="D8" i="8"/>
  <c r="D9" i="8"/>
  <c r="D10" i="8"/>
  <c r="D11" i="8"/>
  <c r="D12" i="8"/>
  <c r="D13" i="8"/>
  <c r="D14" i="8"/>
  <c r="D15" i="8"/>
  <c r="D16" i="8"/>
  <c r="D7" i="8"/>
  <c r="B8" i="8"/>
  <c r="G8" i="13" s="1"/>
  <c r="B9" i="8"/>
  <c r="B10" i="8"/>
  <c r="B11" i="8"/>
  <c r="B12" i="8"/>
  <c r="B13" i="8"/>
  <c r="B14" i="8"/>
  <c r="B15" i="8"/>
  <c r="B16" i="8"/>
  <c r="B7" i="8"/>
  <c r="G7" i="13" s="1"/>
  <c r="J4" i="2"/>
  <c r="M4" i="2" s="1"/>
  <c r="I4" i="2"/>
  <c r="G16" i="11"/>
  <c r="H16" i="11" s="1"/>
  <c r="G15" i="11"/>
  <c r="H15" i="11" s="1"/>
  <c r="G14" i="11"/>
  <c r="H14" i="11" s="1"/>
  <c r="G13" i="11"/>
  <c r="H13" i="11" s="1"/>
  <c r="G12" i="11"/>
  <c r="C12" i="8" s="1"/>
  <c r="C77" i="8" s="1"/>
  <c r="G11" i="11"/>
  <c r="H11" i="11" s="1"/>
  <c r="G10" i="11"/>
  <c r="H10" i="11" s="1"/>
  <c r="G9" i="11"/>
  <c r="H8" i="11"/>
  <c r="G7" i="11"/>
  <c r="K12" i="13" l="1"/>
  <c r="Q16" i="13"/>
  <c r="X8" i="13"/>
  <c r="U8" i="13"/>
  <c r="K16" i="13"/>
  <c r="S16" i="13"/>
  <c r="L10" i="13"/>
  <c r="N10" i="13"/>
  <c r="O7" i="13"/>
  <c r="T12" i="13"/>
  <c r="R13" i="13"/>
  <c r="W13" i="13"/>
  <c r="V10" i="13"/>
  <c r="W7" i="13"/>
  <c r="V14" i="13"/>
  <c r="K10" i="13"/>
  <c r="S9" i="13"/>
  <c r="M14" i="13"/>
  <c r="P14" i="13"/>
  <c r="R14" i="13"/>
  <c r="X10" i="13"/>
  <c r="W8" i="13"/>
  <c r="K15" i="13"/>
  <c r="Q11" i="13"/>
  <c r="K11" i="13"/>
  <c r="R9" i="13"/>
  <c r="V11" i="13"/>
  <c r="M15" i="13"/>
  <c r="R10" i="13"/>
  <c r="S7" i="13"/>
  <c r="O12" i="13"/>
  <c r="N9" i="13"/>
  <c r="U15" i="13"/>
  <c r="J13" i="13"/>
  <c r="R11" i="13"/>
  <c r="H7" i="11"/>
  <c r="C5" i="10"/>
  <c r="C7" i="13"/>
  <c r="H9" i="11"/>
  <c r="C9" i="13"/>
  <c r="C7" i="10"/>
  <c r="I26" i="12"/>
  <c r="K8" i="13"/>
  <c r="E7" i="13"/>
  <c r="J26" i="12"/>
  <c r="F8" i="13"/>
  <c r="E8" i="13"/>
  <c r="J7" i="13"/>
  <c r="G9" i="13"/>
  <c r="G17" i="13" s="1"/>
  <c r="F9" i="13"/>
  <c r="E9" i="13"/>
  <c r="K7" i="13"/>
  <c r="I40" i="8"/>
  <c r="S10" i="13"/>
  <c r="S12" i="13"/>
  <c r="T10" i="13"/>
  <c r="X14" i="13"/>
  <c r="S8" i="13"/>
  <c r="W12" i="13"/>
  <c r="M7" i="13"/>
  <c r="O11" i="13"/>
  <c r="S15" i="13"/>
  <c r="V9" i="13"/>
  <c r="K14" i="13"/>
  <c r="J12" i="13"/>
  <c r="N16" i="13"/>
  <c r="P16" i="13"/>
  <c r="R7" i="13"/>
  <c r="U13" i="13"/>
  <c r="S11" i="13"/>
  <c r="M12" i="13"/>
  <c r="T11" i="13"/>
  <c r="O16" i="13"/>
  <c r="M11" i="13"/>
  <c r="Q15" i="13"/>
  <c r="L9" i="13"/>
  <c r="P13" i="13"/>
  <c r="U7" i="13"/>
  <c r="W11" i="13"/>
  <c r="L16" i="13"/>
  <c r="O10" i="13"/>
  <c r="S14" i="13"/>
  <c r="N8" i="13"/>
  <c r="R12" i="13"/>
  <c r="V16" i="13"/>
  <c r="X9" i="13"/>
  <c r="P8" i="13"/>
  <c r="W15" i="13"/>
  <c r="L13" i="13"/>
  <c r="Q8" i="13"/>
  <c r="U12" i="13"/>
  <c r="W16" i="13"/>
  <c r="U11" i="13"/>
  <c r="J16" i="13"/>
  <c r="T9" i="13"/>
  <c r="X13" i="13"/>
  <c r="L8" i="13"/>
  <c r="P12" i="13"/>
  <c r="T16" i="13"/>
  <c r="W10" i="13"/>
  <c r="L15" i="13"/>
  <c r="V8" i="13"/>
  <c r="K13" i="13"/>
  <c r="P7" i="13"/>
  <c r="L12" i="13"/>
  <c r="J11" i="13"/>
  <c r="N15" i="13"/>
  <c r="M13" i="13"/>
  <c r="N13" i="13"/>
  <c r="V13" i="13"/>
  <c r="J8" i="13"/>
  <c r="N12" i="13"/>
  <c r="R16" i="13"/>
  <c r="M10" i="13"/>
  <c r="Q14" i="13"/>
  <c r="T8" i="13"/>
  <c r="X12" i="13"/>
  <c r="N7" i="13"/>
  <c r="P11" i="13"/>
  <c r="T15" i="13"/>
  <c r="O9" i="13"/>
  <c r="S13" i="13"/>
  <c r="X7" i="13"/>
  <c r="U14" i="13"/>
  <c r="T13" i="13"/>
  <c r="Q9" i="13"/>
  <c r="N14" i="13"/>
  <c r="J9" i="13"/>
  <c r="W14" i="13"/>
  <c r="R8" i="13"/>
  <c r="V12" i="13"/>
  <c r="L7" i="13"/>
  <c r="U10" i="13"/>
  <c r="J15" i="13"/>
  <c r="M9" i="13"/>
  <c r="Q13" i="13"/>
  <c r="V7" i="13"/>
  <c r="X11" i="13"/>
  <c r="M16" i="13"/>
  <c r="W9" i="13"/>
  <c r="L14" i="13"/>
  <c r="O8" i="13"/>
  <c r="Q7" i="13"/>
  <c r="V15" i="13"/>
  <c r="O15" i="13"/>
  <c r="P15" i="13"/>
  <c r="O14" i="13"/>
  <c r="X15" i="13"/>
  <c r="K9" i="13"/>
  <c r="O13" i="13"/>
  <c r="T7" i="13"/>
  <c r="N11" i="13"/>
  <c r="R15" i="13"/>
  <c r="U9" i="13"/>
  <c r="J14" i="13"/>
  <c r="M8" i="13"/>
  <c r="Q12" i="13"/>
  <c r="U16" i="13"/>
  <c r="P10" i="13"/>
  <c r="T14" i="13"/>
  <c r="P9" i="13"/>
  <c r="J10" i="13"/>
  <c r="X16" i="13"/>
  <c r="Q10" i="13"/>
  <c r="L11" i="13"/>
  <c r="B99" i="8"/>
  <c r="G14" i="8"/>
  <c r="E14" i="8"/>
  <c r="F14" i="8"/>
  <c r="B110" i="8"/>
  <c r="G15" i="8"/>
  <c r="E15" i="8"/>
  <c r="F15" i="8"/>
  <c r="B88" i="8"/>
  <c r="E13" i="8"/>
  <c r="G13" i="8"/>
  <c r="F13" i="8"/>
  <c r="B77" i="8"/>
  <c r="E12" i="8"/>
  <c r="F12" i="8"/>
  <c r="G12" i="8"/>
  <c r="B66" i="8"/>
  <c r="E11" i="8"/>
  <c r="F11" i="8"/>
  <c r="G11" i="8"/>
  <c r="B55" i="8"/>
  <c r="E10" i="8"/>
  <c r="F10" i="8"/>
  <c r="G10" i="8"/>
  <c r="B44" i="8"/>
  <c r="F9" i="8"/>
  <c r="G9" i="8"/>
  <c r="E9" i="8"/>
  <c r="G7" i="8"/>
  <c r="E7" i="8"/>
  <c r="B121" i="8"/>
  <c r="F16" i="8"/>
  <c r="E16" i="8"/>
  <c r="G16" i="8"/>
  <c r="B33" i="8"/>
  <c r="K40" i="8" s="1"/>
  <c r="E8" i="8"/>
  <c r="G8" i="8"/>
  <c r="B22" i="8"/>
  <c r="K22" i="8" s="1"/>
  <c r="J27" i="12"/>
  <c r="I27" i="12"/>
  <c r="O95" i="2"/>
  <c r="I25" i="12"/>
  <c r="C7" i="8"/>
  <c r="C22" i="8" s="1"/>
  <c r="C15" i="8"/>
  <c r="C110" i="8" s="1"/>
  <c r="C13" i="8"/>
  <c r="C88" i="8" s="1"/>
  <c r="C9" i="8"/>
  <c r="C44" i="8" s="1"/>
  <c r="H12" i="11"/>
  <c r="C8" i="8"/>
  <c r="C33" i="8" s="1"/>
  <c r="C11" i="8"/>
  <c r="C66" i="8" s="1"/>
  <c r="C10" i="8"/>
  <c r="C55" i="8" s="1"/>
  <c r="C16" i="8"/>
  <c r="C121" i="8" s="1"/>
  <c r="C14" i="8"/>
  <c r="C99" i="8" s="1"/>
  <c r="M95" i="2"/>
  <c r="N4" i="2"/>
  <c r="K8" i="12"/>
  <c r="I6" i="12"/>
  <c r="I13" i="12"/>
  <c r="J20" i="12"/>
  <c r="J16" i="12"/>
  <c r="J12" i="12"/>
  <c r="J8" i="12"/>
  <c r="I20" i="12"/>
  <c r="I12" i="12"/>
  <c r="K19" i="12"/>
  <c r="K15" i="12"/>
  <c r="K11" i="12"/>
  <c r="K7" i="12"/>
  <c r="I19" i="12"/>
  <c r="I11" i="12"/>
  <c r="J19" i="12"/>
  <c r="J15" i="12"/>
  <c r="J11" i="12"/>
  <c r="J7" i="12"/>
  <c r="I18" i="12"/>
  <c r="I10" i="12"/>
  <c r="K18" i="12"/>
  <c r="K14" i="12"/>
  <c r="K10" i="12"/>
  <c r="K6" i="12"/>
  <c r="I17" i="12"/>
  <c r="I9" i="12"/>
  <c r="J18" i="12"/>
  <c r="J14" i="12"/>
  <c r="J10" i="12"/>
  <c r="I16" i="12"/>
  <c r="I8" i="12"/>
  <c r="K17" i="12"/>
  <c r="K13" i="12"/>
  <c r="K9" i="12"/>
  <c r="I15" i="12"/>
  <c r="I7" i="12"/>
  <c r="J17" i="12"/>
  <c r="J13" i="12"/>
  <c r="J9" i="12"/>
  <c r="I14" i="12"/>
  <c r="K20" i="12"/>
  <c r="K16" i="12"/>
  <c r="K12" i="12"/>
  <c r="K55" i="12"/>
  <c r="S17" i="13" l="1"/>
  <c r="Y11" i="13"/>
  <c r="Y12" i="13"/>
  <c r="Y9" i="13"/>
  <c r="Y14" i="13"/>
  <c r="U17" i="13"/>
  <c r="X17" i="13"/>
  <c r="N17" i="13"/>
  <c r="Y15" i="13"/>
  <c r="Y16" i="13"/>
  <c r="O17" i="13"/>
  <c r="AF29" i="8"/>
  <c r="X29" i="8"/>
  <c r="P29" i="8"/>
  <c r="AK28" i="8"/>
  <c r="AC28" i="8"/>
  <c r="U28" i="8"/>
  <c r="M28" i="8"/>
  <c r="AI27" i="8"/>
  <c r="AA27" i="8"/>
  <c r="S27" i="8"/>
  <c r="K27" i="8"/>
  <c r="AG26" i="8"/>
  <c r="Y26" i="8"/>
  <c r="Q26" i="8"/>
  <c r="I26" i="8"/>
  <c r="AE25" i="8"/>
  <c r="W25" i="8"/>
  <c r="O25" i="8"/>
  <c r="AK24" i="8"/>
  <c r="AC24" i="8"/>
  <c r="U24" i="8"/>
  <c r="M24" i="8"/>
  <c r="AH23" i="8"/>
  <c r="Z23" i="8"/>
  <c r="R23" i="8"/>
  <c r="I23" i="8"/>
  <c r="AE22" i="8"/>
  <c r="W22" i="8"/>
  <c r="O22" i="8"/>
  <c r="AG29" i="8"/>
  <c r="Y29" i="8"/>
  <c r="Q29" i="8"/>
  <c r="AL28" i="8"/>
  <c r="AD28" i="8"/>
  <c r="N28" i="8"/>
  <c r="AJ27" i="8"/>
  <c r="T27" i="8"/>
  <c r="AH26" i="8"/>
  <c r="R26" i="8"/>
  <c r="X25" i="8"/>
  <c r="D30" i="8"/>
  <c r="AE29" i="8"/>
  <c r="W29" i="8"/>
  <c r="O29" i="8"/>
  <c r="AJ28" i="8"/>
  <c r="AB28" i="8"/>
  <c r="T28" i="8"/>
  <c r="L28" i="8"/>
  <c r="AH27" i="8"/>
  <c r="Z27" i="8"/>
  <c r="R27" i="8"/>
  <c r="J27" i="8"/>
  <c r="AF26" i="8"/>
  <c r="X26" i="8"/>
  <c r="P26" i="8"/>
  <c r="AL25" i="8"/>
  <c r="AD25" i="8"/>
  <c r="V25" i="8"/>
  <c r="N25" i="8"/>
  <c r="AJ24" i="8"/>
  <c r="AB24" i="8"/>
  <c r="T24" i="8"/>
  <c r="L24" i="8"/>
  <c r="AG23" i="8"/>
  <c r="Y23" i="8"/>
  <c r="Q23" i="8"/>
  <c r="AL22" i="8"/>
  <c r="AD22" i="8"/>
  <c r="V22" i="8"/>
  <c r="N22" i="8"/>
  <c r="AL29" i="8"/>
  <c r="AD29" i="8"/>
  <c r="V29" i="8"/>
  <c r="N29" i="8"/>
  <c r="AI28" i="8"/>
  <c r="AA28" i="8"/>
  <c r="S28" i="8"/>
  <c r="K28" i="8"/>
  <c r="AG27" i="8"/>
  <c r="Y27" i="8"/>
  <c r="Q27" i="8"/>
  <c r="I27" i="8"/>
  <c r="AE26" i="8"/>
  <c r="W26" i="8"/>
  <c r="O26" i="8"/>
  <c r="AK25" i="8"/>
  <c r="AC25" i="8"/>
  <c r="U25" i="8"/>
  <c r="M25" i="8"/>
  <c r="AI24" i="8"/>
  <c r="S24" i="8"/>
  <c r="K24" i="8"/>
  <c r="AF23" i="8"/>
  <c r="X23" i="8"/>
  <c r="P23" i="8"/>
  <c r="AC22" i="8"/>
  <c r="U22" i="8"/>
  <c r="AA24" i="8"/>
  <c r="AK22" i="8"/>
  <c r="M22" i="8"/>
  <c r="AK29" i="8"/>
  <c r="AC29" i="8"/>
  <c r="U29" i="8"/>
  <c r="M29" i="8"/>
  <c r="AH28" i="8"/>
  <c r="Z28" i="8"/>
  <c r="R28" i="8"/>
  <c r="J28" i="8"/>
  <c r="AF27" i="8"/>
  <c r="X27" i="8"/>
  <c r="P27" i="8"/>
  <c r="AL26" i="8"/>
  <c r="AD26" i="8"/>
  <c r="V26" i="8"/>
  <c r="N26" i="8"/>
  <c r="AJ25" i="8"/>
  <c r="AB25" i="8"/>
  <c r="T25" i="8"/>
  <c r="L25" i="8"/>
  <c r="AH24" i="8"/>
  <c r="Z24" i="8"/>
  <c r="R24" i="8"/>
  <c r="J24" i="8"/>
  <c r="AE23" i="8"/>
  <c r="W23" i="8"/>
  <c r="O23" i="8"/>
  <c r="AJ22" i="8"/>
  <c r="AB22" i="8"/>
  <c r="T22" i="8"/>
  <c r="L22" i="8"/>
  <c r="AJ29" i="8"/>
  <c r="AB29" i="8"/>
  <c r="T29" i="8"/>
  <c r="L29" i="8"/>
  <c r="AG28" i="8"/>
  <c r="Y28" i="8"/>
  <c r="I28" i="8"/>
  <c r="AE27" i="8"/>
  <c r="W27" i="8"/>
  <c r="O27" i="8"/>
  <c r="AK26" i="8"/>
  <c r="U26" i="8"/>
  <c r="M26" i="8"/>
  <c r="AA25" i="8"/>
  <c r="K25" i="8"/>
  <c r="Y24" i="8"/>
  <c r="Q24" i="8"/>
  <c r="AD23" i="8"/>
  <c r="N23" i="8"/>
  <c r="AA22" i="8"/>
  <c r="J22" i="8"/>
  <c r="AI29" i="8"/>
  <c r="AA29" i="8"/>
  <c r="S29" i="8"/>
  <c r="J29" i="8"/>
  <c r="AF28" i="8"/>
  <c r="X28" i="8"/>
  <c r="P28" i="8"/>
  <c r="AL27" i="8"/>
  <c r="AD27" i="8"/>
  <c r="V27" i="8"/>
  <c r="N27" i="8"/>
  <c r="AJ26" i="8"/>
  <c r="AB26" i="8"/>
  <c r="T26" i="8"/>
  <c r="L26" i="8"/>
  <c r="AH25" i="8"/>
  <c r="Z25" i="8"/>
  <c r="R25" i="8"/>
  <c r="AF24" i="8"/>
  <c r="X24" i="8"/>
  <c r="P24" i="8"/>
  <c r="AK23" i="8"/>
  <c r="AC23" i="8"/>
  <c r="U23" i="8"/>
  <c r="AH22" i="8"/>
  <c r="Z22" i="8"/>
  <c r="W24" i="8"/>
  <c r="AB23" i="8"/>
  <c r="AG22" i="8"/>
  <c r="V28" i="8"/>
  <c r="AB27" i="8"/>
  <c r="L27" i="8"/>
  <c r="Z26" i="8"/>
  <c r="AF25" i="8"/>
  <c r="Q28" i="8"/>
  <c r="AC26" i="8"/>
  <c r="AI25" i="8"/>
  <c r="S25" i="8"/>
  <c r="AG24" i="8"/>
  <c r="AL23" i="8"/>
  <c r="V23" i="8"/>
  <c r="AI22" i="8"/>
  <c r="S22" i="8"/>
  <c r="J25" i="8"/>
  <c r="M23" i="8"/>
  <c r="R22" i="8"/>
  <c r="AH29" i="8"/>
  <c r="Z29" i="8"/>
  <c r="R29" i="8"/>
  <c r="I29" i="8"/>
  <c r="AE28" i="8"/>
  <c r="W28" i="8"/>
  <c r="O28" i="8"/>
  <c r="AK27" i="8"/>
  <c r="AC27" i="8"/>
  <c r="U27" i="8"/>
  <c r="M27" i="8"/>
  <c r="AI26" i="8"/>
  <c r="AA26" i="8"/>
  <c r="S26" i="8"/>
  <c r="K26" i="8"/>
  <c r="AG25" i="8"/>
  <c r="Y25" i="8"/>
  <c r="Q25" i="8"/>
  <c r="AE24" i="8"/>
  <c r="O24" i="8"/>
  <c r="AJ23" i="8"/>
  <c r="T23" i="8"/>
  <c r="Y22" i="8"/>
  <c r="J26" i="8"/>
  <c r="I25" i="8"/>
  <c r="L23" i="8"/>
  <c r="Q22" i="8"/>
  <c r="P25" i="8"/>
  <c r="AL24" i="8"/>
  <c r="AD24" i="8"/>
  <c r="X22" i="8"/>
  <c r="P22" i="8"/>
  <c r="K23" i="8"/>
  <c r="V24" i="8"/>
  <c r="S23" i="8"/>
  <c r="N24" i="8"/>
  <c r="AI23" i="8"/>
  <c r="AA23" i="8"/>
  <c r="AF22" i="8"/>
  <c r="W17" i="13"/>
  <c r="J23" i="8"/>
  <c r="I22" i="8"/>
  <c r="I24" i="8"/>
  <c r="K29" i="8"/>
  <c r="Y7" i="13"/>
  <c r="R17" i="13"/>
  <c r="J17" i="13"/>
  <c r="J18" i="13" s="1"/>
  <c r="AH40" i="8"/>
  <c r="Z40" i="8"/>
  <c r="R40" i="8"/>
  <c r="AL39" i="8"/>
  <c r="AD39" i="8"/>
  <c r="V39" i="8"/>
  <c r="N39" i="8"/>
  <c r="AJ38" i="8"/>
  <c r="AB38" i="8"/>
  <c r="T38" i="8"/>
  <c r="L38" i="8"/>
  <c r="AH37" i="8"/>
  <c r="Z37" i="8"/>
  <c r="R37" i="8"/>
  <c r="J37" i="8"/>
  <c r="AF36" i="8"/>
  <c r="X36" i="8"/>
  <c r="P36" i="8"/>
  <c r="AL35" i="8"/>
  <c r="AD35" i="8"/>
  <c r="V35" i="8"/>
  <c r="N35" i="8"/>
  <c r="AJ34" i="8"/>
  <c r="AB34" i="8"/>
  <c r="T34" i="8"/>
  <c r="L34" i="8"/>
  <c r="AH33" i="8"/>
  <c r="Z33" i="8"/>
  <c r="R33" i="8"/>
  <c r="J33" i="8"/>
  <c r="O36" i="8"/>
  <c r="AI34" i="8"/>
  <c r="S34" i="8"/>
  <c r="AG33" i="8"/>
  <c r="AG40" i="8"/>
  <c r="Y40" i="8"/>
  <c r="Q40" i="8"/>
  <c r="AK39" i="8"/>
  <c r="AC39" i="8"/>
  <c r="U39" i="8"/>
  <c r="M39" i="8"/>
  <c r="AI38" i="8"/>
  <c r="AA38" i="8"/>
  <c r="S38" i="8"/>
  <c r="K38" i="8"/>
  <c r="AG37" i="8"/>
  <c r="Y37" i="8"/>
  <c r="Q37" i="8"/>
  <c r="I37" i="8"/>
  <c r="AE36" i="8"/>
  <c r="W36" i="8"/>
  <c r="AK35" i="8"/>
  <c r="AC35" i="8"/>
  <c r="U35" i="8"/>
  <c r="M35" i="8"/>
  <c r="AA34" i="8"/>
  <c r="K34" i="8"/>
  <c r="Y33" i="8"/>
  <c r="Q33" i="8"/>
  <c r="D41" i="8"/>
  <c r="AF40" i="8"/>
  <c r="X40" i="8"/>
  <c r="P40" i="8"/>
  <c r="AJ39" i="8"/>
  <c r="AB39" i="8"/>
  <c r="T39" i="8"/>
  <c r="L39" i="8"/>
  <c r="AH38" i="8"/>
  <c r="Z38" i="8"/>
  <c r="R38" i="8"/>
  <c r="J38" i="8"/>
  <c r="AF37" i="8"/>
  <c r="X37" i="8"/>
  <c r="P37" i="8"/>
  <c r="AL36" i="8"/>
  <c r="AD36" i="8"/>
  <c r="V36" i="8"/>
  <c r="N36" i="8"/>
  <c r="AJ35" i="8"/>
  <c r="AB35" i="8"/>
  <c r="T35" i="8"/>
  <c r="L35" i="8"/>
  <c r="AH34" i="8"/>
  <c r="Z34" i="8"/>
  <c r="R34" i="8"/>
  <c r="J34" i="8"/>
  <c r="AF33" i="8"/>
  <c r="X33" i="8"/>
  <c r="P33" i="8"/>
  <c r="AE40" i="8"/>
  <c r="W40" i="8"/>
  <c r="O40" i="8"/>
  <c r="AI39" i="8"/>
  <c r="AA39" i="8"/>
  <c r="S39" i="8"/>
  <c r="K39" i="8"/>
  <c r="AG38" i="8"/>
  <c r="Y38" i="8"/>
  <c r="Q38" i="8"/>
  <c r="I38" i="8"/>
  <c r="AE37" i="8"/>
  <c r="W37" i="8"/>
  <c r="O37" i="8"/>
  <c r="AK36" i="8"/>
  <c r="AC36" i="8"/>
  <c r="U36" i="8"/>
  <c r="M36" i="8"/>
  <c r="AI35" i="8"/>
  <c r="AA35" i="8"/>
  <c r="S35" i="8"/>
  <c r="K35" i="8"/>
  <c r="AG34" i="8"/>
  <c r="Y34" i="8"/>
  <c r="Q34" i="8"/>
  <c r="I34" i="8"/>
  <c r="AE33" i="8"/>
  <c r="W33" i="8"/>
  <c r="O33" i="8"/>
  <c r="U33" i="8"/>
  <c r="AL40" i="8"/>
  <c r="AD40" i="8"/>
  <c r="V40" i="8"/>
  <c r="N40" i="8"/>
  <c r="AH39" i="8"/>
  <c r="Z39" i="8"/>
  <c r="R39" i="8"/>
  <c r="J39" i="8"/>
  <c r="AF38" i="8"/>
  <c r="X38" i="8"/>
  <c r="P38" i="8"/>
  <c r="AL37" i="8"/>
  <c r="AD37" i="8"/>
  <c r="V37" i="8"/>
  <c r="N37" i="8"/>
  <c r="AJ36" i="8"/>
  <c r="AB36" i="8"/>
  <c r="T36" i="8"/>
  <c r="L36" i="8"/>
  <c r="AH35" i="8"/>
  <c r="Z35" i="8"/>
  <c r="R35" i="8"/>
  <c r="J35" i="8"/>
  <c r="AF34" i="8"/>
  <c r="X34" i="8"/>
  <c r="P34" i="8"/>
  <c r="AL33" i="8"/>
  <c r="AD33" i="8"/>
  <c r="V33" i="8"/>
  <c r="N33" i="8"/>
  <c r="Q35" i="8"/>
  <c r="AC33" i="8"/>
  <c r="AK40" i="8"/>
  <c r="AC40" i="8"/>
  <c r="U40" i="8"/>
  <c r="M40" i="8"/>
  <c r="AG39" i="8"/>
  <c r="Y39" i="8"/>
  <c r="Q39" i="8"/>
  <c r="I39" i="8"/>
  <c r="AE38" i="8"/>
  <c r="W38" i="8"/>
  <c r="O38" i="8"/>
  <c r="AK37" i="8"/>
  <c r="AC37" i="8"/>
  <c r="U37" i="8"/>
  <c r="M37" i="8"/>
  <c r="AI36" i="8"/>
  <c r="AA36" i="8"/>
  <c r="S36" i="8"/>
  <c r="K36" i="8"/>
  <c r="AG35" i="8"/>
  <c r="Y35" i="8"/>
  <c r="I35" i="8"/>
  <c r="AE34" i="8"/>
  <c r="W34" i="8"/>
  <c r="O34" i="8"/>
  <c r="AK33" i="8"/>
  <c r="M33" i="8"/>
  <c r="AJ40" i="8"/>
  <c r="AB40" i="8"/>
  <c r="T40" i="8"/>
  <c r="L40" i="8"/>
  <c r="AF39" i="8"/>
  <c r="X39" i="8"/>
  <c r="P39" i="8"/>
  <c r="AL38" i="8"/>
  <c r="AD38" i="8"/>
  <c r="V38" i="8"/>
  <c r="N38" i="8"/>
  <c r="AJ37" i="8"/>
  <c r="AB37" i="8"/>
  <c r="T37" i="8"/>
  <c r="L37" i="8"/>
  <c r="AH36" i="8"/>
  <c r="Z36" i="8"/>
  <c r="R36" i="8"/>
  <c r="J36" i="8"/>
  <c r="AF35" i="8"/>
  <c r="X35" i="8"/>
  <c r="P35" i="8"/>
  <c r="AL34" i="8"/>
  <c r="AD34" i="8"/>
  <c r="V34" i="8"/>
  <c r="N34" i="8"/>
  <c r="AJ33" i="8"/>
  <c r="AB33" i="8"/>
  <c r="T33" i="8"/>
  <c r="L33" i="8"/>
  <c r="AI40" i="8"/>
  <c r="AA40" i="8"/>
  <c r="S40" i="8"/>
  <c r="J40" i="8"/>
  <c r="AE39" i="8"/>
  <c r="W39" i="8"/>
  <c r="O39" i="8"/>
  <c r="AK38" i="8"/>
  <c r="AC38" i="8"/>
  <c r="U38" i="8"/>
  <c r="M38" i="8"/>
  <c r="AI37" i="8"/>
  <c r="AA37" i="8"/>
  <c r="S37" i="8"/>
  <c r="K37" i="8"/>
  <c r="AG36" i="8"/>
  <c r="Y36" i="8"/>
  <c r="Q36" i="8"/>
  <c r="I36" i="8"/>
  <c r="AE35" i="8"/>
  <c r="W35" i="8"/>
  <c r="O35" i="8"/>
  <c r="AK34" i="8"/>
  <c r="AC34" i="8"/>
  <c r="U34" i="8"/>
  <c r="M34" i="8"/>
  <c r="AI33" i="8"/>
  <c r="AA33" i="8"/>
  <c r="S33" i="8"/>
  <c r="K33" i="8"/>
  <c r="I33" i="8"/>
  <c r="AH51" i="8"/>
  <c r="Z51" i="8"/>
  <c r="R51" i="8"/>
  <c r="J51" i="8"/>
  <c r="AF50" i="8"/>
  <c r="X50" i="8"/>
  <c r="P50" i="8"/>
  <c r="AL49" i="8"/>
  <c r="AD49" i="8"/>
  <c r="V49" i="8"/>
  <c r="N49" i="8"/>
  <c r="AJ48" i="8"/>
  <c r="AB48" i="8"/>
  <c r="T48" i="8"/>
  <c r="L48" i="8"/>
  <c r="AH47" i="8"/>
  <c r="Z47" i="8"/>
  <c r="R47" i="8"/>
  <c r="J47" i="8"/>
  <c r="AF46" i="8"/>
  <c r="X46" i="8"/>
  <c r="P46" i="8"/>
  <c r="AL45" i="8"/>
  <c r="AD45" i="8"/>
  <c r="V45" i="8"/>
  <c r="N45" i="8"/>
  <c r="AJ44" i="8"/>
  <c r="AB44" i="8"/>
  <c r="T44" i="8"/>
  <c r="L44" i="8"/>
  <c r="D52" i="8"/>
  <c r="AG51" i="8"/>
  <c r="Y51" i="8"/>
  <c r="Q51" i="8"/>
  <c r="I51" i="8"/>
  <c r="AE50" i="8"/>
  <c r="W50" i="8"/>
  <c r="O50" i="8"/>
  <c r="AK49" i="8"/>
  <c r="AC49" i="8"/>
  <c r="U49" i="8"/>
  <c r="M49" i="8"/>
  <c r="AI48" i="8"/>
  <c r="AA48" i="8"/>
  <c r="S48" i="8"/>
  <c r="K48" i="8"/>
  <c r="AG47" i="8"/>
  <c r="Y47" i="8"/>
  <c r="Q47" i="8"/>
  <c r="I47" i="8"/>
  <c r="AE46" i="8"/>
  <c r="W46" i="8"/>
  <c r="O46" i="8"/>
  <c r="AK45" i="8"/>
  <c r="AC45" i="8"/>
  <c r="U45" i="8"/>
  <c r="M45" i="8"/>
  <c r="AI44" i="8"/>
  <c r="AA44" i="8"/>
  <c r="S44" i="8"/>
  <c r="K44" i="8"/>
  <c r="AF51" i="8"/>
  <c r="X51" i="8"/>
  <c r="P51" i="8"/>
  <c r="AL50" i="8"/>
  <c r="AD50" i="8"/>
  <c r="V50" i="8"/>
  <c r="N50" i="8"/>
  <c r="AJ49" i="8"/>
  <c r="AB49" i="8"/>
  <c r="T49" i="8"/>
  <c r="L49" i="8"/>
  <c r="AH48" i="8"/>
  <c r="Z48" i="8"/>
  <c r="R48" i="8"/>
  <c r="J48" i="8"/>
  <c r="AF47" i="8"/>
  <c r="X47" i="8"/>
  <c r="P47" i="8"/>
  <c r="AL46" i="8"/>
  <c r="AD46" i="8"/>
  <c r="V46" i="8"/>
  <c r="N46" i="8"/>
  <c r="AJ45" i="8"/>
  <c r="AB45" i="8"/>
  <c r="T45" i="8"/>
  <c r="L45" i="8"/>
  <c r="AH44" i="8"/>
  <c r="Z44" i="8"/>
  <c r="R44" i="8"/>
  <c r="J44" i="8"/>
  <c r="AE51" i="8"/>
  <c r="W51" i="8"/>
  <c r="O51" i="8"/>
  <c r="AK50" i="8"/>
  <c r="AC50" i="8"/>
  <c r="U50" i="8"/>
  <c r="M50" i="8"/>
  <c r="AI49" i="8"/>
  <c r="AA49" i="8"/>
  <c r="S49" i="8"/>
  <c r="K49" i="8"/>
  <c r="AG48" i="8"/>
  <c r="Y48" i="8"/>
  <c r="Q48" i="8"/>
  <c r="I48" i="8"/>
  <c r="AE47" i="8"/>
  <c r="W47" i="8"/>
  <c r="O47" i="8"/>
  <c r="AK46" i="8"/>
  <c r="AC46" i="8"/>
  <c r="U46" i="8"/>
  <c r="M46" i="8"/>
  <c r="AI45" i="8"/>
  <c r="AA45" i="8"/>
  <c r="S45" i="8"/>
  <c r="K45" i="8"/>
  <c r="AG44" i="8"/>
  <c r="Y44" i="8"/>
  <c r="Q44" i="8"/>
  <c r="I44" i="8"/>
  <c r="AL51" i="8"/>
  <c r="AD51" i="8"/>
  <c r="V51" i="8"/>
  <c r="N51" i="8"/>
  <c r="AJ50" i="8"/>
  <c r="AB50" i="8"/>
  <c r="T50" i="8"/>
  <c r="L50" i="8"/>
  <c r="AH49" i="8"/>
  <c r="Z49" i="8"/>
  <c r="R49" i="8"/>
  <c r="J49" i="8"/>
  <c r="AF48" i="8"/>
  <c r="X48" i="8"/>
  <c r="P48" i="8"/>
  <c r="AL47" i="8"/>
  <c r="AD47" i="8"/>
  <c r="V47" i="8"/>
  <c r="N47" i="8"/>
  <c r="AJ46" i="8"/>
  <c r="AB46" i="8"/>
  <c r="T46" i="8"/>
  <c r="L46" i="8"/>
  <c r="AH45" i="8"/>
  <c r="Z45" i="8"/>
  <c r="R45" i="8"/>
  <c r="J45" i="8"/>
  <c r="AF44" i="8"/>
  <c r="X44" i="8"/>
  <c r="P44" i="8"/>
  <c r="AK51" i="8"/>
  <c r="AC51" i="8"/>
  <c r="U51" i="8"/>
  <c r="M51" i="8"/>
  <c r="AI50" i="8"/>
  <c r="AA50" i="8"/>
  <c r="S50" i="8"/>
  <c r="K50" i="8"/>
  <c r="AG49" i="8"/>
  <c r="Y49" i="8"/>
  <c r="Q49" i="8"/>
  <c r="I49" i="8"/>
  <c r="AE48" i="8"/>
  <c r="W48" i="8"/>
  <c r="O48" i="8"/>
  <c r="AK47" i="8"/>
  <c r="AC47" i="8"/>
  <c r="U47" i="8"/>
  <c r="M47" i="8"/>
  <c r="AI46" i="8"/>
  <c r="AA46" i="8"/>
  <c r="S46" i="8"/>
  <c r="K46" i="8"/>
  <c r="AG45" i="8"/>
  <c r="Y45" i="8"/>
  <c r="Q45" i="8"/>
  <c r="I45" i="8"/>
  <c r="AE44" i="8"/>
  <c r="W44" i="8"/>
  <c r="O44" i="8"/>
  <c r="AJ51" i="8"/>
  <c r="AB51" i="8"/>
  <c r="T51" i="8"/>
  <c r="L51" i="8"/>
  <c r="AH50" i="8"/>
  <c r="Z50" i="8"/>
  <c r="R50" i="8"/>
  <c r="J50" i="8"/>
  <c r="AF49" i="8"/>
  <c r="X49" i="8"/>
  <c r="P49" i="8"/>
  <c r="AL48" i="8"/>
  <c r="AD48" i="8"/>
  <c r="V48" i="8"/>
  <c r="N48" i="8"/>
  <c r="AJ47" i="8"/>
  <c r="AB47" i="8"/>
  <c r="T47" i="8"/>
  <c r="L47" i="8"/>
  <c r="AH46" i="8"/>
  <c r="Z46" i="8"/>
  <c r="R46" i="8"/>
  <c r="J46" i="8"/>
  <c r="AF45" i="8"/>
  <c r="X45" i="8"/>
  <c r="P45" i="8"/>
  <c r="AL44" i="8"/>
  <c r="AD44" i="8"/>
  <c r="V44" i="8"/>
  <c r="N44" i="8"/>
  <c r="AI51" i="8"/>
  <c r="AA51" i="8"/>
  <c r="S51" i="8"/>
  <c r="K51" i="8"/>
  <c r="AG50" i="8"/>
  <c r="Y50" i="8"/>
  <c r="Q50" i="8"/>
  <c r="I50" i="8"/>
  <c r="AE49" i="8"/>
  <c r="W49" i="8"/>
  <c r="O49" i="8"/>
  <c r="AK48" i="8"/>
  <c r="AC48" i="8"/>
  <c r="U48" i="8"/>
  <c r="M48" i="8"/>
  <c r="AI47" i="8"/>
  <c r="AA47" i="8"/>
  <c r="S47" i="8"/>
  <c r="K47" i="8"/>
  <c r="AG46" i="8"/>
  <c r="Y46" i="8"/>
  <c r="Q46" i="8"/>
  <c r="I46" i="8"/>
  <c r="AE45" i="8"/>
  <c r="W45" i="8"/>
  <c r="O45" i="8"/>
  <c r="AK44" i="8"/>
  <c r="AC44" i="8"/>
  <c r="U44" i="8"/>
  <c r="M44" i="8"/>
  <c r="J6" i="12"/>
  <c r="J21" i="12" s="1"/>
  <c r="F7" i="13"/>
  <c r="F17" i="13" s="1"/>
  <c r="P17" i="13"/>
  <c r="E17" i="13"/>
  <c r="Y8" i="13"/>
  <c r="Y13" i="13"/>
  <c r="M17" i="13"/>
  <c r="F7" i="8"/>
  <c r="F8" i="8"/>
  <c r="Q17" i="13"/>
  <c r="T17" i="13"/>
  <c r="L17" i="13"/>
  <c r="K17" i="13"/>
  <c r="Y10" i="13"/>
  <c r="V17" i="13"/>
  <c r="AA63" i="8"/>
  <c r="AC85" i="8"/>
  <c r="N85" i="8"/>
  <c r="AM82" i="8"/>
  <c r="AB118" i="8"/>
  <c r="J118" i="8"/>
  <c r="Z118" i="8"/>
  <c r="AH118" i="8"/>
  <c r="P118" i="8"/>
  <c r="AJ41" i="8"/>
  <c r="N41" i="8"/>
  <c r="Z74" i="8"/>
  <c r="R74" i="8"/>
  <c r="AM95" i="8"/>
  <c r="AF96" i="8"/>
  <c r="S96" i="8"/>
  <c r="AA96" i="8"/>
  <c r="AL96" i="8"/>
  <c r="T96" i="8"/>
  <c r="AJ96" i="8"/>
  <c r="U107" i="8"/>
  <c r="AJ107" i="8"/>
  <c r="AH107" i="8"/>
  <c r="AM102" i="8"/>
  <c r="X107" i="8"/>
  <c r="X129" i="8"/>
  <c r="L129" i="8"/>
  <c r="G17" i="8"/>
  <c r="G56" i="8"/>
  <c r="F59" i="8"/>
  <c r="E62" i="8"/>
  <c r="E57" i="8"/>
  <c r="G59" i="8"/>
  <c r="F62" i="8"/>
  <c r="E61" i="8"/>
  <c r="F57" i="8"/>
  <c r="E60" i="8"/>
  <c r="G62" i="8"/>
  <c r="F55" i="8"/>
  <c r="G57" i="8"/>
  <c r="F60" i="8"/>
  <c r="G55" i="8"/>
  <c r="F58" i="8"/>
  <c r="E58" i="8"/>
  <c r="G60" i="8"/>
  <c r="E55" i="8"/>
  <c r="E56" i="8"/>
  <c r="G58" i="8"/>
  <c r="F61" i="8"/>
  <c r="F56" i="8"/>
  <c r="E59" i="8"/>
  <c r="G61" i="8"/>
  <c r="G77" i="8"/>
  <c r="G81" i="8"/>
  <c r="E79" i="8"/>
  <c r="E84" i="8"/>
  <c r="F78" i="8"/>
  <c r="F82" i="8"/>
  <c r="E80" i="8"/>
  <c r="G78" i="8"/>
  <c r="G82" i="8"/>
  <c r="E81" i="8"/>
  <c r="F79" i="8"/>
  <c r="F83" i="8"/>
  <c r="E82" i="8"/>
  <c r="F84" i="8"/>
  <c r="G79" i="8"/>
  <c r="G83" i="8"/>
  <c r="E83" i="8"/>
  <c r="F80" i="8"/>
  <c r="G80" i="8"/>
  <c r="G84" i="8"/>
  <c r="E77" i="8"/>
  <c r="E78" i="8"/>
  <c r="F77" i="8"/>
  <c r="F81" i="8"/>
  <c r="G111" i="8"/>
  <c r="G115" i="8"/>
  <c r="F112" i="8"/>
  <c r="F116" i="8"/>
  <c r="F114" i="8"/>
  <c r="G112" i="8"/>
  <c r="G116" i="8"/>
  <c r="F110" i="8"/>
  <c r="F113" i="8"/>
  <c r="F117" i="8"/>
  <c r="G113" i="8"/>
  <c r="G117" i="8"/>
  <c r="G110" i="8"/>
  <c r="G114" i="8"/>
  <c r="F111" i="8"/>
  <c r="F115" i="8"/>
  <c r="E35" i="8"/>
  <c r="E38" i="8"/>
  <c r="G40" i="8"/>
  <c r="F35" i="8"/>
  <c r="G35" i="8"/>
  <c r="F38" i="8"/>
  <c r="F33" i="8"/>
  <c r="E36" i="8"/>
  <c r="G38" i="8"/>
  <c r="G33" i="8"/>
  <c r="E37" i="8"/>
  <c r="F36" i="8"/>
  <c r="E39" i="8"/>
  <c r="G39" i="8"/>
  <c r="E33" i="8"/>
  <c r="G36" i="8"/>
  <c r="F39" i="8"/>
  <c r="E34" i="8"/>
  <c r="F34" i="8"/>
  <c r="F37" i="8"/>
  <c r="E40" i="8"/>
  <c r="G34" i="8"/>
  <c r="G37" i="8"/>
  <c r="F40" i="8"/>
  <c r="G22" i="8"/>
  <c r="F25" i="8"/>
  <c r="F29" i="8"/>
  <c r="G27" i="8"/>
  <c r="G25" i="8"/>
  <c r="G29" i="8"/>
  <c r="G23" i="8"/>
  <c r="F26" i="8"/>
  <c r="F22" i="8"/>
  <c r="G26" i="8"/>
  <c r="F23" i="8"/>
  <c r="F27" i="8"/>
  <c r="F24" i="8"/>
  <c r="F28" i="8"/>
  <c r="G24" i="8"/>
  <c r="G28" i="8"/>
  <c r="G122" i="8"/>
  <c r="G126" i="8"/>
  <c r="F125" i="8"/>
  <c r="F123" i="8"/>
  <c r="F127" i="8"/>
  <c r="G123" i="8"/>
  <c r="G127" i="8"/>
  <c r="F124" i="8"/>
  <c r="F128" i="8"/>
  <c r="F121" i="8"/>
  <c r="G124" i="8"/>
  <c r="G128" i="8"/>
  <c r="G121" i="8"/>
  <c r="G125" i="8"/>
  <c r="F122" i="8"/>
  <c r="F126" i="8"/>
  <c r="F46" i="8"/>
  <c r="F50" i="8"/>
  <c r="E48" i="8"/>
  <c r="E45" i="8"/>
  <c r="G46" i="8"/>
  <c r="G50" i="8"/>
  <c r="E49" i="8"/>
  <c r="G44" i="8"/>
  <c r="F47" i="8"/>
  <c r="F51" i="8"/>
  <c r="E50" i="8"/>
  <c r="G47" i="8"/>
  <c r="G51" i="8"/>
  <c r="E51" i="8"/>
  <c r="F44" i="8"/>
  <c r="F48" i="8"/>
  <c r="E44" i="8"/>
  <c r="G48" i="8"/>
  <c r="F45" i="8"/>
  <c r="F49" i="8"/>
  <c r="E46" i="8"/>
  <c r="G45" i="8"/>
  <c r="G49" i="8"/>
  <c r="E47" i="8"/>
  <c r="F67" i="8"/>
  <c r="E70" i="8"/>
  <c r="G72" i="8"/>
  <c r="G67" i="8"/>
  <c r="F70" i="8"/>
  <c r="E73" i="8"/>
  <c r="E69" i="8"/>
  <c r="F66" i="8"/>
  <c r="E68" i="8"/>
  <c r="G70" i="8"/>
  <c r="F73" i="8"/>
  <c r="G71" i="8"/>
  <c r="F68" i="8"/>
  <c r="E71" i="8"/>
  <c r="G73" i="8"/>
  <c r="G68" i="8"/>
  <c r="F71" i="8"/>
  <c r="G66" i="8"/>
  <c r="E66" i="8"/>
  <c r="F69" i="8"/>
  <c r="E72" i="8"/>
  <c r="E67" i="8"/>
  <c r="G69" i="8"/>
  <c r="F72" i="8"/>
  <c r="F89" i="8"/>
  <c r="F93" i="8"/>
  <c r="G89" i="8"/>
  <c r="G93" i="8"/>
  <c r="G95" i="8"/>
  <c r="F90" i="8"/>
  <c r="F94" i="8"/>
  <c r="G91" i="8"/>
  <c r="G90" i="8"/>
  <c r="G94" i="8"/>
  <c r="F91" i="8"/>
  <c r="F95" i="8"/>
  <c r="F88" i="8"/>
  <c r="F92" i="8"/>
  <c r="E88" i="8"/>
  <c r="G92" i="8"/>
  <c r="G88" i="8"/>
  <c r="G100" i="8"/>
  <c r="G104" i="8"/>
  <c r="E99" i="8"/>
  <c r="F101" i="8"/>
  <c r="F105" i="8"/>
  <c r="G101" i="8"/>
  <c r="G105" i="8"/>
  <c r="F102" i="8"/>
  <c r="F106" i="8"/>
  <c r="F103" i="8"/>
  <c r="G102" i="8"/>
  <c r="G106" i="8"/>
  <c r="F99" i="8"/>
  <c r="G99" i="8"/>
  <c r="G103" i="8"/>
  <c r="F100" i="8"/>
  <c r="F104" i="8"/>
  <c r="E17" i="8"/>
  <c r="I55" i="12"/>
  <c r="N95" i="2"/>
  <c r="J25" i="12"/>
  <c r="J55" i="12" s="1"/>
  <c r="I21" i="12"/>
  <c r="K21" i="12"/>
  <c r="K22" i="12" s="1"/>
  <c r="AF41" i="8" l="1"/>
  <c r="AA41" i="8"/>
  <c r="U41" i="8"/>
  <c r="AL41" i="8"/>
  <c r="F17" i="8"/>
  <c r="N52" i="8"/>
  <c r="Y17" i="13"/>
  <c r="S52" i="8"/>
  <c r="K18" i="13"/>
  <c r="L18" i="13" s="1"/>
  <c r="M18" i="13" s="1"/>
  <c r="N18" i="13" s="1"/>
  <c r="O18" i="13" s="1"/>
  <c r="P18" i="13" s="1"/>
  <c r="Q18" i="13" s="1"/>
  <c r="R18" i="13" s="1"/>
  <c r="S18" i="13" s="1"/>
  <c r="T18" i="13" s="1"/>
  <c r="U18" i="13" s="1"/>
  <c r="V18" i="13" s="1"/>
  <c r="W18" i="13" s="1"/>
  <c r="X18" i="13" s="1"/>
  <c r="Y52" i="8"/>
  <c r="Q52" i="8"/>
  <c r="X52" i="8"/>
  <c r="S129" i="8"/>
  <c r="O107" i="8"/>
  <c r="AH85" i="8"/>
  <c r="U63" i="8"/>
  <c r="AM57" i="8"/>
  <c r="G129" i="8"/>
  <c r="G118" i="8"/>
  <c r="AG129" i="8"/>
  <c r="O129" i="8"/>
  <c r="P129" i="8"/>
  <c r="AM105" i="8"/>
  <c r="Q107" i="8"/>
  <c r="AI107" i="8"/>
  <c r="M107" i="8"/>
  <c r="AM103" i="8"/>
  <c r="J96" i="8"/>
  <c r="AM92" i="8"/>
  <c r="S74" i="8"/>
  <c r="AM71" i="8"/>
  <c r="AM46" i="8"/>
  <c r="P52" i="8"/>
  <c r="AG52" i="8"/>
  <c r="AM49" i="8"/>
  <c r="AJ52" i="8"/>
  <c r="J52" i="8"/>
  <c r="AM36" i="8"/>
  <c r="S41" i="8"/>
  <c r="AM37" i="8"/>
  <c r="AM38" i="8"/>
  <c r="AB41" i="8"/>
  <c r="M118" i="8"/>
  <c r="AC118" i="8"/>
  <c r="K118" i="8"/>
  <c r="AL118" i="8"/>
  <c r="AF118" i="8"/>
  <c r="T118" i="8"/>
  <c r="O118" i="8"/>
  <c r="AJ85" i="8"/>
  <c r="AM62" i="8"/>
  <c r="AM61" i="8"/>
  <c r="AM58" i="8"/>
  <c r="AM59" i="8"/>
  <c r="AJ63" i="8"/>
  <c r="Y107" i="8"/>
  <c r="AM90" i="8"/>
  <c r="U74" i="8"/>
  <c r="P85" i="8"/>
  <c r="Y129" i="8"/>
  <c r="AK129" i="8"/>
  <c r="AM122" i="8"/>
  <c r="AM106" i="8"/>
  <c r="AK107" i="8"/>
  <c r="V107" i="8"/>
  <c r="AA107" i="8"/>
  <c r="AM88" i="8"/>
  <c r="I96" i="8"/>
  <c r="K96" i="8"/>
  <c r="AH96" i="8"/>
  <c r="AM67" i="8"/>
  <c r="AM66" i="8"/>
  <c r="I74" i="8"/>
  <c r="AH74" i="8"/>
  <c r="AB74" i="8"/>
  <c r="K74" i="8"/>
  <c r="AM73" i="8"/>
  <c r="AM69" i="8"/>
  <c r="AC52" i="8"/>
  <c r="L52" i="8"/>
  <c r="AB52" i="8"/>
  <c r="AM45" i="8"/>
  <c r="I41" i="8"/>
  <c r="AM33" i="8"/>
  <c r="AM39" i="8"/>
  <c r="AH41" i="8"/>
  <c r="AM111" i="8"/>
  <c r="AD118" i="8"/>
  <c r="X118" i="8"/>
  <c r="R118" i="8"/>
  <c r="L118" i="8"/>
  <c r="AM115" i="8"/>
  <c r="T85" i="8"/>
  <c r="AM77" i="8"/>
  <c r="I85" i="8"/>
  <c r="V85" i="8"/>
  <c r="AA85" i="8"/>
  <c r="K85" i="8"/>
  <c r="AE85" i="8"/>
  <c r="S63" i="8"/>
  <c r="AM55" i="8"/>
  <c r="I63" i="8"/>
  <c r="AH63" i="8"/>
  <c r="AB63" i="8"/>
  <c r="AM116" i="8"/>
  <c r="AI129" i="8"/>
  <c r="AC129" i="8"/>
  <c r="S107" i="8"/>
  <c r="Z96" i="8"/>
  <c r="O96" i="8"/>
  <c r="AM70" i="8"/>
  <c r="AL74" i="8"/>
  <c r="AF74" i="8"/>
  <c r="AM50" i="8"/>
  <c r="AL52" i="8"/>
  <c r="T52" i="8"/>
  <c r="AM35" i="8"/>
  <c r="AM34" i="8"/>
  <c r="Z41" i="8"/>
  <c r="M41" i="8"/>
  <c r="L41" i="8"/>
  <c r="V118" i="8"/>
  <c r="AG118" i="8"/>
  <c r="AK85" i="8"/>
  <c r="AM81" i="8"/>
  <c r="R85" i="8"/>
  <c r="W85" i="8"/>
  <c r="K63" i="8"/>
  <c r="AL63" i="8"/>
  <c r="AF63" i="8"/>
  <c r="Z63" i="8"/>
  <c r="T63" i="8"/>
  <c r="AM125" i="8"/>
  <c r="U96" i="8"/>
  <c r="AM79" i="8"/>
  <c r="AM83" i="8"/>
  <c r="Q129" i="8"/>
  <c r="F129" i="8"/>
  <c r="AM127" i="8"/>
  <c r="AL129" i="8"/>
  <c r="U129" i="8"/>
  <c r="AM123" i="8"/>
  <c r="AH129" i="8"/>
  <c r="AC107" i="8"/>
  <c r="AB107" i="8"/>
  <c r="K107" i="8"/>
  <c r="R107" i="8"/>
  <c r="AL107" i="8"/>
  <c r="AB96" i="8"/>
  <c r="AD96" i="8"/>
  <c r="X96" i="8"/>
  <c r="R96" i="8"/>
  <c r="AM89" i="8"/>
  <c r="AM93" i="8"/>
  <c r="L74" i="8"/>
  <c r="AJ74" i="8"/>
  <c r="AD74" i="8"/>
  <c r="X74" i="8"/>
  <c r="AD52" i="8"/>
  <c r="K52" i="8"/>
  <c r="AD41" i="8"/>
  <c r="X41" i="8"/>
  <c r="R41" i="8"/>
  <c r="T41" i="8"/>
  <c r="AG41" i="8"/>
  <c r="N118" i="8"/>
  <c r="AE118" i="8"/>
  <c r="Y118" i="8"/>
  <c r="AB85" i="8"/>
  <c r="AG85" i="8"/>
  <c r="O85" i="8"/>
  <c r="L63" i="8"/>
  <c r="M63" i="8"/>
  <c r="AD63" i="8"/>
  <c r="X63" i="8"/>
  <c r="R63" i="8"/>
  <c r="AM56" i="8"/>
  <c r="AJ129" i="8"/>
  <c r="M129" i="8"/>
  <c r="AD129" i="8"/>
  <c r="Z129" i="8"/>
  <c r="AM100" i="8"/>
  <c r="AM101" i="8"/>
  <c r="T107" i="8"/>
  <c r="AF107" i="8"/>
  <c r="J107" i="8"/>
  <c r="V96" i="8"/>
  <c r="P96" i="8"/>
  <c r="AM91" i="8"/>
  <c r="AG96" i="8"/>
  <c r="W74" i="8"/>
  <c r="AE74" i="8"/>
  <c r="V74" i="8"/>
  <c r="AG74" i="8"/>
  <c r="AM68" i="8"/>
  <c r="P74" i="8"/>
  <c r="AH52" i="8"/>
  <c r="I52" i="8"/>
  <c r="AM44" i="8"/>
  <c r="U52" i="8"/>
  <c r="V52" i="8"/>
  <c r="AF52" i="8"/>
  <c r="Z52" i="8"/>
  <c r="V41" i="8"/>
  <c r="P41" i="8"/>
  <c r="J41" i="8"/>
  <c r="Y41" i="8"/>
  <c r="AK118" i="8"/>
  <c r="U118" i="8"/>
  <c r="AI118" i="8"/>
  <c r="W118" i="8"/>
  <c r="Q118" i="8"/>
  <c r="M85" i="8"/>
  <c r="Q85" i="8"/>
  <c r="AM80" i="8"/>
  <c r="S85" i="8"/>
  <c r="AM84" i="8"/>
  <c r="Z85" i="8"/>
  <c r="O63" i="8"/>
  <c r="AM60" i="8"/>
  <c r="V63" i="8"/>
  <c r="P63" i="8"/>
  <c r="J63" i="8"/>
  <c r="AG63" i="8"/>
  <c r="AA74" i="8"/>
  <c r="AM121" i="8"/>
  <c r="I129" i="8"/>
  <c r="AM128" i="8"/>
  <c r="AB129" i="8"/>
  <c r="K129" i="8"/>
  <c r="V129" i="8"/>
  <c r="AM124" i="8"/>
  <c r="R129" i="8"/>
  <c r="Z107" i="8"/>
  <c r="L107" i="8"/>
  <c r="AD107" i="8"/>
  <c r="AE107" i="8"/>
  <c r="L96" i="8"/>
  <c r="N96" i="8"/>
  <c r="AK96" i="8"/>
  <c r="AE96" i="8"/>
  <c r="Y96" i="8"/>
  <c r="AM94" i="8"/>
  <c r="AC74" i="8"/>
  <c r="O74" i="8"/>
  <c r="J74" i="8"/>
  <c r="N74" i="8"/>
  <c r="AK74" i="8"/>
  <c r="Y74" i="8"/>
  <c r="T74" i="8"/>
  <c r="AE52" i="8"/>
  <c r="M52" i="8"/>
  <c r="AI52" i="8"/>
  <c r="R52" i="8"/>
  <c r="AM40" i="8"/>
  <c r="AK41" i="8"/>
  <c r="AE41" i="8"/>
  <c r="K41" i="8"/>
  <c r="Q41" i="8"/>
  <c r="AM113" i="8"/>
  <c r="AA118" i="8"/>
  <c r="AM112" i="8"/>
  <c r="AM117" i="8"/>
  <c r="AM78" i="8"/>
  <c r="N63" i="8"/>
  <c r="AK63" i="8"/>
  <c r="AE63" i="8"/>
  <c r="Y63" i="8"/>
  <c r="W129" i="8"/>
  <c r="AM110" i="8"/>
  <c r="I118" i="8"/>
  <c r="T129" i="8"/>
  <c r="AM126" i="8"/>
  <c r="AE129" i="8"/>
  <c r="AF129" i="8"/>
  <c r="N129" i="8"/>
  <c r="AA129" i="8"/>
  <c r="J129" i="8"/>
  <c r="AM104" i="8"/>
  <c r="AM99" i="8"/>
  <c r="I107" i="8"/>
  <c r="AG107" i="8"/>
  <c r="P107" i="8"/>
  <c r="W107" i="8"/>
  <c r="N107" i="8"/>
  <c r="AI96" i="8"/>
  <c r="AC96" i="8"/>
  <c r="W96" i="8"/>
  <c r="Q96" i="8"/>
  <c r="M96" i="8"/>
  <c r="AM72" i="8"/>
  <c r="M74" i="8"/>
  <c r="AI74" i="8"/>
  <c r="Q74" i="8"/>
  <c r="AK52" i="8"/>
  <c r="AM51" i="8"/>
  <c r="AM48" i="8"/>
  <c r="W52" i="8"/>
  <c r="AM47" i="8"/>
  <c r="AA52" i="8"/>
  <c r="O52" i="8"/>
  <c r="AI41" i="8"/>
  <c r="W41" i="8"/>
  <c r="AC41" i="8"/>
  <c r="O41" i="8"/>
  <c r="S118" i="8"/>
  <c r="AM114" i="8"/>
  <c r="AJ118" i="8"/>
  <c r="L85" i="8"/>
  <c r="AL85" i="8"/>
  <c r="AI85" i="8"/>
  <c r="AF85" i="8"/>
  <c r="U85" i="8"/>
  <c r="Y85" i="8"/>
  <c r="AD85" i="8"/>
  <c r="J85" i="8"/>
  <c r="X85" i="8"/>
  <c r="AI63" i="8"/>
  <c r="AC63" i="8"/>
  <c r="W63" i="8"/>
  <c r="Q63" i="8"/>
  <c r="F118" i="8"/>
  <c r="G107" i="8"/>
  <c r="F107" i="8"/>
  <c r="G63" i="8"/>
  <c r="F96" i="8"/>
  <c r="G96" i="8"/>
  <c r="E85" i="8"/>
  <c r="G85" i="8"/>
  <c r="F85" i="8"/>
  <c r="E74" i="8"/>
  <c r="G74" i="8"/>
  <c r="F74" i="8"/>
  <c r="AF30" i="8"/>
  <c r="AH30" i="8"/>
  <c r="F63" i="8"/>
  <c r="E63" i="8"/>
  <c r="E52" i="8"/>
  <c r="X30" i="8"/>
  <c r="G52" i="8"/>
  <c r="F52" i="8"/>
  <c r="AM22" i="8"/>
  <c r="I30" i="8"/>
  <c r="AM29" i="8"/>
  <c r="AE30" i="8"/>
  <c r="AM24" i="8"/>
  <c r="AM23" i="8"/>
  <c r="AC30" i="8"/>
  <c r="W30" i="8"/>
  <c r="AM25" i="8"/>
  <c r="O30" i="8"/>
  <c r="K30" i="8"/>
  <c r="AK30" i="8"/>
  <c r="J30" i="8"/>
  <c r="AJ30" i="8"/>
  <c r="AB30" i="8"/>
  <c r="AA30" i="8"/>
  <c r="Z30" i="8"/>
  <c r="Q30" i="8"/>
  <c r="P30" i="8"/>
  <c r="F30" i="8"/>
  <c r="AD30" i="8"/>
  <c r="U30" i="8"/>
  <c r="T30" i="8"/>
  <c r="G41" i="8"/>
  <c r="S30" i="8"/>
  <c r="R30" i="8"/>
  <c r="AM26" i="8"/>
  <c r="V30" i="8"/>
  <c r="AG30" i="8"/>
  <c r="M30" i="8"/>
  <c r="L30" i="8"/>
  <c r="N30" i="8"/>
  <c r="AI30" i="8"/>
  <c r="AL30" i="8"/>
  <c r="AM27" i="8"/>
  <c r="Y30" i="8"/>
  <c r="AM28" i="8"/>
  <c r="G30" i="8"/>
  <c r="E41" i="8"/>
  <c r="F41" i="8"/>
  <c r="J22" i="12"/>
  <c r="K56" i="12"/>
  <c r="J56" i="12"/>
  <c r="I22" i="12"/>
  <c r="I56" i="12"/>
  <c r="I7" i="8" l="1"/>
  <c r="AL7" i="8"/>
  <c r="R7" i="8"/>
  <c r="Q7" i="8"/>
  <c r="AA7" i="8"/>
  <c r="P7" i="8"/>
  <c r="K7" i="8"/>
  <c r="M7" i="8"/>
  <c r="AJ7" i="8"/>
  <c r="AG7" i="8"/>
  <c r="AI7" i="8"/>
  <c r="S7" i="8"/>
  <c r="N7" i="8"/>
  <c r="W7" i="8"/>
  <c r="Y7" i="8"/>
  <c r="AC8" i="8"/>
  <c r="L7" i="8"/>
  <c r="T7" i="8"/>
  <c r="AB7" i="8"/>
  <c r="AC7" i="8"/>
  <c r="AA9" i="8"/>
  <c r="AJ8" i="8"/>
  <c r="U7" i="8"/>
  <c r="X7" i="8"/>
  <c r="Z9" i="8"/>
  <c r="AL8" i="8"/>
  <c r="AD7" i="8"/>
  <c r="J7" i="8"/>
  <c r="AF8" i="8"/>
  <c r="V7" i="8"/>
  <c r="AK7" i="8"/>
  <c r="AE7" i="8"/>
  <c r="Q9" i="8"/>
  <c r="O8" i="8"/>
  <c r="N8" i="8"/>
  <c r="AK8" i="8"/>
  <c r="U8" i="8"/>
  <c r="M8" i="8"/>
  <c r="O7" i="8"/>
  <c r="AH7" i="8"/>
  <c r="X9" i="8"/>
  <c r="Z8" i="8"/>
  <c r="Z7" i="8"/>
  <c r="AF7" i="8"/>
  <c r="S8" i="8"/>
  <c r="W8" i="8"/>
  <c r="R9" i="8"/>
  <c r="J8" i="8"/>
  <c r="I9" i="8"/>
  <c r="AH8" i="8"/>
  <c r="Y8" i="8"/>
  <c r="AI8" i="8"/>
  <c r="O9" i="8"/>
  <c r="P8" i="8"/>
  <c r="AG8" i="8"/>
  <c r="Y9" i="8"/>
  <c r="M9" i="8"/>
  <c r="V8" i="8"/>
  <c r="T8" i="8"/>
  <c r="S9" i="8"/>
  <c r="AE9" i="8"/>
  <c r="R8" i="8"/>
  <c r="I8" i="8"/>
  <c r="Q8" i="8"/>
  <c r="K8" i="8"/>
  <c r="X8" i="8"/>
  <c r="AB8" i="8"/>
  <c r="AA8" i="8"/>
  <c r="N9" i="8"/>
  <c r="AE8" i="8"/>
  <c r="AD8" i="8"/>
  <c r="L8" i="8"/>
  <c r="AI9" i="8"/>
  <c r="AH9" i="8"/>
  <c r="J9" i="8"/>
  <c r="T9" i="8"/>
  <c r="AJ9" i="8"/>
  <c r="AL9" i="8"/>
  <c r="W9" i="8"/>
  <c r="AF9" i="8"/>
  <c r="AG9" i="8"/>
  <c r="AA11" i="8"/>
  <c r="V9" i="8"/>
  <c r="AB9" i="8"/>
  <c r="P9" i="8"/>
  <c r="U9" i="8"/>
  <c r="K9" i="8"/>
  <c r="L9" i="8"/>
  <c r="AK9" i="8"/>
  <c r="AD9" i="8"/>
  <c r="AC9" i="8"/>
  <c r="V16" i="8"/>
  <c r="V10" i="8"/>
  <c r="V11" i="8"/>
  <c r="V12" i="8"/>
  <c r="V13" i="8"/>
  <c r="V14" i="8"/>
  <c r="V15" i="8"/>
  <c r="M11" i="8"/>
  <c r="M13" i="8"/>
  <c r="M15" i="8"/>
  <c r="M10" i="8"/>
  <c r="M12" i="8"/>
  <c r="M14" i="8"/>
  <c r="M16" i="8"/>
  <c r="Y13" i="8"/>
  <c r="Y14" i="8"/>
  <c r="Y15" i="8"/>
  <c r="Y16" i="8"/>
  <c r="Y10" i="8"/>
  <c r="Y11" i="8"/>
  <c r="Y12" i="8"/>
  <c r="L10" i="8"/>
  <c r="L12" i="8"/>
  <c r="L14" i="8"/>
  <c r="L16" i="8"/>
  <c r="L11" i="8"/>
  <c r="L13" i="8"/>
  <c r="L15" i="8"/>
  <c r="T10" i="8"/>
  <c r="T11" i="8"/>
  <c r="T12" i="8"/>
  <c r="T13" i="8"/>
  <c r="T14" i="8"/>
  <c r="T15" i="8"/>
  <c r="T16" i="8"/>
  <c r="S11" i="8"/>
  <c r="S12" i="8"/>
  <c r="S13" i="8"/>
  <c r="S14" i="8"/>
  <c r="S15" i="8"/>
  <c r="S16" i="8"/>
  <c r="S10" i="8"/>
  <c r="AA10" i="8"/>
  <c r="AE15" i="8"/>
  <c r="AE16" i="8"/>
  <c r="AE10" i="8"/>
  <c r="AE11" i="8"/>
  <c r="AE12" i="8"/>
  <c r="AE13" i="8"/>
  <c r="AE14" i="8"/>
  <c r="O15" i="8"/>
  <c r="O16" i="8"/>
  <c r="O10" i="8"/>
  <c r="O11" i="8"/>
  <c r="O12" i="8"/>
  <c r="O13" i="8"/>
  <c r="O14" i="8"/>
  <c r="Z12" i="8"/>
  <c r="Z13" i="8"/>
  <c r="Z14" i="8"/>
  <c r="Z15" i="8"/>
  <c r="Z16" i="8"/>
  <c r="Z10" i="8"/>
  <c r="Z11" i="8"/>
  <c r="AA16" i="8"/>
  <c r="AK10" i="8"/>
  <c r="AK11" i="8"/>
  <c r="AK12" i="8"/>
  <c r="AK13" i="8"/>
  <c r="AK14" i="8"/>
  <c r="AK15" i="8"/>
  <c r="AK16" i="8"/>
  <c r="AF14" i="8"/>
  <c r="AF15" i="8"/>
  <c r="AF16" i="8"/>
  <c r="AF10" i="8"/>
  <c r="AF11" i="8"/>
  <c r="AF12" i="8"/>
  <c r="AF13" i="8"/>
  <c r="AA15" i="8"/>
  <c r="Q13" i="8"/>
  <c r="Q14" i="8"/>
  <c r="Q15" i="8"/>
  <c r="Q16" i="8"/>
  <c r="Q10" i="8"/>
  <c r="Q11" i="8"/>
  <c r="Q12" i="8"/>
  <c r="N16" i="8"/>
  <c r="N10" i="8"/>
  <c r="N11" i="8"/>
  <c r="N12" i="8"/>
  <c r="N13" i="8"/>
  <c r="N14" i="8"/>
  <c r="N15" i="8"/>
  <c r="AL16" i="8"/>
  <c r="AL10" i="8"/>
  <c r="AL11" i="8"/>
  <c r="AL12" i="8"/>
  <c r="AL13" i="8"/>
  <c r="AL14" i="8"/>
  <c r="AL15" i="8"/>
  <c r="AA14" i="8"/>
  <c r="W15" i="8"/>
  <c r="W16" i="8"/>
  <c r="W10" i="8"/>
  <c r="W11" i="8"/>
  <c r="W12" i="8"/>
  <c r="W13" i="8"/>
  <c r="W14" i="8"/>
  <c r="AG13" i="8"/>
  <c r="AG14" i="8"/>
  <c r="AG15" i="8"/>
  <c r="AG16" i="8"/>
  <c r="AG10" i="8"/>
  <c r="AG11" i="8"/>
  <c r="AG12" i="8"/>
  <c r="R12" i="8"/>
  <c r="R13" i="8"/>
  <c r="R14" i="8"/>
  <c r="R15" i="8"/>
  <c r="R16" i="8"/>
  <c r="R10" i="8"/>
  <c r="R11" i="8"/>
  <c r="K10" i="8"/>
  <c r="K12" i="8"/>
  <c r="K14" i="8"/>
  <c r="K16" i="8"/>
  <c r="K11" i="8"/>
  <c r="K13" i="8"/>
  <c r="K15" i="8"/>
  <c r="AB10" i="8"/>
  <c r="AB11" i="8"/>
  <c r="AB12" i="8"/>
  <c r="AB13" i="8"/>
  <c r="AB14" i="8"/>
  <c r="AB15" i="8"/>
  <c r="AB16" i="8"/>
  <c r="U10" i="8"/>
  <c r="U11" i="8"/>
  <c r="U12" i="8"/>
  <c r="U13" i="8"/>
  <c r="U14" i="8"/>
  <c r="U15" i="8"/>
  <c r="U16" i="8"/>
  <c r="AA13" i="8"/>
  <c r="AC10" i="8"/>
  <c r="AC11" i="8"/>
  <c r="AC12" i="8"/>
  <c r="AC13" i="8"/>
  <c r="AC14" i="8"/>
  <c r="AC15" i="8"/>
  <c r="AC16" i="8"/>
  <c r="J10" i="8"/>
  <c r="J12" i="8"/>
  <c r="J14" i="8"/>
  <c r="J16" i="8"/>
  <c r="J11" i="8"/>
  <c r="J13" i="8"/>
  <c r="J15" i="8"/>
  <c r="X14" i="8"/>
  <c r="X15" i="8"/>
  <c r="X16" i="8"/>
  <c r="X10" i="8"/>
  <c r="X11" i="8"/>
  <c r="X12" i="8"/>
  <c r="X13" i="8"/>
  <c r="AH12" i="8"/>
  <c r="AH13" i="8"/>
  <c r="AH14" i="8"/>
  <c r="AH15" i="8"/>
  <c r="AH16" i="8"/>
  <c r="AH10" i="8"/>
  <c r="AH11" i="8"/>
  <c r="AJ10" i="8"/>
  <c r="AJ11" i="8"/>
  <c r="AJ12" i="8"/>
  <c r="AJ13" i="8"/>
  <c r="AJ14" i="8"/>
  <c r="AJ15" i="8"/>
  <c r="AJ16" i="8"/>
  <c r="AA12" i="8"/>
  <c r="AI11" i="8"/>
  <c r="AI12" i="8"/>
  <c r="AI13" i="8"/>
  <c r="AI14" i="8"/>
  <c r="AI15" i="8"/>
  <c r="AI16" i="8"/>
  <c r="AI10" i="8"/>
  <c r="P14" i="8"/>
  <c r="P15" i="8"/>
  <c r="P16" i="8"/>
  <c r="P10" i="8"/>
  <c r="P11" i="8"/>
  <c r="P12" i="8"/>
  <c r="P13" i="8"/>
  <c r="AD16" i="8"/>
  <c r="AD10" i="8"/>
  <c r="AD11" i="8"/>
  <c r="AD12" i="8"/>
  <c r="AD13" i="8"/>
  <c r="AD14" i="8"/>
  <c r="AD15" i="8"/>
  <c r="I12" i="8"/>
  <c r="I13" i="8"/>
  <c r="I14" i="8"/>
  <c r="I15" i="8"/>
  <c r="I16" i="8"/>
  <c r="I10" i="8"/>
  <c r="I11" i="8"/>
  <c r="AM85" i="8"/>
  <c r="AM107" i="8"/>
  <c r="AM41" i="8"/>
  <c r="AM96" i="8"/>
  <c r="AM118" i="8"/>
  <c r="AM52" i="8"/>
  <c r="AM63" i="8"/>
  <c r="AM129" i="8"/>
  <c r="AM74" i="8"/>
  <c r="AM30" i="8"/>
  <c r="E29" i="8" l="1"/>
  <c r="E28" i="8"/>
  <c r="E27" i="8"/>
  <c r="E26" i="8"/>
  <c r="E25" i="8"/>
  <c r="E24" i="8"/>
  <c r="E23" i="8"/>
  <c r="E22" i="8"/>
  <c r="E30" i="8" l="1"/>
  <c r="E117" i="8"/>
  <c r="E128" i="8"/>
  <c r="E106" i="8"/>
  <c r="E95" i="8"/>
  <c r="E115" i="8"/>
  <c r="E113" i="8"/>
  <c r="E126" i="8"/>
  <c r="E91" i="8"/>
  <c r="E124" i="8"/>
  <c r="E104" i="8"/>
  <c r="E122" i="8"/>
  <c r="E94" i="8"/>
  <c r="E89" i="8"/>
  <c r="E103" i="8"/>
  <c r="E116" i="8"/>
  <c r="E112" i="8"/>
  <c r="E125" i="8"/>
  <c r="E93" i="8"/>
  <c r="E102" i="8"/>
  <c r="E121" i="8"/>
  <c r="E92" i="8"/>
  <c r="E105" i="8"/>
  <c r="E101" i="8"/>
  <c r="E114" i="8"/>
  <c r="E127" i="8"/>
  <c r="E123" i="8"/>
  <c r="E110" i="8"/>
  <c r="E129" i="8" l="1"/>
  <c r="E90" i="8"/>
  <c r="E96" i="8" s="1"/>
  <c r="E111" i="8"/>
  <c r="E118" i="8" s="1"/>
  <c r="E100" i="8"/>
  <c r="E107" i="8" s="1"/>
</calcChain>
</file>

<file path=xl/sharedStrings.xml><?xml version="1.0" encoding="utf-8"?>
<sst xmlns="http://schemas.openxmlformats.org/spreadsheetml/2006/main" count="671" uniqueCount="168">
  <si>
    <t>General Instructions:</t>
  </si>
  <si>
    <t>Please complete the following four worksheets of this workbook:  Subsidy Control Category, MS WP Structure, Overheads and Work Package Breakdown</t>
  </si>
  <si>
    <t>Generally, data input fields will be coloured white, calculations will be in light blue and pulled through/prepopulated data will be coloured gray.</t>
  </si>
  <si>
    <t>There are two summary worksheets which will automatically populate based on your inputs to the other worksheets:  Summary by Organsiation and Milestone Profile</t>
  </si>
  <si>
    <t>The completed workbook will be made available to assessors. Any external assessors will sign confidentiality agreements.</t>
  </si>
  <si>
    <t>Refer to the Call documents and guidance annexes for additional information and cost eligibility and methodology.</t>
  </si>
  <si>
    <t>Do not include names of individuals, instead include the role</t>
  </si>
  <si>
    <t>Subsidy Control Category:</t>
  </si>
  <si>
    <t>This worksheet captures details of the project organisations, role in the project and level of grant/match funding</t>
  </si>
  <si>
    <t>Select the project role from the drop down:  Lead Organisation or Partner</t>
  </si>
  <si>
    <t>Enter the Organisation name and registration number, for example, companies house, charitable number etc</t>
  </si>
  <si>
    <t>In conjunction with the provided subsidy control guidance issued as part of the call, please select the Subsidy control category and organisation from the drop downs, for each organisation.</t>
  </si>
  <si>
    <t>The reference table is shown to the right of the data input table.</t>
  </si>
  <si>
    <t xml:space="preserve">The grant funding and match funding rates will populate based on the previous selections and in line with the reference table. </t>
  </si>
  <si>
    <t>MS WP Structure:</t>
  </si>
  <si>
    <t xml:space="preserve">This worksheet captures the structure of the milestones and the work packages that make them up. </t>
  </si>
  <si>
    <t>Milestones table:</t>
  </si>
  <si>
    <t xml:space="preserve">Milestone numbers are pre-populated up to Milestone 15 using the format MSx.  </t>
  </si>
  <si>
    <t>Please insert a short title, a brief description of the milestone and a list of deliverables that will produced to complete the delivery of said milestone.  Use Left-Alt + Enter to add a line within a cell.</t>
  </si>
  <si>
    <t>Enter the date that the milestone deliverables are expected to be presented to UKSA according to the proposals project schedule.</t>
  </si>
  <si>
    <t>Enter the date that you would expect to receive paymet for the invoice.  Minimum review and due dilligence time for UKSA would be one week for simple milestones and two weeks where more complex.</t>
  </si>
  <si>
    <t>The totals to the left (in Gray) will aotomatically populate as subsequent worksheets are completed and require no action directly in this worksheet.</t>
  </si>
  <si>
    <t>Work Packages table:</t>
  </si>
  <si>
    <t xml:space="preserve">Work Package numbers are pre-populated up to Work Package 30 using the format WPx.  </t>
  </si>
  <si>
    <t>Please insert a short title, a brief description of the work package and a list of deliverables that will produced to complete the delivery of said work package.  Use Left-Alt + Enter to add a line within a cell.</t>
  </si>
  <si>
    <t>Enter the date that the mwork package deliverables are expected to complete.</t>
  </si>
  <si>
    <t>Using the drop down, select the milestone that the work package will be delivered to UKSA under.  Where activity is undertaken across various milestones, e.g. Project Management, there  should be a package attributed to each milestone.</t>
  </si>
  <si>
    <t>Overheads:</t>
  </si>
  <si>
    <t>This workbooks confirms the Overheads methodology applied by each organisation in their costing of project activity under the proposal.  Options will be detailed in the call documentation.</t>
  </si>
  <si>
    <t>Organisation name, the grant funding rate, subsidy control category, organsiation size fields are pulled through previous worksheet inputs.</t>
  </si>
  <si>
    <t>Please state the overhead method that has been selected by each organisation as per the call guidance.</t>
  </si>
  <si>
    <t>Where the method is not 0% or the flat 20% rate, please state what supporting evidence is being produced and submitted to support the rate being modelled in this proposal.</t>
  </si>
  <si>
    <t xml:space="preserve">Work Package Breakdown: </t>
  </si>
  <si>
    <t>This worksheet enables a detailed cost plan to be presented.  The key activities by work package, milestone, organisation, budget category will be out put from here.</t>
  </si>
  <si>
    <t>Serials are prepopulated to ease navigation and questions etc</t>
  </si>
  <si>
    <t>Select a work package form the drop down.  This will pull through the work package name and linked milestone number, pulled from the MS WP Structure tab.</t>
  </si>
  <si>
    <t>Enter the name of the organisation, select the budget category that the activity/costs fall under and a title/description of the item.</t>
  </si>
  <si>
    <t>Where overheads are sought, this overheads should be selected from the drop down.  The application of these costs should be in line with the stated method on the overheads worksheet, per organsiation and it should be clear against each organisation in each workpackage, what the overheads sought are.</t>
  </si>
  <si>
    <t>The Orgainsation size and grant fund rate will be populated based on the organsiation selected.</t>
  </si>
  <si>
    <t>Add the Value/pay cost per item/per day for each cost line in line with the financial guidance and eligibility criteria stated in the call documentation.</t>
  </si>
  <si>
    <t>Add the number of items or days.  This multiplied by the value per item/day will calcutae the total cost, the grant funded element and the match funded amount.</t>
  </si>
  <si>
    <t>Subsidy Control Category</t>
  </si>
  <si>
    <t>Size</t>
  </si>
  <si>
    <t>Project Role</t>
  </si>
  <si>
    <t>Organisation name</t>
  </si>
  <si>
    <t>Registration number</t>
  </si>
  <si>
    <t>Organisation size</t>
  </si>
  <si>
    <t>Grant Funding Rate</t>
  </si>
  <si>
    <t>Match Funding Rate</t>
  </si>
  <si>
    <t>Reference Table:</t>
  </si>
  <si>
    <t>Small / micro org</t>
  </si>
  <si>
    <t>Med org</t>
  </si>
  <si>
    <t>Large org</t>
  </si>
  <si>
    <t>SAFA/De Minimus</t>
  </si>
  <si>
    <t>Government</t>
  </si>
  <si>
    <t>Academic</t>
  </si>
  <si>
    <t>Charitable</t>
  </si>
  <si>
    <t xml:space="preserve">Fundamental research </t>
  </si>
  <si>
    <t xml:space="preserve">Feasibility study </t>
  </si>
  <si>
    <t xml:space="preserve">Industrial research  </t>
  </si>
  <si>
    <t xml:space="preserve">Industrial research projects involving collaboration/ dissemination  </t>
  </si>
  <si>
    <t xml:space="preserve">Experimental development </t>
  </si>
  <si>
    <t>Experimental development projects involving collaboration/dissemination</t>
  </si>
  <si>
    <t>Note: Refer to Subsidy Control guidance provided</t>
  </si>
  <si>
    <t>Milestone and Work Package Structure</t>
  </si>
  <si>
    <t>Costs pulled through from Work Package Breakdown sheet</t>
  </si>
  <si>
    <t>Milestone number</t>
  </si>
  <si>
    <t>Milestone Title</t>
  </si>
  <si>
    <t>Milestone Description</t>
  </si>
  <si>
    <t>Milestone Deliverable(s)</t>
  </si>
  <si>
    <t>Milestone Delivery Date</t>
  </si>
  <si>
    <t>Milestone Payment Date</t>
  </si>
  <si>
    <t>Grant Funding (£)</t>
  </si>
  <si>
    <t>Matched Funding</t>
  </si>
  <si>
    <t>Project cost (£)</t>
  </si>
  <si>
    <t>MS1</t>
  </si>
  <si>
    <t>MS2</t>
  </si>
  <si>
    <t>MS3</t>
  </si>
  <si>
    <t>MS4</t>
  </si>
  <si>
    <t>MS5</t>
  </si>
  <si>
    <t>MS6</t>
  </si>
  <si>
    <t>MS7</t>
  </si>
  <si>
    <t>MS8</t>
  </si>
  <si>
    <t>MS9</t>
  </si>
  <si>
    <t>MS10</t>
  </si>
  <si>
    <t>MS11</t>
  </si>
  <si>
    <t>MS12</t>
  </si>
  <si>
    <t>MS13</t>
  </si>
  <si>
    <t>MS14</t>
  </si>
  <si>
    <t>MS15</t>
  </si>
  <si>
    <t>Costs pulled through from Activity Cost Breakdown sheet</t>
  </si>
  <si>
    <t>Work Package</t>
  </si>
  <si>
    <t>Work Package Title</t>
  </si>
  <si>
    <t>Work Package Description</t>
  </si>
  <si>
    <t>Work Package Deliverable(s)</t>
  </si>
  <si>
    <t>Work Package Delivery Date</t>
  </si>
  <si>
    <t>Delivered under Milestone…</t>
  </si>
  <si>
    <t>WP1</t>
  </si>
  <si>
    <t>WP2</t>
  </si>
  <si>
    <t>WP3</t>
  </si>
  <si>
    <t>WP4</t>
  </si>
  <si>
    <t>WP5</t>
  </si>
  <si>
    <t>WP6</t>
  </si>
  <si>
    <t>WP7</t>
  </si>
  <si>
    <t>WP8</t>
  </si>
  <si>
    <t>WP9</t>
  </si>
  <si>
    <t>WP10</t>
  </si>
  <si>
    <t>WP11</t>
  </si>
  <si>
    <t>WP12</t>
  </si>
  <si>
    <t>WP13</t>
  </si>
  <si>
    <t>WP14</t>
  </si>
  <si>
    <t>WP15</t>
  </si>
  <si>
    <t>WP16</t>
  </si>
  <si>
    <t>WP17</t>
  </si>
  <si>
    <t>WP18</t>
  </si>
  <si>
    <t>WP19</t>
  </si>
  <si>
    <t>WP20</t>
  </si>
  <si>
    <t>WP21</t>
  </si>
  <si>
    <t>WP22</t>
  </si>
  <si>
    <t>WP23</t>
  </si>
  <si>
    <t>WP24</t>
  </si>
  <si>
    <t>WP25</t>
  </si>
  <si>
    <t>WP26</t>
  </si>
  <si>
    <t>WP27</t>
  </si>
  <si>
    <t>WP28</t>
  </si>
  <si>
    <t>WP29</t>
  </si>
  <si>
    <t>WP30</t>
  </si>
  <si>
    <t>Overheads: Method applied to Work Package breakdown and overview of the supporting evidence that is being submitted as part of the proposal submission</t>
  </si>
  <si>
    <t>Grant Fund Rate</t>
  </si>
  <si>
    <t>Overhead method (as offered in Call)</t>
  </si>
  <si>
    <t>If not 0% rate or 20% rate, state how the supprting evidence is being supplied (i.e. Overheads Template (Annex D-2), TRAC return etc)</t>
  </si>
  <si>
    <t>Work Package  Breakdown</t>
  </si>
  <si>
    <t>NOTE: This sheet should be filled out according to the Application Guidance, Finance Policy</t>
  </si>
  <si>
    <t>Serial</t>
  </si>
  <si>
    <t>Work Package name</t>
  </si>
  <si>
    <t>Delivered under MS..</t>
  </si>
  <si>
    <t>Name of organisation</t>
  </si>
  <si>
    <t>Budget category</t>
  </si>
  <si>
    <t>Budgetary item</t>
  </si>
  <si>
    <t>Type of organisation</t>
  </si>
  <si>
    <t>Match fund rate</t>
  </si>
  <si>
    <t>Value / pay cost per item/day</t>
  </si>
  <si>
    <t>No of items / days</t>
  </si>
  <si>
    <t>Grant Cost (£)</t>
  </si>
  <si>
    <t>Matched Funding (£)</t>
  </si>
  <si>
    <t>Insert rows for additional work packages as necessary</t>
  </si>
  <si>
    <t>Project Total</t>
  </si>
  <si>
    <t>Supporting information and assumptions:  Please list key assumptions below e.g. visit - 5 days, annual leave entitlement assumed to be 28 days</t>
  </si>
  <si>
    <t>Summary by organisation</t>
  </si>
  <si>
    <t>This sheet will be automatically populated once organisation names and figures are inserted, but please check.</t>
  </si>
  <si>
    <t>Overview by Organisation:</t>
  </si>
  <si>
    <t>Milestone involvement by Organisation</t>
  </si>
  <si>
    <t>Budget Category by Organisation (£):</t>
  </si>
  <si>
    <t>Milestone breakdown by Organisation (£m): Grant funding</t>
  </si>
  <si>
    <t>Budget Category</t>
  </si>
  <si>
    <t>Pay costs</t>
  </si>
  <si>
    <t>Contingent labour / subcontractor</t>
  </si>
  <si>
    <t>T&amp;S</t>
  </si>
  <si>
    <t>Software / licences</t>
  </si>
  <si>
    <t>Data</t>
  </si>
  <si>
    <t>Hardware / assets</t>
  </si>
  <si>
    <t>Other</t>
  </si>
  <si>
    <t>Overheads</t>
  </si>
  <si>
    <t>Milestone Profile</t>
  </si>
  <si>
    <t>MS Delivery</t>
  </si>
  <si>
    <t>MS Invoiced:</t>
  </si>
  <si>
    <t>MS Payment:</t>
  </si>
  <si>
    <t>Cummulative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</si>
</sst>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4" formatCode="_-&quot;£&quot;* #,##0.00_-;\-&quot;£&quot;* #,##0.00_-;_-&quot;£&quot;* &quot;-&quot;??_-;_-@_-"/>
    <numFmt numFmtId="164" formatCode="&quot;£&quot;#,##0.00"/>
    <numFmt numFmtId="165" formatCode="_-[$£-809]* #,##0.00_-;\-[$£-809]* #,##0.00_-;_-[$£-809]* &quot;-&quot;??_-;_-@_-"/>
    <numFmt numFmtId="166" formatCode="000"/>
    <numFmt numFmtId="167" formatCode="dd\ mmm\ yy"/>
    <numFmt numFmtId="168" formatCode="0."/>
    <numFmt numFmtId="169" formatCode="_-[$£-809]* #,##0.000_-;\-[$£-809]* #,##0.000_-;_-[$£-809]* &quot;-&quot;??_-;_-@_-"/>
    <numFmt numFmtId="170" formatCode="0.000"/>
    <numFmt numFmtId="171" formatCode="mmm\ yy"/>
    <numFmt numFmtId="172" formatCode="0.0"/>
  </numFmts>
  <fonts count="23">
    <font>
      <sz val="11"/>
      <color theme="1"/>
      <name val="Calibri"/>
      <family val="2"/>
      <scheme val="minor"/>
    </font>
    <font>
      <sz val="11"/>
      <name val="Times New Roman"/>
      <family val="1"/>
    </font>
    <font>
      <sz val="10"/>
      <name val="Arial"/>
      <family val="2"/>
    </font>
    <font>
      <i/>
      <sz val="11"/>
      <color theme="1"/>
      <name val="Calibri"/>
      <family val="2"/>
      <scheme val="minor"/>
    </font>
    <font>
      <b/>
      <sz val="11"/>
      <color theme="1"/>
      <name val="Calibri"/>
      <family val="2"/>
      <scheme val="minor"/>
    </font>
    <font>
      <b/>
      <sz val="15"/>
      <color theme="1"/>
      <name val="Calibri"/>
      <family val="2"/>
      <scheme val="minor"/>
    </font>
    <font>
      <sz val="11"/>
      <color theme="1"/>
      <name val="Calibri"/>
      <family val="2"/>
      <scheme val="minor"/>
    </font>
    <font>
      <b/>
      <sz val="16"/>
      <color theme="1"/>
      <name val="Calibri"/>
      <family val="2"/>
      <scheme val="minor"/>
    </font>
    <font>
      <sz val="9"/>
      <color theme="1"/>
      <name val="Calibri"/>
      <family val="2"/>
      <scheme val="minor"/>
    </font>
    <font>
      <b/>
      <sz val="9"/>
      <color theme="1"/>
      <name val="Calibri"/>
      <family val="2"/>
      <scheme val="minor"/>
    </font>
    <font>
      <b/>
      <u/>
      <sz val="9"/>
      <color theme="1"/>
      <name val="Calibri"/>
      <family val="2"/>
      <scheme val="minor"/>
    </font>
    <font>
      <sz val="9"/>
      <color rgb="FFFF0000"/>
      <name val="Calibri"/>
      <family val="2"/>
      <scheme val="minor"/>
    </font>
    <font>
      <i/>
      <sz val="8"/>
      <color rgb="FFFF0000"/>
      <name val="Calibri"/>
      <family val="2"/>
      <scheme val="minor"/>
    </font>
    <font>
      <b/>
      <sz val="10"/>
      <color theme="1"/>
      <name val="Calibri"/>
      <family val="2"/>
      <scheme val="minor"/>
    </font>
    <font>
      <i/>
      <sz val="9"/>
      <color theme="0" tint="-0.34998626667073579"/>
      <name val="Calibri"/>
      <family val="2"/>
      <scheme val="minor"/>
    </font>
    <font>
      <b/>
      <sz val="9"/>
      <color theme="0"/>
      <name val="Arial"/>
      <family val="2"/>
    </font>
    <font>
      <sz val="9"/>
      <name val="Arial"/>
      <family val="2"/>
    </font>
    <font>
      <b/>
      <sz val="9"/>
      <name val="Arial"/>
      <family val="2"/>
    </font>
    <font>
      <b/>
      <sz val="12"/>
      <color theme="1"/>
      <name val="Calibri"/>
      <family val="2"/>
      <scheme val="minor"/>
    </font>
    <font>
      <b/>
      <sz val="14"/>
      <color theme="1"/>
      <name val="Calibri"/>
      <family val="2"/>
      <scheme val="minor"/>
    </font>
    <font>
      <i/>
      <u/>
      <sz val="11"/>
      <color theme="1"/>
      <name val="Calibri"/>
      <family val="2"/>
      <scheme val="minor"/>
    </font>
    <font>
      <i/>
      <sz val="9"/>
      <color theme="1"/>
      <name val="Calibri"/>
      <family val="2"/>
      <scheme val="minor"/>
    </font>
    <font>
      <b/>
      <sz val="9"/>
      <name val="Calibri"/>
      <family val="2"/>
      <scheme val="minor"/>
    </font>
  </fonts>
  <fills count="20">
    <fill>
      <patternFill patternType="none"/>
    </fill>
    <fill>
      <patternFill patternType="gray125"/>
    </fill>
    <fill>
      <patternFill patternType="solid">
        <fgColor theme="8"/>
        <bgColor indexed="64"/>
      </patternFill>
    </fill>
    <fill>
      <patternFill patternType="solid">
        <fgColor theme="0"/>
        <bgColor indexed="64"/>
      </patternFill>
    </fill>
    <fill>
      <patternFill patternType="solid">
        <fgColor theme="5" tint="0.59999389629810485"/>
        <bgColor indexed="64"/>
      </patternFill>
    </fill>
    <fill>
      <patternFill patternType="solid">
        <fgColor rgb="FFB4C6E7"/>
        <bgColor indexed="64"/>
      </patternFill>
    </fill>
    <fill>
      <patternFill patternType="solid">
        <fgColor rgb="FFE2EFDA"/>
        <bgColor indexed="64"/>
      </patternFill>
    </fill>
    <fill>
      <patternFill patternType="solid">
        <fgColor theme="0" tint="-0.249977111117893"/>
        <bgColor indexed="64"/>
      </patternFill>
    </fill>
    <fill>
      <patternFill patternType="solid">
        <fgColor rgb="FFFFF2CC"/>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rgb="FFFFC00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thin">
        <color indexed="64"/>
      </right>
      <top style="thin">
        <color indexed="64"/>
      </top>
      <bottom style="thin">
        <color indexed="64"/>
      </bottom>
      <diagonal/>
    </border>
    <border>
      <left style="medium">
        <color rgb="FF000000"/>
      </left>
      <right style="medium">
        <color rgb="FF000000"/>
      </right>
      <top style="medium">
        <color rgb="FF000000"/>
      </top>
      <bottom style="medium">
        <color rgb="FF000000"/>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diagonal/>
    </border>
    <border>
      <left/>
      <right/>
      <top style="medium">
        <color indexed="64"/>
      </top>
      <bottom style="medium">
        <color indexed="64"/>
      </bottom>
      <diagonal/>
    </border>
    <border>
      <left/>
      <right style="thin">
        <color rgb="FF000000"/>
      </right>
      <top style="thin">
        <color rgb="FF000000"/>
      </top>
      <bottom style="thin">
        <color rgb="FF000000"/>
      </bottom>
      <diagonal/>
    </border>
    <border>
      <left style="thin">
        <color auto="1"/>
      </left>
      <right style="thin">
        <color auto="1"/>
      </right>
      <top style="thin">
        <color auto="1"/>
      </top>
      <bottom/>
      <diagonal/>
    </border>
    <border>
      <left style="thin">
        <color auto="1"/>
      </left>
      <right style="thin">
        <color auto="1"/>
      </right>
      <top/>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1" fillId="0" borderId="0"/>
    <xf numFmtId="0" fontId="2" fillId="0" borderId="0"/>
    <xf numFmtId="44" fontId="6" fillId="0" borderId="0" applyFont="0" applyFill="0" applyBorder="0" applyAlignment="0" applyProtection="0"/>
    <xf numFmtId="9" fontId="6" fillId="0" borderId="0" applyFont="0" applyFill="0" applyBorder="0" applyAlignment="0" applyProtection="0"/>
  </cellStyleXfs>
  <cellXfs count="95">
    <xf numFmtId="0" fontId="0" fillId="0" borderId="0" xfId="0"/>
    <xf numFmtId="0" fontId="3" fillId="0" borderId="0" xfId="0" applyFont="1"/>
    <xf numFmtId="0" fontId="7" fillId="9" borderId="0" xfId="0" applyFont="1" applyFill="1"/>
    <xf numFmtId="0" fontId="5" fillId="9" borderId="0" xfId="0" applyFont="1" applyFill="1"/>
    <xf numFmtId="0" fontId="4" fillId="9" borderId="0" xfId="0" applyFont="1" applyFill="1"/>
    <xf numFmtId="0" fontId="0" fillId="9" borderId="0" xfId="0" applyFill="1"/>
    <xf numFmtId="0" fontId="8" fillId="0" borderId="0" xfId="0" applyFont="1"/>
    <xf numFmtId="0" fontId="8" fillId="3" borderId="14" xfId="0" applyFont="1" applyFill="1" applyBorder="1" applyAlignment="1" applyProtection="1">
      <alignment horizontal="left" vertical="center" wrapText="1"/>
      <protection locked="0"/>
    </xf>
    <xf numFmtId="0" fontId="8" fillId="0" borderId="0" xfId="0" applyFont="1" applyProtection="1">
      <protection locked="0"/>
    </xf>
    <xf numFmtId="0" fontId="12" fillId="0" borderId="0" xfId="0" applyFont="1"/>
    <xf numFmtId="0" fontId="4" fillId="10" borderId="14" xfId="0" applyFont="1" applyFill="1" applyBorder="1" applyAlignment="1">
      <alignment horizontal="center" vertical="center" wrapText="1"/>
    </xf>
    <xf numFmtId="0" fontId="4" fillId="10" borderId="14" xfId="0" applyFont="1" applyFill="1" applyBorder="1" applyAlignment="1">
      <alignment vertical="center" wrapText="1"/>
    </xf>
    <xf numFmtId="0" fontId="0" fillId="0" borderId="0" xfId="0" applyAlignment="1">
      <alignment vertical="center" wrapText="1"/>
    </xf>
    <xf numFmtId="166" fontId="8" fillId="14" borderId="14" xfId="0" applyNumberFormat="1" applyFont="1" applyFill="1" applyBorder="1" applyAlignment="1">
      <alignment horizontal="center" vertical="center"/>
    </xf>
    <xf numFmtId="0" fontId="0" fillId="0" borderId="14" xfId="0" applyBorder="1" applyAlignment="1" applyProtection="1">
      <alignment vertical="center" wrapText="1"/>
      <protection locked="0"/>
    </xf>
    <xf numFmtId="167" fontId="0" fillId="0" borderId="14" xfId="0" applyNumberFormat="1" applyBorder="1" applyAlignment="1" applyProtection="1">
      <alignment horizontal="center" vertical="center" wrapText="1"/>
      <protection locked="0"/>
    </xf>
    <xf numFmtId="165" fontId="14" fillId="0" borderId="0" xfId="0" applyNumberFormat="1" applyFont="1"/>
    <xf numFmtId="0" fontId="8" fillId="5" borderId="0" xfId="0" applyFont="1" applyFill="1" applyAlignment="1">
      <alignment vertical="top" wrapText="1"/>
    </xf>
    <xf numFmtId="0" fontId="8" fillId="0" borderId="0" xfId="0" applyFont="1" applyAlignment="1">
      <alignment vertical="top" wrapText="1"/>
    </xf>
    <xf numFmtId="0" fontId="9" fillId="0" borderId="0" xfId="0" applyFont="1" applyAlignment="1">
      <alignment vertical="center"/>
    </xf>
    <xf numFmtId="0" fontId="15" fillId="2" borderId="1" xfId="1" applyFont="1" applyFill="1" applyBorder="1" applyAlignment="1">
      <alignment vertical="center" wrapText="1"/>
    </xf>
    <xf numFmtId="0" fontId="15" fillId="2" borderId="1" xfId="1" applyFont="1" applyFill="1" applyBorder="1" applyAlignment="1">
      <alignment horizontal="center" vertical="center" wrapText="1"/>
    </xf>
    <xf numFmtId="166" fontId="8" fillId="16" borderId="1" xfId="0" applyNumberFormat="1" applyFont="1" applyFill="1" applyBorder="1"/>
    <xf numFmtId="0" fontId="16" fillId="3" borderId="1" xfId="1" applyFont="1" applyFill="1" applyBorder="1" applyAlignment="1" applyProtection="1">
      <alignment vertical="top"/>
      <protection locked="0"/>
    </xf>
    <xf numFmtId="0" fontId="16" fillId="16" borderId="1" xfId="1" applyFont="1" applyFill="1" applyBorder="1" applyAlignment="1">
      <alignment vertical="top"/>
    </xf>
    <xf numFmtId="0" fontId="8" fillId="16" borderId="1" xfId="0" applyFont="1" applyFill="1" applyBorder="1"/>
    <xf numFmtId="44" fontId="8" fillId="17" borderId="1" xfId="3" applyFont="1" applyFill="1" applyBorder="1" applyProtection="1"/>
    <xf numFmtId="0" fontId="8" fillId="0" borderId="1" xfId="0" applyFont="1" applyBorder="1" applyProtection="1">
      <protection locked="0"/>
    </xf>
    <xf numFmtId="0" fontId="8" fillId="0" borderId="3" xfId="0" applyFont="1" applyBorder="1" applyProtection="1">
      <protection locked="0"/>
    </xf>
    <xf numFmtId="44" fontId="8" fillId="0" borderId="1" xfId="3" applyFont="1" applyBorder="1" applyProtection="1">
      <protection locked="0"/>
    </xf>
    <xf numFmtId="0" fontId="16" fillId="0" borderId="2" xfId="2" applyFont="1" applyBorder="1" applyAlignment="1">
      <alignment vertical="center"/>
    </xf>
    <xf numFmtId="0" fontId="15" fillId="0" borderId="0" xfId="1" applyFont="1" applyAlignment="1">
      <alignment horizontal="left" vertical="center"/>
    </xf>
    <xf numFmtId="0" fontId="17" fillId="4" borderId="15" xfId="1" applyFont="1" applyFill="1" applyBorder="1" applyAlignment="1">
      <alignment horizontal="left" vertical="center"/>
    </xf>
    <xf numFmtId="0" fontId="15" fillId="4" borderId="7" xfId="1" applyFont="1" applyFill="1" applyBorder="1" applyAlignment="1">
      <alignment horizontal="left" vertical="center"/>
    </xf>
    <xf numFmtId="0" fontId="8" fillId="4" borderId="7" xfId="0" applyFont="1" applyFill="1" applyBorder="1"/>
    <xf numFmtId="0" fontId="8" fillId="4" borderId="16" xfId="0" applyFont="1" applyFill="1" applyBorder="1"/>
    <xf numFmtId="164" fontId="9" fillId="4" borderId="4" xfId="0" applyNumberFormat="1" applyFont="1" applyFill="1" applyBorder="1"/>
    <xf numFmtId="0" fontId="9" fillId="0" borderId="0" xfId="0" applyFont="1"/>
    <xf numFmtId="168" fontId="8" fillId="0" borderId="0" xfId="0" applyNumberFormat="1" applyFont="1" applyProtection="1">
      <protection locked="0"/>
    </xf>
    <xf numFmtId="165" fontId="13" fillId="16" borderId="14" xfId="4" applyNumberFormat="1" applyFont="1" applyFill="1" applyBorder="1" applyAlignment="1">
      <alignment horizontal="center" vertical="center" wrapText="1"/>
    </xf>
    <xf numFmtId="0" fontId="13" fillId="12" borderId="14" xfId="0" applyFont="1" applyFill="1" applyBorder="1" applyAlignment="1">
      <alignment horizontal="center" vertical="center" wrapText="1"/>
    </xf>
    <xf numFmtId="165" fontId="13" fillId="12" borderId="14" xfId="0" applyNumberFormat="1" applyFont="1" applyFill="1" applyBorder="1" applyAlignment="1">
      <alignment horizontal="center" vertical="center" wrapText="1"/>
    </xf>
    <xf numFmtId="0" fontId="4" fillId="18" borderId="6" xfId="0" applyFont="1" applyFill="1" applyBorder="1" applyAlignment="1">
      <alignment wrapText="1"/>
    </xf>
    <xf numFmtId="0" fontId="0" fillId="3" borderId="1" xfId="0" applyFill="1" applyBorder="1" applyProtection="1">
      <protection locked="0"/>
    </xf>
    <xf numFmtId="0" fontId="0" fillId="16" borderId="1" xfId="0" applyFill="1" applyBorder="1"/>
    <xf numFmtId="9" fontId="0" fillId="16" borderId="1" xfId="0" applyNumberFormat="1" applyFill="1" applyBorder="1"/>
    <xf numFmtId="0" fontId="4" fillId="8" borderId="0" xfId="0" applyFont="1" applyFill="1"/>
    <xf numFmtId="0" fontId="19" fillId="8" borderId="0" xfId="0" applyFont="1" applyFill="1"/>
    <xf numFmtId="0" fontId="5" fillId="6" borderId="0" xfId="0" applyFont="1" applyFill="1"/>
    <xf numFmtId="169" fontId="8" fillId="16" borderId="1" xfId="0" applyNumberFormat="1" applyFont="1" applyFill="1" applyBorder="1" applyAlignment="1">
      <alignment vertical="center" wrapText="1"/>
    </xf>
    <xf numFmtId="169" fontId="8" fillId="15" borderId="1" xfId="0" applyNumberFormat="1" applyFont="1" applyFill="1" applyBorder="1" applyAlignment="1">
      <alignment vertical="center" wrapText="1"/>
    </xf>
    <xf numFmtId="169" fontId="8" fillId="15" borderId="3" xfId="0" applyNumberFormat="1" applyFont="1" applyFill="1" applyBorder="1" applyAlignment="1">
      <alignment vertical="center" wrapText="1"/>
    </xf>
    <xf numFmtId="166" fontId="8" fillId="15" borderId="1" xfId="0" applyNumberFormat="1" applyFont="1" applyFill="1" applyBorder="1" applyAlignment="1">
      <alignment horizontal="center" vertical="center"/>
    </xf>
    <xf numFmtId="0" fontId="20" fillId="0" borderId="0" xfId="0" applyFont="1"/>
    <xf numFmtId="170" fontId="8" fillId="16" borderId="1" xfId="0" applyNumberFormat="1" applyFont="1" applyFill="1" applyBorder="1" applyAlignment="1">
      <alignment horizontal="center" vertical="center" wrapText="1"/>
    </xf>
    <xf numFmtId="0" fontId="5" fillId="6" borderId="0" xfId="0" applyFont="1" applyFill="1" applyAlignment="1">
      <alignment vertical="center" wrapText="1"/>
    </xf>
    <xf numFmtId="0" fontId="3" fillId="0" borderId="0" xfId="0" applyFont="1" applyAlignment="1">
      <alignment vertical="center" wrapText="1"/>
    </xf>
    <xf numFmtId="0" fontId="8" fillId="16" borderId="3" xfId="0" applyFont="1" applyFill="1" applyBorder="1" applyAlignment="1">
      <alignment vertical="center" wrapText="1"/>
    </xf>
    <xf numFmtId="165" fontId="8" fillId="16" borderId="8" xfId="0" applyNumberFormat="1" applyFont="1" applyFill="1" applyBorder="1" applyAlignment="1">
      <alignment vertical="center" wrapText="1"/>
    </xf>
    <xf numFmtId="0" fontId="8" fillId="16" borderId="1" xfId="0" applyFont="1" applyFill="1" applyBorder="1" applyAlignment="1">
      <alignment vertical="center" wrapText="1"/>
    </xf>
    <xf numFmtId="0" fontId="8" fillId="0" borderId="0" xfId="0" applyFont="1" applyAlignment="1">
      <alignment vertical="center" wrapText="1"/>
    </xf>
    <xf numFmtId="0" fontId="9" fillId="15" borderId="1" xfId="0" applyFont="1" applyFill="1" applyBorder="1"/>
    <xf numFmtId="44" fontId="22" fillId="15" borderId="1" xfId="3" applyFont="1" applyFill="1" applyBorder="1"/>
    <xf numFmtId="9" fontId="8" fillId="16" borderId="1" xfId="0" applyNumberFormat="1" applyFont="1" applyFill="1" applyBorder="1" applyAlignment="1">
      <alignment vertical="center" wrapText="1"/>
    </xf>
    <xf numFmtId="44" fontId="8" fillId="16" borderId="1" xfId="3" applyFont="1" applyFill="1" applyBorder="1"/>
    <xf numFmtId="0" fontId="9" fillId="6" borderId="6" xfId="0" applyFont="1" applyFill="1" applyBorder="1" applyAlignment="1">
      <alignment horizontal="center" vertical="center" wrapText="1"/>
    </xf>
    <xf numFmtId="171" fontId="0" fillId="16" borderId="1" xfId="0" applyNumberFormat="1" applyFill="1" applyBorder="1"/>
    <xf numFmtId="171" fontId="0" fillId="16" borderId="3" xfId="0" applyNumberFormat="1" applyFill="1" applyBorder="1"/>
    <xf numFmtId="0" fontId="9" fillId="6" borderId="1" xfId="0" applyFont="1" applyFill="1" applyBorder="1" applyAlignment="1">
      <alignment horizontal="center" vertical="center" wrapText="1"/>
    </xf>
    <xf numFmtId="0" fontId="18" fillId="5" borderId="0" xfId="0" applyFont="1" applyFill="1" applyAlignment="1">
      <alignment vertical="center"/>
    </xf>
    <xf numFmtId="0" fontId="9" fillId="10" borderId="14" xfId="0" applyFont="1" applyFill="1" applyBorder="1" applyAlignment="1">
      <alignment horizontal="center" vertical="center" wrapText="1"/>
    </xf>
    <xf numFmtId="0" fontId="10" fillId="0" borderId="0" xfId="0" applyFont="1" applyAlignment="1">
      <alignment vertical="center"/>
    </xf>
    <xf numFmtId="0" fontId="8" fillId="7" borderId="14" xfId="0" applyFont="1" applyFill="1" applyBorder="1" applyAlignment="1">
      <alignment horizontal="center" vertical="center" wrapText="1"/>
    </xf>
    <xf numFmtId="9" fontId="9" fillId="11" borderId="14" xfId="4" applyFont="1" applyFill="1" applyBorder="1" applyAlignment="1" applyProtection="1">
      <alignment horizontal="center" vertical="center" wrapText="1"/>
    </xf>
    <xf numFmtId="0" fontId="8" fillId="7" borderId="14" xfId="0" applyFont="1" applyFill="1" applyBorder="1" applyAlignment="1">
      <alignment horizontal="left" vertical="center" wrapText="1"/>
    </xf>
    <xf numFmtId="9" fontId="8" fillId="12" borderId="14" xfId="4" applyFont="1" applyFill="1" applyBorder="1" applyAlignment="1" applyProtection="1">
      <alignment horizontal="center" vertical="center"/>
    </xf>
    <xf numFmtId="9" fontId="8" fillId="13" borderId="14" xfId="4" applyFont="1" applyFill="1" applyBorder="1" applyAlignment="1" applyProtection="1">
      <alignment horizontal="center" vertical="center"/>
    </xf>
    <xf numFmtId="0" fontId="11" fillId="0" borderId="0" xfId="0" applyFont="1"/>
    <xf numFmtId="172" fontId="8" fillId="0" borderId="1" xfId="3" applyNumberFormat="1" applyFont="1" applyBorder="1" applyProtection="1">
      <protection locked="0"/>
    </xf>
    <xf numFmtId="0" fontId="4" fillId="17" borderId="1" xfId="0" applyFont="1" applyFill="1" applyBorder="1" applyAlignment="1">
      <alignment wrapText="1"/>
    </xf>
    <xf numFmtId="0" fontId="0" fillId="0" borderId="1" xfId="0" applyBorder="1" applyAlignment="1">
      <alignment wrapText="1"/>
    </xf>
    <xf numFmtId="0" fontId="4" fillId="19" borderId="1" xfId="0" applyFont="1" applyFill="1" applyBorder="1" applyAlignment="1">
      <alignment wrapText="1"/>
    </xf>
    <xf numFmtId="0" fontId="0" fillId="0" borderId="1" xfId="0" applyBorder="1" applyAlignment="1">
      <alignment horizontal="left" wrapText="1"/>
    </xf>
    <xf numFmtId="0" fontId="4" fillId="0" borderId="1" xfId="0" applyFont="1" applyBorder="1" applyAlignment="1">
      <alignment horizontal="left" wrapText="1"/>
    </xf>
    <xf numFmtId="0" fontId="0" fillId="0" borderId="0" xfId="0" applyAlignment="1">
      <alignment wrapText="1"/>
    </xf>
    <xf numFmtId="0" fontId="8" fillId="7" borderId="11" xfId="0" applyFont="1" applyFill="1" applyBorder="1" applyAlignment="1">
      <alignment horizontal="center" vertical="center" wrapText="1"/>
    </xf>
    <xf numFmtId="0" fontId="8" fillId="7" borderId="12" xfId="0" applyFont="1" applyFill="1" applyBorder="1" applyAlignment="1">
      <alignment horizontal="center" vertical="center" wrapText="1"/>
    </xf>
    <xf numFmtId="0" fontId="8" fillId="7" borderId="13" xfId="0" applyFont="1" applyFill="1" applyBorder="1" applyAlignment="1">
      <alignment horizontal="center" vertical="center" wrapText="1"/>
    </xf>
    <xf numFmtId="0" fontId="21" fillId="16" borderId="9" xfId="0" applyFont="1" applyFill="1" applyBorder="1" applyAlignment="1">
      <alignment horizontal="center" vertical="center" wrapText="1"/>
    </xf>
    <xf numFmtId="0" fontId="21" fillId="16" borderId="10" xfId="0" applyFont="1" applyFill="1" applyBorder="1" applyAlignment="1">
      <alignment horizontal="center" vertical="center" wrapText="1"/>
    </xf>
    <xf numFmtId="0" fontId="8" fillId="16" borderId="5" xfId="0" applyFont="1" applyFill="1" applyBorder="1" applyAlignment="1">
      <alignment horizontal="center" vertical="center" wrapText="1"/>
    </xf>
    <xf numFmtId="9" fontId="21" fillId="16" borderId="9" xfId="4" applyFont="1" applyFill="1" applyBorder="1" applyAlignment="1">
      <alignment horizontal="center" vertical="center" wrapText="1"/>
    </xf>
    <xf numFmtId="9" fontId="21" fillId="16" borderId="10" xfId="4" applyFont="1" applyFill="1" applyBorder="1" applyAlignment="1">
      <alignment horizontal="center" vertical="center" wrapText="1"/>
    </xf>
    <xf numFmtId="9" fontId="8" fillId="16" borderId="5" xfId="4" applyFont="1" applyFill="1" applyBorder="1" applyAlignment="1">
      <alignment horizontal="center" vertical="center" wrapText="1"/>
    </xf>
    <xf numFmtId="0" fontId="21" fillId="16" borderId="5" xfId="0" applyFont="1" applyFill="1" applyBorder="1" applyAlignment="1">
      <alignment horizontal="center" vertical="center" wrapText="1"/>
    </xf>
  </cellXfs>
  <cellStyles count="5">
    <cellStyle name="Currency" xfId="3" builtinId="4"/>
    <cellStyle name="Normal" xfId="0" builtinId="0"/>
    <cellStyle name="Normal 2" xfId="1" xr:uid="{3099DA2F-DFC7-453A-9522-D118BC0D4FF0}"/>
    <cellStyle name="Normal_Proposal Page" xfId="2" xr:uid="{58DE7F11-614B-4755-A858-B405FCC138F9}"/>
    <cellStyle name="Per cent" xfId="4" builtinId="5"/>
  </cellStyles>
  <dxfs count="1">
    <dxf>
      <font>
        <color theme="0" tint="-4.9989318521683403E-2"/>
      </font>
    </dxf>
  </dxfs>
  <tableStyles count="0" defaultTableStyle="TableStyleMedium2" defaultPivotStyle="PivotStyleLight16"/>
  <colors>
    <mruColors>
      <color rgb="FFDECDFD"/>
      <color rgb="FFF6CD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17"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wilsonf\Downloads\Draft%20Revision%20to%20Annex%20E%20Budget%20Template%20-%20FW%20WIP%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 val="Budget Categories"/>
      <sheetName val="Cover Sheet"/>
      <sheetName val="Guidance"/>
      <sheetName val="Subsidy Control Category"/>
      <sheetName val="MS WP Structure"/>
      <sheetName val="Pay Rates"/>
      <sheetName val="Activity Cost Breakdown"/>
      <sheetName val="Major Purchases"/>
      <sheetName val="Draft Summary"/>
      <sheetName val="GFA Output"/>
      <sheetName val="Draft Revision to Annex E Budge"/>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0F5BDE-241A-451E-BC71-D41AE1039D98}">
  <sheetPr>
    <tabColor theme="1"/>
  </sheetPr>
  <dimension ref="B2:B47"/>
  <sheetViews>
    <sheetView showGridLines="0" zoomScale="80" zoomScaleNormal="80" workbookViewId="0">
      <selection activeCell="B38" sqref="B38"/>
    </sheetView>
  </sheetViews>
  <sheetFormatPr defaultColWidth="8.85546875" defaultRowHeight="15"/>
  <cols>
    <col min="1" max="1" width="4.140625" customWidth="1"/>
    <col min="2" max="2" width="255.5703125" style="84" customWidth="1"/>
    <col min="9" max="9" width="58.42578125" customWidth="1"/>
    <col min="10" max="10" width="12" customWidth="1"/>
    <col min="11" max="11" width="6.28515625" customWidth="1"/>
    <col min="16" max="16" width="115.85546875" customWidth="1"/>
    <col min="17" max="17" width="4.42578125" customWidth="1"/>
  </cols>
  <sheetData>
    <row r="2" spans="2:2">
      <c r="B2" s="79" t="s">
        <v>0</v>
      </c>
    </row>
    <row r="3" spans="2:2">
      <c r="B3" s="80" t="s">
        <v>1</v>
      </c>
    </row>
    <row r="4" spans="2:2">
      <c r="B4" s="80" t="s">
        <v>2</v>
      </c>
    </row>
    <row r="5" spans="2:2">
      <c r="B5" s="80" t="s">
        <v>3</v>
      </c>
    </row>
    <row r="6" spans="2:2">
      <c r="B6" s="80" t="s">
        <v>4</v>
      </c>
    </row>
    <row r="7" spans="2:2">
      <c r="B7" s="80" t="s">
        <v>5</v>
      </c>
    </row>
    <row r="8" spans="2:2">
      <c r="B8" s="80" t="s">
        <v>6</v>
      </c>
    </row>
    <row r="10" spans="2:2">
      <c r="B10" s="81" t="s">
        <v>7</v>
      </c>
    </row>
    <row r="11" spans="2:2">
      <c r="B11" s="80" t="s">
        <v>8</v>
      </c>
    </row>
    <row r="12" spans="2:2">
      <c r="B12" s="82" t="s">
        <v>9</v>
      </c>
    </row>
    <row r="13" spans="2:2">
      <c r="B13" s="82" t="s">
        <v>10</v>
      </c>
    </row>
    <row r="14" spans="2:2">
      <c r="B14" s="82" t="s">
        <v>11</v>
      </c>
    </row>
    <row r="15" spans="2:2">
      <c r="B15" s="82" t="s">
        <v>12</v>
      </c>
    </row>
    <row r="16" spans="2:2">
      <c r="B16" s="82" t="s">
        <v>13</v>
      </c>
    </row>
    <row r="18" spans="2:2">
      <c r="B18" s="81" t="s">
        <v>14</v>
      </c>
    </row>
    <row r="19" spans="2:2">
      <c r="B19" s="80" t="s">
        <v>15</v>
      </c>
    </row>
    <row r="20" spans="2:2">
      <c r="B20" s="83" t="s">
        <v>16</v>
      </c>
    </row>
    <row r="21" spans="2:2">
      <c r="B21" s="82" t="s">
        <v>17</v>
      </c>
    </row>
    <row r="22" spans="2:2">
      <c r="B22" s="82" t="s">
        <v>18</v>
      </c>
    </row>
    <row r="23" spans="2:2">
      <c r="B23" s="82" t="s">
        <v>19</v>
      </c>
    </row>
    <row r="24" spans="2:2">
      <c r="B24" s="82" t="s">
        <v>20</v>
      </c>
    </row>
    <row r="25" spans="2:2">
      <c r="B25" s="82" t="s">
        <v>21</v>
      </c>
    </row>
    <row r="26" spans="2:2">
      <c r="B26" s="83" t="s">
        <v>22</v>
      </c>
    </row>
    <row r="27" spans="2:2">
      <c r="B27" s="82" t="s">
        <v>23</v>
      </c>
    </row>
    <row r="28" spans="2:2">
      <c r="B28" s="82" t="s">
        <v>24</v>
      </c>
    </row>
    <row r="29" spans="2:2">
      <c r="B29" s="82" t="s">
        <v>25</v>
      </c>
    </row>
    <row r="30" spans="2:2">
      <c r="B30" s="82" t="s">
        <v>26</v>
      </c>
    </row>
    <row r="31" spans="2:2">
      <c r="B31" s="82" t="s">
        <v>21</v>
      </c>
    </row>
    <row r="33" spans="2:2">
      <c r="B33" s="81" t="s">
        <v>27</v>
      </c>
    </row>
    <row r="34" spans="2:2">
      <c r="B34" s="80" t="s">
        <v>28</v>
      </c>
    </row>
    <row r="35" spans="2:2">
      <c r="B35" s="82" t="s">
        <v>29</v>
      </c>
    </row>
    <row r="36" spans="2:2">
      <c r="B36" s="82" t="s">
        <v>30</v>
      </c>
    </row>
    <row r="37" spans="2:2">
      <c r="B37" s="82" t="s">
        <v>31</v>
      </c>
    </row>
    <row r="39" spans="2:2">
      <c r="B39" s="81" t="s">
        <v>32</v>
      </c>
    </row>
    <row r="40" spans="2:2">
      <c r="B40" s="80" t="s">
        <v>33</v>
      </c>
    </row>
    <row r="41" spans="2:2">
      <c r="B41" s="82" t="s">
        <v>34</v>
      </c>
    </row>
    <row r="42" spans="2:2">
      <c r="B42" s="82" t="s">
        <v>35</v>
      </c>
    </row>
    <row r="43" spans="2:2">
      <c r="B43" s="82" t="s">
        <v>36</v>
      </c>
    </row>
    <row r="44" spans="2:2" ht="30">
      <c r="B44" s="82" t="s">
        <v>37</v>
      </c>
    </row>
    <row r="45" spans="2:2">
      <c r="B45" s="82" t="s">
        <v>38</v>
      </c>
    </row>
    <row r="46" spans="2:2">
      <c r="B46" s="82" t="s">
        <v>39</v>
      </c>
    </row>
    <row r="47" spans="2:2">
      <c r="B47" s="82" t="s">
        <v>40</v>
      </c>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065339-B952-40EE-8D32-688E122770F0}">
  <sheetPr>
    <tabColor theme="7"/>
  </sheetPr>
  <dimension ref="B2:X28"/>
  <sheetViews>
    <sheetView showGridLines="0" zoomScale="70" zoomScaleNormal="70" workbookViewId="0">
      <selection activeCell="F8" sqref="F8"/>
    </sheetView>
  </sheetViews>
  <sheetFormatPr defaultColWidth="8.85546875" defaultRowHeight="15"/>
  <cols>
    <col min="1" max="1" width="4.7109375" customWidth="1"/>
    <col min="2" max="2" width="15.28515625" customWidth="1"/>
    <col min="3" max="3" width="26.85546875" customWidth="1"/>
    <col min="4" max="4" width="13" customWidth="1"/>
    <col min="5" max="5" width="60.28515625" customWidth="1"/>
    <col min="6" max="6" width="15.85546875" customWidth="1"/>
    <col min="7" max="7" width="10.7109375" customWidth="1"/>
    <col min="8" max="8" width="11.140625" customWidth="1"/>
    <col min="9" max="9" width="13.28515625" customWidth="1"/>
    <col min="10" max="10" width="62.42578125" customWidth="1"/>
    <col min="11" max="14" width="8.5703125" customWidth="1"/>
    <col min="15" max="15" width="9.7109375" customWidth="1"/>
    <col min="16" max="17" width="8.5703125" customWidth="1"/>
  </cols>
  <sheetData>
    <row r="2" spans="2:24" s="5" customFormat="1" ht="21">
      <c r="B2" s="2" t="s">
        <v>41</v>
      </c>
      <c r="C2" s="3"/>
      <c r="D2" s="3"/>
      <c r="E2" s="3"/>
      <c r="F2" s="3"/>
      <c r="G2" s="3"/>
      <c r="H2" s="4"/>
    </row>
    <row r="4" spans="2:24">
      <c r="B4" s="6"/>
      <c r="C4" s="6"/>
      <c r="D4" s="6"/>
      <c r="E4" s="6"/>
      <c r="F4" s="6"/>
      <c r="G4" s="6"/>
      <c r="H4" s="6"/>
      <c r="I4" s="6"/>
      <c r="J4" s="6"/>
      <c r="K4" s="6"/>
      <c r="L4" s="6"/>
      <c r="M4" s="6"/>
      <c r="N4" s="6"/>
      <c r="O4" s="6"/>
      <c r="P4" s="6"/>
      <c r="Q4" s="6"/>
      <c r="R4" s="6"/>
      <c r="S4" s="6"/>
      <c r="T4" s="6"/>
      <c r="U4" s="6"/>
      <c r="V4" s="6"/>
      <c r="W4" s="6"/>
      <c r="X4" s="6"/>
    </row>
    <row r="5" spans="2:24">
      <c r="B5" s="6"/>
      <c r="C5" s="6"/>
      <c r="D5" s="6"/>
      <c r="E5" s="6"/>
      <c r="F5" s="6"/>
      <c r="G5" s="6"/>
      <c r="H5" s="6"/>
      <c r="I5" s="6"/>
      <c r="J5" s="6"/>
      <c r="K5" s="85" t="s">
        <v>42</v>
      </c>
      <c r="L5" s="86"/>
      <c r="M5" s="86"/>
      <c r="N5" s="86"/>
      <c r="O5" s="86"/>
      <c r="P5" s="86"/>
      <c r="Q5" s="87"/>
      <c r="R5" s="6"/>
      <c r="S5" s="6"/>
      <c r="T5" s="6"/>
      <c r="U5" s="6"/>
      <c r="V5" s="6"/>
      <c r="W5" s="6"/>
      <c r="X5" s="6"/>
    </row>
    <row r="6" spans="2:24" ht="24">
      <c r="B6" s="70" t="s">
        <v>43</v>
      </c>
      <c r="C6" s="70" t="s">
        <v>44</v>
      </c>
      <c r="D6" s="70" t="s">
        <v>45</v>
      </c>
      <c r="E6" s="70" t="s">
        <v>41</v>
      </c>
      <c r="F6" s="70" t="s">
        <v>46</v>
      </c>
      <c r="G6" s="70" t="s">
        <v>47</v>
      </c>
      <c r="H6" s="70" t="s">
        <v>48</v>
      </c>
      <c r="I6" s="6"/>
      <c r="J6" s="71" t="s">
        <v>49</v>
      </c>
      <c r="K6" s="72" t="s">
        <v>50</v>
      </c>
      <c r="L6" s="72" t="s">
        <v>51</v>
      </c>
      <c r="M6" s="72" t="s">
        <v>52</v>
      </c>
      <c r="N6" s="72" t="s">
        <v>53</v>
      </c>
      <c r="O6" s="72" t="s">
        <v>54</v>
      </c>
      <c r="P6" s="72" t="s">
        <v>55</v>
      </c>
      <c r="Q6" s="72" t="s">
        <v>56</v>
      </c>
      <c r="R6" s="6"/>
      <c r="S6" s="6"/>
      <c r="T6" s="6"/>
      <c r="U6" s="6"/>
      <c r="V6" s="6"/>
      <c r="W6" s="6"/>
      <c r="X6" s="6"/>
    </row>
    <row r="7" spans="2:24">
      <c r="B7" s="7"/>
      <c r="C7" s="7"/>
      <c r="D7" s="7"/>
      <c r="E7" s="7"/>
      <c r="F7" s="7"/>
      <c r="G7" s="73" t="str">
        <f>IF(E7="","",INDEX($K$7:$Q$16,MATCH($E7,$J$7:$J$16,0),MATCH($F7,$K$6:$Q$6,0)))</f>
        <v/>
      </c>
      <c r="H7" s="73" t="str">
        <f>IF(G7="","",1-G7)</f>
        <v/>
      </c>
      <c r="I7" s="6"/>
      <c r="J7" s="74" t="s">
        <v>57</v>
      </c>
      <c r="K7" s="75">
        <v>1</v>
      </c>
      <c r="L7" s="75">
        <v>1</v>
      </c>
      <c r="M7" s="75">
        <v>1</v>
      </c>
      <c r="N7" s="76"/>
      <c r="O7" s="76"/>
      <c r="P7" s="76"/>
      <c r="Q7" s="76"/>
      <c r="R7" s="6"/>
      <c r="S7" s="6"/>
      <c r="T7" s="6"/>
      <c r="U7" s="6"/>
      <c r="V7" s="6"/>
      <c r="W7" s="6"/>
      <c r="X7" s="6"/>
    </row>
    <row r="8" spans="2:24">
      <c r="B8" s="7"/>
      <c r="C8" s="7"/>
      <c r="D8" s="7"/>
      <c r="E8" s="7"/>
      <c r="F8" s="7"/>
      <c r="G8" s="73" t="str">
        <f>IF(E8="","",INDEX($K$7:$Q$16,MATCH($E8,$J$7:$J$16,0),MATCH($F8,$K$6:$Q$6,0)))</f>
        <v/>
      </c>
      <c r="H8" s="73" t="str">
        <f t="shared" ref="H8:H16" si="0">IF(G8="","",1-G8)</f>
        <v/>
      </c>
      <c r="I8" s="6"/>
      <c r="J8" s="74" t="s">
        <v>58</v>
      </c>
      <c r="K8" s="75">
        <v>0.7</v>
      </c>
      <c r="L8" s="75">
        <v>0.6</v>
      </c>
      <c r="M8" s="75">
        <v>0.5</v>
      </c>
      <c r="N8" s="76"/>
      <c r="O8" s="76"/>
      <c r="P8" s="76"/>
      <c r="Q8" s="76"/>
      <c r="R8" s="6"/>
      <c r="S8" s="6"/>
      <c r="T8" s="6"/>
      <c r="U8" s="6"/>
      <c r="V8" s="6"/>
      <c r="W8" s="6"/>
      <c r="X8" s="6"/>
    </row>
    <row r="9" spans="2:24">
      <c r="B9" s="7"/>
      <c r="C9" s="7"/>
      <c r="D9" s="7"/>
      <c r="E9" s="7"/>
      <c r="F9" s="7"/>
      <c r="G9" s="73" t="str">
        <f t="shared" ref="G9:G16" si="1">IF(E9="","",INDEX($K$7:$Q$16,MATCH($E9,$J$7:$J$16,0),MATCH($F9,$K$6:$Q$6,0)))</f>
        <v/>
      </c>
      <c r="H9" s="73" t="str">
        <f t="shared" si="0"/>
        <v/>
      </c>
      <c r="I9" s="6"/>
      <c r="J9" s="74" t="s">
        <v>59</v>
      </c>
      <c r="K9" s="75">
        <v>0.7</v>
      </c>
      <c r="L9" s="75">
        <v>0.6</v>
      </c>
      <c r="M9" s="75">
        <v>0.5</v>
      </c>
      <c r="N9" s="76"/>
      <c r="O9" s="76"/>
      <c r="P9" s="76"/>
      <c r="Q9" s="76"/>
      <c r="R9" s="6"/>
      <c r="S9" s="6"/>
      <c r="T9" s="6"/>
      <c r="U9" s="6"/>
      <c r="V9" s="6"/>
      <c r="W9" s="6"/>
      <c r="X9" s="6"/>
    </row>
    <row r="10" spans="2:24">
      <c r="B10" s="7"/>
      <c r="C10" s="7"/>
      <c r="D10" s="7"/>
      <c r="E10" s="7"/>
      <c r="F10" s="7"/>
      <c r="G10" s="73" t="str">
        <f t="shared" si="1"/>
        <v/>
      </c>
      <c r="H10" s="73" t="str">
        <f t="shared" si="0"/>
        <v/>
      </c>
      <c r="I10" s="6"/>
      <c r="J10" s="74" t="s">
        <v>60</v>
      </c>
      <c r="K10" s="75">
        <v>0.8</v>
      </c>
      <c r="L10" s="75">
        <v>0.75</v>
      </c>
      <c r="M10" s="75">
        <v>0.65</v>
      </c>
      <c r="N10" s="76"/>
      <c r="O10" s="76"/>
      <c r="P10" s="76"/>
      <c r="Q10" s="76"/>
      <c r="R10" s="6"/>
      <c r="S10" s="6"/>
      <c r="T10" s="6"/>
      <c r="U10" s="6"/>
      <c r="V10" s="6"/>
      <c r="W10" s="6"/>
      <c r="X10" s="6"/>
    </row>
    <row r="11" spans="2:24">
      <c r="B11" s="7"/>
      <c r="C11" s="7"/>
      <c r="D11" s="7"/>
      <c r="E11" s="7"/>
      <c r="F11" s="7"/>
      <c r="G11" s="73" t="str">
        <f t="shared" si="1"/>
        <v/>
      </c>
      <c r="H11" s="73" t="str">
        <f t="shared" si="0"/>
        <v/>
      </c>
      <c r="I11" s="6"/>
      <c r="J11" s="74" t="s">
        <v>61</v>
      </c>
      <c r="K11" s="75">
        <v>0.45</v>
      </c>
      <c r="L11" s="75">
        <v>0.35</v>
      </c>
      <c r="M11" s="75">
        <v>0.25</v>
      </c>
      <c r="N11" s="76"/>
      <c r="O11" s="76"/>
      <c r="P11" s="76"/>
      <c r="Q11" s="76"/>
      <c r="R11" s="6"/>
      <c r="S11" s="6"/>
      <c r="T11" s="6"/>
      <c r="U11" s="6"/>
      <c r="V11" s="6"/>
      <c r="W11" s="6"/>
      <c r="X11" s="6"/>
    </row>
    <row r="12" spans="2:24">
      <c r="B12" s="7"/>
      <c r="C12" s="7"/>
      <c r="D12" s="7"/>
      <c r="E12" s="7"/>
      <c r="F12" s="7"/>
      <c r="G12" s="73" t="str">
        <f t="shared" si="1"/>
        <v/>
      </c>
      <c r="H12" s="73" t="str">
        <f t="shared" si="0"/>
        <v/>
      </c>
      <c r="I12" s="6"/>
      <c r="J12" s="74" t="s">
        <v>62</v>
      </c>
      <c r="K12" s="75">
        <v>0.6</v>
      </c>
      <c r="L12" s="75">
        <v>0.5</v>
      </c>
      <c r="M12" s="75">
        <v>0.4</v>
      </c>
      <c r="N12" s="76"/>
      <c r="O12" s="76"/>
      <c r="P12" s="76"/>
      <c r="Q12" s="76"/>
      <c r="R12" s="6"/>
      <c r="S12" s="6"/>
      <c r="T12" s="6"/>
      <c r="U12" s="6"/>
      <c r="V12" s="6"/>
      <c r="W12" s="6"/>
      <c r="X12" s="6"/>
    </row>
    <row r="13" spans="2:24">
      <c r="B13" s="7"/>
      <c r="C13" s="7"/>
      <c r="D13" s="7"/>
      <c r="E13" s="7"/>
      <c r="F13" s="7"/>
      <c r="G13" s="73" t="str">
        <f t="shared" si="1"/>
        <v/>
      </c>
      <c r="H13" s="73" t="str">
        <f t="shared" si="0"/>
        <v/>
      </c>
      <c r="I13" s="6"/>
      <c r="J13" s="74" t="s">
        <v>53</v>
      </c>
      <c r="K13" s="76"/>
      <c r="L13" s="76"/>
      <c r="M13" s="76"/>
      <c r="N13" s="75">
        <v>1</v>
      </c>
      <c r="O13" s="76"/>
      <c r="P13" s="76"/>
      <c r="Q13" s="76"/>
      <c r="R13" s="6"/>
      <c r="S13" s="6"/>
      <c r="T13" s="6"/>
      <c r="U13" s="6"/>
      <c r="V13" s="6"/>
      <c r="W13" s="6"/>
      <c r="X13" s="6"/>
    </row>
    <row r="14" spans="2:24">
      <c r="B14" s="7"/>
      <c r="C14" s="7"/>
      <c r="D14" s="7"/>
      <c r="E14" s="7"/>
      <c r="F14" s="7"/>
      <c r="G14" s="73" t="str">
        <f t="shared" si="1"/>
        <v/>
      </c>
      <c r="H14" s="73" t="str">
        <f t="shared" si="0"/>
        <v/>
      </c>
      <c r="I14" s="6"/>
      <c r="J14" s="74" t="s">
        <v>54</v>
      </c>
      <c r="K14" s="76"/>
      <c r="L14" s="76"/>
      <c r="M14" s="76"/>
      <c r="N14" s="76"/>
      <c r="O14" s="75">
        <v>0.8</v>
      </c>
      <c r="P14" s="76"/>
      <c r="Q14" s="76"/>
      <c r="R14" s="6"/>
      <c r="S14" s="6"/>
      <c r="T14" s="6"/>
      <c r="U14" s="6"/>
      <c r="V14" s="6"/>
      <c r="W14" s="6"/>
      <c r="X14" s="6"/>
    </row>
    <row r="15" spans="2:24">
      <c r="B15" s="7"/>
      <c r="C15" s="7"/>
      <c r="D15" s="7"/>
      <c r="E15" s="7"/>
      <c r="F15" s="7"/>
      <c r="G15" s="73" t="str">
        <f t="shared" si="1"/>
        <v/>
      </c>
      <c r="H15" s="73" t="str">
        <f t="shared" si="0"/>
        <v/>
      </c>
      <c r="I15" s="6"/>
      <c r="J15" s="74" t="s">
        <v>55</v>
      </c>
      <c r="K15" s="76"/>
      <c r="L15" s="76"/>
      <c r="M15" s="76"/>
      <c r="N15" s="76"/>
      <c r="O15" s="76"/>
      <c r="P15" s="75">
        <v>0.8</v>
      </c>
      <c r="Q15" s="76"/>
      <c r="R15" s="6"/>
      <c r="S15" s="6"/>
      <c r="T15" s="6"/>
      <c r="U15" s="6"/>
      <c r="V15" s="6"/>
      <c r="W15" s="6"/>
      <c r="X15" s="6"/>
    </row>
    <row r="16" spans="2:24">
      <c r="B16" s="7"/>
      <c r="C16" s="7"/>
      <c r="D16" s="7"/>
      <c r="E16" s="7"/>
      <c r="F16" s="7"/>
      <c r="G16" s="73" t="str">
        <f t="shared" si="1"/>
        <v/>
      </c>
      <c r="H16" s="73" t="str">
        <f t="shared" si="0"/>
        <v/>
      </c>
      <c r="I16" s="6"/>
      <c r="J16" s="74" t="s">
        <v>56</v>
      </c>
      <c r="K16" s="76"/>
      <c r="L16" s="76"/>
      <c r="M16" s="76"/>
      <c r="N16" s="76"/>
      <c r="O16" s="76"/>
      <c r="P16" s="76"/>
      <c r="Q16" s="75">
        <v>0.8</v>
      </c>
      <c r="R16" s="6"/>
      <c r="S16" s="6"/>
      <c r="T16" s="6"/>
      <c r="U16" s="6"/>
      <c r="V16" s="6"/>
      <c r="W16" s="6"/>
      <c r="X16" s="6"/>
    </row>
    <row r="17" spans="2:24">
      <c r="B17" s="8"/>
      <c r="C17" s="8"/>
      <c r="D17" s="8"/>
      <c r="E17" s="8"/>
      <c r="F17" s="8"/>
      <c r="G17" s="6"/>
      <c r="H17" s="6"/>
      <c r="I17" s="6"/>
      <c r="J17" s="77" t="s">
        <v>63</v>
      </c>
      <c r="K17" s="6"/>
      <c r="L17" s="6"/>
      <c r="M17" s="6"/>
      <c r="N17" s="6"/>
      <c r="O17" s="6"/>
      <c r="P17" s="6"/>
      <c r="Q17" s="6"/>
      <c r="R17" s="6"/>
      <c r="S17" s="6"/>
      <c r="T17" s="6"/>
      <c r="U17" s="6"/>
      <c r="V17" s="6"/>
      <c r="W17" s="6"/>
      <c r="X17" s="6"/>
    </row>
    <row r="18" spans="2:24">
      <c r="B18" s="8"/>
      <c r="C18" s="8"/>
      <c r="D18" s="8"/>
      <c r="E18" s="8"/>
      <c r="F18" s="8"/>
      <c r="G18" s="6"/>
      <c r="H18" s="6"/>
      <c r="I18" s="77"/>
      <c r="J18" s="6"/>
      <c r="K18" s="6"/>
      <c r="L18" s="6"/>
      <c r="M18" s="6"/>
      <c r="N18" s="6"/>
      <c r="O18" s="6"/>
      <c r="P18" s="6"/>
      <c r="Q18" s="6"/>
      <c r="R18" s="6"/>
      <c r="S18" s="6"/>
      <c r="T18" s="6"/>
      <c r="U18" s="6"/>
      <c r="V18" s="6"/>
      <c r="W18" s="6"/>
      <c r="X18" s="6"/>
    </row>
    <row r="19" spans="2:24">
      <c r="B19" s="8"/>
      <c r="C19" s="8"/>
      <c r="D19" s="8"/>
      <c r="E19" s="8"/>
      <c r="F19" s="8"/>
      <c r="G19" s="6"/>
      <c r="H19" s="6"/>
      <c r="I19" s="6"/>
      <c r="J19" s="6"/>
      <c r="K19" s="6"/>
      <c r="L19" s="6"/>
      <c r="M19" s="6"/>
      <c r="N19" s="6"/>
      <c r="O19" s="6"/>
      <c r="P19" s="6"/>
      <c r="Q19" s="6"/>
      <c r="R19" s="6"/>
      <c r="S19" s="6"/>
      <c r="T19" s="6"/>
      <c r="U19" s="6"/>
      <c r="V19" s="6"/>
      <c r="W19" s="6"/>
      <c r="X19" s="6"/>
    </row>
    <row r="20" spans="2:24">
      <c r="B20" s="8"/>
      <c r="C20" s="8"/>
      <c r="D20" s="8"/>
      <c r="E20" s="8"/>
      <c r="F20" s="8"/>
      <c r="G20" s="6"/>
      <c r="H20" s="6"/>
      <c r="I20" s="6"/>
      <c r="J20" s="6"/>
      <c r="K20" s="6"/>
      <c r="L20" s="6"/>
      <c r="M20" s="6"/>
      <c r="N20" s="6"/>
      <c r="O20" s="6"/>
      <c r="P20" s="6"/>
      <c r="Q20" s="6"/>
      <c r="R20" s="6"/>
      <c r="S20" s="6"/>
      <c r="T20" s="6"/>
      <c r="U20" s="6"/>
      <c r="V20" s="6"/>
      <c r="W20" s="6"/>
      <c r="X20" s="6"/>
    </row>
    <row r="21" spans="2:24">
      <c r="B21" s="8"/>
      <c r="C21" s="8"/>
      <c r="D21" s="8"/>
      <c r="E21" s="8"/>
      <c r="F21" s="8"/>
      <c r="G21" s="6"/>
      <c r="H21" s="6"/>
      <c r="I21" s="6"/>
      <c r="J21" s="6"/>
      <c r="K21" s="6"/>
      <c r="L21" s="6"/>
      <c r="M21" s="6"/>
      <c r="N21" s="6"/>
      <c r="O21" s="6"/>
      <c r="P21" s="6"/>
      <c r="Q21" s="6"/>
      <c r="R21" s="6"/>
      <c r="S21" s="6"/>
      <c r="T21" s="6"/>
      <c r="U21" s="6"/>
      <c r="V21" s="6"/>
      <c r="W21" s="6"/>
      <c r="X21" s="6"/>
    </row>
    <row r="22" spans="2:24">
      <c r="B22" s="8"/>
      <c r="C22" s="8"/>
      <c r="D22" s="8"/>
      <c r="E22" s="8"/>
      <c r="F22" s="8"/>
      <c r="G22" s="6"/>
      <c r="H22" s="6"/>
      <c r="I22" s="6"/>
      <c r="J22" s="6"/>
      <c r="K22" s="6"/>
      <c r="L22" s="6"/>
      <c r="M22" s="6"/>
      <c r="N22" s="6"/>
      <c r="O22" s="6"/>
      <c r="P22" s="6"/>
      <c r="Q22" s="6"/>
      <c r="R22" s="6"/>
      <c r="S22" s="6"/>
      <c r="T22" s="6"/>
      <c r="U22" s="6"/>
      <c r="V22" s="6"/>
      <c r="W22" s="6"/>
      <c r="X22" s="6"/>
    </row>
    <row r="23" spans="2:24">
      <c r="B23" s="8"/>
      <c r="C23" s="8"/>
      <c r="D23" s="8"/>
      <c r="E23" s="8"/>
      <c r="F23" s="8"/>
      <c r="G23" s="6"/>
      <c r="H23" s="6"/>
      <c r="I23" s="6"/>
      <c r="J23" s="6"/>
      <c r="K23" s="6"/>
      <c r="L23" s="6"/>
      <c r="M23" s="6"/>
      <c r="N23" s="6"/>
      <c r="O23" s="6"/>
      <c r="P23" s="6"/>
      <c r="Q23" s="6"/>
      <c r="R23" s="6"/>
      <c r="S23" s="6"/>
      <c r="T23" s="6"/>
      <c r="U23" s="6"/>
      <c r="V23" s="6"/>
      <c r="W23" s="6"/>
      <c r="X23" s="6"/>
    </row>
    <row r="24" spans="2:24">
      <c r="B24" s="8"/>
      <c r="C24" s="8"/>
      <c r="D24" s="8"/>
      <c r="E24" s="8"/>
      <c r="F24" s="8"/>
      <c r="G24" s="6"/>
      <c r="H24" s="6"/>
      <c r="I24" s="6"/>
      <c r="J24" s="6"/>
      <c r="K24" s="6"/>
      <c r="L24" s="6"/>
      <c r="M24" s="6"/>
      <c r="N24" s="6"/>
      <c r="O24" s="6"/>
      <c r="P24" s="6"/>
      <c r="Q24" s="6"/>
      <c r="R24" s="6"/>
      <c r="S24" s="6"/>
      <c r="T24" s="6"/>
      <c r="U24" s="6"/>
      <c r="V24" s="6"/>
      <c r="W24" s="6"/>
      <c r="X24" s="6"/>
    </row>
    <row r="25" spans="2:24">
      <c r="B25" s="8"/>
      <c r="C25" s="8"/>
      <c r="D25" s="8"/>
      <c r="E25" s="8"/>
      <c r="F25" s="8"/>
      <c r="G25" s="6"/>
      <c r="H25" s="6"/>
      <c r="I25" s="6"/>
      <c r="J25" s="6"/>
      <c r="K25" s="6"/>
      <c r="L25" s="6"/>
      <c r="M25" s="6"/>
      <c r="N25" s="6"/>
      <c r="O25" s="6"/>
      <c r="P25" s="6"/>
      <c r="Q25" s="6"/>
      <c r="R25" s="6"/>
      <c r="S25" s="6"/>
      <c r="T25" s="6"/>
      <c r="U25" s="6"/>
      <c r="V25" s="6"/>
      <c r="W25" s="6"/>
      <c r="X25" s="6"/>
    </row>
    <row r="26" spans="2:24">
      <c r="B26" s="8"/>
      <c r="C26" s="8"/>
      <c r="D26" s="8"/>
      <c r="E26" s="8"/>
      <c r="F26" s="8"/>
      <c r="G26" s="6"/>
      <c r="H26" s="6"/>
      <c r="I26" s="6"/>
      <c r="J26" s="6"/>
      <c r="K26" s="6"/>
      <c r="L26" s="6"/>
      <c r="M26" s="6"/>
      <c r="N26" s="6"/>
      <c r="O26" s="6"/>
      <c r="P26" s="6"/>
      <c r="Q26" s="6"/>
      <c r="R26" s="6"/>
      <c r="S26" s="6"/>
      <c r="T26" s="6"/>
      <c r="U26" s="6"/>
      <c r="V26" s="6"/>
      <c r="W26" s="6"/>
      <c r="X26" s="6"/>
    </row>
    <row r="27" spans="2:24">
      <c r="B27" s="8"/>
      <c r="C27" s="8"/>
      <c r="D27" s="8"/>
      <c r="E27" s="8"/>
      <c r="F27" s="8"/>
      <c r="G27" s="6"/>
      <c r="H27" s="6"/>
      <c r="I27" s="6"/>
      <c r="J27" s="6"/>
      <c r="K27" s="6"/>
      <c r="L27" s="6"/>
      <c r="M27" s="6"/>
      <c r="N27" s="6"/>
      <c r="O27" s="6"/>
      <c r="P27" s="6"/>
      <c r="Q27" s="6"/>
      <c r="R27" s="6"/>
      <c r="S27" s="6"/>
      <c r="T27" s="6"/>
      <c r="U27" s="6"/>
      <c r="V27" s="6"/>
      <c r="W27" s="6"/>
      <c r="X27" s="6"/>
    </row>
    <row r="28" spans="2:24">
      <c r="B28" s="6"/>
      <c r="C28" s="6"/>
      <c r="D28" s="6"/>
      <c r="E28" s="6"/>
      <c r="F28" s="6"/>
      <c r="G28" s="6"/>
      <c r="H28" s="6"/>
      <c r="I28" s="6"/>
      <c r="J28" s="6"/>
      <c r="K28" s="6"/>
      <c r="L28" s="6"/>
      <c r="M28" s="6"/>
      <c r="N28" s="6"/>
      <c r="O28" s="6"/>
      <c r="P28" s="6"/>
      <c r="Q28" s="6"/>
      <c r="R28" s="6"/>
      <c r="S28" s="6"/>
      <c r="T28" s="6"/>
      <c r="U28" s="6"/>
      <c r="V28" s="6"/>
      <c r="W28" s="6"/>
      <c r="X28" s="6"/>
    </row>
  </sheetData>
  <sheetProtection algorithmName="SHA-512" hashValue="X4hwwsmwby9FpzpM7nuaLKX3KVd95xD5C4J0nEhh4/V34OmTkICUmmTqTpnvsrsWIoVj/mNfNJHEGWLaZsVXNg==" saltValue="0XgQIwiuesrZIlb1ew690A==" spinCount="100000" sheet="1" objects="1" scenarios="1" formatColumns="0" formatRows="0" selectLockedCells="1"/>
  <mergeCells count="1">
    <mergeCell ref="K5:Q5"/>
  </mergeCells>
  <dataValidations count="3">
    <dataValidation type="list" allowBlank="1" showInputMessage="1" showErrorMessage="1" sqref="E7:E16" xr:uid="{DE8D1D92-4946-4444-9F44-260E60CC9DA2}">
      <formula1>$J$7:$J$16</formula1>
    </dataValidation>
    <dataValidation type="list" allowBlank="1" showInputMessage="1" showErrorMessage="1" sqref="F7:F16" xr:uid="{6696E7B2-8978-43BE-9C7F-BA4E2F10CA74}">
      <formula1>$K$6:$Q$6</formula1>
    </dataValidation>
    <dataValidation type="list" allowBlank="1" showInputMessage="1" showErrorMessage="1" sqref="B7:B16" xr:uid="{A6B27104-63B9-48F9-9F84-6E51F304F03D}">
      <formula1>"Lead Organisation, Partner,"</formula1>
    </dataValidation>
  </dataValidation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2EFAF8-29E5-4CCF-821C-07A5397D32F1}">
  <sheetPr>
    <tabColor theme="7"/>
  </sheetPr>
  <dimension ref="B2:K56"/>
  <sheetViews>
    <sheetView showGridLines="0" zoomScale="55" zoomScaleNormal="55" workbookViewId="0">
      <selection activeCell="I56" activeCellId="1" sqref="I22:K22 I56:K56"/>
    </sheetView>
  </sheetViews>
  <sheetFormatPr defaultRowHeight="15"/>
  <cols>
    <col min="1" max="1" width="4.28515625" customWidth="1"/>
    <col min="2" max="2" width="11.5703125" customWidth="1"/>
    <col min="3" max="3" width="64.42578125" customWidth="1"/>
    <col min="4" max="5" width="82.85546875" customWidth="1"/>
    <col min="6" max="7" width="17.42578125" customWidth="1"/>
    <col min="8" max="8" width="4.28515625" customWidth="1"/>
    <col min="9" max="11" width="19.42578125" customWidth="1"/>
  </cols>
  <sheetData>
    <row r="2" spans="2:11" s="5" customFormat="1" ht="21">
      <c r="B2" s="2" t="s">
        <v>64</v>
      </c>
      <c r="C2" s="3"/>
      <c r="D2" s="3"/>
      <c r="E2" s="3"/>
      <c r="F2" s="3"/>
      <c r="G2" s="3"/>
      <c r="H2" s="3"/>
      <c r="J2" s="4"/>
      <c r="K2" s="3"/>
    </row>
    <row r="4" spans="2:11">
      <c r="I4" s="9" t="s">
        <v>65</v>
      </c>
    </row>
    <row r="5" spans="2:11" s="12" customFormat="1" ht="30">
      <c r="B5" s="10" t="s">
        <v>66</v>
      </c>
      <c r="C5" s="11" t="s">
        <v>67</v>
      </c>
      <c r="D5" s="11" t="s">
        <v>68</v>
      </c>
      <c r="E5" s="11" t="s">
        <v>69</v>
      </c>
      <c r="F5" s="10" t="s">
        <v>70</v>
      </c>
      <c r="G5" s="10" t="s">
        <v>71</v>
      </c>
      <c r="H5"/>
      <c r="I5" s="40" t="s">
        <v>72</v>
      </c>
      <c r="J5" s="40" t="s">
        <v>73</v>
      </c>
      <c r="K5" s="40" t="s">
        <v>74</v>
      </c>
    </row>
    <row r="6" spans="2:11">
      <c r="B6" s="13" t="s">
        <v>75</v>
      </c>
      <c r="C6" s="14"/>
      <c r="D6" s="14"/>
      <c r="E6" s="14"/>
      <c r="F6" s="15"/>
      <c r="G6" s="15"/>
      <c r="I6" s="39">
        <f>SUMIFS('Work Package Breakdown'!M:M,'Work Package Breakdown'!$E:$E,$B6)</f>
        <v>0</v>
      </c>
      <c r="J6" s="39">
        <f>SUMIFS('Work Package Breakdown'!N:N,'Work Package Breakdown'!$E:$E,$B6)</f>
        <v>0</v>
      </c>
      <c r="K6" s="39">
        <f>SUMIFS('Work Package Breakdown'!O:O,'Work Package Breakdown'!$E:$E,$B6)</f>
        <v>0</v>
      </c>
    </row>
    <row r="7" spans="2:11">
      <c r="B7" s="13" t="s">
        <v>76</v>
      </c>
      <c r="C7" s="14"/>
      <c r="D7" s="14"/>
      <c r="E7" s="14"/>
      <c r="F7" s="15"/>
      <c r="G7" s="15"/>
      <c r="I7" s="39">
        <f>SUMIFS('Work Package Breakdown'!M:M,'Work Package Breakdown'!$E:$E,$B7)</f>
        <v>0</v>
      </c>
      <c r="J7" s="39">
        <f>SUMIFS('Work Package Breakdown'!N:N,'Work Package Breakdown'!$E:$E,$B7)</f>
        <v>0</v>
      </c>
      <c r="K7" s="39">
        <f>SUMIFS('Work Package Breakdown'!O:O,'Work Package Breakdown'!$E:$E,$B7)</f>
        <v>0</v>
      </c>
    </row>
    <row r="8" spans="2:11">
      <c r="B8" s="13" t="s">
        <v>77</v>
      </c>
      <c r="C8" s="14"/>
      <c r="D8" s="14"/>
      <c r="E8" s="14"/>
      <c r="F8" s="15"/>
      <c r="G8" s="15"/>
      <c r="I8" s="39">
        <f>SUMIFS('Work Package Breakdown'!M:M,'Work Package Breakdown'!$E:$E,$B8)</f>
        <v>0</v>
      </c>
      <c r="J8" s="39">
        <f>SUMIFS('Work Package Breakdown'!N:N,'Work Package Breakdown'!$E:$E,$B8)</f>
        <v>0</v>
      </c>
      <c r="K8" s="39">
        <f>SUMIFS('Work Package Breakdown'!O:O,'Work Package Breakdown'!$E:$E,$B8)</f>
        <v>0</v>
      </c>
    </row>
    <row r="9" spans="2:11">
      <c r="B9" s="13" t="s">
        <v>78</v>
      </c>
      <c r="C9" s="14"/>
      <c r="D9" s="14"/>
      <c r="E9" s="14"/>
      <c r="F9" s="15"/>
      <c r="G9" s="15"/>
      <c r="I9" s="39">
        <f>SUMIFS('Work Package Breakdown'!M:M,'Work Package Breakdown'!$E:$E,$B9)</f>
        <v>0</v>
      </c>
      <c r="J9" s="39">
        <f>SUMIFS('Work Package Breakdown'!N:N,'Work Package Breakdown'!$E:$E,$B9)</f>
        <v>0</v>
      </c>
      <c r="K9" s="39">
        <f>SUMIFS('Work Package Breakdown'!O:O,'Work Package Breakdown'!$E:$E,$B9)</f>
        <v>0</v>
      </c>
    </row>
    <row r="10" spans="2:11">
      <c r="B10" s="13" t="s">
        <v>79</v>
      </c>
      <c r="C10" s="14"/>
      <c r="D10" s="14"/>
      <c r="E10" s="14"/>
      <c r="F10" s="15"/>
      <c r="G10" s="15"/>
      <c r="I10" s="39">
        <f>SUMIFS('Work Package Breakdown'!M:M,'Work Package Breakdown'!$E:$E,$B10)</f>
        <v>0</v>
      </c>
      <c r="J10" s="39">
        <f>SUMIFS('Work Package Breakdown'!N:N,'Work Package Breakdown'!$E:$E,$B10)</f>
        <v>0</v>
      </c>
      <c r="K10" s="39">
        <f>SUMIFS('Work Package Breakdown'!O:O,'Work Package Breakdown'!$E:$E,$B10)</f>
        <v>0</v>
      </c>
    </row>
    <row r="11" spans="2:11">
      <c r="B11" s="13" t="s">
        <v>80</v>
      </c>
      <c r="C11" s="14"/>
      <c r="D11" s="14"/>
      <c r="E11" s="14"/>
      <c r="F11" s="15"/>
      <c r="G11" s="15"/>
      <c r="I11" s="39">
        <f>SUMIFS('Work Package Breakdown'!M:M,'Work Package Breakdown'!$E:$E,$B11)</f>
        <v>0</v>
      </c>
      <c r="J11" s="39">
        <f>SUMIFS('Work Package Breakdown'!N:N,'Work Package Breakdown'!$E:$E,$B11)</f>
        <v>0</v>
      </c>
      <c r="K11" s="39">
        <f>SUMIFS('Work Package Breakdown'!O:O,'Work Package Breakdown'!$E:$E,$B11)</f>
        <v>0</v>
      </c>
    </row>
    <row r="12" spans="2:11">
      <c r="B12" s="13" t="s">
        <v>81</v>
      </c>
      <c r="C12" s="14"/>
      <c r="D12" s="14"/>
      <c r="E12" s="14"/>
      <c r="F12" s="15"/>
      <c r="G12" s="15"/>
      <c r="I12" s="39">
        <f>SUMIFS('Work Package Breakdown'!M:M,'Work Package Breakdown'!$E:$E,$B12)</f>
        <v>0</v>
      </c>
      <c r="J12" s="39">
        <f>SUMIFS('Work Package Breakdown'!N:N,'Work Package Breakdown'!$E:$E,$B12)</f>
        <v>0</v>
      </c>
      <c r="K12" s="39">
        <f>SUMIFS('Work Package Breakdown'!O:O,'Work Package Breakdown'!$E:$E,$B12)</f>
        <v>0</v>
      </c>
    </row>
    <row r="13" spans="2:11">
      <c r="B13" s="13" t="s">
        <v>82</v>
      </c>
      <c r="C13" s="14"/>
      <c r="D13" s="14"/>
      <c r="E13" s="14"/>
      <c r="F13" s="15"/>
      <c r="G13" s="15"/>
      <c r="I13" s="39">
        <f>SUMIFS('Work Package Breakdown'!M:M,'Work Package Breakdown'!$E:$E,$B13)</f>
        <v>0</v>
      </c>
      <c r="J13" s="39">
        <f>SUMIFS('Work Package Breakdown'!N:N,'Work Package Breakdown'!$E:$E,$B13)</f>
        <v>0</v>
      </c>
      <c r="K13" s="39">
        <f>SUMIFS('Work Package Breakdown'!O:O,'Work Package Breakdown'!$E:$E,$B13)</f>
        <v>0</v>
      </c>
    </row>
    <row r="14" spans="2:11">
      <c r="B14" s="13" t="s">
        <v>83</v>
      </c>
      <c r="C14" s="14"/>
      <c r="D14" s="14"/>
      <c r="E14" s="14"/>
      <c r="F14" s="15"/>
      <c r="G14" s="15"/>
      <c r="I14" s="39">
        <f>SUMIFS('Work Package Breakdown'!M:M,'Work Package Breakdown'!$E:$E,$B14)</f>
        <v>0</v>
      </c>
      <c r="J14" s="39">
        <f>SUMIFS('Work Package Breakdown'!N:N,'Work Package Breakdown'!$E:$E,$B14)</f>
        <v>0</v>
      </c>
      <c r="K14" s="39">
        <f>SUMIFS('Work Package Breakdown'!O:O,'Work Package Breakdown'!$E:$E,$B14)</f>
        <v>0</v>
      </c>
    </row>
    <row r="15" spans="2:11">
      <c r="B15" s="13" t="s">
        <v>84</v>
      </c>
      <c r="C15" s="14"/>
      <c r="D15" s="14"/>
      <c r="E15" s="14"/>
      <c r="F15" s="15"/>
      <c r="G15" s="15"/>
      <c r="I15" s="39">
        <f>SUMIFS('Work Package Breakdown'!M:M,'Work Package Breakdown'!$E:$E,$B15)</f>
        <v>0</v>
      </c>
      <c r="J15" s="39">
        <f>SUMIFS('Work Package Breakdown'!N:N,'Work Package Breakdown'!$E:$E,$B15)</f>
        <v>0</v>
      </c>
      <c r="K15" s="39">
        <f>SUMIFS('Work Package Breakdown'!O:O,'Work Package Breakdown'!$E:$E,$B15)</f>
        <v>0</v>
      </c>
    </row>
    <row r="16" spans="2:11">
      <c r="B16" s="13" t="s">
        <v>85</v>
      </c>
      <c r="C16" s="14"/>
      <c r="D16" s="14"/>
      <c r="E16" s="14"/>
      <c r="F16" s="15"/>
      <c r="G16" s="15"/>
      <c r="I16" s="39">
        <f>SUMIFS('Work Package Breakdown'!M:M,'Work Package Breakdown'!$E:$E,$B16)</f>
        <v>0</v>
      </c>
      <c r="J16" s="39">
        <f>SUMIFS('Work Package Breakdown'!N:N,'Work Package Breakdown'!$E:$E,$B16)</f>
        <v>0</v>
      </c>
      <c r="K16" s="39">
        <f>SUMIFS('Work Package Breakdown'!O:O,'Work Package Breakdown'!$E:$E,$B16)</f>
        <v>0</v>
      </c>
    </row>
    <row r="17" spans="2:11">
      <c r="B17" s="13" t="s">
        <v>86</v>
      </c>
      <c r="C17" s="14"/>
      <c r="D17" s="14"/>
      <c r="E17" s="14"/>
      <c r="F17" s="15"/>
      <c r="G17" s="15"/>
      <c r="I17" s="39">
        <f>SUMIFS('Work Package Breakdown'!M:M,'Work Package Breakdown'!$E:$E,$B17)</f>
        <v>0</v>
      </c>
      <c r="J17" s="39">
        <f>SUMIFS('Work Package Breakdown'!N:N,'Work Package Breakdown'!$E:$E,$B17)</f>
        <v>0</v>
      </c>
      <c r="K17" s="39">
        <f>SUMIFS('Work Package Breakdown'!O:O,'Work Package Breakdown'!$E:$E,$B17)</f>
        <v>0</v>
      </c>
    </row>
    <row r="18" spans="2:11">
      <c r="B18" s="13" t="s">
        <v>87</v>
      </c>
      <c r="C18" s="14"/>
      <c r="D18" s="14"/>
      <c r="E18" s="14"/>
      <c r="F18" s="15"/>
      <c r="G18" s="15"/>
      <c r="I18" s="39">
        <f>SUMIFS('Work Package Breakdown'!M:M,'Work Package Breakdown'!$E:$E,$B18)</f>
        <v>0</v>
      </c>
      <c r="J18" s="39">
        <f>SUMIFS('Work Package Breakdown'!N:N,'Work Package Breakdown'!$E:$E,$B18)</f>
        <v>0</v>
      </c>
      <c r="K18" s="39">
        <f>SUMIFS('Work Package Breakdown'!O:O,'Work Package Breakdown'!$E:$E,$B18)</f>
        <v>0</v>
      </c>
    </row>
    <row r="19" spans="2:11">
      <c r="B19" s="13" t="s">
        <v>88</v>
      </c>
      <c r="C19" s="14"/>
      <c r="D19" s="14"/>
      <c r="E19" s="14"/>
      <c r="F19" s="15"/>
      <c r="G19" s="15"/>
      <c r="I19" s="39">
        <f>SUMIFS('Work Package Breakdown'!M:M,'Work Package Breakdown'!$E:$E,$B19)</f>
        <v>0</v>
      </c>
      <c r="J19" s="39">
        <f>SUMIFS('Work Package Breakdown'!N:N,'Work Package Breakdown'!$E:$E,$B19)</f>
        <v>0</v>
      </c>
      <c r="K19" s="39">
        <f>SUMIFS('Work Package Breakdown'!O:O,'Work Package Breakdown'!$E:$E,$B19)</f>
        <v>0</v>
      </c>
    </row>
    <row r="20" spans="2:11">
      <c r="B20" s="13" t="s">
        <v>89</v>
      </c>
      <c r="C20" s="14"/>
      <c r="D20" s="14"/>
      <c r="E20" s="14"/>
      <c r="F20" s="15"/>
      <c r="G20" s="15"/>
      <c r="I20" s="39">
        <f>SUMIFS('Work Package Breakdown'!M:M,'Work Package Breakdown'!$E:$E,$B20)</f>
        <v>0</v>
      </c>
      <c r="J20" s="39">
        <f>SUMIFS('Work Package Breakdown'!N:N,'Work Package Breakdown'!$E:$E,$B20)</f>
        <v>0</v>
      </c>
      <c r="K20" s="39">
        <f>SUMIFS('Work Package Breakdown'!O:O,'Work Package Breakdown'!$E:$E,$B20)</f>
        <v>0</v>
      </c>
    </row>
    <row r="21" spans="2:11">
      <c r="I21" s="41">
        <f>SUM(I6:I20)</f>
        <v>0</v>
      </c>
      <c r="J21" s="41">
        <f>SUM(J6:J20)</f>
        <v>0</v>
      </c>
      <c r="K21" s="41">
        <f>SUM(K6:K20)</f>
        <v>0</v>
      </c>
    </row>
    <row r="22" spans="2:11">
      <c r="I22" s="16">
        <f>'Work Package Breakdown'!M95-'MS WP Structure'!I21</f>
        <v>0</v>
      </c>
      <c r="J22" s="16">
        <f>'Work Package Breakdown'!N95-'MS WP Structure'!J21</f>
        <v>0</v>
      </c>
      <c r="K22" s="16">
        <f>'Work Package Breakdown'!O95-'MS WP Structure'!K21</f>
        <v>0</v>
      </c>
    </row>
    <row r="23" spans="2:11">
      <c r="I23" s="9" t="s">
        <v>90</v>
      </c>
    </row>
    <row r="24" spans="2:11" ht="30">
      <c r="B24" s="10" t="s">
        <v>91</v>
      </c>
      <c r="C24" s="11" t="s">
        <v>92</v>
      </c>
      <c r="D24" s="11" t="s">
        <v>93</v>
      </c>
      <c r="E24" s="11" t="s">
        <v>94</v>
      </c>
      <c r="F24" s="10" t="s">
        <v>95</v>
      </c>
      <c r="G24" s="10" t="s">
        <v>96</v>
      </c>
      <c r="I24" s="40" t="s">
        <v>72</v>
      </c>
      <c r="J24" s="40" t="s">
        <v>73</v>
      </c>
      <c r="K24" s="40" t="s">
        <v>74</v>
      </c>
    </row>
    <row r="25" spans="2:11">
      <c r="B25" s="13" t="s">
        <v>97</v>
      </c>
      <c r="C25" s="14"/>
      <c r="D25" s="14"/>
      <c r="E25" s="14"/>
      <c r="F25" s="15"/>
      <c r="G25" s="15"/>
      <c r="I25" s="39">
        <f>SUMIFS('Work Package Breakdown'!M:M,'Work Package Breakdown'!$C:$C,$B25)</f>
        <v>0</v>
      </c>
      <c r="J25" s="39">
        <f>SUMIFS('Work Package Breakdown'!N:N,'Work Package Breakdown'!$C:$C,$B25)</f>
        <v>0</v>
      </c>
      <c r="K25" s="39">
        <f>SUMIFS('Work Package Breakdown'!O:O,'Work Package Breakdown'!$C:$C,$B25)</f>
        <v>0</v>
      </c>
    </row>
    <row r="26" spans="2:11">
      <c r="B26" s="13" t="s">
        <v>98</v>
      </c>
      <c r="C26" s="14"/>
      <c r="D26" s="14"/>
      <c r="E26" s="14"/>
      <c r="F26" s="15"/>
      <c r="G26" s="15"/>
      <c r="I26" s="39">
        <f>SUMIFS('Work Package Breakdown'!M:M,'Work Package Breakdown'!$C:$C,$B26)</f>
        <v>0</v>
      </c>
      <c r="J26" s="39">
        <f>SUMIFS('Work Package Breakdown'!N:N,'Work Package Breakdown'!$C:$C,$B26)</f>
        <v>0</v>
      </c>
      <c r="K26" s="39">
        <f>SUMIFS('Work Package Breakdown'!O:O,'Work Package Breakdown'!$C:$C,$B26)</f>
        <v>0</v>
      </c>
    </row>
    <row r="27" spans="2:11">
      <c r="B27" s="13" t="s">
        <v>99</v>
      </c>
      <c r="C27" s="14"/>
      <c r="D27" s="14"/>
      <c r="E27" s="14"/>
      <c r="F27" s="15"/>
      <c r="G27" s="15"/>
      <c r="I27" s="39">
        <f>SUMIFS('Work Package Breakdown'!M:M,'Work Package Breakdown'!$C:$C,$B27)</f>
        <v>0</v>
      </c>
      <c r="J27" s="39">
        <f>SUMIFS('Work Package Breakdown'!N:N,'Work Package Breakdown'!$C:$C,$B27)</f>
        <v>0</v>
      </c>
      <c r="K27" s="39">
        <f>SUMIFS('Work Package Breakdown'!O:O,'Work Package Breakdown'!$C:$C,$B27)</f>
        <v>0</v>
      </c>
    </row>
    <row r="28" spans="2:11">
      <c r="B28" s="13" t="s">
        <v>100</v>
      </c>
      <c r="C28" s="14"/>
      <c r="D28" s="14"/>
      <c r="E28" s="14"/>
      <c r="F28" s="15"/>
      <c r="G28" s="15"/>
      <c r="I28" s="39">
        <f>SUMIFS('Work Package Breakdown'!M:M,'Work Package Breakdown'!$C:$C,$B28)</f>
        <v>0</v>
      </c>
      <c r="J28" s="39">
        <f>SUMIFS('Work Package Breakdown'!N:N,'Work Package Breakdown'!$C:$C,$B28)</f>
        <v>0</v>
      </c>
      <c r="K28" s="39">
        <f>SUMIFS('Work Package Breakdown'!O:O,'Work Package Breakdown'!$C:$C,$B28)</f>
        <v>0</v>
      </c>
    </row>
    <row r="29" spans="2:11">
      <c r="B29" s="13" t="s">
        <v>101</v>
      </c>
      <c r="C29" s="14"/>
      <c r="D29" s="14"/>
      <c r="E29" s="14"/>
      <c r="F29" s="15"/>
      <c r="G29" s="15"/>
      <c r="I29" s="39">
        <f>SUMIFS('Work Package Breakdown'!M:M,'Work Package Breakdown'!$C:$C,$B29)</f>
        <v>0</v>
      </c>
      <c r="J29" s="39">
        <f>SUMIFS('Work Package Breakdown'!N:N,'Work Package Breakdown'!$C:$C,$B29)</f>
        <v>0</v>
      </c>
      <c r="K29" s="39">
        <f>SUMIFS('Work Package Breakdown'!O:O,'Work Package Breakdown'!$C:$C,$B29)</f>
        <v>0</v>
      </c>
    </row>
    <row r="30" spans="2:11">
      <c r="B30" s="13" t="s">
        <v>102</v>
      </c>
      <c r="C30" s="14"/>
      <c r="D30" s="14"/>
      <c r="E30" s="14"/>
      <c r="F30" s="15"/>
      <c r="G30" s="15"/>
      <c r="I30" s="39">
        <f>SUMIFS('Work Package Breakdown'!M:M,'Work Package Breakdown'!$C:$C,$B30)</f>
        <v>0</v>
      </c>
      <c r="J30" s="39">
        <f>SUMIFS('Work Package Breakdown'!N:N,'Work Package Breakdown'!$C:$C,$B30)</f>
        <v>0</v>
      </c>
      <c r="K30" s="39">
        <f>SUMIFS('Work Package Breakdown'!O:O,'Work Package Breakdown'!$C:$C,$B30)</f>
        <v>0</v>
      </c>
    </row>
    <row r="31" spans="2:11">
      <c r="B31" s="13" t="s">
        <v>103</v>
      </c>
      <c r="C31" s="14"/>
      <c r="D31" s="14"/>
      <c r="E31" s="14"/>
      <c r="F31" s="15"/>
      <c r="G31" s="15"/>
      <c r="I31" s="39">
        <f>SUMIFS('Work Package Breakdown'!M:M,'Work Package Breakdown'!$C:$C,$B31)</f>
        <v>0</v>
      </c>
      <c r="J31" s="39">
        <f>SUMIFS('Work Package Breakdown'!N:N,'Work Package Breakdown'!$C:$C,$B31)</f>
        <v>0</v>
      </c>
      <c r="K31" s="39">
        <f>SUMIFS('Work Package Breakdown'!O:O,'Work Package Breakdown'!$C:$C,$B31)</f>
        <v>0</v>
      </c>
    </row>
    <row r="32" spans="2:11">
      <c r="B32" s="13" t="s">
        <v>104</v>
      </c>
      <c r="C32" s="14"/>
      <c r="D32" s="14"/>
      <c r="E32" s="14"/>
      <c r="F32" s="15"/>
      <c r="G32" s="15"/>
      <c r="I32" s="39">
        <f>SUMIFS('Work Package Breakdown'!M:M,'Work Package Breakdown'!$C:$C,$B32)</f>
        <v>0</v>
      </c>
      <c r="J32" s="39">
        <f>SUMIFS('Work Package Breakdown'!N:N,'Work Package Breakdown'!$C:$C,$B32)</f>
        <v>0</v>
      </c>
      <c r="K32" s="39">
        <f>SUMIFS('Work Package Breakdown'!O:O,'Work Package Breakdown'!$C:$C,$B32)</f>
        <v>0</v>
      </c>
    </row>
    <row r="33" spans="2:11">
      <c r="B33" s="13" t="s">
        <v>105</v>
      </c>
      <c r="C33" s="14"/>
      <c r="D33" s="14"/>
      <c r="E33" s="14"/>
      <c r="F33" s="15"/>
      <c r="G33" s="15"/>
      <c r="I33" s="39">
        <f>SUMIFS('Work Package Breakdown'!M:M,'Work Package Breakdown'!$C:$C,$B33)</f>
        <v>0</v>
      </c>
      <c r="J33" s="39">
        <f>SUMIFS('Work Package Breakdown'!N:N,'Work Package Breakdown'!$C:$C,$B33)</f>
        <v>0</v>
      </c>
      <c r="K33" s="39">
        <f>SUMIFS('Work Package Breakdown'!O:O,'Work Package Breakdown'!$C:$C,$B33)</f>
        <v>0</v>
      </c>
    </row>
    <row r="34" spans="2:11">
      <c r="B34" s="13" t="s">
        <v>106</v>
      </c>
      <c r="C34" s="14"/>
      <c r="D34" s="14"/>
      <c r="E34" s="14"/>
      <c r="F34" s="15"/>
      <c r="G34" s="15"/>
      <c r="I34" s="39">
        <f>SUMIFS('Work Package Breakdown'!M:M,'Work Package Breakdown'!$C:$C,$B34)</f>
        <v>0</v>
      </c>
      <c r="J34" s="39">
        <f>SUMIFS('Work Package Breakdown'!N:N,'Work Package Breakdown'!$C:$C,$B34)</f>
        <v>0</v>
      </c>
      <c r="K34" s="39">
        <f>SUMIFS('Work Package Breakdown'!O:O,'Work Package Breakdown'!$C:$C,$B34)</f>
        <v>0</v>
      </c>
    </row>
    <row r="35" spans="2:11">
      <c r="B35" s="13" t="s">
        <v>107</v>
      </c>
      <c r="C35" s="14"/>
      <c r="D35" s="14"/>
      <c r="E35" s="14"/>
      <c r="F35" s="15"/>
      <c r="G35" s="15"/>
      <c r="I35" s="39">
        <f>SUMIFS('Work Package Breakdown'!M:M,'Work Package Breakdown'!$C:$C,$B35)</f>
        <v>0</v>
      </c>
      <c r="J35" s="39">
        <f>SUMIFS('Work Package Breakdown'!N:N,'Work Package Breakdown'!$C:$C,$B35)</f>
        <v>0</v>
      </c>
      <c r="K35" s="39">
        <f>SUMIFS('Work Package Breakdown'!O:O,'Work Package Breakdown'!$C:$C,$B35)</f>
        <v>0</v>
      </c>
    </row>
    <row r="36" spans="2:11">
      <c r="B36" s="13" t="s">
        <v>108</v>
      </c>
      <c r="C36" s="14"/>
      <c r="D36" s="14"/>
      <c r="E36" s="14"/>
      <c r="F36" s="15"/>
      <c r="G36" s="15"/>
      <c r="I36" s="39">
        <f>SUMIFS('Work Package Breakdown'!M:M,'Work Package Breakdown'!$C:$C,$B36)</f>
        <v>0</v>
      </c>
      <c r="J36" s="39">
        <f>SUMIFS('Work Package Breakdown'!N:N,'Work Package Breakdown'!$C:$C,$B36)</f>
        <v>0</v>
      </c>
      <c r="K36" s="39">
        <f>SUMIFS('Work Package Breakdown'!O:O,'Work Package Breakdown'!$C:$C,$B36)</f>
        <v>0</v>
      </c>
    </row>
    <row r="37" spans="2:11">
      <c r="B37" s="13" t="s">
        <v>109</v>
      </c>
      <c r="C37" s="14"/>
      <c r="D37" s="14"/>
      <c r="E37" s="14"/>
      <c r="F37" s="15"/>
      <c r="G37" s="15"/>
      <c r="I37" s="39">
        <f>SUMIFS('Work Package Breakdown'!M:M,'Work Package Breakdown'!$C:$C,$B37)</f>
        <v>0</v>
      </c>
      <c r="J37" s="39">
        <f>SUMIFS('Work Package Breakdown'!N:N,'Work Package Breakdown'!$C:$C,$B37)</f>
        <v>0</v>
      </c>
      <c r="K37" s="39">
        <f>SUMIFS('Work Package Breakdown'!O:O,'Work Package Breakdown'!$C:$C,$B37)</f>
        <v>0</v>
      </c>
    </row>
    <row r="38" spans="2:11">
      <c r="B38" s="13" t="s">
        <v>110</v>
      </c>
      <c r="C38" s="14"/>
      <c r="D38" s="14"/>
      <c r="E38" s="14"/>
      <c r="F38" s="15"/>
      <c r="G38" s="15"/>
      <c r="I38" s="39">
        <f>SUMIFS('Work Package Breakdown'!M:M,'Work Package Breakdown'!$C:$C,$B38)</f>
        <v>0</v>
      </c>
      <c r="J38" s="39">
        <f>SUMIFS('Work Package Breakdown'!N:N,'Work Package Breakdown'!$C:$C,$B38)</f>
        <v>0</v>
      </c>
      <c r="K38" s="39">
        <f>SUMIFS('Work Package Breakdown'!O:O,'Work Package Breakdown'!$C:$C,$B38)</f>
        <v>0</v>
      </c>
    </row>
    <row r="39" spans="2:11">
      <c r="B39" s="13" t="s">
        <v>111</v>
      </c>
      <c r="C39" s="14"/>
      <c r="D39" s="14"/>
      <c r="E39" s="14"/>
      <c r="F39" s="15"/>
      <c r="G39" s="15"/>
      <c r="I39" s="39">
        <f>SUMIFS('Work Package Breakdown'!M:M,'Work Package Breakdown'!$C:$C,$B39)</f>
        <v>0</v>
      </c>
      <c r="J39" s="39">
        <f>SUMIFS('Work Package Breakdown'!N:N,'Work Package Breakdown'!$C:$C,$B39)</f>
        <v>0</v>
      </c>
      <c r="K39" s="39">
        <f>SUMIFS('Work Package Breakdown'!O:O,'Work Package Breakdown'!$C:$C,$B39)</f>
        <v>0</v>
      </c>
    </row>
    <row r="40" spans="2:11">
      <c r="B40" s="13" t="s">
        <v>112</v>
      </c>
      <c r="C40" s="14"/>
      <c r="D40" s="14"/>
      <c r="E40" s="14"/>
      <c r="F40" s="15"/>
      <c r="G40" s="15"/>
      <c r="I40" s="39">
        <f>SUMIFS('Work Package Breakdown'!M:M,'Work Package Breakdown'!$C:$C,$B40)</f>
        <v>0</v>
      </c>
      <c r="J40" s="39">
        <f>SUMIFS('Work Package Breakdown'!N:N,'Work Package Breakdown'!$C:$C,$B40)</f>
        <v>0</v>
      </c>
      <c r="K40" s="39">
        <f>SUMIFS('Work Package Breakdown'!O:O,'Work Package Breakdown'!$C:$C,$B40)</f>
        <v>0</v>
      </c>
    </row>
    <row r="41" spans="2:11">
      <c r="B41" s="13" t="s">
        <v>113</v>
      </c>
      <c r="C41" s="14"/>
      <c r="D41" s="14"/>
      <c r="E41" s="14"/>
      <c r="F41" s="15"/>
      <c r="G41" s="15"/>
      <c r="I41" s="39">
        <f>SUMIFS('Work Package Breakdown'!M:M,'Work Package Breakdown'!$C:$C,$B41)</f>
        <v>0</v>
      </c>
      <c r="J41" s="39">
        <f>SUMIFS('Work Package Breakdown'!N:N,'Work Package Breakdown'!$C:$C,$B41)</f>
        <v>0</v>
      </c>
      <c r="K41" s="39">
        <f>SUMIFS('Work Package Breakdown'!O:O,'Work Package Breakdown'!$C:$C,$B41)</f>
        <v>0</v>
      </c>
    </row>
    <row r="42" spans="2:11">
      <c r="B42" s="13" t="s">
        <v>114</v>
      </c>
      <c r="C42" s="14"/>
      <c r="D42" s="14"/>
      <c r="E42" s="14"/>
      <c r="F42" s="15"/>
      <c r="G42" s="15"/>
      <c r="I42" s="39">
        <f>SUMIFS('Work Package Breakdown'!M:M,'Work Package Breakdown'!$C:$C,$B42)</f>
        <v>0</v>
      </c>
      <c r="J42" s="39">
        <f>SUMIFS('Work Package Breakdown'!N:N,'Work Package Breakdown'!$C:$C,$B42)</f>
        <v>0</v>
      </c>
      <c r="K42" s="39">
        <f>SUMIFS('Work Package Breakdown'!O:O,'Work Package Breakdown'!$C:$C,$B42)</f>
        <v>0</v>
      </c>
    </row>
    <row r="43" spans="2:11">
      <c r="B43" s="13" t="s">
        <v>115</v>
      </c>
      <c r="C43" s="14"/>
      <c r="D43" s="14"/>
      <c r="E43" s="14"/>
      <c r="F43" s="15"/>
      <c r="G43" s="15"/>
      <c r="I43" s="39">
        <f>SUMIFS('Work Package Breakdown'!M:M,'Work Package Breakdown'!$C:$C,$B43)</f>
        <v>0</v>
      </c>
      <c r="J43" s="39">
        <f>SUMIFS('Work Package Breakdown'!N:N,'Work Package Breakdown'!$C:$C,$B43)</f>
        <v>0</v>
      </c>
      <c r="K43" s="39">
        <f>SUMIFS('Work Package Breakdown'!O:O,'Work Package Breakdown'!$C:$C,$B43)</f>
        <v>0</v>
      </c>
    </row>
    <row r="44" spans="2:11">
      <c r="B44" s="13" t="s">
        <v>116</v>
      </c>
      <c r="C44" s="14"/>
      <c r="D44" s="14"/>
      <c r="E44" s="14"/>
      <c r="F44" s="15"/>
      <c r="G44" s="15"/>
      <c r="I44" s="39">
        <f>SUMIFS('Work Package Breakdown'!M:M,'Work Package Breakdown'!$C:$C,$B44)</f>
        <v>0</v>
      </c>
      <c r="J44" s="39">
        <f>SUMIFS('Work Package Breakdown'!N:N,'Work Package Breakdown'!$C:$C,$B44)</f>
        <v>0</v>
      </c>
      <c r="K44" s="39">
        <f>SUMIFS('Work Package Breakdown'!O:O,'Work Package Breakdown'!$C:$C,$B44)</f>
        <v>0</v>
      </c>
    </row>
    <row r="45" spans="2:11">
      <c r="B45" s="13" t="s">
        <v>117</v>
      </c>
      <c r="C45" s="14"/>
      <c r="D45" s="14"/>
      <c r="E45" s="14"/>
      <c r="F45" s="15"/>
      <c r="G45" s="15"/>
      <c r="I45" s="39">
        <f>SUMIFS('Work Package Breakdown'!M:M,'Work Package Breakdown'!$C:$C,$B45)</f>
        <v>0</v>
      </c>
      <c r="J45" s="39">
        <f>SUMIFS('Work Package Breakdown'!N:N,'Work Package Breakdown'!$C:$C,$B45)</f>
        <v>0</v>
      </c>
      <c r="K45" s="39">
        <f>SUMIFS('Work Package Breakdown'!O:O,'Work Package Breakdown'!$C:$C,$B45)</f>
        <v>0</v>
      </c>
    </row>
    <row r="46" spans="2:11">
      <c r="B46" s="13" t="s">
        <v>118</v>
      </c>
      <c r="C46" s="14"/>
      <c r="D46" s="14"/>
      <c r="E46" s="14"/>
      <c r="F46" s="15"/>
      <c r="G46" s="15"/>
      <c r="I46" s="39">
        <f>SUMIFS('Work Package Breakdown'!M:M,'Work Package Breakdown'!$C:$C,$B46)</f>
        <v>0</v>
      </c>
      <c r="J46" s="39">
        <f>SUMIFS('Work Package Breakdown'!N:N,'Work Package Breakdown'!$C:$C,$B46)</f>
        <v>0</v>
      </c>
      <c r="K46" s="39">
        <f>SUMIFS('Work Package Breakdown'!O:O,'Work Package Breakdown'!$C:$C,$B46)</f>
        <v>0</v>
      </c>
    </row>
    <row r="47" spans="2:11">
      <c r="B47" s="13" t="s">
        <v>119</v>
      </c>
      <c r="C47" s="14"/>
      <c r="D47" s="14"/>
      <c r="E47" s="14"/>
      <c r="F47" s="15"/>
      <c r="G47" s="15"/>
      <c r="I47" s="39">
        <f>SUMIFS('Work Package Breakdown'!M:M,'Work Package Breakdown'!$C:$C,$B47)</f>
        <v>0</v>
      </c>
      <c r="J47" s="39">
        <f>SUMIFS('Work Package Breakdown'!N:N,'Work Package Breakdown'!$C:$C,$B47)</f>
        <v>0</v>
      </c>
      <c r="K47" s="39">
        <f>SUMIFS('Work Package Breakdown'!O:O,'Work Package Breakdown'!$C:$C,$B47)</f>
        <v>0</v>
      </c>
    </row>
    <row r="48" spans="2:11">
      <c r="B48" s="13" t="s">
        <v>120</v>
      </c>
      <c r="C48" s="14"/>
      <c r="D48" s="14"/>
      <c r="E48" s="14"/>
      <c r="F48" s="15"/>
      <c r="G48" s="15"/>
      <c r="I48" s="39">
        <f>SUMIFS('Work Package Breakdown'!M:M,'Work Package Breakdown'!$C:$C,$B48)</f>
        <v>0</v>
      </c>
      <c r="J48" s="39">
        <f>SUMIFS('Work Package Breakdown'!N:N,'Work Package Breakdown'!$C:$C,$B48)</f>
        <v>0</v>
      </c>
      <c r="K48" s="39">
        <f>SUMIFS('Work Package Breakdown'!O:O,'Work Package Breakdown'!$C:$C,$B48)</f>
        <v>0</v>
      </c>
    </row>
    <row r="49" spans="2:11">
      <c r="B49" s="13" t="s">
        <v>121</v>
      </c>
      <c r="C49" s="14"/>
      <c r="D49" s="14"/>
      <c r="E49" s="14"/>
      <c r="F49" s="15"/>
      <c r="G49" s="15"/>
      <c r="I49" s="39">
        <f>SUMIFS('Work Package Breakdown'!M:M,'Work Package Breakdown'!$C:$C,$B49)</f>
        <v>0</v>
      </c>
      <c r="J49" s="39">
        <f>SUMIFS('Work Package Breakdown'!N:N,'Work Package Breakdown'!$C:$C,$B49)</f>
        <v>0</v>
      </c>
      <c r="K49" s="39">
        <f>SUMIFS('Work Package Breakdown'!O:O,'Work Package Breakdown'!$C:$C,$B49)</f>
        <v>0</v>
      </c>
    </row>
    <row r="50" spans="2:11">
      <c r="B50" s="13" t="s">
        <v>122</v>
      </c>
      <c r="C50" s="14"/>
      <c r="D50" s="14"/>
      <c r="E50" s="14"/>
      <c r="F50" s="15"/>
      <c r="G50" s="15"/>
      <c r="I50" s="39">
        <f>SUMIFS('Work Package Breakdown'!M:M,'Work Package Breakdown'!$C:$C,$B50)</f>
        <v>0</v>
      </c>
      <c r="J50" s="39">
        <f>SUMIFS('Work Package Breakdown'!N:N,'Work Package Breakdown'!$C:$C,$B50)</f>
        <v>0</v>
      </c>
      <c r="K50" s="39">
        <f>SUMIFS('Work Package Breakdown'!O:O,'Work Package Breakdown'!$C:$C,$B50)</f>
        <v>0</v>
      </c>
    </row>
    <row r="51" spans="2:11">
      <c r="B51" s="13" t="s">
        <v>123</v>
      </c>
      <c r="C51" s="14"/>
      <c r="D51" s="14"/>
      <c r="E51" s="14"/>
      <c r="F51" s="15"/>
      <c r="G51" s="15"/>
      <c r="I51" s="39">
        <f>SUMIFS('Work Package Breakdown'!M:M,'Work Package Breakdown'!$C:$C,$B51)</f>
        <v>0</v>
      </c>
      <c r="J51" s="39">
        <f>SUMIFS('Work Package Breakdown'!N:N,'Work Package Breakdown'!$C:$C,$B51)</f>
        <v>0</v>
      </c>
      <c r="K51" s="39">
        <f>SUMIFS('Work Package Breakdown'!O:O,'Work Package Breakdown'!$C:$C,$B51)</f>
        <v>0</v>
      </c>
    </row>
    <row r="52" spans="2:11">
      <c r="B52" s="13" t="s">
        <v>124</v>
      </c>
      <c r="C52" s="14"/>
      <c r="D52" s="14"/>
      <c r="E52" s="14"/>
      <c r="F52" s="15"/>
      <c r="G52" s="15"/>
      <c r="I52" s="39">
        <f>SUMIFS('Work Package Breakdown'!M:M,'Work Package Breakdown'!$C:$C,$B52)</f>
        <v>0</v>
      </c>
      <c r="J52" s="39">
        <f>SUMIFS('Work Package Breakdown'!N:N,'Work Package Breakdown'!$C:$C,$B52)</f>
        <v>0</v>
      </c>
      <c r="K52" s="39">
        <f>SUMIFS('Work Package Breakdown'!O:O,'Work Package Breakdown'!$C:$C,$B52)</f>
        <v>0</v>
      </c>
    </row>
    <row r="53" spans="2:11">
      <c r="B53" s="13" t="s">
        <v>125</v>
      </c>
      <c r="C53" s="14"/>
      <c r="D53" s="14"/>
      <c r="E53" s="14"/>
      <c r="F53" s="15"/>
      <c r="G53" s="15"/>
      <c r="I53" s="39">
        <f>SUMIFS('Work Package Breakdown'!M:M,'Work Package Breakdown'!$C:$C,$B53)</f>
        <v>0</v>
      </c>
      <c r="J53" s="39">
        <f>SUMIFS('Work Package Breakdown'!N:N,'Work Package Breakdown'!$C:$C,$B53)</f>
        <v>0</v>
      </c>
      <c r="K53" s="39">
        <f>SUMIFS('Work Package Breakdown'!O:O,'Work Package Breakdown'!$C:$C,$B53)</f>
        <v>0</v>
      </c>
    </row>
    <row r="54" spans="2:11">
      <c r="B54" s="13" t="s">
        <v>126</v>
      </c>
      <c r="C54" s="14"/>
      <c r="D54" s="14"/>
      <c r="E54" s="14"/>
      <c r="F54" s="15"/>
      <c r="G54" s="15"/>
      <c r="I54" s="39">
        <f>SUMIFS('Work Package Breakdown'!M:M,'Work Package Breakdown'!$C:$C,$B54)</f>
        <v>0</v>
      </c>
      <c r="J54" s="39">
        <f>SUMIFS('Work Package Breakdown'!N:N,'Work Package Breakdown'!$C:$C,$B54)</f>
        <v>0</v>
      </c>
      <c r="K54" s="39">
        <f>SUMIFS('Work Package Breakdown'!O:O,'Work Package Breakdown'!$C:$C,$B54)</f>
        <v>0</v>
      </c>
    </row>
    <row r="55" spans="2:11">
      <c r="I55" s="41">
        <f>SUM(I25:I54)</f>
        <v>0</v>
      </c>
      <c r="J55" s="41">
        <f>SUM(J25:J54)</f>
        <v>0</v>
      </c>
      <c r="K55" s="41">
        <f>SUM(K25:K54)</f>
        <v>0</v>
      </c>
    </row>
    <row r="56" spans="2:11">
      <c r="I56" s="16">
        <f>I55-I21</f>
        <v>0</v>
      </c>
      <c r="J56" s="16">
        <f>J55-J21</f>
        <v>0</v>
      </c>
      <c r="K56" s="16">
        <f>K55-K21</f>
        <v>0</v>
      </c>
    </row>
  </sheetData>
  <sheetProtection algorithmName="SHA-512" hashValue="BHn4dibDzmvn+BIubOhpQeEVVmxkXLbNEEx35iiup6ybNdoYSptofYK2EhXN0SCTP3YrDS6tVhgK9LHdgF4C/g==" saltValue="/FsHk1Q6XdrlgiI/nLvEog==" spinCount="100000" sheet="1" objects="1" scenarios="1" formatColumns="0" formatRows="0"/>
  <dataValidations count="1">
    <dataValidation type="list" allowBlank="1" showInputMessage="1" showErrorMessage="1" sqref="G25:G54" xr:uid="{ED731F42-FAAE-4241-AD09-2D587698D253}">
      <formula1>$B$6:$B$20</formula1>
    </dataValidation>
  </dataValidation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E1EDC4-CC10-4A97-BA6B-093CD50B7652}">
  <sheetPr>
    <tabColor theme="7"/>
  </sheetPr>
  <dimension ref="A2:H14"/>
  <sheetViews>
    <sheetView showGridLines="0" tabSelected="1" zoomScale="70" zoomScaleNormal="70" workbookViewId="0">
      <selection activeCell="G7" sqref="G7"/>
    </sheetView>
  </sheetViews>
  <sheetFormatPr defaultRowHeight="15"/>
  <cols>
    <col min="1" max="1" width="7.85546875" customWidth="1"/>
    <col min="2" max="2" width="27.140625" customWidth="1"/>
    <col min="3" max="3" width="16.7109375" customWidth="1"/>
    <col min="4" max="4" width="74.5703125" customWidth="1"/>
    <col min="5" max="5" width="17.140625" customWidth="1"/>
    <col min="6" max="6" width="40.5703125" customWidth="1"/>
    <col min="7" max="7" width="61.5703125" customWidth="1"/>
  </cols>
  <sheetData>
    <row r="2" spans="1:8" ht="23.25" customHeight="1">
      <c r="A2" s="46"/>
      <c r="B2" s="47" t="s">
        <v>127</v>
      </c>
      <c r="C2" s="46"/>
      <c r="D2" s="46"/>
      <c r="E2" s="46"/>
      <c r="F2" s="46"/>
      <c r="G2" s="46"/>
      <c r="H2" s="46"/>
    </row>
    <row r="4" spans="1:8" ht="30.75">
      <c r="B4" s="42" t="s">
        <v>44</v>
      </c>
      <c r="C4" s="42" t="s">
        <v>128</v>
      </c>
      <c r="D4" s="42" t="s">
        <v>41</v>
      </c>
      <c r="E4" s="42" t="s">
        <v>46</v>
      </c>
      <c r="F4" s="42" t="s">
        <v>129</v>
      </c>
      <c r="G4" s="42" t="s">
        <v>130</v>
      </c>
    </row>
    <row r="5" spans="1:8">
      <c r="B5" s="44">
        <f>'Subsidy Control Category'!C7</f>
        <v>0</v>
      </c>
      <c r="C5" s="45" t="str">
        <f>'Subsidy Control Category'!G7</f>
        <v/>
      </c>
      <c r="D5" s="44">
        <f>'Subsidy Control Category'!E7</f>
        <v>0</v>
      </c>
      <c r="E5" s="44">
        <f>'Subsidy Control Category'!F7</f>
        <v>0</v>
      </c>
      <c r="F5" s="43"/>
      <c r="G5" s="43"/>
    </row>
    <row r="6" spans="1:8">
      <c r="B6" s="44">
        <f>'Subsidy Control Category'!C8</f>
        <v>0</v>
      </c>
      <c r="C6" s="45" t="str">
        <f>'Subsidy Control Category'!G8</f>
        <v/>
      </c>
      <c r="D6" s="44">
        <f>'Subsidy Control Category'!E8</f>
        <v>0</v>
      </c>
      <c r="E6" s="44">
        <f>'Subsidy Control Category'!F8</f>
        <v>0</v>
      </c>
      <c r="F6" s="43"/>
      <c r="G6" s="43"/>
    </row>
    <row r="7" spans="1:8">
      <c r="B7" s="44">
        <f>'Subsidy Control Category'!C9</f>
        <v>0</v>
      </c>
      <c r="C7" s="45" t="str">
        <f>'Subsidy Control Category'!G9</f>
        <v/>
      </c>
      <c r="D7" s="44">
        <f>'Subsidy Control Category'!E9</f>
        <v>0</v>
      </c>
      <c r="E7" s="44">
        <f>'Subsidy Control Category'!F9</f>
        <v>0</v>
      </c>
      <c r="F7" s="43"/>
      <c r="G7" s="43"/>
    </row>
    <row r="8" spans="1:8">
      <c r="B8" s="44">
        <f>'Subsidy Control Category'!C10</f>
        <v>0</v>
      </c>
      <c r="C8" s="45" t="str">
        <f>'Subsidy Control Category'!G10</f>
        <v/>
      </c>
      <c r="D8" s="44">
        <f>'Subsidy Control Category'!E10</f>
        <v>0</v>
      </c>
      <c r="E8" s="44">
        <f>'Subsidy Control Category'!F10</f>
        <v>0</v>
      </c>
      <c r="F8" s="43"/>
      <c r="G8" s="43"/>
    </row>
    <row r="9" spans="1:8">
      <c r="B9" s="44">
        <f>'Subsidy Control Category'!C11</f>
        <v>0</v>
      </c>
      <c r="C9" s="45" t="str">
        <f>'Subsidy Control Category'!G11</f>
        <v/>
      </c>
      <c r="D9" s="44">
        <f>'Subsidy Control Category'!E11</f>
        <v>0</v>
      </c>
      <c r="E9" s="44">
        <f>'Subsidy Control Category'!F11</f>
        <v>0</v>
      </c>
      <c r="F9" s="43"/>
      <c r="G9" s="43"/>
    </row>
    <row r="10" spans="1:8">
      <c r="B10" s="44">
        <f>'Subsidy Control Category'!C12</f>
        <v>0</v>
      </c>
      <c r="C10" s="45" t="str">
        <f>'Subsidy Control Category'!G12</f>
        <v/>
      </c>
      <c r="D10" s="44">
        <f>'Subsidy Control Category'!E12</f>
        <v>0</v>
      </c>
      <c r="E10" s="44">
        <f>'Subsidy Control Category'!F12</f>
        <v>0</v>
      </c>
      <c r="F10" s="43"/>
      <c r="G10" s="43"/>
    </row>
    <row r="11" spans="1:8">
      <c r="B11" s="44">
        <f>'Subsidy Control Category'!C13</f>
        <v>0</v>
      </c>
      <c r="C11" s="45" t="str">
        <f>'Subsidy Control Category'!G13</f>
        <v/>
      </c>
      <c r="D11" s="44">
        <f>'Subsidy Control Category'!E13</f>
        <v>0</v>
      </c>
      <c r="E11" s="44">
        <f>'Subsidy Control Category'!F13</f>
        <v>0</v>
      </c>
      <c r="F11" s="43"/>
      <c r="G11" s="43"/>
    </row>
    <row r="12" spans="1:8">
      <c r="B12" s="44">
        <f>'Subsidy Control Category'!C14</f>
        <v>0</v>
      </c>
      <c r="C12" s="45" t="str">
        <f>'Subsidy Control Category'!G14</f>
        <v/>
      </c>
      <c r="D12" s="44">
        <f>'Subsidy Control Category'!E14</f>
        <v>0</v>
      </c>
      <c r="E12" s="44">
        <f>'Subsidy Control Category'!F14</f>
        <v>0</v>
      </c>
      <c r="F12" s="43"/>
      <c r="G12" s="43"/>
    </row>
    <row r="13" spans="1:8">
      <c r="B13" s="44">
        <f>'Subsidy Control Category'!C15</f>
        <v>0</v>
      </c>
      <c r="C13" s="45" t="str">
        <f>'Subsidy Control Category'!G15</f>
        <v/>
      </c>
      <c r="D13" s="44">
        <f>'Subsidy Control Category'!E15</f>
        <v>0</v>
      </c>
      <c r="E13" s="44">
        <f>'Subsidy Control Category'!F15</f>
        <v>0</v>
      </c>
      <c r="F13" s="43"/>
      <c r="G13" s="43"/>
    </row>
    <row r="14" spans="1:8">
      <c r="B14" s="44">
        <f>'Subsidy Control Category'!C16</f>
        <v>0</v>
      </c>
      <c r="C14" s="45" t="str">
        <f>'Subsidy Control Category'!G16</f>
        <v/>
      </c>
      <c r="D14" s="44">
        <f>'Subsidy Control Category'!E16</f>
        <v>0</v>
      </c>
      <c r="E14" s="44">
        <f>'Subsidy Control Category'!F16</f>
        <v>0</v>
      </c>
      <c r="F14" s="43"/>
      <c r="G14" s="43"/>
    </row>
  </sheetData>
  <sheetProtection algorithmName="SHA-512" hashValue="+QxgTCAGM7FVSTCXVvlmU6A2CgyTXZckDs7O/JRCaaFrhHOrdVfo/BSZ6iIYQMAumxwYi3Ys8rPa/5ydMtmzQw==" saltValue="wNa6SxjNxFeOlBiKk4K6yg==" spinCount="100000" sheet="1" objects="1" scenarios="1"/>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0B3C25-AC1E-7A4B-B854-6FD71A89F54D}">
  <sheetPr>
    <tabColor rgb="FFFFC000"/>
  </sheetPr>
  <dimension ref="A1:O121"/>
  <sheetViews>
    <sheetView showGridLines="0" zoomScale="90" zoomScaleNormal="90" workbookViewId="0">
      <pane ySplit="3" topLeftCell="D52" activePane="bottomLeft" state="frozen"/>
      <selection pane="bottomLeft" activeCell="J57" sqref="J57"/>
    </sheetView>
  </sheetViews>
  <sheetFormatPr defaultColWidth="8.85546875" defaultRowHeight="12"/>
  <cols>
    <col min="1" max="1" width="8.85546875" style="6"/>
    <col min="2" max="2" width="6.28515625" style="6" customWidth="1"/>
    <col min="3" max="3" width="8.5703125" style="6" customWidth="1"/>
    <col min="4" max="4" width="38.5703125" style="6" customWidth="1"/>
    <col min="5" max="5" width="9.140625" style="6" customWidth="1"/>
    <col min="6" max="6" width="18.5703125" style="6" bestFit="1" customWidth="1"/>
    <col min="7" max="7" width="27.7109375" style="6" bestFit="1" customWidth="1"/>
    <col min="8" max="8" width="24.85546875" style="6" bestFit="1" customWidth="1"/>
    <col min="9" max="9" width="17.7109375" style="6" bestFit="1" customWidth="1"/>
    <col min="10" max="10" width="10" style="6" bestFit="1" customWidth="1"/>
    <col min="11" max="11" width="17" style="6" bestFit="1" customWidth="1"/>
    <col min="12" max="12" width="15.42578125" style="6" bestFit="1" customWidth="1"/>
    <col min="13" max="14" width="18.140625" style="6" customWidth="1"/>
    <col min="15" max="15" width="19.42578125" style="6" customWidth="1"/>
    <col min="16" max="17" width="8.85546875" style="6"/>
    <col min="18" max="18" width="14.28515625" style="6" customWidth="1"/>
    <col min="19" max="16384" width="8.85546875" style="6"/>
  </cols>
  <sheetData>
    <row r="1" spans="1:15" ht="27" customHeight="1">
      <c r="A1" s="17"/>
      <c r="B1" s="69" t="s">
        <v>131</v>
      </c>
      <c r="C1" s="17"/>
      <c r="D1" s="17"/>
      <c r="E1" s="17"/>
      <c r="F1" s="17"/>
      <c r="G1" s="17"/>
      <c r="H1" s="17"/>
      <c r="I1" s="17"/>
      <c r="J1" s="17"/>
      <c r="K1" s="17"/>
      <c r="L1" s="17"/>
      <c r="M1" s="17"/>
      <c r="N1" s="17"/>
      <c r="O1" s="17"/>
    </row>
    <row r="2" spans="1:15">
      <c r="B2" s="19" t="s">
        <v>132</v>
      </c>
      <c r="D2" s="18"/>
      <c r="E2" s="18"/>
      <c r="F2" s="18"/>
      <c r="G2" s="18"/>
      <c r="H2" s="18"/>
      <c r="I2" s="18"/>
      <c r="J2" s="18"/>
      <c r="K2" s="18"/>
      <c r="L2" s="18"/>
      <c r="O2" s="19"/>
    </row>
    <row r="3" spans="1:15" ht="48.4" customHeight="1">
      <c r="B3" s="20" t="s">
        <v>133</v>
      </c>
      <c r="C3" s="20" t="s">
        <v>91</v>
      </c>
      <c r="D3" s="20" t="s">
        <v>134</v>
      </c>
      <c r="E3" s="21" t="s">
        <v>135</v>
      </c>
      <c r="F3" s="21" t="s">
        <v>136</v>
      </c>
      <c r="G3" s="21" t="s">
        <v>137</v>
      </c>
      <c r="H3" s="21" t="s">
        <v>138</v>
      </c>
      <c r="I3" s="21" t="s">
        <v>139</v>
      </c>
      <c r="J3" s="21" t="s">
        <v>140</v>
      </c>
      <c r="K3" s="21" t="s">
        <v>141</v>
      </c>
      <c r="L3" s="21" t="s">
        <v>142</v>
      </c>
      <c r="M3" s="21" t="s">
        <v>143</v>
      </c>
      <c r="N3" s="21" t="s">
        <v>144</v>
      </c>
      <c r="O3" s="21" t="s">
        <v>74</v>
      </c>
    </row>
    <row r="4" spans="1:15">
      <c r="B4" s="22">
        <v>1</v>
      </c>
      <c r="C4" s="23"/>
      <c r="D4" s="24" t="str">
        <f>IF($C4="","",INDEX('MS WP Structure'!$C:$C,MATCH($C4,'MS WP Structure'!$B:$B,0)))</f>
        <v/>
      </c>
      <c r="E4" s="24" t="str">
        <f>IF($C4="","",INDEX('MS WP Structure'!$G:$G,MATCH($C4,'MS WP Structure'!$B:$B,0)))</f>
        <v/>
      </c>
      <c r="F4" s="27"/>
      <c r="G4" s="27"/>
      <c r="H4" s="28"/>
      <c r="I4" s="25" t="str">
        <f>IFERROR(INDEX('Subsidy Control Category'!$F$7:$F$16,MATCH($F4,'Subsidy Control Category'!$C$7:$C$16,0)),"")</f>
        <v/>
      </c>
      <c r="J4" s="25" t="str">
        <f>IFERROR(INDEX('Subsidy Control Category'!$G$7:$G$16,MATCH($F4,'Subsidy Control Category'!$C$7:$C$16,0)),"")</f>
        <v/>
      </c>
      <c r="K4" s="29">
        <v>0</v>
      </c>
      <c r="L4" s="78">
        <v>0</v>
      </c>
      <c r="M4" s="26">
        <f>IF($J4="",0,$O4*$J4)</f>
        <v>0</v>
      </c>
      <c r="N4" s="26">
        <f>O4-M4</f>
        <v>0</v>
      </c>
      <c r="O4" s="26">
        <f>(K4*L4)</f>
        <v>0</v>
      </c>
    </row>
    <row r="5" spans="1:15">
      <c r="B5" s="22">
        <v>2</v>
      </c>
      <c r="C5" s="23"/>
      <c r="D5" s="24" t="str">
        <f>IF($C5="","",INDEX('MS WP Structure'!$C:$C,MATCH($C5,'MS WP Structure'!$B:$B,0)))</f>
        <v/>
      </c>
      <c r="E5" s="24" t="str">
        <f>IF($C5="","",INDEX('MS WP Structure'!$G:$G,MATCH($C5,'MS WP Structure'!$B:$B,0)))</f>
        <v/>
      </c>
      <c r="F5" s="27"/>
      <c r="G5" s="27"/>
      <c r="H5" s="28"/>
      <c r="I5" s="25" t="str">
        <f>IFERROR(INDEX('Subsidy Control Category'!$F$7:$F$16,MATCH($F5,'Subsidy Control Category'!$C$7:$C$16,0)),"")</f>
        <v/>
      </c>
      <c r="J5" s="25" t="str">
        <f>IFERROR(INDEX('Subsidy Control Category'!$G$7:$G$16,MATCH($F5,'Subsidy Control Category'!$C$7:$C$16,0)),"")</f>
        <v/>
      </c>
      <c r="K5" s="29">
        <v>0</v>
      </c>
      <c r="L5" s="78">
        <v>0</v>
      </c>
      <c r="M5" s="26">
        <f t="shared" ref="M5:M68" si="0">IF($J5="",0,$O5*$J5)</f>
        <v>0</v>
      </c>
      <c r="N5" s="26">
        <f t="shared" ref="N5:N68" si="1">O5-M5</f>
        <v>0</v>
      </c>
      <c r="O5" s="26">
        <f t="shared" ref="O5:O68" si="2">(K5*L5)</f>
        <v>0</v>
      </c>
    </row>
    <row r="6" spans="1:15">
      <c r="B6" s="22">
        <v>3</v>
      </c>
      <c r="C6" s="23"/>
      <c r="D6" s="24" t="str">
        <f>IF($C6="","",INDEX('MS WP Structure'!$C:$C,MATCH($C6,'MS WP Structure'!$B:$B,0)))</f>
        <v/>
      </c>
      <c r="E6" s="24" t="str">
        <f>IF($C6="","",INDEX('MS WP Structure'!$G:$G,MATCH($C6,'MS WP Structure'!$B:$B,0)))</f>
        <v/>
      </c>
      <c r="F6" s="27"/>
      <c r="G6" s="27"/>
      <c r="H6" s="28"/>
      <c r="I6" s="25" t="str">
        <f>IFERROR(INDEX('Subsidy Control Category'!$F$7:$F$16,MATCH($F6,'Subsidy Control Category'!$C$7:$C$16,0)),"")</f>
        <v/>
      </c>
      <c r="J6" s="25" t="str">
        <f>IFERROR(INDEX('Subsidy Control Category'!$G$7:$G$16,MATCH($F6,'Subsidy Control Category'!$C$7:$C$16,0)),"")</f>
        <v/>
      </c>
      <c r="K6" s="29">
        <v>0</v>
      </c>
      <c r="L6" s="78">
        <v>0</v>
      </c>
      <c r="M6" s="26">
        <f t="shared" si="0"/>
        <v>0</v>
      </c>
      <c r="N6" s="26">
        <f t="shared" si="1"/>
        <v>0</v>
      </c>
      <c r="O6" s="26">
        <f t="shared" si="2"/>
        <v>0</v>
      </c>
    </row>
    <row r="7" spans="1:15">
      <c r="B7" s="22">
        <v>4</v>
      </c>
      <c r="C7" s="23"/>
      <c r="D7" s="24" t="str">
        <f>IF($C7="","",INDEX('MS WP Structure'!$C:$C,MATCH($C7,'MS WP Structure'!$B:$B,0)))</f>
        <v/>
      </c>
      <c r="E7" s="24" t="str">
        <f>IF($C7="","",INDEX('MS WP Structure'!$G:$G,MATCH($C7,'MS WP Structure'!$B:$B,0)))</f>
        <v/>
      </c>
      <c r="F7" s="27"/>
      <c r="G7" s="27"/>
      <c r="H7" s="28"/>
      <c r="I7" s="25" t="str">
        <f>IFERROR(INDEX('Subsidy Control Category'!$F$7:$F$16,MATCH($F7,'Subsidy Control Category'!$C$7:$C$16,0)),"")</f>
        <v/>
      </c>
      <c r="J7" s="25" t="str">
        <f>IFERROR(INDEX('Subsidy Control Category'!$G$7:$G$16,MATCH($F7,'Subsidy Control Category'!$C$7:$C$16,0)),"")</f>
        <v/>
      </c>
      <c r="K7" s="29">
        <v>0</v>
      </c>
      <c r="L7" s="78">
        <v>0</v>
      </c>
      <c r="M7" s="26">
        <f t="shared" si="0"/>
        <v>0</v>
      </c>
      <c r="N7" s="26">
        <f t="shared" si="1"/>
        <v>0</v>
      </c>
      <c r="O7" s="26">
        <f t="shared" si="2"/>
        <v>0</v>
      </c>
    </row>
    <row r="8" spans="1:15">
      <c r="B8" s="22">
        <v>5</v>
      </c>
      <c r="C8" s="23"/>
      <c r="D8" s="24" t="str">
        <f>IF($C8="","",INDEX('MS WP Structure'!$C:$C,MATCH($C8,'MS WP Structure'!$B:$B,0)))</f>
        <v/>
      </c>
      <c r="E8" s="24" t="str">
        <f>IF($C8="","",INDEX('MS WP Structure'!$G:$G,MATCH($C8,'MS WP Structure'!$B:$B,0)))</f>
        <v/>
      </c>
      <c r="F8" s="27"/>
      <c r="G8" s="27"/>
      <c r="H8" s="28"/>
      <c r="I8" s="25" t="str">
        <f>IFERROR(INDEX('Subsidy Control Category'!$F$7:$F$16,MATCH($F8,'Subsidy Control Category'!$C$7:$C$16,0)),"")</f>
        <v/>
      </c>
      <c r="J8" s="25" t="str">
        <f>IFERROR(INDEX('Subsidy Control Category'!$G$7:$G$16,MATCH($F8,'Subsidy Control Category'!$C$7:$C$16,0)),"")</f>
        <v/>
      </c>
      <c r="K8" s="29">
        <v>0</v>
      </c>
      <c r="L8" s="78">
        <v>0</v>
      </c>
      <c r="M8" s="26">
        <f t="shared" si="0"/>
        <v>0</v>
      </c>
      <c r="N8" s="26">
        <f t="shared" si="1"/>
        <v>0</v>
      </c>
      <c r="O8" s="26">
        <f t="shared" si="2"/>
        <v>0</v>
      </c>
    </row>
    <row r="9" spans="1:15">
      <c r="B9" s="22">
        <v>6</v>
      </c>
      <c r="C9" s="23"/>
      <c r="D9" s="24" t="str">
        <f>IF($C9="","",INDEX('MS WP Structure'!$C:$C,MATCH($C9,'MS WP Structure'!$B:$B,0)))</f>
        <v/>
      </c>
      <c r="E9" s="24" t="str">
        <f>IF($C9="","",INDEX('MS WP Structure'!$G:$G,MATCH($C9,'MS WP Structure'!$B:$B,0)))</f>
        <v/>
      </c>
      <c r="F9" s="27"/>
      <c r="G9" s="27"/>
      <c r="H9" s="28"/>
      <c r="I9" s="25" t="str">
        <f>IFERROR(INDEX('Subsidy Control Category'!$F$7:$F$16,MATCH($F9,'Subsidy Control Category'!$C$7:$C$16,0)),"")</f>
        <v/>
      </c>
      <c r="J9" s="25" t="str">
        <f>IFERROR(INDEX('Subsidy Control Category'!$G$7:$G$16,MATCH($F9,'Subsidy Control Category'!$C$7:$C$16,0)),"")</f>
        <v/>
      </c>
      <c r="K9" s="29">
        <v>0</v>
      </c>
      <c r="L9" s="78">
        <v>0</v>
      </c>
      <c r="M9" s="26">
        <f t="shared" si="0"/>
        <v>0</v>
      </c>
      <c r="N9" s="26">
        <f t="shared" si="1"/>
        <v>0</v>
      </c>
      <c r="O9" s="26">
        <f t="shared" si="2"/>
        <v>0</v>
      </c>
    </row>
    <row r="10" spans="1:15">
      <c r="B10" s="22">
        <v>7</v>
      </c>
      <c r="C10" s="23"/>
      <c r="D10" s="24" t="str">
        <f>IF($C10="","",INDEX('MS WP Structure'!$C:$C,MATCH($C10,'MS WP Structure'!$B:$B,0)))</f>
        <v/>
      </c>
      <c r="E10" s="24" t="str">
        <f>IF($C10="","",INDEX('MS WP Structure'!$G:$G,MATCH($C10,'MS WP Structure'!$B:$B,0)))</f>
        <v/>
      </c>
      <c r="F10" s="27"/>
      <c r="G10" s="27"/>
      <c r="H10" s="28"/>
      <c r="I10" s="25" t="str">
        <f>IFERROR(INDEX('Subsidy Control Category'!$F$7:$F$16,MATCH($F10,'Subsidy Control Category'!$C$7:$C$16,0)),"")</f>
        <v/>
      </c>
      <c r="J10" s="25" t="str">
        <f>IFERROR(INDEX('Subsidy Control Category'!$G$7:$G$16,MATCH($F10,'Subsidy Control Category'!$C$7:$C$16,0)),"")</f>
        <v/>
      </c>
      <c r="K10" s="29">
        <v>0</v>
      </c>
      <c r="L10" s="78">
        <v>0</v>
      </c>
      <c r="M10" s="26">
        <f t="shared" si="0"/>
        <v>0</v>
      </c>
      <c r="N10" s="26">
        <f t="shared" si="1"/>
        <v>0</v>
      </c>
      <c r="O10" s="26">
        <f t="shared" si="2"/>
        <v>0</v>
      </c>
    </row>
    <row r="11" spans="1:15">
      <c r="B11" s="22">
        <v>8</v>
      </c>
      <c r="C11" s="23"/>
      <c r="D11" s="24" t="str">
        <f>IF($C11="","",INDEX('MS WP Structure'!$C:$C,MATCH($C11,'MS WP Structure'!$B:$B,0)))</f>
        <v/>
      </c>
      <c r="E11" s="24" t="str">
        <f>IF($C11="","",INDEX('MS WP Structure'!$G:$G,MATCH($C11,'MS WP Structure'!$B:$B,0)))</f>
        <v/>
      </c>
      <c r="F11" s="27"/>
      <c r="G11" s="27"/>
      <c r="H11" s="28"/>
      <c r="I11" s="25" t="str">
        <f>IFERROR(INDEX('Subsidy Control Category'!$F$7:$F$16,MATCH($F11,'Subsidy Control Category'!$C$7:$C$16,0)),"")</f>
        <v/>
      </c>
      <c r="J11" s="25" t="str">
        <f>IFERROR(INDEX('Subsidy Control Category'!$G$7:$G$16,MATCH($F11,'Subsidy Control Category'!$C$7:$C$16,0)),"")</f>
        <v/>
      </c>
      <c r="K11" s="29">
        <v>0</v>
      </c>
      <c r="L11" s="78">
        <v>0</v>
      </c>
      <c r="M11" s="26">
        <f t="shared" si="0"/>
        <v>0</v>
      </c>
      <c r="N11" s="26">
        <f t="shared" si="1"/>
        <v>0</v>
      </c>
      <c r="O11" s="26">
        <f t="shared" si="2"/>
        <v>0</v>
      </c>
    </row>
    <row r="12" spans="1:15">
      <c r="B12" s="22">
        <v>9</v>
      </c>
      <c r="C12" s="23"/>
      <c r="D12" s="24" t="str">
        <f>IF($C12="","",INDEX('MS WP Structure'!$C:$C,MATCH($C12,'MS WP Structure'!$B:$B,0)))</f>
        <v/>
      </c>
      <c r="E12" s="24" t="str">
        <f>IF($C12="","",INDEX('MS WP Structure'!$G:$G,MATCH($C12,'MS WP Structure'!$B:$B,0)))</f>
        <v/>
      </c>
      <c r="F12" s="27"/>
      <c r="G12" s="27"/>
      <c r="H12" s="28"/>
      <c r="I12" s="25" t="str">
        <f>IFERROR(INDEX('Subsidy Control Category'!$F$7:$F$16,MATCH($F12,'Subsidy Control Category'!$C$7:$C$16,0)),"")</f>
        <v/>
      </c>
      <c r="J12" s="25" t="str">
        <f>IFERROR(INDEX('Subsidy Control Category'!$G$7:$G$16,MATCH($F12,'Subsidy Control Category'!$C$7:$C$16,0)),"")</f>
        <v/>
      </c>
      <c r="K12" s="29">
        <v>0</v>
      </c>
      <c r="L12" s="78">
        <v>0</v>
      </c>
      <c r="M12" s="26">
        <f t="shared" si="0"/>
        <v>0</v>
      </c>
      <c r="N12" s="26">
        <f t="shared" si="1"/>
        <v>0</v>
      </c>
      <c r="O12" s="26">
        <f t="shared" si="2"/>
        <v>0</v>
      </c>
    </row>
    <row r="13" spans="1:15">
      <c r="B13" s="22">
        <v>10</v>
      </c>
      <c r="C13" s="23"/>
      <c r="D13" s="24" t="str">
        <f>IF($C13="","",INDEX('MS WP Structure'!$C:$C,MATCH($C13,'MS WP Structure'!$B:$B,0)))</f>
        <v/>
      </c>
      <c r="E13" s="24" t="str">
        <f>IF($C13="","",INDEX('MS WP Structure'!$G:$G,MATCH($C13,'MS WP Structure'!$B:$B,0)))</f>
        <v/>
      </c>
      <c r="F13" s="27"/>
      <c r="G13" s="27"/>
      <c r="H13" s="28"/>
      <c r="I13" s="25" t="str">
        <f>IFERROR(INDEX('Subsidy Control Category'!$F$7:$F$16,MATCH($F13,'Subsidy Control Category'!$C$7:$C$16,0)),"")</f>
        <v/>
      </c>
      <c r="J13" s="25" t="str">
        <f>IFERROR(INDEX('Subsidy Control Category'!$G$7:$G$16,MATCH($F13,'Subsidy Control Category'!$C$7:$C$16,0)),"")</f>
        <v/>
      </c>
      <c r="K13" s="29">
        <v>0</v>
      </c>
      <c r="L13" s="78">
        <v>0</v>
      </c>
      <c r="M13" s="26">
        <f t="shared" si="0"/>
        <v>0</v>
      </c>
      <c r="N13" s="26">
        <f t="shared" si="1"/>
        <v>0</v>
      </c>
      <c r="O13" s="26">
        <f t="shared" si="2"/>
        <v>0</v>
      </c>
    </row>
    <row r="14" spans="1:15">
      <c r="B14" s="22">
        <v>11</v>
      </c>
      <c r="C14" s="23"/>
      <c r="D14" s="24" t="str">
        <f>IF($C14="","",INDEX('MS WP Structure'!$C:$C,MATCH($C14,'MS WP Structure'!$B:$B,0)))</f>
        <v/>
      </c>
      <c r="E14" s="24" t="str">
        <f>IF($C14="","",INDEX('MS WP Structure'!$G:$G,MATCH($C14,'MS WP Structure'!$B:$B,0)))</f>
        <v/>
      </c>
      <c r="F14" s="27"/>
      <c r="G14" s="27"/>
      <c r="H14" s="28"/>
      <c r="I14" s="25" t="str">
        <f>IFERROR(INDEX('Subsidy Control Category'!$F$7:$F$16,MATCH($F14,'Subsidy Control Category'!$C$7:$C$16,0)),"")</f>
        <v/>
      </c>
      <c r="J14" s="25" t="str">
        <f>IFERROR(INDEX('Subsidy Control Category'!$G$7:$G$16,MATCH($F14,'Subsidy Control Category'!$C$7:$C$16,0)),"")</f>
        <v/>
      </c>
      <c r="K14" s="29">
        <v>0</v>
      </c>
      <c r="L14" s="78">
        <v>0</v>
      </c>
      <c r="M14" s="26">
        <f t="shared" si="0"/>
        <v>0</v>
      </c>
      <c r="N14" s="26">
        <f t="shared" si="1"/>
        <v>0</v>
      </c>
      <c r="O14" s="26">
        <f t="shared" si="2"/>
        <v>0</v>
      </c>
    </row>
    <row r="15" spans="1:15">
      <c r="B15" s="22">
        <v>12</v>
      </c>
      <c r="C15" s="23"/>
      <c r="D15" s="24" t="str">
        <f>IF($C15="","",INDEX('MS WP Structure'!$C:$C,MATCH($C15,'MS WP Structure'!$B:$B,0)))</f>
        <v/>
      </c>
      <c r="E15" s="24" t="str">
        <f>IF($C15="","",INDEX('MS WP Structure'!$G:$G,MATCH($C15,'MS WP Structure'!$B:$B,0)))</f>
        <v/>
      </c>
      <c r="F15" s="27"/>
      <c r="G15" s="27"/>
      <c r="H15" s="28"/>
      <c r="I15" s="25" t="str">
        <f>IFERROR(INDEX('Subsidy Control Category'!$F$7:$F$16,MATCH($F15,'Subsidy Control Category'!$C$7:$C$16,0)),"")</f>
        <v/>
      </c>
      <c r="J15" s="25" t="str">
        <f>IFERROR(INDEX('Subsidy Control Category'!$G$7:$G$16,MATCH($F15,'Subsidy Control Category'!$C$7:$C$16,0)),"")</f>
        <v/>
      </c>
      <c r="K15" s="29">
        <v>0</v>
      </c>
      <c r="L15" s="78">
        <v>0</v>
      </c>
      <c r="M15" s="26">
        <f t="shared" si="0"/>
        <v>0</v>
      </c>
      <c r="N15" s="26">
        <f t="shared" si="1"/>
        <v>0</v>
      </c>
      <c r="O15" s="26">
        <f t="shared" si="2"/>
        <v>0</v>
      </c>
    </row>
    <row r="16" spans="1:15">
      <c r="B16" s="22">
        <v>13</v>
      </c>
      <c r="C16" s="23"/>
      <c r="D16" s="24" t="str">
        <f>IF($C16="","",INDEX('MS WP Structure'!$C:$C,MATCH($C16,'MS WP Structure'!$B:$B,0)))</f>
        <v/>
      </c>
      <c r="E16" s="24" t="str">
        <f>IF($C16="","",INDEX('MS WP Structure'!$G:$G,MATCH($C16,'MS WP Structure'!$B:$B,0)))</f>
        <v/>
      </c>
      <c r="F16" s="27"/>
      <c r="G16" s="27"/>
      <c r="H16" s="28"/>
      <c r="I16" s="25" t="str">
        <f>IFERROR(INDEX('Subsidy Control Category'!$F$7:$F$16,MATCH($F16,'Subsidy Control Category'!$C$7:$C$16,0)),"")</f>
        <v/>
      </c>
      <c r="J16" s="25" t="str">
        <f>IFERROR(INDEX('Subsidy Control Category'!$G$7:$G$16,MATCH($F16,'Subsidy Control Category'!$C$7:$C$16,0)),"")</f>
        <v/>
      </c>
      <c r="K16" s="29">
        <v>0</v>
      </c>
      <c r="L16" s="78">
        <v>0</v>
      </c>
      <c r="M16" s="26">
        <f t="shared" si="0"/>
        <v>0</v>
      </c>
      <c r="N16" s="26">
        <f t="shared" si="1"/>
        <v>0</v>
      </c>
      <c r="O16" s="26">
        <f t="shared" si="2"/>
        <v>0</v>
      </c>
    </row>
    <row r="17" spans="2:15">
      <c r="B17" s="22">
        <v>14</v>
      </c>
      <c r="C17" s="23"/>
      <c r="D17" s="24" t="str">
        <f>IF($C17="","",INDEX('MS WP Structure'!$C:$C,MATCH($C17,'MS WP Structure'!$B:$B,0)))</f>
        <v/>
      </c>
      <c r="E17" s="24" t="str">
        <f>IF($C17="","",INDEX('MS WP Structure'!$G:$G,MATCH($C17,'MS WP Structure'!$B:$B,0)))</f>
        <v/>
      </c>
      <c r="F17" s="27"/>
      <c r="G17" s="27"/>
      <c r="H17" s="28"/>
      <c r="I17" s="25" t="str">
        <f>IFERROR(INDEX('Subsidy Control Category'!$F$7:$F$16,MATCH($F17,'Subsidy Control Category'!$C$7:$C$16,0)),"")</f>
        <v/>
      </c>
      <c r="J17" s="25" t="str">
        <f>IFERROR(INDEX('Subsidy Control Category'!$G$7:$G$16,MATCH($F17,'Subsidy Control Category'!$C$7:$C$16,0)),"")</f>
        <v/>
      </c>
      <c r="K17" s="29">
        <v>0</v>
      </c>
      <c r="L17" s="78">
        <v>0</v>
      </c>
      <c r="M17" s="26">
        <f t="shared" si="0"/>
        <v>0</v>
      </c>
      <c r="N17" s="26">
        <f t="shared" si="1"/>
        <v>0</v>
      </c>
      <c r="O17" s="26">
        <f t="shared" si="2"/>
        <v>0</v>
      </c>
    </row>
    <row r="18" spans="2:15">
      <c r="B18" s="22">
        <v>15</v>
      </c>
      <c r="C18" s="23"/>
      <c r="D18" s="24" t="str">
        <f>IF($C18="","",INDEX('MS WP Structure'!$C:$C,MATCH($C18,'MS WP Structure'!$B:$B,0)))</f>
        <v/>
      </c>
      <c r="E18" s="24" t="str">
        <f>IF($C18="","",INDEX('MS WP Structure'!$G:$G,MATCH($C18,'MS WP Structure'!$B:$B,0)))</f>
        <v/>
      </c>
      <c r="F18" s="27"/>
      <c r="G18" s="27"/>
      <c r="H18" s="28"/>
      <c r="I18" s="25" t="str">
        <f>IFERROR(INDEX('Subsidy Control Category'!$F$7:$F$16,MATCH($F18,'Subsidy Control Category'!$C$7:$C$16,0)),"")</f>
        <v/>
      </c>
      <c r="J18" s="25" t="str">
        <f>IFERROR(INDEX('Subsidy Control Category'!$G$7:$G$16,MATCH($F18,'Subsidy Control Category'!$C$7:$C$16,0)),"")</f>
        <v/>
      </c>
      <c r="K18" s="29">
        <v>0</v>
      </c>
      <c r="L18" s="78">
        <v>0</v>
      </c>
      <c r="M18" s="26">
        <f t="shared" si="0"/>
        <v>0</v>
      </c>
      <c r="N18" s="26">
        <f t="shared" si="1"/>
        <v>0</v>
      </c>
      <c r="O18" s="26">
        <f t="shared" si="2"/>
        <v>0</v>
      </c>
    </row>
    <row r="19" spans="2:15">
      <c r="B19" s="22">
        <v>16</v>
      </c>
      <c r="C19" s="23"/>
      <c r="D19" s="24" t="str">
        <f>IF($C19="","",INDEX('MS WP Structure'!$C:$C,MATCH($C19,'MS WP Structure'!$B:$B,0)))</f>
        <v/>
      </c>
      <c r="E19" s="24" t="str">
        <f>IF($C19="","",INDEX('MS WP Structure'!$G:$G,MATCH($C19,'MS WP Structure'!$B:$B,0)))</f>
        <v/>
      </c>
      <c r="F19" s="27"/>
      <c r="G19" s="27"/>
      <c r="H19" s="28"/>
      <c r="I19" s="25" t="str">
        <f>IFERROR(INDEX('Subsidy Control Category'!$F$7:$F$16,MATCH($F19,'Subsidy Control Category'!$C$7:$C$16,0)),"")</f>
        <v/>
      </c>
      <c r="J19" s="25" t="str">
        <f>IFERROR(INDEX('Subsidy Control Category'!$G$7:$G$16,MATCH($F19,'Subsidy Control Category'!$C$7:$C$16,0)),"")</f>
        <v/>
      </c>
      <c r="K19" s="29">
        <v>0</v>
      </c>
      <c r="L19" s="78">
        <v>0</v>
      </c>
      <c r="M19" s="26">
        <f t="shared" si="0"/>
        <v>0</v>
      </c>
      <c r="N19" s="26">
        <f t="shared" si="1"/>
        <v>0</v>
      </c>
      <c r="O19" s="26">
        <f t="shared" si="2"/>
        <v>0</v>
      </c>
    </row>
    <row r="20" spans="2:15">
      <c r="B20" s="22">
        <v>17</v>
      </c>
      <c r="C20" s="23"/>
      <c r="D20" s="24" t="str">
        <f>IF($C20="","",INDEX('MS WP Structure'!$C:$C,MATCH($C20,'MS WP Structure'!$B:$B,0)))</f>
        <v/>
      </c>
      <c r="E20" s="24" t="str">
        <f>IF($C20="","",INDEX('MS WP Structure'!$G:$G,MATCH($C20,'MS WP Structure'!$B:$B,0)))</f>
        <v/>
      </c>
      <c r="F20" s="27"/>
      <c r="G20" s="27"/>
      <c r="H20" s="28"/>
      <c r="I20" s="25" t="str">
        <f>IFERROR(INDEX('Subsidy Control Category'!$F$7:$F$16,MATCH($F20,'Subsidy Control Category'!$C$7:$C$16,0)),"")</f>
        <v/>
      </c>
      <c r="J20" s="25" t="str">
        <f>IFERROR(INDEX('Subsidy Control Category'!$G$7:$G$16,MATCH($F20,'Subsidy Control Category'!$C$7:$C$16,0)),"")</f>
        <v/>
      </c>
      <c r="K20" s="29">
        <v>0</v>
      </c>
      <c r="L20" s="78">
        <v>0</v>
      </c>
      <c r="M20" s="26">
        <f t="shared" si="0"/>
        <v>0</v>
      </c>
      <c r="N20" s="26">
        <f t="shared" si="1"/>
        <v>0</v>
      </c>
      <c r="O20" s="26">
        <f t="shared" si="2"/>
        <v>0</v>
      </c>
    </row>
    <row r="21" spans="2:15">
      <c r="B21" s="22">
        <v>18</v>
      </c>
      <c r="C21" s="23"/>
      <c r="D21" s="24" t="str">
        <f>IF($C21="","",INDEX('MS WP Structure'!$C:$C,MATCH($C21,'MS WP Structure'!$B:$B,0)))</f>
        <v/>
      </c>
      <c r="E21" s="24" t="str">
        <f>IF($C21="","",INDEX('MS WP Structure'!$G:$G,MATCH($C21,'MS WP Structure'!$B:$B,0)))</f>
        <v/>
      </c>
      <c r="F21" s="27"/>
      <c r="G21" s="27"/>
      <c r="H21" s="28"/>
      <c r="I21" s="25" t="str">
        <f>IFERROR(INDEX('Subsidy Control Category'!$F$7:$F$16,MATCH($F21,'Subsidy Control Category'!$C$7:$C$16,0)),"")</f>
        <v/>
      </c>
      <c r="J21" s="25" t="str">
        <f>IFERROR(INDEX('Subsidy Control Category'!$G$7:$G$16,MATCH($F21,'Subsidy Control Category'!$C$7:$C$16,0)),"")</f>
        <v/>
      </c>
      <c r="K21" s="29">
        <v>0</v>
      </c>
      <c r="L21" s="78">
        <v>0</v>
      </c>
      <c r="M21" s="26">
        <f t="shared" si="0"/>
        <v>0</v>
      </c>
      <c r="N21" s="26">
        <f t="shared" si="1"/>
        <v>0</v>
      </c>
      <c r="O21" s="26">
        <f t="shared" si="2"/>
        <v>0</v>
      </c>
    </row>
    <row r="22" spans="2:15">
      <c r="B22" s="22">
        <v>19</v>
      </c>
      <c r="C22" s="23"/>
      <c r="D22" s="24" t="str">
        <f>IF($C22="","",INDEX('MS WP Structure'!$C:$C,MATCH($C22,'MS WP Structure'!$B:$B,0)))</f>
        <v/>
      </c>
      <c r="E22" s="24" t="str">
        <f>IF($C22="","",INDEX('MS WP Structure'!$G:$G,MATCH($C22,'MS WP Structure'!$B:$B,0)))</f>
        <v/>
      </c>
      <c r="F22" s="27"/>
      <c r="G22" s="27"/>
      <c r="H22" s="28"/>
      <c r="I22" s="25" t="str">
        <f>IFERROR(INDEX('Subsidy Control Category'!$F$7:$F$16,MATCH($F22,'Subsidy Control Category'!$C$7:$C$16,0)),"")</f>
        <v/>
      </c>
      <c r="J22" s="25" t="str">
        <f>IFERROR(INDEX('Subsidy Control Category'!$G$7:$G$16,MATCH($F22,'Subsidy Control Category'!$C$7:$C$16,0)),"")</f>
        <v/>
      </c>
      <c r="K22" s="29">
        <v>0</v>
      </c>
      <c r="L22" s="78">
        <v>0</v>
      </c>
      <c r="M22" s="26">
        <f t="shared" si="0"/>
        <v>0</v>
      </c>
      <c r="N22" s="26">
        <f t="shared" si="1"/>
        <v>0</v>
      </c>
      <c r="O22" s="26">
        <f t="shared" si="2"/>
        <v>0</v>
      </c>
    </row>
    <row r="23" spans="2:15">
      <c r="B23" s="22">
        <v>20</v>
      </c>
      <c r="C23" s="23"/>
      <c r="D23" s="24" t="str">
        <f>IF($C23="","",INDEX('MS WP Structure'!$C:$C,MATCH($C23,'MS WP Structure'!$B:$B,0)))</f>
        <v/>
      </c>
      <c r="E23" s="24" t="str">
        <f>IF($C23="","",INDEX('MS WP Structure'!$G:$G,MATCH($C23,'MS WP Structure'!$B:$B,0)))</f>
        <v/>
      </c>
      <c r="F23" s="27"/>
      <c r="G23" s="27"/>
      <c r="H23" s="28"/>
      <c r="I23" s="25" t="str">
        <f>IFERROR(INDEX('Subsidy Control Category'!$F$7:$F$16,MATCH($F23,'Subsidy Control Category'!$C$7:$C$16,0)),"")</f>
        <v/>
      </c>
      <c r="J23" s="25" t="str">
        <f>IFERROR(INDEX('Subsidy Control Category'!$G$7:$G$16,MATCH($F23,'Subsidy Control Category'!$C$7:$C$16,0)),"")</f>
        <v/>
      </c>
      <c r="K23" s="29">
        <v>0</v>
      </c>
      <c r="L23" s="78">
        <v>0</v>
      </c>
      <c r="M23" s="26">
        <f t="shared" si="0"/>
        <v>0</v>
      </c>
      <c r="N23" s="26">
        <f t="shared" si="1"/>
        <v>0</v>
      </c>
      <c r="O23" s="26">
        <f t="shared" si="2"/>
        <v>0</v>
      </c>
    </row>
    <row r="24" spans="2:15">
      <c r="B24" s="22">
        <v>21</v>
      </c>
      <c r="C24" s="23"/>
      <c r="D24" s="24" t="str">
        <f>IF($C24="","",INDEX('MS WP Structure'!$C:$C,MATCH($C24,'MS WP Structure'!$B:$B,0)))</f>
        <v/>
      </c>
      <c r="E24" s="24" t="str">
        <f>IF($C24="","",INDEX('MS WP Structure'!$G:$G,MATCH($C24,'MS WP Structure'!$B:$B,0)))</f>
        <v/>
      </c>
      <c r="F24" s="27"/>
      <c r="G24" s="27"/>
      <c r="H24" s="28"/>
      <c r="I24" s="25" t="str">
        <f>IFERROR(INDEX('Subsidy Control Category'!$F$7:$F$16,MATCH($F24,'Subsidy Control Category'!$C$7:$C$16,0)),"")</f>
        <v/>
      </c>
      <c r="J24" s="25" t="str">
        <f>IFERROR(INDEX('Subsidy Control Category'!$G$7:$G$16,MATCH($F24,'Subsidy Control Category'!$C$7:$C$16,0)),"")</f>
        <v/>
      </c>
      <c r="K24" s="29">
        <v>0</v>
      </c>
      <c r="L24" s="78">
        <v>0</v>
      </c>
      <c r="M24" s="26">
        <f t="shared" si="0"/>
        <v>0</v>
      </c>
      <c r="N24" s="26">
        <f t="shared" si="1"/>
        <v>0</v>
      </c>
      <c r="O24" s="26">
        <f t="shared" si="2"/>
        <v>0</v>
      </c>
    </row>
    <row r="25" spans="2:15">
      <c r="B25" s="22">
        <v>22</v>
      </c>
      <c r="C25" s="23"/>
      <c r="D25" s="24" t="str">
        <f>IF($C25="","",INDEX('MS WP Structure'!$C:$C,MATCH($C25,'MS WP Structure'!$B:$B,0)))</f>
        <v/>
      </c>
      <c r="E25" s="24" t="str">
        <f>IF($C25="","",INDEX('MS WP Structure'!$G:$G,MATCH($C25,'MS WP Structure'!$B:$B,0)))</f>
        <v/>
      </c>
      <c r="F25" s="27"/>
      <c r="G25" s="27"/>
      <c r="H25" s="28"/>
      <c r="I25" s="25" t="str">
        <f>IFERROR(INDEX('Subsidy Control Category'!$F$7:$F$16,MATCH($F25,'Subsidy Control Category'!$C$7:$C$16,0)),"")</f>
        <v/>
      </c>
      <c r="J25" s="25" t="str">
        <f>IFERROR(INDEX('Subsidy Control Category'!$G$7:$G$16,MATCH($F25,'Subsidy Control Category'!$C$7:$C$16,0)),"")</f>
        <v/>
      </c>
      <c r="K25" s="29">
        <v>0</v>
      </c>
      <c r="L25" s="78">
        <v>0</v>
      </c>
      <c r="M25" s="26">
        <f t="shared" si="0"/>
        <v>0</v>
      </c>
      <c r="N25" s="26">
        <f t="shared" si="1"/>
        <v>0</v>
      </c>
      <c r="O25" s="26">
        <f t="shared" si="2"/>
        <v>0</v>
      </c>
    </row>
    <row r="26" spans="2:15">
      <c r="B26" s="22">
        <v>23</v>
      </c>
      <c r="C26" s="23"/>
      <c r="D26" s="24" t="str">
        <f>IF($C26="","",INDEX('MS WP Structure'!$C:$C,MATCH($C26,'MS WP Structure'!$B:$B,0)))</f>
        <v/>
      </c>
      <c r="E26" s="24" t="str">
        <f>IF($C26="","",INDEX('MS WP Structure'!$G:$G,MATCH($C26,'MS WP Structure'!$B:$B,0)))</f>
        <v/>
      </c>
      <c r="F26" s="27"/>
      <c r="G26" s="27"/>
      <c r="H26" s="28"/>
      <c r="I26" s="25" t="str">
        <f>IFERROR(INDEX('Subsidy Control Category'!$F$7:$F$16,MATCH($F26,'Subsidy Control Category'!$C$7:$C$16,0)),"")</f>
        <v/>
      </c>
      <c r="J26" s="25" t="str">
        <f>IFERROR(INDEX('Subsidy Control Category'!$G$7:$G$16,MATCH($F26,'Subsidy Control Category'!$C$7:$C$16,0)),"")</f>
        <v/>
      </c>
      <c r="K26" s="29">
        <v>0</v>
      </c>
      <c r="L26" s="78">
        <v>0</v>
      </c>
      <c r="M26" s="26">
        <f t="shared" si="0"/>
        <v>0</v>
      </c>
      <c r="N26" s="26">
        <f t="shared" si="1"/>
        <v>0</v>
      </c>
      <c r="O26" s="26">
        <f t="shared" si="2"/>
        <v>0</v>
      </c>
    </row>
    <row r="27" spans="2:15">
      <c r="B27" s="22">
        <v>24</v>
      </c>
      <c r="C27" s="23"/>
      <c r="D27" s="24" t="str">
        <f>IF($C27="","",INDEX('MS WP Structure'!$C:$C,MATCH($C27,'MS WP Structure'!$B:$B,0)))</f>
        <v/>
      </c>
      <c r="E27" s="24" t="str">
        <f>IF($C27="","",INDEX('MS WP Structure'!$G:$G,MATCH($C27,'MS WP Structure'!$B:$B,0)))</f>
        <v/>
      </c>
      <c r="F27" s="27"/>
      <c r="G27" s="27"/>
      <c r="H27" s="28"/>
      <c r="I27" s="25" t="str">
        <f>IFERROR(INDEX('Subsidy Control Category'!$F$7:$F$16,MATCH($F27,'Subsidy Control Category'!$C$7:$C$16,0)),"")</f>
        <v/>
      </c>
      <c r="J27" s="25" t="str">
        <f>IFERROR(INDEX('Subsidy Control Category'!$G$7:$G$16,MATCH($F27,'Subsidy Control Category'!$C$7:$C$16,0)),"")</f>
        <v/>
      </c>
      <c r="K27" s="29">
        <v>0</v>
      </c>
      <c r="L27" s="78">
        <v>0</v>
      </c>
      <c r="M27" s="26">
        <f t="shared" si="0"/>
        <v>0</v>
      </c>
      <c r="N27" s="26">
        <f t="shared" si="1"/>
        <v>0</v>
      </c>
      <c r="O27" s="26">
        <f t="shared" si="2"/>
        <v>0</v>
      </c>
    </row>
    <row r="28" spans="2:15">
      <c r="B28" s="22">
        <v>25</v>
      </c>
      <c r="C28" s="23"/>
      <c r="D28" s="24" t="str">
        <f>IF($C28="","",INDEX('MS WP Structure'!$C:$C,MATCH($C28,'MS WP Structure'!$B:$B,0)))</f>
        <v/>
      </c>
      <c r="E28" s="24" t="str">
        <f>IF($C28="","",INDEX('MS WP Structure'!$G:$G,MATCH($C28,'MS WP Structure'!$B:$B,0)))</f>
        <v/>
      </c>
      <c r="F28" s="27"/>
      <c r="G28" s="27"/>
      <c r="H28" s="28"/>
      <c r="I28" s="25" t="str">
        <f>IFERROR(INDEX('Subsidy Control Category'!$F$7:$F$16,MATCH($F28,'Subsidy Control Category'!$C$7:$C$16,0)),"")</f>
        <v/>
      </c>
      <c r="J28" s="25" t="str">
        <f>IFERROR(INDEX('Subsidy Control Category'!$G$7:$G$16,MATCH($F28,'Subsidy Control Category'!$C$7:$C$16,0)),"")</f>
        <v/>
      </c>
      <c r="K28" s="29">
        <v>0</v>
      </c>
      <c r="L28" s="78">
        <v>0</v>
      </c>
      <c r="M28" s="26">
        <f t="shared" si="0"/>
        <v>0</v>
      </c>
      <c r="N28" s="26">
        <f t="shared" si="1"/>
        <v>0</v>
      </c>
      <c r="O28" s="26">
        <f t="shared" si="2"/>
        <v>0</v>
      </c>
    </row>
    <row r="29" spans="2:15">
      <c r="B29" s="22">
        <v>26</v>
      </c>
      <c r="C29" s="23"/>
      <c r="D29" s="24" t="str">
        <f>IF($C29="","",INDEX('MS WP Structure'!$C:$C,MATCH($C29,'MS WP Structure'!$B:$B,0)))</f>
        <v/>
      </c>
      <c r="E29" s="24" t="str">
        <f>IF($C29="","",INDEX('MS WP Structure'!$G:$G,MATCH($C29,'MS WP Structure'!$B:$B,0)))</f>
        <v/>
      </c>
      <c r="F29" s="27"/>
      <c r="G29" s="27"/>
      <c r="H29" s="28"/>
      <c r="I29" s="25" t="str">
        <f>IFERROR(INDEX('Subsidy Control Category'!$F$7:$F$16,MATCH($F29,'Subsidy Control Category'!$C$7:$C$16,0)),"")</f>
        <v/>
      </c>
      <c r="J29" s="25" t="str">
        <f>IFERROR(INDEX('Subsidy Control Category'!$G$7:$G$16,MATCH($F29,'Subsidy Control Category'!$C$7:$C$16,0)),"")</f>
        <v/>
      </c>
      <c r="K29" s="29">
        <v>0</v>
      </c>
      <c r="L29" s="78">
        <v>0</v>
      </c>
      <c r="M29" s="26">
        <f t="shared" si="0"/>
        <v>0</v>
      </c>
      <c r="N29" s="26">
        <f t="shared" si="1"/>
        <v>0</v>
      </c>
      <c r="O29" s="26">
        <f t="shared" si="2"/>
        <v>0</v>
      </c>
    </row>
    <row r="30" spans="2:15">
      <c r="B30" s="22">
        <v>27</v>
      </c>
      <c r="C30" s="23"/>
      <c r="D30" s="24" t="str">
        <f>IF($C30="","",INDEX('MS WP Structure'!$C:$C,MATCH($C30,'MS WP Structure'!$B:$B,0)))</f>
        <v/>
      </c>
      <c r="E30" s="24" t="str">
        <f>IF($C30="","",INDEX('MS WP Structure'!$G:$G,MATCH($C30,'MS WP Structure'!$B:$B,0)))</f>
        <v/>
      </c>
      <c r="F30" s="27"/>
      <c r="G30" s="27"/>
      <c r="H30" s="28"/>
      <c r="I30" s="25" t="str">
        <f>IFERROR(INDEX('Subsidy Control Category'!$F$7:$F$16,MATCH($F30,'Subsidy Control Category'!$C$7:$C$16,0)),"")</f>
        <v/>
      </c>
      <c r="J30" s="25" t="str">
        <f>IFERROR(INDEX('Subsidy Control Category'!$G$7:$G$16,MATCH($F30,'Subsidy Control Category'!$C$7:$C$16,0)),"")</f>
        <v/>
      </c>
      <c r="K30" s="29">
        <v>0</v>
      </c>
      <c r="L30" s="78">
        <v>0</v>
      </c>
      <c r="M30" s="26">
        <f t="shared" si="0"/>
        <v>0</v>
      </c>
      <c r="N30" s="26">
        <f t="shared" si="1"/>
        <v>0</v>
      </c>
      <c r="O30" s="26">
        <f t="shared" si="2"/>
        <v>0</v>
      </c>
    </row>
    <row r="31" spans="2:15">
      <c r="B31" s="22">
        <v>28</v>
      </c>
      <c r="C31" s="23"/>
      <c r="D31" s="24" t="str">
        <f>IF($C31="","",INDEX('MS WP Structure'!$C:$C,MATCH($C31,'MS WP Structure'!$B:$B,0)))</f>
        <v/>
      </c>
      <c r="E31" s="24" t="str">
        <f>IF($C31="","",INDEX('MS WP Structure'!$G:$G,MATCH($C31,'MS WP Structure'!$B:$B,0)))</f>
        <v/>
      </c>
      <c r="F31" s="27"/>
      <c r="G31" s="27"/>
      <c r="H31" s="28"/>
      <c r="I31" s="25" t="str">
        <f>IFERROR(INDEX('Subsidy Control Category'!$F$7:$F$16,MATCH($F31,'Subsidy Control Category'!$C$7:$C$16,0)),"")</f>
        <v/>
      </c>
      <c r="J31" s="25" t="str">
        <f>IFERROR(INDEX('Subsidy Control Category'!$G$7:$G$16,MATCH($F31,'Subsidy Control Category'!$C$7:$C$16,0)),"")</f>
        <v/>
      </c>
      <c r="K31" s="29">
        <v>0</v>
      </c>
      <c r="L31" s="78">
        <v>0</v>
      </c>
      <c r="M31" s="26">
        <f t="shared" si="0"/>
        <v>0</v>
      </c>
      <c r="N31" s="26">
        <f t="shared" si="1"/>
        <v>0</v>
      </c>
      <c r="O31" s="26">
        <f t="shared" si="2"/>
        <v>0</v>
      </c>
    </row>
    <row r="32" spans="2:15">
      <c r="B32" s="22">
        <v>29</v>
      </c>
      <c r="C32" s="23"/>
      <c r="D32" s="24" t="str">
        <f>IF($C32="","",INDEX('MS WP Structure'!$C:$C,MATCH($C32,'MS WP Structure'!$B:$B,0)))</f>
        <v/>
      </c>
      <c r="E32" s="24" t="str">
        <f>IF($C32="","",INDEX('MS WP Structure'!$G:$G,MATCH($C32,'MS WP Structure'!$B:$B,0)))</f>
        <v/>
      </c>
      <c r="F32" s="27"/>
      <c r="G32" s="27"/>
      <c r="H32" s="28"/>
      <c r="I32" s="25" t="str">
        <f>IFERROR(INDEX('Subsidy Control Category'!$F$7:$F$16,MATCH($F32,'Subsidy Control Category'!$C$7:$C$16,0)),"")</f>
        <v/>
      </c>
      <c r="J32" s="25" t="str">
        <f>IFERROR(INDEX('Subsidy Control Category'!$G$7:$G$16,MATCH($F32,'Subsidy Control Category'!$C$7:$C$16,0)),"")</f>
        <v/>
      </c>
      <c r="K32" s="29">
        <v>0</v>
      </c>
      <c r="L32" s="78">
        <v>0</v>
      </c>
      <c r="M32" s="26">
        <f t="shared" si="0"/>
        <v>0</v>
      </c>
      <c r="N32" s="26">
        <f t="shared" si="1"/>
        <v>0</v>
      </c>
      <c r="O32" s="26">
        <f t="shared" si="2"/>
        <v>0</v>
      </c>
    </row>
    <row r="33" spans="2:15">
      <c r="B33" s="22">
        <v>30</v>
      </c>
      <c r="C33" s="23"/>
      <c r="D33" s="24" t="str">
        <f>IF($C33="","",INDEX('MS WP Structure'!$C:$C,MATCH($C33,'MS WP Structure'!$B:$B,0)))</f>
        <v/>
      </c>
      <c r="E33" s="24" t="str">
        <f>IF($C33="","",INDEX('MS WP Structure'!$G:$G,MATCH($C33,'MS WP Structure'!$B:$B,0)))</f>
        <v/>
      </c>
      <c r="F33" s="27"/>
      <c r="G33" s="27"/>
      <c r="H33" s="28"/>
      <c r="I33" s="25" t="str">
        <f>IFERROR(INDEX('Subsidy Control Category'!$F$7:$F$16,MATCH($F33,'Subsidy Control Category'!$C$7:$C$16,0)),"")</f>
        <v/>
      </c>
      <c r="J33" s="25" t="str">
        <f>IFERROR(INDEX('Subsidy Control Category'!$G$7:$G$16,MATCH($F33,'Subsidy Control Category'!$C$7:$C$16,0)),"")</f>
        <v/>
      </c>
      <c r="K33" s="29">
        <v>0</v>
      </c>
      <c r="L33" s="78">
        <v>0</v>
      </c>
      <c r="M33" s="26">
        <f t="shared" si="0"/>
        <v>0</v>
      </c>
      <c r="N33" s="26">
        <f t="shared" si="1"/>
        <v>0</v>
      </c>
      <c r="O33" s="26">
        <f t="shared" si="2"/>
        <v>0</v>
      </c>
    </row>
    <row r="34" spans="2:15">
      <c r="B34" s="22">
        <v>31</v>
      </c>
      <c r="C34" s="23"/>
      <c r="D34" s="24" t="str">
        <f>IF($C34="","",INDEX('MS WP Structure'!$C:$C,MATCH($C34,'MS WP Structure'!$B:$B,0)))</f>
        <v/>
      </c>
      <c r="E34" s="24" t="str">
        <f>IF($C34="","",INDEX('MS WP Structure'!$G:$G,MATCH($C34,'MS WP Structure'!$B:$B,0)))</f>
        <v/>
      </c>
      <c r="F34" s="27"/>
      <c r="G34" s="27"/>
      <c r="H34" s="28"/>
      <c r="I34" s="25" t="str">
        <f>IFERROR(INDEX('Subsidy Control Category'!$F$7:$F$16,MATCH($F34,'Subsidy Control Category'!$C$7:$C$16,0)),"")</f>
        <v/>
      </c>
      <c r="J34" s="25" t="str">
        <f>IFERROR(INDEX('Subsidy Control Category'!$G$7:$G$16,MATCH($F34,'Subsidy Control Category'!$C$7:$C$16,0)),"")</f>
        <v/>
      </c>
      <c r="K34" s="29">
        <v>0</v>
      </c>
      <c r="L34" s="78">
        <v>0</v>
      </c>
      <c r="M34" s="26">
        <f t="shared" si="0"/>
        <v>0</v>
      </c>
      <c r="N34" s="26">
        <f t="shared" si="1"/>
        <v>0</v>
      </c>
      <c r="O34" s="26">
        <f t="shared" si="2"/>
        <v>0</v>
      </c>
    </row>
    <row r="35" spans="2:15">
      <c r="B35" s="22">
        <v>32</v>
      </c>
      <c r="C35" s="23"/>
      <c r="D35" s="24" t="str">
        <f>IF($C35="","",INDEX('MS WP Structure'!$C:$C,MATCH($C35,'MS WP Structure'!$B:$B,0)))</f>
        <v/>
      </c>
      <c r="E35" s="24" t="str">
        <f>IF($C35="","",INDEX('MS WP Structure'!$G:$G,MATCH($C35,'MS WP Structure'!$B:$B,0)))</f>
        <v/>
      </c>
      <c r="F35" s="27"/>
      <c r="G35" s="27"/>
      <c r="H35" s="28"/>
      <c r="I35" s="25" t="str">
        <f>IFERROR(INDEX('Subsidy Control Category'!$F$7:$F$16,MATCH($F35,'Subsidy Control Category'!$C$7:$C$16,0)),"")</f>
        <v/>
      </c>
      <c r="J35" s="25" t="str">
        <f>IFERROR(INDEX('Subsidy Control Category'!$G$7:$G$16,MATCH($F35,'Subsidy Control Category'!$C$7:$C$16,0)),"")</f>
        <v/>
      </c>
      <c r="K35" s="29">
        <v>0</v>
      </c>
      <c r="L35" s="78">
        <v>0</v>
      </c>
      <c r="M35" s="26">
        <f t="shared" si="0"/>
        <v>0</v>
      </c>
      <c r="N35" s="26">
        <f t="shared" si="1"/>
        <v>0</v>
      </c>
      <c r="O35" s="26">
        <f t="shared" si="2"/>
        <v>0</v>
      </c>
    </row>
    <row r="36" spans="2:15">
      <c r="B36" s="22">
        <v>33</v>
      </c>
      <c r="C36" s="23"/>
      <c r="D36" s="24" t="str">
        <f>IF($C36="","",INDEX('MS WP Structure'!$C:$C,MATCH($C36,'MS WP Structure'!$B:$B,0)))</f>
        <v/>
      </c>
      <c r="E36" s="24" t="str">
        <f>IF($C36="","",INDEX('MS WP Structure'!$G:$G,MATCH($C36,'MS WP Structure'!$B:$B,0)))</f>
        <v/>
      </c>
      <c r="F36" s="27"/>
      <c r="G36" s="27"/>
      <c r="H36" s="28"/>
      <c r="I36" s="25" t="str">
        <f>IFERROR(INDEX('Subsidy Control Category'!$F$7:$F$16,MATCH($F36,'Subsidy Control Category'!$C$7:$C$16,0)),"")</f>
        <v/>
      </c>
      <c r="J36" s="25" t="str">
        <f>IFERROR(INDEX('Subsidy Control Category'!$G$7:$G$16,MATCH($F36,'Subsidy Control Category'!$C$7:$C$16,0)),"")</f>
        <v/>
      </c>
      <c r="K36" s="29">
        <v>0</v>
      </c>
      <c r="L36" s="78">
        <v>0</v>
      </c>
      <c r="M36" s="26">
        <f t="shared" si="0"/>
        <v>0</v>
      </c>
      <c r="N36" s="26">
        <f t="shared" si="1"/>
        <v>0</v>
      </c>
      <c r="O36" s="26">
        <f t="shared" si="2"/>
        <v>0</v>
      </c>
    </row>
    <row r="37" spans="2:15">
      <c r="B37" s="22">
        <v>34</v>
      </c>
      <c r="C37" s="23"/>
      <c r="D37" s="24" t="str">
        <f>IF($C37="","",INDEX('MS WP Structure'!$C:$C,MATCH($C37,'MS WP Structure'!$B:$B,0)))</f>
        <v/>
      </c>
      <c r="E37" s="24" t="str">
        <f>IF($C37="","",INDEX('MS WP Structure'!$G:$G,MATCH($C37,'MS WP Structure'!$B:$B,0)))</f>
        <v/>
      </c>
      <c r="F37" s="27"/>
      <c r="G37" s="27"/>
      <c r="H37" s="28"/>
      <c r="I37" s="25" t="str">
        <f>IFERROR(INDEX('Subsidy Control Category'!$F$7:$F$16,MATCH($F37,'Subsidy Control Category'!$C$7:$C$16,0)),"")</f>
        <v/>
      </c>
      <c r="J37" s="25" t="str">
        <f>IFERROR(INDEX('Subsidy Control Category'!$G$7:$G$16,MATCH($F37,'Subsidy Control Category'!$C$7:$C$16,0)),"")</f>
        <v/>
      </c>
      <c r="K37" s="29">
        <v>0</v>
      </c>
      <c r="L37" s="78">
        <v>0</v>
      </c>
      <c r="M37" s="26">
        <f t="shared" si="0"/>
        <v>0</v>
      </c>
      <c r="N37" s="26">
        <f t="shared" si="1"/>
        <v>0</v>
      </c>
      <c r="O37" s="26">
        <f t="shared" si="2"/>
        <v>0</v>
      </c>
    </row>
    <row r="38" spans="2:15">
      <c r="B38" s="22">
        <v>35</v>
      </c>
      <c r="C38" s="23"/>
      <c r="D38" s="24" t="str">
        <f>IF($C38="","",INDEX('MS WP Structure'!$C:$C,MATCH($C38,'MS WP Structure'!$B:$B,0)))</f>
        <v/>
      </c>
      <c r="E38" s="24" t="str">
        <f>IF($C38="","",INDEX('MS WP Structure'!$G:$G,MATCH($C38,'MS WP Structure'!$B:$B,0)))</f>
        <v/>
      </c>
      <c r="F38" s="27"/>
      <c r="G38" s="27"/>
      <c r="H38" s="28"/>
      <c r="I38" s="25" t="str">
        <f>IFERROR(INDEX('Subsidy Control Category'!$F$7:$F$16,MATCH($F38,'Subsidy Control Category'!$C$7:$C$16,0)),"")</f>
        <v/>
      </c>
      <c r="J38" s="25" t="str">
        <f>IFERROR(INDEX('Subsidy Control Category'!$G$7:$G$16,MATCH($F38,'Subsidy Control Category'!$C$7:$C$16,0)),"")</f>
        <v/>
      </c>
      <c r="K38" s="29">
        <v>0</v>
      </c>
      <c r="L38" s="78">
        <v>0</v>
      </c>
      <c r="M38" s="26">
        <f t="shared" si="0"/>
        <v>0</v>
      </c>
      <c r="N38" s="26">
        <f t="shared" si="1"/>
        <v>0</v>
      </c>
      <c r="O38" s="26">
        <f t="shared" si="2"/>
        <v>0</v>
      </c>
    </row>
    <row r="39" spans="2:15">
      <c r="B39" s="22">
        <v>36</v>
      </c>
      <c r="C39" s="23"/>
      <c r="D39" s="24" t="str">
        <f>IF($C39="","",INDEX('MS WP Structure'!$C:$C,MATCH($C39,'MS WP Structure'!$B:$B,0)))</f>
        <v/>
      </c>
      <c r="E39" s="24" t="str">
        <f>IF($C39="","",INDEX('MS WP Structure'!$G:$G,MATCH($C39,'MS WP Structure'!$B:$B,0)))</f>
        <v/>
      </c>
      <c r="F39" s="27"/>
      <c r="G39" s="27"/>
      <c r="H39" s="28"/>
      <c r="I39" s="25" t="str">
        <f>IFERROR(INDEX('Subsidy Control Category'!$F$7:$F$16,MATCH($F39,'Subsidy Control Category'!$C$7:$C$16,0)),"")</f>
        <v/>
      </c>
      <c r="J39" s="25" t="str">
        <f>IFERROR(INDEX('Subsidy Control Category'!$G$7:$G$16,MATCH($F39,'Subsidy Control Category'!$C$7:$C$16,0)),"")</f>
        <v/>
      </c>
      <c r="K39" s="29">
        <v>0</v>
      </c>
      <c r="L39" s="78">
        <v>0</v>
      </c>
      <c r="M39" s="26">
        <f t="shared" si="0"/>
        <v>0</v>
      </c>
      <c r="N39" s="26">
        <f t="shared" si="1"/>
        <v>0</v>
      </c>
      <c r="O39" s="26">
        <f t="shared" si="2"/>
        <v>0</v>
      </c>
    </row>
    <row r="40" spans="2:15">
      <c r="B40" s="22">
        <v>37</v>
      </c>
      <c r="C40" s="23"/>
      <c r="D40" s="24" t="str">
        <f>IF($C40="","",INDEX('MS WP Structure'!$C:$C,MATCH($C40,'MS WP Structure'!$B:$B,0)))</f>
        <v/>
      </c>
      <c r="E40" s="24" t="str">
        <f>IF($C40="","",INDEX('MS WP Structure'!$G:$G,MATCH($C40,'MS WP Structure'!$B:$B,0)))</f>
        <v/>
      </c>
      <c r="F40" s="27"/>
      <c r="G40" s="27"/>
      <c r="H40" s="28"/>
      <c r="I40" s="25" t="str">
        <f>IFERROR(INDEX('Subsidy Control Category'!$F$7:$F$16,MATCH($F40,'Subsidy Control Category'!$C$7:$C$16,0)),"")</f>
        <v/>
      </c>
      <c r="J40" s="25" t="str">
        <f>IFERROR(INDEX('Subsidy Control Category'!$G$7:$G$16,MATCH($F40,'Subsidy Control Category'!$C$7:$C$16,0)),"")</f>
        <v/>
      </c>
      <c r="K40" s="29">
        <v>0</v>
      </c>
      <c r="L40" s="78">
        <v>0</v>
      </c>
      <c r="M40" s="26">
        <f t="shared" si="0"/>
        <v>0</v>
      </c>
      <c r="N40" s="26">
        <f t="shared" si="1"/>
        <v>0</v>
      </c>
      <c r="O40" s="26">
        <f t="shared" si="2"/>
        <v>0</v>
      </c>
    </row>
    <row r="41" spans="2:15">
      <c r="B41" s="22">
        <v>38</v>
      </c>
      <c r="C41" s="23"/>
      <c r="D41" s="24" t="str">
        <f>IF($C41="","",INDEX('MS WP Structure'!$C:$C,MATCH($C41,'MS WP Structure'!$B:$B,0)))</f>
        <v/>
      </c>
      <c r="E41" s="24" t="str">
        <f>IF($C41="","",INDEX('MS WP Structure'!$G:$G,MATCH($C41,'MS WP Structure'!$B:$B,0)))</f>
        <v/>
      </c>
      <c r="F41" s="27"/>
      <c r="G41" s="27"/>
      <c r="H41" s="28"/>
      <c r="I41" s="25" t="str">
        <f>IFERROR(INDEX('Subsidy Control Category'!$F$7:$F$16,MATCH($F41,'Subsidy Control Category'!$C$7:$C$16,0)),"")</f>
        <v/>
      </c>
      <c r="J41" s="25" t="str">
        <f>IFERROR(INDEX('Subsidy Control Category'!$G$7:$G$16,MATCH($F41,'Subsidy Control Category'!$C$7:$C$16,0)),"")</f>
        <v/>
      </c>
      <c r="K41" s="29">
        <v>0</v>
      </c>
      <c r="L41" s="78">
        <v>0</v>
      </c>
      <c r="M41" s="26">
        <f t="shared" si="0"/>
        <v>0</v>
      </c>
      <c r="N41" s="26">
        <f t="shared" si="1"/>
        <v>0</v>
      </c>
      <c r="O41" s="26">
        <f t="shared" si="2"/>
        <v>0</v>
      </c>
    </row>
    <row r="42" spans="2:15">
      <c r="B42" s="22">
        <v>39</v>
      </c>
      <c r="C42" s="23"/>
      <c r="D42" s="24" t="str">
        <f>IF($C42="","",INDEX('MS WP Structure'!$C:$C,MATCH($C42,'MS WP Structure'!$B:$B,0)))</f>
        <v/>
      </c>
      <c r="E42" s="24" t="str">
        <f>IF($C42="","",INDEX('MS WP Structure'!$G:$G,MATCH($C42,'MS WP Structure'!$B:$B,0)))</f>
        <v/>
      </c>
      <c r="F42" s="27"/>
      <c r="G42" s="27"/>
      <c r="H42" s="28"/>
      <c r="I42" s="25" t="str">
        <f>IFERROR(INDEX('Subsidy Control Category'!$F$7:$F$16,MATCH($F42,'Subsidy Control Category'!$C$7:$C$16,0)),"")</f>
        <v/>
      </c>
      <c r="J42" s="25" t="str">
        <f>IFERROR(INDEX('Subsidy Control Category'!$G$7:$G$16,MATCH($F42,'Subsidy Control Category'!$C$7:$C$16,0)),"")</f>
        <v/>
      </c>
      <c r="K42" s="29">
        <v>0</v>
      </c>
      <c r="L42" s="78">
        <v>0</v>
      </c>
      <c r="M42" s="26">
        <f t="shared" si="0"/>
        <v>0</v>
      </c>
      <c r="N42" s="26">
        <f t="shared" si="1"/>
        <v>0</v>
      </c>
      <c r="O42" s="26">
        <f t="shared" si="2"/>
        <v>0</v>
      </c>
    </row>
    <row r="43" spans="2:15">
      <c r="B43" s="22">
        <v>40</v>
      </c>
      <c r="C43" s="23"/>
      <c r="D43" s="24" t="str">
        <f>IF($C43="","",INDEX('MS WP Structure'!$C:$C,MATCH($C43,'MS WP Structure'!$B:$B,0)))</f>
        <v/>
      </c>
      <c r="E43" s="24" t="str">
        <f>IF($C43="","",INDEX('MS WP Structure'!$G:$G,MATCH($C43,'MS WP Structure'!$B:$B,0)))</f>
        <v/>
      </c>
      <c r="F43" s="27"/>
      <c r="G43" s="27"/>
      <c r="H43" s="28"/>
      <c r="I43" s="25" t="str">
        <f>IFERROR(INDEX('Subsidy Control Category'!$F$7:$F$16,MATCH($F43,'Subsidy Control Category'!$C$7:$C$16,0)),"")</f>
        <v/>
      </c>
      <c r="J43" s="25" t="str">
        <f>IFERROR(INDEX('Subsidy Control Category'!$G$7:$G$16,MATCH($F43,'Subsidy Control Category'!$C$7:$C$16,0)),"")</f>
        <v/>
      </c>
      <c r="K43" s="29">
        <v>0</v>
      </c>
      <c r="L43" s="78">
        <v>0</v>
      </c>
      <c r="M43" s="26">
        <f t="shared" si="0"/>
        <v>0</v>
      </c>
      <c r="N43" s="26">
        <f t="shared" si="1"/>
        <v>0</v>
      </c>
      <c r="O43" s="26">
        <f t="shared" si="2"/>
        <v>0</v>
      </c>
    </row>
    <row r="44" spans="2:15">
      <c r="B44" s="22">
        <v>41</v>
      </c>
      <c r="C44" s="23"/>
      <c r="D44" s="24" t="str">
        <f>IF($C44="","",INDEX('MS WP Structure'!$C:$C,MATCH($C44,'MS WP Structure'!$B:$B,0)))</f>
        <v/>
      </c>
      <c r="E44" s="24" t="str">
        <f>IF($C44="","",INDEX('MS WP Structure'!$G:$G,MATCH($C44,'MS WP Structure'!$B:$B,0)))</f>
        <v/>
      </c>
      <c r="F44" s="27"/>
      <c r="G44" s="27"/>
      <c r="H44" s="28"/>
      <c r="I44" s="25" t="str">
        <f>IFERROR(INDEX('Subsidy Control Category'!$F$7:$F$16,MATCH($F44,'Subsidy Control Category'!$C$7:$C$16,0)),"")</f>
        <v/>
      </c>
      <c r="J44" s="25" t="str">
        <f>IFERROR(INDEX('Subsidy Control Category'!$G$7:$G$16,MATCH($F44,'Subsidy Control Category'!$C$7:$C$16,0)),"")</f>
        <v/>
      </c>
      <c r="K44" s="29">
        <v>0</v>
      </c>
      <c r="L44" s="78">
        <v>0</v>
      </c>
      <c r="M44" s="26">
        <f t="shared" si="0"/>
        <v>0</v>
      </c>
      <c r="N44" s="26">
        <f t="shared" si="1"/>
        <v>0</v>
      </c>
      <c r="O44" s="26">
        <f t="shared" si="2"/>
        <v>0</v>
      </c>
    </row>
    <row r="45" spans="2:15">
      <c r="B45" s="22">
        <v>42</v>
      </c>
      <c r="C45" s="23"/>
      <c r="D45" s="24" t="str">
        <f>IF($C45="","",INDEX('MS WP Structure'!$C:$C,MATCH($C45,'MS WP Structure'!$B:$B,0)))</f>
        <v/>
      </c>
      <c r="E45" s="24" t="str">
        <f>IF($C45="","",INDEX('MS WP Structure'!$G:$G,MATCH($C45,'MS WP Structure'!$B:$B,0)))</f>
        <v/>
      </c>
      <c r="F45" s="27"/>
      <c r="G45" s="27"/>
      <c r="H45" s="28"/>
      <c r="I45" s="25" t="str">
        <f>IFERROR(INDEX('Subsidy Control Category'!$F$7:$F$16,MATCH($F45,'Subsidy Control Category'!$C$7:$C$16,0)),"")</f>
        <v/>
      </c>
      <c r="J45" s="25" t="str">
        <f>IFERROR(INDEX('Subsidy Control Category'!$G$7:$G$16,MATCH($F45,'Subsidy Control Category'!$C$7:$C$16,0)),"")</f>
        <v/>
      </c>
      <c r="K45" s="29">
        <v>0</v>
      </c>
      <c r="L45" s="78">
        <v>0</v>
      </c>
      <c r="M45" s="26">
        <f t="shared" si="0"/>
        <v>0</v>
      </c>
      <c r="N45" s="26">
        <f t="shared" si="1"/>
        <v>0</v>
      </c>
      <c r="O45" s="26">
        <f t="shared" si="2"/>
        <v>0</v>
      </c>
    </row>
    <row r="46" spans="2:15">
      <c r="B46" s="22">
        <v>43</v>
      </c>
      <c r="C46" s="23"/>
      <c r="D46" s="24" t="str">
        <f>IF($C46="","",INDEX('MS WP Structure'!$C:$C,MATCH($C46,'MS WP Structure'!$B:$B,0)))</f>
        <v/>
      </c>
      <c r="E46" s="24" t="str">
        <f>IF($C46="","",INDEX('MS WP Structure'!$G:$G,MATCH($C46,'MS WP Structure'!$B:$B,0)))</f>
        <v/>
      </c>
      <c r="F46" s="27"/>
      <c r="G46" s="27"/>
      <c r="H46" s="28"/>
      <c r="I46" s="25" t="str">
        <f>IFERROR(INDEX('Subsidy Control Category'!$F$7:$F$16,MATCH($F46,'Subsidy Control Category'!$C$7:$C$16,0)),"")</f>
        <v/>
      </c>
      <c r="J46" s="25" t="str">
        <f>IFERROR(INDEX('Subsidy Control Category'!$G$7:$G$16,MATCH($F46,'Subsidy Control Category'!$C$7:$C$16,0)),"")</f>
        <v/>
      </c>
      <c r="K46" s="29">
        <v>0</v>
      </c>
      <c r="L46" s="78">
        <v>0</v>
      </c>
      <c r="M46" s="26">
        <f t="shared" si="0"/>
        <v>0</v>
      </c>
      <c r="N46" s="26">
        <f t="shared" si="1"/>
        <v>0</v>
      </c>
      <c r="O46" s="26">
        <f t="shared" si="2"/>
        <v>0</v>
      </c>
    </row>
    <row r="47" spans="2:15">
      <c r="B47" s="22">
        <v>44</v>
      </c>
      <c r="C47" s="23"/>
      <c r="D47" s="24" t="str">
        <f>IF($C47="","",INDEX('MS WP Structure'!$C:$C,MATCH($C47,'MS WP Structure'!$B:$B,0)))</f>
        <v/>
      </c>
      <c r="E47" s="24" t="str">
        <f>IF($C47="","",INDEX('MS WP Structure'!$G:$G,MATCH($C47,'MS WP Structure'!$B:$B,0)))</f>
        <v/>
      </c>
      <c r="F47" s="27"/>
      <c r="G47" s="27"/>
      <c r="H47" s="28"/>
      <c r="I47" s="25" t="str">
        <f>IFERROR(INDEX('Subsidy Control Category'!$F$7:$F$16,MATCH($F47,'Subsidy Control Category'!$C$7:$C$16,0)),"")</f>
        <v/>
      </c>
      <c r="J47" s="25" t="str">
        <f>IFERROR(INDEX('Subsidy Control Category'!$G$7:$G$16,MATCH($F47,'Subsidy Control Category'!$C$7:$C$16,0)),"")</f>
        <v/>
      </c>
      <c r="K47" s="29">
        <v>0</v>
      </c>
      <c r="L47" s="78">
        <v>0</v>
      </c>
      <c r="M47" s="26">
        <f t="shared" si="0"/>
        <v>0</v>
      </c>
      <c r="N47" s="26">
        <f t="shared" si="1"/>
        <v>0</v>
      </c>
      <c r="O47" s="26">
        <f t="shared" si="2"/>
        <v>0</v>
      </c>
    </row>
    <row r="48" spans="2:15">
      <c r="B48" s="22">
        <v>45</v>
      </c>
      <c r="C48" s="23"/>
      <c r="D48" s="24" t="str">
        <f>IF($C48="","",INDEX('MS WP Structure'!$C:$C,MATCH($C48,'MS WP Structure'!$B:$B,0)))</f>
        <v/>
      </c>
      <c r="E48" s="24" t="str">
        <f>IF($C48="","",INDEX('MS WP Structure'!$G:$G,MATCH($C48,'MS WP Structure'!$B:$B,0)))</f>
        <v/>
      </c>
      <c r="F48" s="27"/>
      <c r="G48" s="27"/>
      <c r="H48" s="28"/>
      <c r="I48" s="25" t="str">
        <f>IFERROR(INDEX('Subsidy Control Category'!$F$7:$F$16,MATCH($F48,'Subsidy Control Category'!$C$7:$C$16,0)),"")</f>
        <v/>
      </c>
      <c r="J48" s="25" t="str">
        <f>IFERROR(INDEX('Subsidy Control Category'!$G$7:$G$16,MATCH($F48,'Subsidy Control Category'!$C$7:$C$16,0)),"")</f>
        <v/>
      </c>
      <c r="K48" s="29">
        <v>0</v>
      </c>
      <c r="L48" s="78">
        <v>0</v>
      </c>
      <c r="M48" s="26">
        <f t="shared" si="0"/>
        <v>0</v>
      </c>
      <c r="N48" s="26">
        <f t="shared" si="1"/>
        <v>0</v>
      </c>
      <c r="O48" s="26">
        <f t="shared" si="2"/>
        <v>0</v>
      </c>
    </row>
    <row r="49" spans="2:15">
      <c r="B49" s="22">
        <v>46</v>
      </c>
      <c r="C49" s="23"/>
      <c r="D49" s="24" t="str">
        <f>IF($C49="","",INDEX('MS WP Structure'!$C:$C,MATCH($C49,'MS WP Structure'!$B:$B,0)))</f>
        <v/>
      </c>
      <c r="E49" s="24" t="str">
        <f>IF($C49="","",INDEX('MS WP Structure'!$G:$G,MATCH($C49,'MS WP Structure'!$B:$B,0)))</f>
        <v/>
      </c>
      <c r="F49" s="27"/>
      <c r="G49" s="27"/>
      <c r="H49" s="28"/>
      <c r="I49" s="25" t="str">
        <f>IFERROR(INDEX('Subsidy Control Category'!$F$7:$F$16,MATCH($F49,'Subsidy Control Category'!$C$7:$C$16,0)),"")</f>
        <v/>
      </c>
      <c r="J49" s="25" t="str">
        <f>IFERROR(INDEX('Subsidy Control Category'!$G$7:$G$16,MATCH($F49,'Subsidy Control Category'!$C$7:$C$16,0)),"")</f>
        <v/>
      </c>
      <c r="K49" s="29">
        <v>0</v>
      </c>
      <c r="L49" s="78">
        <v>0</v>
      </c>
      <c r="M49" s="26">
        <f t="shared" si="0"/>
        <v>0</v>
      </c>
      <c r="N49" s="26">
        <f t="shared" si="1"/>
        <v>0</v>
      </c>
      <c r="O49" s="26">
        <f t="shared" si="2"/>
        <v>0</v>
      </c>
    </row>
    <row r="50" spans="2:15">
      <c r="B50" s="22">
        <v>47</v>
      </c>
      <c r="C50" s="23"/>
      <c r="D50" s="24" t="str">
        <f>IF($C50="","",INDEX('MS WP Structure'!$C:$C,MATCH($C50,'MS WP Structure'!$B:$B,0)))</f>
        <v/>
      </c>
      <c r="E50" s="24" t="str">
        <f>IF($C50="","",INDEX('MS WP Structure'!$G:$G,MATCH($C50,'MS WP Structure'!$B:$B,0)))</f>
        <v/>
      </c>
      <c r="F50" s="27"/>
      <c r="G50" s="27"/>
      <c r="H50" s="28"/>
      <c r="I50" s="25" t="str">
        <f>IFERROR(INDEX('Subsidy Control Category'!$F$7:$F$16,MATCH($F50,'Subsidy Control Category'!$C$7:$C$16,0)),"")</f>
        <v/>
      </c>
      <c r="J50" s="25" t="str">
        <f>IFERROR(INDEX('Subsidy Control Category'!$G$7:$G$16,MATCH($F50,'Subsidy Control Category'!$C$7:$C$16,0)),"")</f>
        <v/>
      </c>
      <c r="K50" s="29">
        <v>0</v>
      </c>
      <c r="L50" s="78">
        <v>0</v>
      </c>
      <c r="M50" s="26">
        <f t="shared" si="0"/>
        <v>0</v>
      </c>
      <c r="N50" s="26">
        <f t="shared" si="1"/>
        <v>0</v>
      </c>
      <c r="O50" s="26">
        <f t="shared" si="2"/>
        <v>0</v>
      </c>
    </row>
    <row r="51" spans="2:15">
      <c r="B51" s="22">
        <v>48</v>
      </c>
      <c r="C51" s="23"/>
      <c r="D51" s="24" t="str">
        <f>IF($C51="","",INDEX('MS WP Structure'!$C:$C,MATCH($C51,'MS WP Structure'!$B:$B,0)))</f>
        <v/>
      </c>
      <c r="E51" s="24" t="str">
        <f>IF($C51="","",INDEX('MS WP Structure'!$G:$G,MATCH($C51,'MS WP Structure'!$B:$B,0)))</f>
        <v/>
      </c>
      <c r="F51" s="27"/>
      <c r="G51" s="27"/>
      <c r="H51" s="28"/>
      <c r="I51" s="25" t="str">
        <f>IFERROR(INDEX('Subsidy Control Category'!$F$7:$F$16,MATCH($F51,'Subsidy Control Category'!$C$7:$C$16,0)),"")</f>
        <v/>
      </c>
      <c r="J51" s="25" t="str">
        <f>IFERROR(INDEX('Subsidy Control Category'!$G$7:$G$16,MATCH($F51,'Subsidy Control Category'!$C$7:$C$16,0)),"")</f>
        <v/>
      </c>
      <c r="K51" s="29">
        <v>0</v>
      </c>
      <c r="L51" s="78">
        <v>0</v>
      </c>
      <c r="M51" s="26">
        <f t="shared" si="0"/>
        <v>0</v>
      </c>
      <c r="N51" s="26">
        <f t="shared" si="1"/>
        <v>0</v>
      </c>
      <c r="O51" s="26">
        <f t="shared" si="2"/>
        <v>0</v>
      </c>
    </row>
    <row r="52" spans="2:15">
      <c r="B52" s="22">
        <v>49</v>
      </c>
      <c r="C52" s="23"/>
      <c r="D52" s="24" t="str">
        <f>IF($C52="","",INDEX('MS WP Structure'!$C:$C,MATCH($C52,'MS WP Structure'!$B:$B,0)))</f>
        <v/>
      </c>
      <c r="E52" s="24" t="str">
        <f>IF($C52="","",INDEX('MS WP Structure'!$G:$G,MATCH($C52,'MS WP Structure'!$B:$B,0)))</f>
        <v/>
      </c>
      <c r="F52" s="27"/>
      <c r="G52" s="27"/>
      <c r="H52" s="28"/>
      <c r="I52" s="25" t="str">
        <f>IFERROR(INDEX('Subsidy Control Category'!$F$7:$F$16,MATCH($F52,'Subsidy Control Category'!$C$7:$C$16,0)),"")</f>
        <v/>
      </c>
      <c r="J52" s="25" t="str">
        <f>IFERROR(INDEX('Subsidy Control Category'!$G$7:$G$16,MATCH($F52,'Subsidy Control Category'!$C$7:$C$16,0)),"")</f>
        <v/>
      </c>
      <c r="K52" s="29">
        <v>0</v>
      </c>
      <c r="L52" s="78">
        <v>0</v>
      </c>
      <c r="M52" s="26">
        <f t="shared" si="0"/>
        <v>0</v>
      </c>
      <c r="N52" s="26">
        <f t="shared" si="1"/>
        <v>0</v>
      </c>
      <c r="O52" s="26">
        <f t="shared" si="2"/>
        <v>0</v>
      </c>
    </row>
    <row r="53" spans="2:15">
      <c r="B53" s="22">
        <v>50</v>
      </c>
      <c r="C53" s="23"/>
      <c r="D53" s="24" t="str">
        <f>IF($C53="","",INDEX('MS WP Structure'!$C:$C,MATCH($C53,'MS WP Structure'!$B:$B,0)))</f>
        <v/>
      </c>
      <c r="E53" s="24" t="str">
        <f>IF($C53="","",INDEX('MS WP Structure'!$G:$G,MATCH($C53,'MS WP Structure'!$B:$B,0)))</f>
        <v/>
      </c>
      <c r="F53" s="27"/>
      <c r="G53" s="27"/>
      <c r="H53" s="28"/>
      <c r="I53" s="25" t="str">
        <f>IFERROR(INDEX('Subsidy Control Category'!$F$7:$F$16,MATCH($F53,'Subsidy Control Category'!$C$7:$C$16,0)),"")</f>
        <v/>
      </c>
      <c r="J53" s="25" t="str">
        <f>IFERROR(INDEX('Subsidy Control Category'!$G$7:$G$16,MATCH($F53,'Subsidy Control Category'!$C$7:$C$16,0)),"")</f>
        <v/>
      </c>
      <c r="K53" s="29">
        <v>0</v>
      </c>
      <c r="L53" s="78">
        <v>0</v>
      </c>
      <c r="M53" s="26">
        <f t="shared" si="0"/>
        <v>0</v>
      </c>
      <c r="N53" s="26">
        <f t="shared" si="1"/>
        <v>0</v>
      </c>
      <c r="O53" s="26">
        <f t="shared" si="2"/>
        <v>0</v>
      </c>
    </row>
    <row r="54" spans="2:15">
      <c r="B54" s="22">
        <v>51</v>
      </c>
      <c r="C54" s="23"/>
      <c r="D54" s="24" t="str">
        <f>IF($C54="","",INDEX('MS WP Structure'!$C:$C,MATCH($C54,'MS WP Structure'!$B:$B,0)))</f>
        <v/>
      </c>
      <c r="E54" s="24" t="str">
        <f>IF($C54="","",INDEX('MS WP Structure'!$G:$G,MATCH($C54,'MS WP Structure'!$B:$B,0)))</f>
        <v/>
      </c>
      <c r="F54" s="27"/>
      <c r="G54" s="27"/>
      <c r="H54" s="28"/>
      <c r="I54" s="25" t="str">
        <f>IFERROR(INDEX('Subsidy Control Category'!$F$7:$F$16,MATCH($F54,'Subsidy Control Category'!$C$7:$C$16,0)),"")</f>
        <v/>
      </c>
      <c r="J54" s="25" t="str">
        <f>IFERROR(INDEX('Subsidy Control Category'!$G$7:$G$16,MATCH($F54,'Subsidy Control Category'!$C$7:$C$16,0)),"")</f>
        <v/>
      </c>
      <c r="K54" s="29">
        <v>0</v>
      </c>
      <c r="L54" s="78">
        <v>0</v>
      </c>
      <c r="M54" s="26">
        <f t="shared" si="0"/>
        <v>0</v>
      </c>
      <c r="N54" s="26">
        <f t="shared" si="1"/>
        <v>0</v>
      </c>
      <c r="O54" s="26">
        <f t="shared" si="2"/>
        <v>0</v>
      </c>
    </row>
    <row r="55" spans="2:15">
      <c r="B55" s="22">
        <v>52</v>
      </c>
      <c r="C55" s="23"/>
      <c r="D55" s="24" t="str">
        <f>IF($C55="","",INDEX('MS WP Structure'!$C:$C,MATCH($C55,'MS WP Structure'!$B:$B,0)))</f>
        <v/>
      </c>
      <c r="E55" s="24" t="str">
        <f>IF($C55="","",INDEX('MS WP Structure'!$G:$G,MATCH($C55,'MS WP Structure'!$B:$B,0)))</f>
        <v/>
      </c>
      <c r="F55" s="27"/>
      <c r="G55" s="27"/>
      <c r="H55" s="28"/>
      <c r="I55" s="25" t="str">
        <f>IFERROR(INDEX('Subsidy Control Category'!$F$7:$F$16,MATCH($F55,'Subsidy Control Category'!$C$7:$C$16,0)),"")</f>
        <v/>
      </c>
      <c r="J55" s="25" t="str">
        <f>IFERROR(INDEX('Subsidy Control Category'!$G$7:$G$16,MATCH($F55,'Subsidy Control Category'!$C$7:$C$16,0)),"")</f>
        <v/>
      </c>
      <c r="K55" s="29">
        <v>0</v>
      </c>
      <c r="L55" s="78">
        <v>0</v>
      </c>
      <c r="M55" s="26">
        <f t="shared" si="0"/>
        <v>0</v>
      </c>
      <c r="N55" s="26">
        <f t="shared" si="1"/>
        <v>0</v>
      </c>
      <c r="O55" s="26">
        <f t="shared" si="2"/>
        <v>0</v>
      </c>
    </row>
    <row r="56" spans="2:15">
      <c r="B56" s="22">
        <v>53</v>
      </c>
      <c r="C56" s="23"/>
      <c r="D56" s="24" t="str">
        <f>IF($C56="","",INDEX('MS WP Structure'!$C:$C,MATCH($C56,'MS WP Structure'!$B:$B,0)))</f>
        <v/>
      </c>
      <c r="E56" s="24" t="str">
        <f>IF($C56="","",INDEX('MS WP Structure'!$G:$G,MATCH($C56,'MS WP Structure'!$B:$B,0)))</f>
        <v/>
      </c>
      <c r="F56" s="27"/>
      <c r="G56" s="27"/>
      <c r="H56" s="28"/>
      <c r="I56" s="25" t="str">
        <f>IFERROR(INDEX('Subsidy Control Category'!$F$7:$F$16,MATCH($F56,'Subsidy Control Category'!$C$7:$C$16,0)),"")</f>
        <v/>
      </c>
      <c r="J56" s="25" t="str">
        <f>IFERROR(INDEX('Subsidy Control Category'!$G$7:$G$16,MATCH($F56,'Subsidy Control Category'!$C$7:$C$16,0)),"")</f>
        <v/>
      </c>
      <c r="K56" s="29">
        <v>0</v>
      </c>
      <c r="L56" s="78">
        <v>0</v>
      </c>
      <c r="M56" s="26">
        <f t="shared" si="0"/>
        <v>0</v>
      </c>
      <c r="N56" s="26">
        <f t="shared" si="1"/>
        <v>0</v>
      </c>
      <c r="O56" s="26">
        <f t="shared" si="2"/>
        <v>0</v>
      </c>
    </row>
    <row r="57" spans="2:15">
      <c r="B57" s="22">
        <v>54</v>
      </c>
      <c r="C57" s="23"/>
      <c r="D57" s="24" t="str">
        <f>IF($C57="","",INDEX('MS WP Structure'!$C:$C,MATCH($C57,'MS WP Structure'!$B:$B,0)))</f>
        <v/>
      </c>
      <c r="E57" s="24" t="str">
        <f>IF($C57="","",INDEX('MS WP Structure'!$G:$G,MATCH($C57,'MS WP Structure'!$B:$B,0)))</f>
        <v/>
      </c>
      <c r="F57" s="27"/>
      <c r="G57" s="27"/>
      <c r="H57" s="28"/>
      <c r="I57" s="25" t="str">
        <f>IFERROR(INDEX('Subsidy Control Category'!$F$7:$F$16,MATCH($F57,'Subsidy Control Category'!$C$7:$C$16,0)),"")</f>
        <v/>
      </c>
      <c r="J57" s="25" t="str">
        <f>IFERROR(INDEX('Subsidy Control Category'!$G$7:$G$16,MATCH($F57,'Subsidy Control Category'!$C$7:$C$16,0)),"")</f>
        <v/>
      </c>
      <c r="K57" s="29">
        <v>0</v>
      </c>
      <c r="L57" s="78">
        <v>0</v>
      </c>
      <c r="M57" s="26">
        <f t="shared" si="0"/>
        <v>0</v>
      </c>
      <c r="N57" s="26">
        <f t="shared" si="1"/>
        <v>0</v>
      </c>
      <c r="O57" s="26">
        <f t="shared" si="2"/>
        <v>0</v>
      </c>
    </row>
    <row r="58" spans="2:15">
      <c r="B58" s="22">
        <v>55</v>
      </c>
      <c r="C58" s="23"/>
      <c r="D58" s="24" t="str">
        <f>IF($C58="","",INDEX('MS WP Structure'!$C:$C,MATCH($C58,'MS WP Structure'!$B:$B,0)))</f>
        <v/>
      </c>
      <c r="E58" s="24" t="str">
        <f>IF($C58="","",INDEX('MS WP Structure'!$G:$G,MATCH($C58,'MS WP Structure'!$B:$B,0)))</f>
        <v/>
      </c>
      <c r="F58" s="27"/>
      <c r="G58" s="27"/>
      <c r="H58" s="28"/>
      <c r="I58" s="25" t="str">
        <f>IFERROR(INDEX('Subsidy Control Category'!$F$7:$F$16,MATCH($F58,'Subsidy Control Category'!$C$7:$C$16,0)),"")</f>
        <v/>
      </c>
      <c r="J58" s="25" t="str">
        <f>IFERROR(INDEX('Subsidy Control Category'!$G$7:$G$16,MATCH($F58,'Subsidy Control Category'!$C$7:$C$16,0)),"")</f>
        <v/>
      </c>
      <c r="K58" s="29">
        <v>0</v>
      </c>
      <c r="L58" s="78">
        <v>0</v>
      </c>
      <c r="M58" s="26">
        <f t="shared" si="0"/>
        <v>0</v>
      </c>
      <c r="N58" s="26">
        <f t="shared" si="1"/>
        <v>0</v>
      </c>
      <c r="O58" s="26">
        <f t="shared" si="2"/>
        <v>0</v>
      </c>
    </row>
    <row r="59" spans="2:15">
      <c r="B59" s="22">
        <v>56</v>
      </c>
      <c r="C59" s="23"/>
      <c r="D59" s="24" t="str">
        <f>IF($C59="","",INDEX('MS WP Structure'!$C:$C,MATCH($C59,'MS WP Structure'!$B:$B,0)))</f>
        <v/>
      </c>
      <c r="E59" s="24" t="str">
        <f>IF($C59="","",INDEX('MS WP Structure'!$G:$G,MATCH($C59,'MS WP Structure'!$B:$B,0)))</f>
        <v/>
      </c>
      <c r="F59" s="27"/>
      <c r="G59" s="27"/>
      <c r="H59" s="28"/>
      <c r="I59" s="25" t="str">
        <f>IFERROR(INDEX('Subsidy Control Category'!$F$7:$F$16,MATCH($F59,'Subsidy Control Category'!$C$7:$C$16,0)),"")</f>
        <v/>
      </c>
      <c r="J59" s="25" t="str">
        <f>IFERROR(INDEX('Subsidy Control Category'!$G$7:$G$16,MATCH($F59,'Subsidy Control Category'!$C$7:$C$16,0)),"")</f>
        <v/>
      </c>
      <c r="K59" s="29">
        <v>0</v>
      </c>
      <c r="L59" s="78">
        <v>0</v>
      </c>
      <c r="M59" s="26">
        <f t="shared" si="0"/>
        <v>0</v>
      </c>
      <c r="N59" s="26">
        <f t="shared" si="1"/>
        <v>0</v>
      </c>
      <c r="O59" s="26">
        <f t="shared" si="2"/>
        <v>0</v>
      </c>
    </row>
    <row r="60" spans="2:15">
      <c r="B60" s="22">
        <v>57</v>
      </c>
      <c r="C60" s="23"/>
      <c r="D60" s="24" t="str">
        <f>IF($C60="","",INDEX('MS WP Structure'!$C:$C,MATCH($C60,'MS WP Structure'!$B:$B,0)))</f>
        <v/>
      </c>
      <c r="E60" s="24" t="str">
        <f>IF($C60="","",INDEX('MS WP Structure'!$G:$G,MATCH($C60,'MS WP Structure'!$B:$B,0)))</f>
        <v/>
      </c>
      <c r="F60" s="27"/>
      <c r="G60" s="27"/>
      <c r="H60" s="28"/>
      <c r="I60" s="25" t="str">
        <f>IFERROR(INDEX('Subsidy Control Category'!$F$7:$F$16,MATCH($F60,'Subsidy Control Category'!$C$7:$C$16,0)),"")</f>
        <v/>
      </c>
      <c r="J60" s="25" t="str">
        <f>IFERROR(INDEX('Subsidy Control Category'!$G$7:$G$16,MATCH($F60,'Subsidy Control Category'!$C$7:$C$16,0)),"")</f>
        <v/>
      </c>
      <c r="K60" s="29">
        <v>0</v>
      </c>
      <c r="L60" s="78">
        <v>0</v>
      </c>
      <c r="M60" s="26">
        <f t="shared" si="0"/>
        <v>0</v>
      </c>
      <c r="N60" s="26">
        <f t="shared" si="1"/>
        <v>0</v>
      </c>
      <c r="O60" s="26">
        <f t="shared" si="2"/>
        <v>0</v>
      </c>
    </row>
    <row r="61" spans="2:15">
      <c r="B61" s="22">
        <v>58</v>
      </c>
      <c r="C61" s="23"/>
      <c r="D61" s="24" t="str">
        <f>IF($C61="","",INDEX('MS WP Structure'!$C:$C,MATCH($C61,'MS WP Structure'!$B:$B,0)))</f>
        <v/>
      </c>
      <c r="E61" s="24" t="str">
        <f>IF($C61="","",INDEX('MS WP Structure'!$G:$G,MATCH($C61,'MS WP Structure'!$B:$B,0)))</f>
        <v/>
      </c>
      <c r="F61" s="27"/>
      <c r="G61" s="27"/>
      <c r="H61" s="28"/>
      <c r="I61" s="25" t="str">
        <f>IFERROR(INDEX('Subsidy Control Category'!$F$7:$F$16,MATCH($F61,'Subsidy Control Category'!$C$7:$C$16,0)),"")</f>
        <v/>
      </c>
      <c r="J61" s="25" t="str">
        <f>IFERROR(INDEX('Subsidy Control Category'!$G$7:$G$16,MATCH($F61,'Subsidy Control Category'!$C$7:$C$16,0)),"")</f>
        <v/>
      </c>
      <c r="K61" s="29">
        <v>0</v>
      </c>
      <c r="L61" s="78">
        <v>0</v>
      </c>
      <c r="M61" s="26">
        <f t="shared" si="0"/>
        <v>0</v>
      </c>
      <c r="N61" s="26">
        <f t="shared" si="1"/>
        <v>0</v>
      </c>
      <c r="O61" s="26">
        <f t="shared" si="2"/>
        <v>0</v>
      </c>
    </row>
    <row r="62" spans="2:15">
      <c r="B62" s="22">
        <v>59</v>
      </c>
      <c r="C62" s="23"/>
      <c r="D62" s="24" t="str">
        <f>IF($C62="","",INDEX('MS WP Structure'!$C:$C,MATCH($C62,'MS WP Structure'!$B:$B,0)))</f>
        <v/>
      </c>
      <c r="E62" s="24" t="str">
        <f>IF($C62="","",INDEX('MS WP Structure'!$G:$G,MATCH($C62,'MS WP Structure'!$B:$B,0)))</f>
        <v/>
      </c>
      <c r="F62" s="27"/>
      <c r="G62" s="27"/>
      <c r="H62" s="28"/>
      <c r="I62" s="25" t="str">
        <f>IFERROR(INDEX('Subsidy Control Category'!$F$7:$F$16,MATCH($F62,'Subsidy Control Category'!$C$7:$C$16,0)),"")</f>
        <v/>
      </c>
      <c r="J62" s="25" t="str">
        <f>IFERROR(INDEX('Subsidy Control Category'!$G$7:$G$16,MATCH($F62,'Subsidy Control Category'!$C$7:$C$16,0)),"")</f>
        <v/>
      </c>
      <c r="K62" s="29">
        <v>0</v>
      </c>
      <c r="L62" s="78">
        <v>0</v>
      </c>
      <c r="M62" s="26">
        <f t="shared" si="0"/>
        <v>0</v>
      </c>
      <c r="N62" s="26">
        <f t="shared" si="1"/>
        <v>0</v>
      </c>
      <c r="O62" s="26">
        <f t="shared" si="2"/>
        <v>0</v>
      </c>
    </row>
    <row r="63" spans="2:15">
      <c r="B63" s="22">
        <v>60</v>
      </c>
      <c r="C63" s="23"/>
      <c r="D63" s="24" t="str">
        <f>IF($C63="","",INDEX('MS WP Structure'!$C:$C,MATCH($C63,'MS WP Structure'!$B:$B,0)))</f>
        <v/>
      </c>
      <c r="E63" s="24" t="str">
        <f>IF($C63="","",INDEX('MS WP Structure'!$G:$G,MATCH($C63,'MS WP Structure'!$B:$B,0)))</f>
        <v/>
      </c>
      <c r="F63" s="27"/>
      <c r="G63" s="27"/>
      <c r="H63" s="28"/>
      <c r="I63" s="25" t="str">
        <f>IFERROR(INDEX('Subsidy Control Category'!$F$7:$F$16,MATCH($F63,'Subsidy Control Category'!$C$7:$C$16,0)),"")</f>
        <v/>
      </c>
      <c r="J63" s="25" t="str">
        <f>IFERROR(INDEX('Subsidy Control Category'!$G$7:$G$16,MATCH($F63,'Subsidy Control Category'!$C$7:$C$16,0)),"")</f>
        <v/>
      </c>
      <c r="K63" s="29">
        <v>0</v>
      </c>
      <c r="L63" s="78">
        <v>0</v>
      </c>
      <c r="M63" s="26">
        <f t="shared" si="0"/>
        <v>0</v>
      </c>
      <c r="N63" s="26">
        <f t="shared" si="1"/>
        <v>0</v>
      </c>
      <c r="O63" s="26">
        <f t="shared" si="2"/>
        <v>0</v>
      </c>
    </row>
    <row r="64" spans="2:15">
      <c r="B64" s="22">
        <v>61</v>
      </c>
      <c r="C64" s="23"/>
      <c r="D64" s="24" t="str">
        <f>IF($C64="","",INDEX('MS WP Structure'!$C:$C,MATCH($C64,'MS WP Structure'!$B:$B,0)))</f>
        <v/>
      </c>
      <c r="E64" s="24" t="str">
        <f>IF($C64="","",INDEX('MS WP Structure'!$G:$G,MATCH($C64,'MS WP Structure'!$B:$B,0)))</f>
        <v/>
      </c>
      <c r="F64" s="27"/>
      <c r="G64" s="27"/>
      <c r="H64" s="28"/>
      <c r="I64" s="25" t="str">
        <f>IFERROR(INDEX('Subsidy Control Category'!$F$7:$F$16,MATCH($F64,'Subsidy Control Category'!$C$7:$C$16,0)),"")</f>
        <v/>
      </c>
      <c r="J64" s="25" t="str">
        <f>IFERROR(INDEX('Subsidy Control Category'!$G$7:$G$16,MATCH($F64,'Subsidy Control Category'!$C$7:$C$16,0)),"")</f>
        <v/>
      </c>
      <c r="K64" s="29">
        <v>0</v>
      </c>
      <c r="L64" s="78">
        <v>0</v>
      </c>
      <c r="M64" s="26">
        <f t="shared" si="0"/>
        <v>0</v>
      </c>
      <c r="N64" s="26">
        <f t="shared" si="1"/>
        <v>0</v>
      </c>
      <c r="O64" s="26">
        <f t="shared" si="2"/>
        <v>0</v>
      </c>
    </row>
    <row r="65" spans="2:15">
      <c r="B65" s="22">
        <v>62</v>
      </c>
      <c r="C65" s="23"/>
      <c r="D65" s="24" t="str">
        <f>IF($C65="","",INDEX('MS WP Structure'!$C:$C,MATCH($C65,'MS WP Structure'!$B:$B,0)))</f>
        <v/>
      </c>
      <c r="E65" s="24" t="str">
        <f>IF($C65="","",INDEX('MS WP Structure'!$G:$G,MATCH($C65,'MS WP Structure'!$B:$B,0)))</f>
        <v/>
      </c>
      <c r="F65" s="27"/>
      <c r="G65" s="27"/>
      <c r="H65" s="28"/>
      <c r="I65" s="25" t="str">
        <f>IFERROR(INDEX('Subsidy Control Category'!$F$7:$F$16,MATCH($F65,'Subsidy Control Category'!$C$7:$C$16,0)),"")</f>
        <v/>
      </c>
      <c r="J65" s="25" t="str">
        <f>IFERROR(INDEX('Subsidy Control Category'!$G$7:$G$16,MATCH($F65,'Subsidy Control Category'!$C$7:$C$16,0)),"")</f>
        <v/>
      </c>
      <c r="K65" s="29">
        <v>0</v>
      </c>
      <c r="L65" s="78">
        <v>0</v>
      </c>
      <c r="M65" s="26">
        <f t="shared" si="0"/>
        <v>0</v>
      </c>
      <c r="N65" s="26">
        <f t="shared" si="1"/>
        <v>0</v>
      </c>
      <c r="O65" s="26">
        <f t="shared" si="2"/>
        <v>0</v>
      </c>
    </row>
    <row r="66" spans="2:15">
      <c r="B66" s="22">
        <v>63</v>
      </c>
      <c r="C66" s="23"/>
      <c r="D66" s="24" t="str">
        <f>IF($C66="","",INDEX('MS WP Structure'!$C:$C,MATCH($C66,'MS WP Structure'!$B:$B,0)))</f>
        <v/>
      </c>
      <c r="E66" s="24" t="str">
        <f>IF($C66="","",INDEX('MS WP Structure'!$G:$G,MATCH($C66,'MS WP Structure'!$B:$B,0)))</f>
        <v/>
      </c>
      <c r="F66" s="27"/>
      <c r="G66" s="27"/>
      <c r="H66" s="28"/>
      <c r="I66" s="25" t="str">
        <f>IFERROR(INDEX('Subsidy Control Category'!$F$7:$F$16,MATCH($F66,'Subsidy Control Category'!$C$7:$C$16,0)),"")</f>
        <v/>
      </c>
      <c r="J66" s="25" t="str">
        <f>IFERROR(INDEX('Subsidy Control Category'!$G$7:$G$16,MATCH($F66,'Subsidy Control Category'!$C$7:$C$16,0)),"")</f>
        <v/>
      </c>
      <c r="K66" s="29">
        <v>0</v>
      </c>
      <c r="L66" s="78">
        <v>0</v>
      </c>
      <c r="M66" s="26">
        <f t="shared" si="0"/>
        <v>0</v>
      </c>
      <c r="N66" s="26">
        <f t="shared" si="1"/>
        <v>0</v>
      </c>
      <c r="O66" s="26">
        <f t="shared" si="2"/>
        <v>0</v>
      </c>
    </row>
    <row r="67" spans="2:15">
      <c r="B67" s="22">
        <v>64</v>
      </c>
      <c r="C67" s="23"/>
      <c r="D67" s="24" t="str">
        <f>IF($C67="","",INDEX('MS WP Structure'!$C:$C,MATCH($C67,'MS WP Structure'!$B:$B,0)))</f>
        <v/>
      </c>
      <c r="E67" s="24" t="str">
        <f>IF($C67="","",INDEX('MS WP Structure'!$G:$G,MATCH($C67,'MS WP Structure'!$B:$B,0)))</f>
        <v/>
      </c>
      <c r="F67" s="27"/>
      <c r="G67" s="27"/>
      <c r="H67" s="28"/>
      <c r="I67" s="25" t="str">
        <f>IFERROR(INDEX('Subsidy Control Category'!$F$7:$F$16,MATCH($F67,'Subsidy Control Category'!$C$7:$C$16,0)),"")</f>
        <v/>
      </c>
      <c r="J67" s="25" t="str">
        <f>IFERROR(INDEX('Subsidy Control Category'!$G$7:$G$16,MATCH($F67,'Subsidy Control Category'!$C$7:$C$16,0)),"")</f>
        <v/>
      </c>
      <c r="K67" s="29">
        <v>0</v>
      </c>
      <c r="L67" s="78">
        <v>0</v>
      </c>
      <c r="M67" s="26">
        <f t="shared" si="0"/>
        <v>0</v>
      </c>
      <c r="N67" s="26">
        <f t="shared" si="1"/>
        <v>0</v>
      </c>
      <c r="O67" s="26">
        <f t="shared" si="2"/>
        <v>0</v>
      </c>
    </row>
    <row r="68" spans="2:15">
      <c r="B68" s="22">
        <v>65</v>
      </c>
      <c r="C68" s="23"/>
      <c r="D68" s="24" t="str">
        <f>IF($C68="","",INDEX('MS WP Structure'!$C:$C,MATCH($C68,'MS WP Structure'!$B:$B,0)))</f>
        <v/>
      </c>
      <c r="E68" s="24" t="str">
        <f>IF($C68="","",INDEX('MS WP Structure'!$G:$G,MATCH($C68,'MS WP Structure'!$B:$B,0)))</f>
        <v/>
      </c>
      <c r="F68" s="27"/>
      <c r="G68" s="27"/>
      <c r="H68" s="28"/>
      <c r="I68" s="25" t="str">
        <f>IFERROR(INDEX('Subsidy Control Category'!$F$7:$F$16,MATCH($F68,'Subsidy Control Category'!$C$7:$C$16,0)),"")</f>
        <v/>
      </c>
      <c r="J68" s="25" t="str">
        <f>IFERROR(INDEX('Subsidy Control Category'!$G$7:$G$16,MATCH($F68,'Subsidy Control Category'!$C$7:$C$16,0)),"")</f>
        <v/>
      </c>
      <c r="K68" s="29">
        <v>0</v>
      </c>
      <c r="L68" s="78">
        <v>0</v>
      </c>
      <c r="M68" s="26">
        <f t="shared" si="0"/>
        <v>0</v>
      </c>
      <c r="N68" s="26">
        <f t="shared" si="1"/>
        <v>0</v>
      </c>
      <c r="O68" s="26">
        <f t="shared" si="2"/>
        <v>0</v>
      </c>
    </row>
    <row r="69" spans="2:15">
      <c r="B69" s="22">
        <v>66</v>
      </c>
      <c r="C69" s="23"/>
      <c r="D69" s="24" t="str">
        <f>IF($C69="","",INDEX('MS WP Structure'!$C:$C,MATCH($C69,'MS WP Structure'!$B:$B,0)))</f>
        <v/>
      </c>
      <c r="E69" s="24" t="str">
        <f>IF($C69="","",INDEX('MS WP Structure'!$G:$G,MATCH($C69,'MS WP Structure'!$B:$B,0)))</f>
        <v/>
      </c>
      <c r="F69" s="27"/>
      <c r="G69" s="27"/>
      <c r="H69" s="28"/>
      <c r="I69" s="25" t="str">
        <f>IFERROR(INDEX('Subsidy Control Category'!$F$7:$F$16,MATCH($F69,'Subsidy Control Category'!$C$7:$C$16,0)),"")</f>
        <v/>
      </c>
      <c r="J69" s="25" t="str">
        <f>IFERROR(INDEX('Subsidy Control Category'!$G$7:$G$16,MATCH($F69,'Subsidy Control Category'!$C$7:$C$16,0)),"")</f>
        <v/>
      </c>
      <c r="K69" s="29">
        <v>0</v>
      </c>
      <c r="L69" s="78">
        <v>0</v>
      </c>
      <c r="M69" s="26">
        <f t="shared" ref="M69:M93" si="3">IF($J69="",0,$O69*$J69)</f>
        <v>0</v>
      </c>
      <c r="N69" s="26">
        <f t="shared" ref="N69:N93" si="4">O69-M69</f>
        <v>0</v>
      </c>
      <c r="O69" s="26">
        <f t="shared" ref="O69:O93" si="5">(K69*L69)</f>
        <v>0</v>
      </c>
    </row>
    <row r="70" spans="2:15">
      <c r="B70" s="22">
        <v>67</v>
      </c>
      <c r="C70" s="23"/>
      <c r="D70" s="24" t="str">
        <f>IF($C70="","",INDEX('MS WP Structure'!$C:$C,MATCH($C70,'MS WP Structure'!$B:$B,0)))</f>
        <v/>
      </c>
      <c r="E70" s="24" t="str">
        <f>IF($C70="","",INDEX('MS WP Structure'!$G:$G,MATCH($C70,'MS WP Structure'!$B:$B,0)))</f>
        <v/>
      </c>
      <c r="F70" s="27"/>
      <c r="G70" s="27"/>
      <c r="H70" s="28"/>
      <c r="I70" s="25" t="str">
        <f>IFERROR(INDEX('Subsidy Control Category'!$F$7:$F$16,MATCH($F70,'Subsidy Control Category'!$C$7:$C$16,0)),"")</f>
        <v/>
      </c>
      <c r="J70" s="25" t="str">
        <f>IFERROR(INDEX('Subsidy Control Category'!$G$7:$G$16,MATCH($F70,'Subsidy Control Category'!$C$7:$C$16,0)),"")</f>
        <v/>
      </c>
      <c r="K70" s="29">
        <v>0</v>
      </c>
      <c r="L70" s="78">
        <v>0</v>
      </c>
      <c r="M70" s="26">
        <f t="shared" si="3"/>
        <v>0</v>
      </c>
      <c r="N70" s="26">
        <f t="shared" si="4"/>
        <v>0</v>
      </c>
      <c r="O70" s="26">
        <f t="shared" si="5"/>
        <v>0</v>
      </c>
    </row>
    <row r="71" spans="2:15">
      <c r="B71" s="22">
        <v>68</v>
      </c>
      <c r="C71" s="23"/>
      <c r="D71" s="24" t="str">
        <f>IF($C71="","",INDEX('MS WP Structure'!$C:$C,MATCH($C71,'MS WP Structure'!$B:$B,0)))</f>
        <v/>
      </c>
      <c r="E71" s="24" t="str">
        <f>IF($C71="","",INDEX('MS WP Structure'!$G:$G,MATCH($C71,'MS WP Structure'!$B:$B,0)))</f>
        <v/>
      </c>
      <c r="F71" s="27"/>
      <c r="G71" s="27"/>
      <c r="H71" s="28"/>
      <c r="I71" s="25" t="str">
        <f>IFERROR(INDEX('Subsidy Control Category'!$F$7:$F$16,MATCH($F71,'Subsidy Control Category'!$C$7:$C$16,0)),"")</f>
        <v/>
      </c>
      <c r="J71" s="25" t="str">
        <f>IFERROR(INDEX('Subsidy Control Category'!$G$7:$G$16,MATCH($F71,'Subsidy Control Category'!$C$7:$C$16,0)),"")</f>
        <v/>
      </c>
      <c r="K71" s="29">
        <v>0</v>
      </c>
      <c r="L71" s="78">
        <v>0</v>
      </c>
      <c r="M71" s="26">
        <f t="shared" si="3"/>
        <v>0</v>
      </c>
      <c r="N71" s="26">
        <f t="shared" si="4"/>
        <v>0</v>
      </c>
      <c r="O71" s="26">
        <f t="shared" si="5"/>
        <v>0</v>
      </c>
    </row>
    <row r="72" spans="2:15">
      <c r="B72" s="22">
        <v>69</v>
      </c>
      <c r="C72" s="23"/>
      <c r="D72" s="24" t="str">
        <f>IF($C72="","",INDEX('MS WP Structure'!$C:$C,MATCH($C72,'MS WP Structure'!$B:$B,0)))</f>
        <v/>
      </c>
      <c r="E72" s="24" t="str">
        <f>IF($C72="","",INDEX('MS WP Structure'!$G:$G,MATCH($C72,'MS WP Structure'!$B:$B,0)))</f>
        <v/>
      </c>
      <c r="F72" s="27"/>
      <c r="G72" s="27"/>
      <c r="H72" s="28"/>
      <c r="I72" s="25" t="str">
        <f>IFERROR(INDEX('Subsidy Control Category'!$F$7:$F$16,MATCH($F72,'Subsidy Control Category'!$C$7:$C$16,0)),"")</f>
        <v/>
      </c>
      <c r="J72" s="25" t="str">
        <f>IFERROR(INDEX('Subsidy Control Category'!$G$7:$G$16,MATCH($F72,'Subsidy Control Category'!$C$7:$C$16,0)),"")</f>
        <v/>
      </c>
      <c r="K72" s="29">
        <v>0</v>
      </c>
      <c r="L72" s="78">
        <v>0</v>
      </c>
      <c r="M72" s="26">
        <f t="shared" si="3"/>
        <v>0</v>
      </c>
      <c r="N72" s="26">
        <f t="shared" si="4"/>
        <v>0</v>
      </c>
      <c r="O72" s="26">
        <f t="shared" si="5"/>
        <v>0</v>
      </c>
    </row>
    <row r="73" spans="2:15">
      <c r="B73" s="22">
        <v>70</v>
      </c>
      <c r="C73" s="23"/>
      <c r="D73" s="24" t="str">
        <f>IF($C73="","",INDEX('MS WP Structure'!$C:$C,MATCH($C73,'MS WP Structure'!$B:$B,0)))</f>
        <v/>
      </c>
      <c r="E73" s="24" t="str">
        <f>IF($C73="","",INDEX('MS WP Structure'!$G:$G,MATCH($C73,'MS WP Structure'!$B:$B,0)))</f>
        <v/>
      </c>
      <c r="F73" s="27"/>
      <c r="G73" s="27"/>
      <c r="H73" s="28"/>
      <c r="I73" s="25" t="str">
        <f>IFERROR(INDEX('Subsidy Control Category'!$F$7:$F$16,MATCH($F73,'Subsidy Control Category'!$C$7:$C$16,0)),"")</f>
        <v/>
      </c>
      <c r="J73" s="25" t="str">
        <f>IFERROR(INDEX('Subsidy Control Category'!$G$7:$G$16,MATCH($F73,'Subsidy Control Category'!$C$7:$C$16,0)),"")</f>
        <v/>
      </c>
      <c r="K73" s="29">
        <v>0</v>
      </c>
      <c r="L73" s="78">
        <v>0</v>
      </c>
      <c r="M73" s="26">
        <f t="shared" si="3"/>
        <v>0</v>
      </c>
      <c r="N73" s="26">
        <f t="shared" si="4"/>
        <v>0</v>
      </c>
      <c r="O73" s="26">
        <f t="shared" si="5"/>
        <v>0</v>
      </c>
    </row>
    <row r="74" spans="2:15">
      <c r="B74" s="22">
        <v>71</v>
      </c>
      <c r="C74" s="23"/>
      <c r="D74" s="24" t="str">
        <f>IF($C74="","",INDEX('MS WP Structure'!$C:$C,MATCH($C74,'MS WP Structure'!$B:$B,0)))</f>
        <v/>
      </c>
      <c r="E74" s="24" t="str">
        <f>IF($C74="","",INDEX('MS WP Structure'!$G:$G,MATCH($C74,'MS WP Structure'!$B:$B,0)))</f>
        <v/>
      </c>
      <c r="F74" s="27"/>
      <c r="G74" s="27"/>
      <c r="H74" s="28"/>
      <c r="I74" s="25" t="str">
        <f>IFERROR(INDEX('Subsidy Control Category'!$F$7:$F$16,MATCH($F74,'Subsidy Control Category'!$C$7:$C$16,0)),"")</f>
        <v/>
      </c>
      <c r="J74" s="25" t="str">
        <f>IFERROR(INDEX('Subsidy Control Category'!$G$7:$G$16,MATCH($F74,'Subsidy Control Category'!$C$7:$C$16,0)),"")</f>
        <v/>
      </c>
      <c r="K74" s="29">
        <v>0</v>
      </c>
      <c r="L74" s="78">
        <v>0</v>
      </c>
      <c r="M74" s="26">
        <f t="shared" si="3"/>
        <v>0</v>
      </c>
      <c r="N74" s="26">
        <f t="shared" si="4"/>
        <v>0</v>
      </c>
      <c r="O74" s="26">
        <f t="shared" si="5"/>
        <v>0</v>
      </c>
    </row>
    <row r="75" spans="2:15">
      <c r="B75" s="22">
        <v>72</v>
      </c>
      <c r="C75" s="23"/>
      <c r="D75" s="24" t="str">
        <f>IF($C75="","",INDEX('MS WP Structure'!$C:$C,MATCH($C75,'MS WP Structure'!$B:$B,0)))</f>
        <v/>
      </c>
      <c r="E75" s="24" t="str">
        <f>IF($C75="","",INDEX('MS WP Structure'!$G:$G,MATCH($C75,'MS WP Structure'!$B:$B,0)))</f>
        <v/>
      </c>
      <c r="F75" s="27"/>
      <c r="G75" s="27"/>
      <c r="H75" s="28"/>
      <c r="I75" s="25" t="str">
        <f>IFERROR(INDEX('Subsidy Control Category'!$F$7:$F$16,MATCH($F75,'Subsidy Control Category'!$C$7:$C$16,0)),"")</f>
        <v/>
      </c>
      <c r="J75" s="25" t="str">
        <f>IFERROR(INDEX('Subsidy Control Category'!$G$7:$G$16,MATCH($F75,'Subsidy Control Category'!$C$7:$C$16,0)),"")</f>
        <v/>
      </c>
      <c r="K75" s="29">
        <v>0</v>
      </c>
      <c r="L75" s="78">
        <v>0</v>
      </c>
      <c r="M75" s="26">
        <f t="shared" si="3"/>
        <v>0</v>
      </c>
      <c r="N75" s="26">
        <f t="shared" si="4"/>
        <v>0</v>
      </c>
      <c r="O75" s="26">
        <f t="shared" si="5"/>
        <v>0</v>
      </c>
    </row>
    <row r="76" spans="2:15">
      <c r="B76" s="22">
        <v>73</v>
      </c>
      <c r="C76" s="23"/>
      <c r="D76" s="24" t="str">
        <f>IF($C76="","",INDEX('MS WP Structure'!$C:$C,MATCH($C76,'MS WP Structure'!$B:$B,0)))</f>
        <v/>
      </c>
      <c r="E76" s="24" t="str">
        <f>IF($C76="","",INDEX('MS WP Structure'!$G:$G,MATCH($C76,'MS WP Structure'!$B:$B,0)))</f>
        <v/>
      </c>
      <c r="F76" s="27"/>
      <c r="G76" s="27"/>
      <c r="H76" s="28"/>
      <c r="I76" s="25" t="str">
        <f>IFERROR(INDEX('Subsidy Control Category'!$F$7:$F$16,MATCH($F76,'Subsidy Control Category'!$C$7:$C$16,0)),"")</f>
        <v/>
      </c>
      <c r="J76" s="25" t="str">
        <f>IFERROR(INDEX('Subsidy Control Category'!$G$7:$G$16,MATCH($F76,'Subsidy Control Category'!$C$7:$C$16,0)),"")</f>
        <v/>
      </c>
      <c r="K76" s="29">
        <v>0</v>
      </c>
      <c r="L76" s="78">
        <v>0</v>
      </c>
      <c r="M76" s="26">
        <f t="shared" si="3"/>
        <v>0</v>
      </c>
      <c r="N76" s="26">
        <f t="shared" si="4"/>
        <v>0</v>
      </c>
      <c r="O76" s="26">
        <f t="shared" si="5"/>
        <v>0</v>
      </c>
    </row>
    <row r="77" spans="2:15">
      <c r="B77" s="22">
        <v>74</v>
      </c>
      <c r="C77" s="23"/>
      <c r="D77" s="24" t="str">
        <f>IF($C77="","",INDEX('MS WP Structure'!$C:$C,MATCH($C77,'MS WP Structure'!$B:$B,0)))</f>
        <v/>
      </c>
      <c r="E77" s="24" t="str">
        <f>IF($C77="","",INDEX('MS WP Structure'!$G:$G,MATCH($C77,'MS WP Structure'!$B:$B,0)))</f>
        <v/>
      </c>
      <c r="F77" s="27"/>
      <c r="G77" s="27"/>
      <c r="H77" s="28"/>
      <c r="I77" s="25" t="str">
        <f>IFERROR(INDEX('Subsidy Control Category'!$F$7:$F$16,MATCH($F77,'Subsidy Control Category'!$C$7:$C$16,0)),"")</f>
        <v/>
      </c>
      <c r="J77" s="25" t="str">
        <f>IFERROR(INDEX('Subsidy Control Category'!$G$7:$G$16,MATCH($F77,'Subsidy Control Category'!$C$7:$C$16,0)),"")</f>
        <v/>
      </c>
      <c r="K77" s="29">
        <v>0</v>
      </c>
      <c r="L77" s="78">
        <v>0</v>
      </c>
      <c r="M77" s="26">
        <f t="shared" si="3"/>
        <v>0</v>
      </c>
      <c r="N77" s="26">
        <f t="shared" si="4"/>
        <v>0</v>
      </c>
      <c r="O77" s="26">
        <f t="shared" si="5"/>
        <v>0</v>
      </c>
    </row>
    <row r="78" spans="2:15">
      <c r="B78" s="22">
        <v>75</v>
      </c>
      <c r="C78" s="23"/>
      <c r="D78" s="24" t="str">
        <f>IF($C78="","",INDEX('MS WP Structure'!$C:$C,MATCH($C78,'MS WP Structure'!$B:$B,0)))</f>
        <v/>
      </c>
      <c r="E78" s="24" t="str">
        <f>IF($C78="","",INDEX('MS WP Structure'!$G:$G,MATCH($C78,'MS WP Structure'!$B:$B,0)))</f>
        <v/>
      </c>
      <c r="F78" s="27"/>
      <c r="G78" s="27"/>
      <c r="H78" s="28"/>
      <c r="I78" s="25" t="str">
        <f>IFERROR(INDEX('Subsidy Control Category'!$F$7:$F$16,MATCH($F78,'Subsidy Control Category'!$C$7:$C$16,0)),"")</f>
        <v/>
      </c>
      <c r="J78" s="25" t="str">
        <f>IFERROR(INDEX('Subsidy Control Category'!$G$7:$G$16,MATCH($F78,'Subsidy Control Category'!$C$7:$C$16,0)),"")</f>
        <v/>
      </c>
      <c r="K78" s="29">
        <v>0</v>
      </c>
      <c r="L78" s="78">
        <v>0</v>
      </c>
      <c r="M78" s="26">
        <f t="shared" si="3"/>
        <v>0</v>
      </c>
      <c r="N78" s="26">
        <f t="shared" si="4"/>
        <v>0</v>
      </c>
      <c r="O78" s="26">
        <f t="shared" si="5"/>
        <v>0</v>
      </c>
    </row>
    <row r="79" spans="2:15">
      <c r="B79" s="22">
        <v>76</v>
      </c>
      <c r="C79" s="23"/>
      <c r="D79" s="24" t="str">
        <f>IF($C79="","",INDEX('MS WP Structure'!$C:$C,MATCH($C79,'MS WP Structure'!$B:$B,0)))</f>
        <v/>
      </c>
      <c r="E79" s="24" t="str">
        <f>IF($C79="","",INDEX('MS WP Structure'!$G:$G,MATCH($C79,'MS WP Structure'!$B:$B,0)))</f>
        <v/>
      </c>
      <c r="F79" s="27"/>
      <c r="G79" s="27"/>
      <c r="H79" s="28"/>
      <c r="I79" s="25" t="str">
        <f>IFERROR(INDEX('Subsidy Control Category'!$F$7:$F$16,MATCH($F79,'Subsidy Control Category'!$C$7:$C$16,0)),"")</f>
        <v/>
      </c>
      <c r="J79" s="25" t="str">
        <f>IFERROR(INDEX('Subsidy Control Category'!$G$7:$G$16,MATCH($F79,'Subsidy Control Category'!$C$7:$C$16,0)),"")</f>
        <v/>
      </c>
      <c r="K79" s="29">
        <v>0</v>
      </c>
      <c r="L79" s="78">
        <v>0</v>
      </c>
      <c r="M79" s="26">
        <f t="shared" si="3"/>
        <v>0</v>
      </c>
      <c r="N79" s="26">
        <f t="shared" si="4"/>
        <v>0</v>
      </c>
      <c r="O79" s="26">
        <f t="shared" si="5"/>
        <v>0</v>
      </c>
    </row>
    <row r="80" spans="2:15">
      <c r="B80" s="22">
        <v>77</v>
      </c>
      <c r="C80" s="23"/>
      <c r="D80" s="24" t="str">
        <f>IF($C80="","",INDEX('MS WP Structure'!$C:$C,MATCH($C80,'MS WP Structure'!$B:$B,0)))</f>
        <v/>
      </c>
      <c r="E80" s="24" t="str">
        <f>IF($C80="","",INDEX('MS WP Structure'!$G:$G,MATCH($C80,'MS WP Structure'!$B:$B,0)))</f>
        <v/>
      </c>
      <c r="F80" s="27"/>
      <c r="G80" s="27"/>
      <c r="H80" s="28"/>
      <c r="I80" s="25" t="str">
        <f>IFERROR(INDEX('Subsidy Control Category'!$F$7:$F$16,MATCH($F80,'Subsidy Control Category'!$C$7:$C$16,0)),"")</f>
        <v/>
      </c>
      <c r="J80" s="25" t="str">
        <f>IFERROR(INDEX('Subsidy Control Category'!$G$7:$G$16,MATCH($F80,'Subsidy Control Category'!$C$7:$C$16,0)),"")</f>
        <v/>
      </c>
      <c r="K80" s="29">
        <v>0</v>
      </c>
      <c r="L80" s="78">
        <v>0</v>
      </c>
      <c r="M80" s="26">
        <f t="shared" si="3"/>
        <v>0</v>
      </c>
      <c r="N80" s="26">
        <f t="shared" si="4"/>
        <v>0</v>
      </c>
      <c r="O80" s="26">
        <f t="shared" si="5"/>
        <v>0</v>
      </c>
    </row>
    <row r="81" spans="2:15">
      <c r="B81" s="22">
        <v>78</v>
      </c>
      <c r="C81" s="23"/>
      <c r="D81" s="24" t="str">
        <f>IF($C81="","",INDEX('MS WP Structure'!$C:$C,MATCH($C81,'MS WP Structure'!$B:$B,0)))</f>
        <v/>
      </c>
      <c r="E81" s="24" t="str">
        <f>IF($C81="","",INDEX('MS WP Structure'!$G:$G,MATCH($C81,'MS WP Structure'!$B:$B,0)))</f>
        <v/>
      </c>
      <c r="F81" s="27"/>
      <c r="G81" s="27"/>
      <c r="H81" s="28"/>
      <c r="I81" s="25" t="str">
        <f>IFERROR(INDEX('Subsidy Control Category'!$F$7:$F$16,MATCH($F81,'Subsidy Control Category'!$C$7:$C$16,0)),"")</f>
        <v/>
      </c>
      <c r="J81" s="25" t="str">
        <f>IFERROR(INDEX('Subsidy Control Category'!$G$7:$G$16,MATCH($F81,'Subsidy Control Category'!$C$7:$C$16,0)),"")</f>
        <v/>
      </c>
      <c r="K81" s="29">
        <v>0</v>
      </c>
      <c r="L81" s="78">
        <v>0</v>
      </c>
      <c r="M81" s="26">
        <f t="shared" si="3"/>
        <v>0</v>
      </c>
      <c r="N81" s="26">
        <f t="shared" si="4"/>
        <v>0</v>
      </c>
      <c r="O81" s="26">
        <f t="shared" si="5"/>
        <v>0</v>
      </c>
    </row>
    <row r="82" spans="2:15">
      <c r="B82" s="22">
        <v>79</v>
      </c>
      <c r="C82" s="23"/>
      <c r="D82" s="24" t="str">
        <f>IF($C82="","",INDEX('MS WP Structure'!$C:$C,MATCH($C82,'MS WP Structure'!$B:$B,0)))</f>
        <v/>
      </c>
      <c r="E82" s="24" t="str">
        <f>IF($C82="","",INDEX('MS WP Structure'!$G:$G,MATCH($C82,'MS WP Structure'!$B:$B,0)))</f>
        <v/>
      </c>
      <c r="F82" s="27"/>
      <c r="G82" s="27"/>
      <c r="H82" s="28"/>
      <c r="I82" s="25" t="str">
        <f>IFERROR(INDEX('Subsidy Control Category'!$F$7:$F$16,MATCH($F82,'Subsidy Control Category'!$C$7:$C$16,0)),"")</f>
        <v/>
      </c>
      <c r="J82" s="25" t="str">
        <f>IFERROR(INDEX('Subsidy Control Category'!$G$7:$G$16,MATCH($F82,'Subsidy Control Category'!$C$7:$C$16,0)),"")</f>
        <v/>
      </c>
      <c r="K82" s="29">
        <v>0</v>
      </c>
      <c r="L82" s="78">
        <v>0</v>
      </c>
      <c r="M82" s="26">
        <f t="shared" si="3"/>
        <v>0</v>
      </c>
      <c r="N82" s="26">
        <f t="shared" si="4"/>
        <v>0</v>
      </c>
      <c r="O82" s="26">
        <f t="shared" si="5"/>
        <v>0</v>
      </c>
    </row>
    <row r="83" spans="2:15">
      <c r="B83" s="22">
        <v>80</v>
      </c>
      <c r="C83" s="23"/>
      <c r="D83" s="24" t="str">
        <f>IF($C83="","",INDEX('MS WP Structure'!$C:$C,MATCH($C83,'MS WP Structure'!$B:$B,0)))</f>
        <v/>
      </c>
      <c r="E83" s="24" t="str">
        <f>IF($C83="","",INDEX('MS WP Structure'!$G:$G,MATCH($C83,'MS WP Structure'!$B:$B,0)))</f>
        <v/>
      </c>
      <c r="F83" s="27"/>
      <c r="G83" s="27"/>
      <c r="H83" s="28"/>
      <c r="I83" s="25" t="str">
        <f>IFERROR(INDEX('Subsidy Control Category'!$F$7:$F$16,MATCH($F83,'Subsidy Control Category'!$C$7:$C$16,0)),"")</f>
        <v/>
      </c>
      <c r="J83" s="25" t="str">
        <f>IFERROR(INDEX('Subsidy Control Category'!$G$7:$G$16,MATCH($F83,'Subsidy Control Category'!$C$7:$C$16,0)),"")</f>
        <v/>
      </c>
      <c r="K83" s="29">
        <v>0</v>
      </c>
      <c r="L83" s="78">
        <v>0</v>
      </c>
      <c r="M83" s="26">
        <f t="shared" si="3"/>
        <v>0</v>
      </c>
      <c r="N83" s="26">
        <f t="shared" si="4"/>
        <v>0</v>
      </c>
      <c r="O83" s="26">
        <f t="shared" si="5"/>
        <v>0</v>
      </c>
    </row>
    <row r="84" spans="2:15">
      <c r="B84" s="22">
        <v>81</v>
      </c>
      <c r="C84" s="23"/>
      <c r="D84" s="24" t="str">
        <f>IF($C84="","",INDEX('MS WP Structure'!$C:$C,MATCH($C84,'MS WP Structure'!$B:$B,0)))</f>
        <v/>
      </c>
      <c r="E84" s="24" t="str">
        <f>IF($C84="","",INDEX('MS WP Structure'!$G:$G,MATCH($C84,'MS WP Structure'!$B:$B,0)))</f>
        <v/>
      </c>
      <c r="F84" s="27"/>
      <c r="G84" s="27"/>
      <c r="H84" s="28"/>
      <c r="I84" s="25" t="str">
        <f>IFERROR(INDEX('Subsidy Control Category'!$F$7:$F$16,MATCH($F84,'Subsidy Control Category'!$C$7:$C$16,0)),"")</f>
        <v/>
      </c>
      <c r="J84" s="25" t="str">
        <f>IFERROR(INDEX('Subsidy Control Category'!$G$7:$G$16,MATCH($F84,'Subsidy Control Category'!$C$7:$C$16,0)),"")</f>
        <v/>
      </c>
      <c r="K84" s="29">
        <v>0</v>
      </c>
      <c r="L84" s="78">
        <v>0</v>
      </c>
      <c r="M84" s="26">
        <f t="shared" si="3"/>
        <v>0</v>
      </c>
      <c r="N84" s="26">
        <f t="shared" si="4"/>
        <v>0</v>
      </c>
      <c r="O84" s="26">
        <f t="shared" si="5"/>
        <v>0</v>
      </c>
    </row>
    <row r="85" spans="2:15">
      <c r="B85" s="22">
        <v>82</v>
      </c>
      <c r="C85" s="23"/>
      <c r="D85" s="24" t="str">
        <f>IF($C85="","",INDEX('MS WP Structure'!$C:$C,MATCH($C85,'MS WP Structure'!$B:$B,0)))</f>
        <v/>
      </c>
      <c r="E85" s="24" t="str">
        <f>IF($C85="","",INDEX('MS WP Structure'!$G:$G,MATCH($C85,'MS WP Structure'!$B:$B,0)))</f>
        <v/>
      </c>
      <c r="F85" s="27"/>
      <c r="G85" s="27"/>
      <c r="H85" s="28"/>
      <c r="I85" s="25" t="str">
        <f>IFERROR(INDEX('Subsidy Control Category'!$F$7:$F$16,MATCH($F85,'Subsidy Control Category'!$C$7:$C$16,0)),"")</f>
        <v/>
      </c>
      <c r="J85" s="25" t="str">
        <f>IFERROR(INDEX('Subsidy Control Category'!$G$7:$G$16,MATCH($F85,'Subsidy Control Category'!$C$7:$C$16,0)),"")</f>
        <v/>
      </c>
      <c r="K85" s="29">
        <v>0</v>
      </c>
      <c r="L85" s="78">
        <v>0</v>
      </c>
      <c r="M85" s="26">
        <f t="shared" si="3"/>
        <v>0</v>
      </c>
      <c r="N85" s="26">
        <f t="shared" si="4"/>
        <v>0</v>
      </c>
      <c r="O85" s="26">
        <f t="shared" si="5"/>
        <v>0</v>
      </c>
    </row>
    <row r="86" spans="2:15">
      <c r="B86" s="22">
        <v>83</v>
      </c>
      <c r="C86" s="23"/>
      <c r="D86" s="24" t="str">
        <f>IF($C86="","",INDEX('MS WP Structure'!$C:$C,MATCH($C86,'MS WP Structure'!$B:$B,0)))</f>
        <v/>
      </c>
      <c r="E86" s="24" t="str">
        <f>IF($C86="","",INDEX('MS WP Structure'!$G:$G,MATCH($C86,'MS WP Structure'!$B:$B,0)))</f>
        <v/>
      </c>
      <c r="F86" s="27"/>
      <c r="G86" s="27"/>
      <c r="H86" s="28"/>
      <c r="I86" s="25" t="str">
        <f>IFERROR(INDEX('Subsidy Control Category'!$F$7:$F$16,MATCH($F86,'Subsidy Control Category'!$C$7:$C$16,0)),"")</f>
        <v/>
      </c>
      <c r="J86" s="25" t="str">
        <f>IFERROR(INDEX('Subsidy Control Category'!$G$7:$G$16,MATCH($F86,'Subsidy Control Category'!$C$7:$C$16,0)),"")</f>
        <v/>
      </c>
      <c r="K86" s="29">
        <v>0</v>
      </c>
      <c r="L86" s="78">
        <v>0</v>
      </c>
      <c r="M86" s="26">
        <f t="shared" si="3"/>
        <v>0</v>
      </c>
      <c r="N86" s="26">
        <f t="shared" si="4"/>
        <v>0</v>
      </c>
      <c r="O86" s="26">
        <f t="shared" si="5"/>
        <v>0</v>
      </c>
    </row>
    <row r="87" spans="2:15">
      <c r="B87" s="22">
        <v>84</v>
      </c>
      <c r="C87" s="23"/>
      <c r="D87" s="24" t="str">
        <f>IF($C87="","",INDEX('MS WP Structure'!$C:$C,MATCH($C87,'MS WP Structure'!$B:$B,0)))</f>
        <v/>
      </c>
      <c r="E87" s="24" t="str">
        <f>IF($C87="","",INDEX('MS WP Structure'!$G:$G,MATCH($C87,'MS WP Structure'!$B:$B,0)))</f>
        <v/>
      </c>
      <c r="F87" s="27"/>
      <c r="G87" s="27"/>
      <c r="H87" s="28"/>
      <c r="I87" s="25" t="str">
        <f>IFERROR(INDEX('Subsidy Control Category'!$F$7:$F$16,MATCH($F87,'Subsidy Control Category'!$C$7:$C$16,0)),"")</f>
        <v/>
      </c>
      <c r="J87" s="25" t="str">
        <f>IFERROR(INDEX('Subsidy Control Category'!$G$7:$G$16,MATCH($F87,'Subsidy Control Category'!$C$7:$C$16,0)),"")</f>
        <v/>
      </c>
      <c r="K87" s="29">
        <v>0</v>
      </c>
      <c r="L87" s="78">
        <v>0</v>
      </c>
      <c r="M87" s="26">
        <f t="shared" si="3"/>
        <v>0</v>
      </c>
      <c r="N87" s="26">
        <f t="shared" si="4"/>
        <v>0</v>
      </c>
      <c r="O87" s="26">
        <f t="shared" si="5"/>
        <v>0</v>
      </c>
    </row>
    <row r="88" spans="2:15">
      <c r="B88" s="22">
        <v>85</v>
      </c>
      <c r="C88" s="23"/>
      <c r="D88" s="24" t="str">
        <f>IF($C88="","",INDEX('MS WP Structure'!$C:$C,MATCH($C88,'MS WP Structure'!$B:$B,0)))</f>
        <v/>
      </c>
      <c r="E88" s="24" t="str">
        <f>IF($C88="","",INDEX('MS WP Structure'!$G:$G,MATCH($C88,'MS WP Structure'!$B:$B,0)))</f>
        <v/>
      </c>
      <c r="F88" s="27"/>
      <c r="G88" s="27"/>
      <c r="H88" s="28"/>
      <c r="I88" s="25" t="str">
        <f>IFERROR(INDEX('Subsidy Control Category'!$F$7:$F$16,MATCH($F88,'Subsidy Control Category'!$C$7:$C$16,0)),"")</f>
        <v/>
      </c>
      <c r="J88" s="25" t="str">
        <f>IFERROR(INDEX('Subsidy Control Category'!$G$7:$G$16,MATCH($F88,'Subsidy Control Category'!$C$7:$C$16,0)),"")</f>
        <v/>
      </c>
      <c r="K88" s="29">
        <v>0</v>
      </c>
      <c r="L88" s="78">
        <v>0</v>
      </c>
      <c r="M88" s="26">
        <f t="shared" si="3"/>
        <v>0</v>
      </c>
      <c r="N88" s="26">
        <f t="shared" si="4"/>
        <v>0</v>
      </c>
      <c r="O88" s="26">
        <f t="shared" si="5"/>
        <v>0</v>
      </c>
    </row>
    <row r="89" spans="2:15">
      <c r="B89" s="22">
        <v>86</v>
      </c>
      <c r="C89" s="23"/>
      <c r="D89" s="24" t="str">
        <f>IF($C89="","",INDEX('MS WP Structure'!$C:$C,MATCH($C89,'MS WP Structure'!$B:$B,0)))</f>
        <v/>
      </c>
      <c r="E89" s="24" t="str">
        <f>IF($C89="","",INDEX('MS WP Structure'!$G:$G,MATCH($C89,'MS WP Structure'!$B:$B,0)))</f>
        <v/>
      </c>
      <c r="F89" s="27"/>
      <c r="G89" s="27"/>
      <c r="H89" s="28"/>
      <c r="I89" s="25" t="str">
        <f>IFERROR(INDEX('Subsidy Control Category'!$F$7:$F$16,MATCH($F89,'Subsidy Control Category'!$C$7:$C$16,0)),"")</f>
        <v/>
      </c>
      <c r="J89" s="25" t="str">
        <f>IFERROR(INDEX('Subsidy Control Category'!$G$7:$G$16,MATCH($F89,'Subsidy Control Category'!$C$7:$C$16,0)),"")</f>
        <v/>
      </c>
      <c r="K89" s="29">
        <v>0</v>
      </c>
      <c r="L89" s="78">
        <v>0</v>
      </c>
      <c r="M89" s="26">
        <f t="shared" si="3"/>
        <v>0</v>
      </c>
      <c r="N89" s="26">
        <f t="shared" si="4"/>
        <v>0</v>
      </c>
      <c r="O89" s="26">
        <f t="shared" si="5"/>
        <v>0</v>
      </c>
    </row>
    <row r="90" spans="2:15">
      <c r="B90" s="22">
        <v>87</v>
      </c>
      <c r="C90" s="23"/>
      <c r="D90" s="24" t="str">
        <f>IF($C90="","",INDEX('MS WP Structure'!$C:$C,MATCH($C90,'MS WP Structure'!$B:$B,0)))</f>
        <v/>
      </c>
      <c r="E90" s="24" t="str">
        <f>IF($C90="","",INDEX('MS WP Structure'!$G:$G,MATCH($C90,'MS WP Structure'!$B:$B,0)))</f>
        <v/>
      </c>
      <c r="F90" s="27"/>
      <c r="G90" s="27"/>
      <c r="H90" s="28"/>
      <c r="I90" s="25" t="str">
        <f>IFERROR(INDEX('Subsidy Control Category'!$F$7:$F$16,MATCH($F90,'Subsidy Control Category'!$C$7:$C$16,0)),"")</f>
        <v/>
      </c>
      <c r="J90" s="25" t="str">
        <f>IFERROR(INDEX('Subsidy Control Category'!$G$7:$G$16,MATCH($F90,'Subsidy Control Category'!$C$7:$C$16,0)),"")</f>
        <v/>
      </c>
      <c r="K90" s="29">
        <v>0</v>
      </c>
      <c r="L90" s="78">
        <v>0</v>
      </c>
      <c r="M90" s="26">
        <f t="shared" si="3"/>
        <v>0</v>
      </c>
      <c r="N90" s="26">
        <f t="shared" si="4"/>
        <v>0</v>
      </c>
      <c r="O90" s="26">
        <f t="shared" si="5"/>
        <v>0</v>
      </c>
    </row>
    <row r="91" spans="2:15">
      <c r="B91" s="22">
        <v>88</v>
      </c>
      <c r="C91" s="23"/>
      <c r="D91" s="24" t="str">
        <f>IF($C91="","",INDEX('MS WP Structure'!$C:$C,MATCH($C91,'MS WP Structure'!$B:$B,0)))</f>
        <v/>
      </c>
      <c r="E91" s="24" t="str">
        <f>IF($C91="","",INDEX('MS WP Structure'!$G:$G,MATCH($C91,'MS WP Structure'!$B:$B,0)))</f>
        <v/>
      </c>
      <c r="F91" s="27"/>
      <c r="G91" s="27"/>
      <c r="H91" s="28"/>
      <c r="I91" s="25" t="str">
        <f>IFERROR(INDEX('Subsidy Control Category'!$F$7:$F$16,MATCH($F91,'Subsidy Control Category'!$C$7:$C$16,0)),"")</f>
        <v/>
      </c>
      <c r="J91" s="25" t="str">
        <f>IFERROR(INDEX('Subsidy Control Category'!$G$7:$G$16,MATCH($F91,'Subsidy Control Category'!$C$7:$C$16,0)),"")</f>
        <v/>
      </c>
      <c r="K91" s="29">
        <v>0</v>
      </c>
      <c r="L91" s="78">
        <v>0</v>
      </c>
      <c r="M91" s="26">
        <f t="shared" si="3"/>
        <v>0</v>
      </c>
      <c r="N91" s="26">
        <f t="shared" si="4"/>
        <v>0</v>
      </c>
      <c r="O91" s="26">
        <f t="shared" si="5"/>
        <v>0</v>
      </c>
    </row>
    <row r="92" spans="2:15">
      <c r="B92" s="22">
        <v>89</v>
      </c>
      <c r="C92" s="23"/>
      <c r="D92" s="24" t="str">
        <f>IF($C92="","",INDEX('MS WP Structure'!$C:$C,MATCH($C92,'MS WP Structure'!$B:$B,0)))</f>
        <v/>
      </c>
      <c r="E92" s="24" t="str">
        <f>IF($C92="","",INDEX('MS WP Structure'!$G:$G,MATCH($C92,'MS WP Structure'!$B:$B,0)))</f>
        <v/>
      </c>
      <c r="F92" s="27"/>
      <c r="G92" s="27"/>
      <c r="H92" s="28"/>
      <c r="I92" s="25" t="str">
        <f>IFERROR(INDEX('Subsidy Control Category'!$F$7:$F$16,MATCH($F92,'Subsidy Control Category'!$C$7:$C$16,0)),"")</f>
        <v/>
      </c>
      <c r="J92" s="25" t="str">
        <f>IFERROR(INDEX('Subsidy Control Category'!$G$7:$G$16,MATCH($F92,'Subsidy Control Category'!$C$7:$C$16,0)),"")</f>
        <v/>
      </c>
      <c r="K92" s="29">
        <v>0</v>
      </c>
      <c r="L92" s="78">
        <v>0</v>
      </c>
      <c r="M92" s="26">
        <f t="shared" si="3"/>
        <v>0</v>
      </c>
      <c r="N92" s="26">
        <f t="shared" si="4"/>
        <v>0</v>
      </c>
      <c r="O92" s="26">
        <f t="shared" si="5"/>
        <v>0</v>
      </c>
    </row>
    <row r="93" spans="2:15">
      <c r="B93" s="22">
        <v>90</v>
      </c>
      <c r="C93" s="23"/>
      <c r="D93" s="24" t="str">
        <f>IF($C93="","",INDEX('MS WP Structure'!$C:$C,MATCH($C93,'MS WP Structure'!$B:$B,0)))</f>
        <v/>
      </c>
      <c r="E93" s="24" t="str">
        <f>IF($C93="","",INDEX('MS WP Structure'!$G:$G,MATCH($C93,'MS WP Structure'!$B:$B,0)))</f>
        <v/>
      </c>
      <c r="F93" s="27"/>
      <c r="G93" s="27"/>
      <c r="H93" s="28"/>
      <c r="I93" s="25" t="str">
        <f>IFERROR(INDEX('Subsidy Control Category'!$F$7:$F$16,MATCH($F93,'Subsidy Control Category'!$C$7:$C$16,0)),"")</f>
        <v/>
      </c>
      <c r="J93" s="25" t="str">
        <f>IFERROR(INDEX('Subsidy Control Category'!$G$7:$G$16,MATCH($F93,'Subsidy Control Category'!$C$7:$C$16,0)),"")</f>
        <v/>
      </c>
      <c r="K93" s="29">
        <v>0</v>
      </c>
      <c r="L93" s="78">
        <v>0</v>
      </c>
      <c r="M93" s="26">
        <f t="shared" si="3"/>
        <v>0</v>
      </c>
      <c r="N93" s="26">
        <f t="shared" si="4"/>
        <v>0</v>
      </c>
      <c r="O93" s="26">
        <f t="shared" si="5"/>
        <v>0</v>
      </c>
    </row>
    <row r="94" spans="2:15" ht="12.75" thickBot="1">
      <c r="B94" s="30" t="s">
        <v>145</v>
      </c>
      <c r="D94" s="31"/>
      <c r="E94" s="31"/>
    </row>
    <row r="95" spans="2:15" ht="12.75" thickBot="1">
      <c r="B95" s="32" t="s">
        <v>146</v>
      </c>
      <c r="C95" s="33"/>
      <c r="D95" s="33"/>
      <c r="E95" s="33"/>
      <c r="F95" s="34"/>
      <c r="G95" s="34"/>
      <c r="H95" s="34"/>
      <c r="I95" s="34"/>
      <c r="J95" s="34"/>
      <c r="K95" s="34"/>
      <c r="L95" s="35"/>
      <c r="M95" s="36">
        <f>SUM(M4:M94)</f>
        <v>0</v>
      </c>
      <c r="N95" s="36">
        <f>SUM(N4:N94)</f>
        <v>0</v>
      </c>
      <c r="O95" s="36">
        <f>SUM(O4:O94)</f>
        <v>0</v>
      </c>
    </row>
    <row r="98" spans="2:15">
      <c r="B98" s="37" t="s">
        <v>147</v>
      </c>
    </row>
    <row r="99" spans="2:15">
      <c r="B99" s="37"/>
    </row>
    <row r="100" spans="2:15">
      <c r="B100" s="38">
        <v>1</v>
      </c>
      <c r="C100" s="8"/>
      <c r="D100" s="8"/>
      <c r="E100" s="8"/>
      <c r="F100" s="8"/>
      <c r="G100" s="8"/>
      <c r="H100" s="8"/>
      <c r="I100" s="8"/>
      <c r="J100" s="8"/>
      <c r="K100" s="8"/>
      <c r="L100" s="8"/>
      <c r="M100" s="8"/>
      <c r="N100" s="8"/>
      <c r="O100" s="8"/>
    </row>
    <row r="101" spans="2:15">
      <c r="B101" s="38">
        <v>2</v>
      </c>
      <c r="C101" s="8"/>
      <c r="D101" s="8"/>
      <c r="E101" s="8"/>
      <c r="F101" s="8"/>
      <c r="G101" s="8"/>
      <c r="H101" s="8"/>
      <c r="I101" s="8"/>
      <c r="J101" s="8"/>
      <c r="K101" s="8"/>
      <c r="L101" s="8"/>
      <c r="M101" s="8"/>
      <c r="N101" s="8"/>
      <c r="O101" s="8"/>
    </row>
    <row r="102" spans="2:15">
      <c r="B102" s="38">
        <v>3</v>
      </c>
      <c r="C102" s="8"/>
      <c r="D102" s="8"/>
      <c r="E102" s="8"/>
      <c r="F102" s="8"/>
      <c r="G102" s="8"/>
      <c r="H102" s="8"/>
      <c r="I102" s="8"/>
      <c r="J102" s="8"/>
      <c r="K102" s="8"/>
      <c r="L102" s="8"/>
      <c r="M102" s="8"/>
      <c r="N102" s="8"/>
      <c r="O102" s="8"/>
    </row>
    <row r="103" spans="2:15">
      <c r="B103" s="38">
        <v>4</v>
      </c>
      <c r="C103" s="8"/>
      <c r="D103" s="8"/>
      <c r="E103" s="8"/>
      <c r="F103" s="8"/>
      <c r="G103" s="8"/>
      <c r="H103" s="8"/>
      <c r="I103" s="8"/>
      <c r="J103" s="8"/>
      <c r="K103" s="8"/>
      <c r="L103" s="8"/>
      <c r="M103" s="8"/>
      <c r="N103" s="8"/>
      <c r="O103" s="8"/>
    </row>
    <row r="104" spans="2:15">
      <c r="B104" s="38">
        <v>5</v>
      </c>
      <c r="C104" s="8"/>
      <c r="D104" s="8"/>
      <c r="E104" s="8"/>
      <c r="F104" s="8"/>
      <c r="G104" s="8"/>
      <c r="H104" s="8"/>
      <c r="I104" s="8"/>
      <c r="J104" s="8"/>
      <c r="K104" s="8"/>
      <c r="L104" s="8"/>
      <c r="M104" s="8"/>
      <c r="N104" s="8"/>
      <c r="O104" s="8"/>
    </row>
    <row r="105" spans="2:15">
      <c r="B105" s="38">
        <v>6</v>
      </c>
      <c r="C105" s="8"/>
      <c r="D105" s="8"/>
      <c r="E105" s="8"/>
      <c r="F105" s="8"/>
      <c r="G105" s="8"/>
      <c r="H105" s="8"/>
      <c r="I105" s="8"/>
      <c r="J105" s="8"/>
      <c r="K105" s="8"/>
      <c r="L105" s="8"/>
      <c r="M105" s="8"/>
      <c r="N105" s="8"/>
      <c r="O105" s="8"/>
    </row>
    <row r="106" spans="2:15">
      <c r="B106" s="38">
        <v>7</v>
      </c>
      <c r="C106" s="8"/>
      <c r="D106" s="8"/>
      <c r="E106" s="8"/>
      <c r="F106" s="8"/>
      <c r="G106" s="8"/>
      <c r="H106" s="8"/>
      <c r="I106" s="8"/>
      <c r="J106" s="8"/>
      <c r="K106" s="8"/>
      <c r="L106" s="8"/>
      <c r="M106" s="8"/>
      <c r="N106" s="8"/>
      <c r="O106" s="8"/>
    </row>
    <row r="107" spans="2:15">
      <c r="B107" s="38">
        <v>8</v>
      </c>
      <c r="C107" s="8"/>
      <c r="D107" s="8"/>
      <c r="E107" s="8"/>
      <c r="F107" s="8"/>
      <c r="G107" s="8"/>
      <c r="H107" s="8"/>
      <c r="I107" s="8"/>
      <c r="J107" s="8"/>
      <c r="K107" s="8"/>
      <c r="L107" s="8"/>
      <c r="M107" s="8"/>
      <c r="N107" s="8"/>
      <c r="O107" s="8"/>
    </row>
    <row r="108" spans="2:15">
      <c r="B108" s="38">
        <v>9</v>
      </c>
      <c r="C108" s="8"/>
      <c r="D108" s="8"/>
      <c r="E108" s="8"/>
      <c r="F108" s="8"/>
      <c r="G108" s="8"/>
      <c r="H108" s="8"/>
      <c r="I108" s="8"/>
      <c r="J108" s="8"/>
      <c r="K108" s="8"/>
      <c r="L108" s="8"/>
      <c r="M108" s="8"/>
      <c r="N108" s="8"/>
      <c r="O108" s="8"/>
    </row>
    <row r="109" spans="2:15">
      <c r="B109" s="38">
        <v>10</v>
      </c>
      <c r="C109" s="8"/>
      <c r="D109" s="8"/>
      <c r="E109" s="8"/>
      <c r="F109" s="8"/>
      <c r="G109" s="8"/>
      <c r="H109" s="8"/>
      <c r="I109" s="8"/>
      <c r="J109" s="8"/>
      <c r="K109" s="8"/>
      <c r="L109" s="8"/>
      <c r="M109" s="8"/>
      <c r="N109" s="8"/>
      <c r="O109" s="8"/>
    </row>
    <row r="110" spans="2:15">
      <c r="B110" s="8"/>
      <c r="C110" s="8"/>
      <c r="D110" s="8"/>
      <c r="E110" s="8"/>
      <c r="F110" s="8"/>
      <c r="G110" s="8"/>
      <c r="H110" s="8"/>
      <c r="I110" s="8"/>
      <c r="J110" s="8"/>
      <c r="K110" s="8"/>
      <c r="L110" s="8"/>
      <c r="M110" s="8"/>
      <c r="N110" s="8"/>
      <c r="O110" s="8"/>
    </row>
    <row r="111" spans="2:15">
      <c r="B111" s="8"/>
      <c r="C111" s="8"/>
      <c r="D111" s="8"/>
      <c r="E111" s="8"/>
      <c r="F111" s="8"/>
      <c r="G111" s="8"/>
      <c r="H111" s="8"/>
      <c r="I111" s="8"/>
      <c r="J111" s="8"/>
      <c r="K111" s="8"/>
      <c r="L111" s="8"/>
      <c r="M111" s="8"/>
      <c r="N111" s="8"/>
      <c r="O111" s="8"/>
    </row>
    <row r="112" spans="2:15">
      <c r="B112" s="8"/>
      <c r="C112" s="8"/>
      <c r="D112" s="8"/>
      <c r="E112" s="8"/>
      <c r="F112" s="8"/>
      <c r="G112" s="8"/>
      <c r="H112" s="8"/>
      <c r="I112" s="8"/>
      <c r="J112" s="8"/>
      <c r="K112" s="8"/>
      <c r="L112" s="8"/>
      <c r="M112" s="8"/>
      <c r="N112" s="8"/>
      <c r="O112" s="8"/>
    </row>
    <row r="113" spans="2:15">
      <c r="B113" s="8"/>
      <c r="C113" s="8"/>
      <c r="D113" s="8"/>
      <c r="E113" s="8"/>
      <c r="F113" s="8"/>
      <c r="G113" s="8"/>
      <c r="H113" s="8"/>
      <c r="I113" s="8"/>
      <c r="J113" s="8"/>
      <c r="K113" s="8"/>
      <c r="L113" s="8"/>
      <c r="M113" s="8"/>
      <c r="N113" s="8"/>
      <c r="O113" s="8"/>
    </row>
    <row r="114" spans="2:15">
      <c r="B114" s="8"/>
      <c r="C114" s="8"/>
      <c r="D114" s="8"/>
      <c r="E114" s="8"/>
      <c r="F114" s="8"/>
      <c r="G114" s="8"/>
      <c r="H114" s="8"/>
      <c r="I114" s="8"/>
      <c r="J114" s="8"/>
      <c r="K114" s="8"/>
      <c r="L114" s="8"/>
      <c r="M114" s="8"/>
      <c r="N114" s="8"/>
      <c r="O114" s="8"/>
    </row>
    <row r="115" spans="2:15">
      <c r="B115" s="8"/>
      <c r="C115" s="8"/>
      <c r="D115" s="8"/>
      <c r="E115" s="8"/>
      <c r="F115" s="8"/>
      <c r="G115" s="8"/>
      <c r="H115" s="8"/>
      <c r="I115" s="8"/>
      <c r="J115" s="8"/>
      <c r="K115" s="8"/>
      <c r="L115" s="8"/>
      <c r="M115" s="8"/>
      <c r="N115" s="8"/>
      <c r="O115" s="8"/>
    </row>
    <row r="116" spans="2:15">
      <c r="B116" s="8"/>
      <c r="C116" s="8"/>
      <c r="D116" s="8"/>
      <c r="E116" s="8"/>
      <c r="F116" s="8"/>
      <c r="G116" s="8"/>
      <c r="H116" s="8"/>
      <c r="I116" s="8"/>
      <c r="J116" s="8"/>
      <c r="K116" s="8"/>
      <c r="L116" s="8"/>
      <c r="M116" s="8"/>
      <c r="N116" s="8"/>
      <c r="O116" s="8"/>
    </row>
    <row r="117" spans="2:15">
      <c r="B117" s="8"/>
      <c r="C117" s="8"/>
      <c r="D117" s="8"/>
      <c r="E117" s="8"/>
      <c r="F117" s="8"/>
      <c r="G117" s="8"/>
      <c r="H117" s="8"/>
      <c r="I117" s="8"/>
      <c r="J117" s="8"/>
      <c r="K117" s="8"/>
      <c r="L117" s="8"/>
      <c r="M117" s="8"/>
      <c r="N117" s="8"/>
      <c r="O117" s="8"/>
    </row>
    <row r="118" spans="2:15">
      <c r="B118" s="8"/>
      <c r="C118" s="8"/>
      <c r="D118" s="8"/>
      <c r="E118" s="8"/>
      <c r="F118" s="8"/>
      <c r="G118" s="8"/>
      <c r="H118" s="8"/>
      <c r="I118" s="8"/>
      <c r="J118" s="8"/>
      <c r="K118" s="8"/>
      <c r="L118" s="8"/>
      <c r="M118" s="8"/>
      <c r="N118" s="8"/>
      <c r="O118" s="8"/>
    </row>
    <row r="119" spans="2:15">
      <c r="B119" s="8"/>
      <c r="C119" s="8"/>
      <c r="D119" s="8"/>
      <c r="E119" s="8"/>
      <c r="F119" s="8"/>
      <c r="G119" s="8"/>
      <c r="H119" s="8"/>
      <c r="I119" s="8"/>
      <c r="J119" s="8"/>
      <c r="K119" s="8"/>
      <c r="L119" s="8"/>
      <c r="M119" s="8"/>
      <c r="N119" s="8"/>
      <c r="O119" s="8"/>
    </row>
    <row r="120" spans="2:15">
      <c r="B120" s="8"/>
      <c r="C120" s="8"/>
      <c r="D120" s="8"/>
      <c r="E120" s="8"/>
      <c r="F120" s="8"/>
      <c r="G120" s="8"/>
      <c r="H120" s="8"/>
      <c r="I120" s="8"/>
      <c r="J120" s="8"/>
      <c r="K120" s="8"/>
      <c r="L120" s="8"/>
      <c r="M120" s="8"/>
      <c r="N120" s="8"/>
      <c r="O120" s="8"/>
    </row>
    <row r="121" spans="2:15">
      <c r="B121" s="8"/>
      <c r="C121" s="8"/>
      <c r="D121" s="8"/>
      <c r="E121" s="8"/>
      <c r="F121" s="8"/>
      <c r="G121" s="8"/>
      <c r="H121" s="8"/>
      <c r="I121" s="8"/>
      <c r="J121" s="8"/>
      <c r="K121" s="8"/>
      <c r="L121" s="8"/>
      <c r="M121" s="8"/>
      <c r="N121" s="8"/>
      <c r="O121" s="8"/>
    </row>
  </sheetData>
  <sheetProtection algorithmName="SHA-512" hashValue="reiFXwVxdZ2PYL0zsjiO7ij8Y7+4VGXd/1Ubm462K61PLZXiP+iEgIyos2+v/nQ80tHdWFxg0QtlD+RftNnC8g==" saltValue="L8iE0iD+2IjB5kvGPelHaw==" spinCount="100000" sheet="1" objects="1" scenarios="1" autoFilter="0"/>
  <autoFilter ref="B3:O93" xr:uid="{6A0B3C25-AC1E-7A4B-B854-6FD71A89F54D}"/>
  <dataValidations count="2">
    <dataValidation type="list" allowBlank="1" showInputMessage="1" showErrorMessage="1" sqref="G94:G95" xr:uid="{C6D113D3-3F46-4127-A41A-BDDF527C8B90}">
      <formula1>_xlnm.Criteria</formula1>
    </dataValidation>
    <dataValidation type="list" allowBlank="1" showInputMessage="1" showErrorMessage="1" sqref="I94:I95" xr:uid="{37EADE32-A34F-477B-A316-067AD3B00A30}">
      <formula1>$S$3:$S$93</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896A0D2B-C359-4603-9330-82D14FC60C19}">
          <x14:formula1>
            <xm:f>'Subsidy Control Category'!$C$7:$C$16</xm:f>
          </x14:formula1>
          <xm:sqref>F4:F93</xm:sqref>
        </x14:dataValidation>
        <x14:dataValidation type="list" allowBlank="1" showInputMessage="1" showErrorMessage="1" xr:uid="{7EDA709D-D2BC-4CA9-96A5-A0CA68D8303B}">
          <x14:formula1>
            <xm:f>'MS WP Structure'!$B$25:$B$54</xm:f>
          </x14:formula1>
          <xm:sqref>C4:C93</xm:sqref>
        </x14:dataValidation>
        <x14:dataValidation type="list" allowBlank="1" showInputMessage="1" showErrorMessage="1" xr:uid="{8B24BAA7-5B12-4293-9282-95DE7F6F1725}">
          <x14:formula1>
            <xm:f>'Summary by organisation'!$D$22:$D$29</xm:f>
          </x14:formula1>
          <xm:sqref>G4:G93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146321-4255-4D1A-B6B0-343AB30CD6CC}">
  <sheetPr>
    <tabColor theme="8" tint="0.59999389629810485"/>
  </sheetPr>
  <dimension ref="A1:AM133"/>
  <sheetViews>
    <sheetView showGridLines="0" zoomScale="70" zoomScaleNormal="70" workbookViewId="0">
      <selection activeCell="D4" sqref="D4"/>
    </sheetView>
  </sheetViews>
  <sheetFormatPr defaultColWidth="8.85546875" defaultRowHeight="15"/>
  <cols>
    <col min="2" max="2" width="22.7109375" customWidth="1"/>
    <col min="3" max="3" width="10.7109375" style="12" customWidth="1"/>
    <col min="4" max="4" width="62.140625" bestFit="1" customWidth="1"/>
    <col min="5" max="5" width="14.7109375" customWidth="1"/>
    <col min="6" max="6" width="14.85546875" customWidth="1"/>
    <col min="7" max="7" width="13.7109375" customWidth="1"/>
    <col min="8" max="8" width="3.28515625" customWidth="1"/>
    <col min="9" max="38" width="8" customWidth="1"/>
  </cols>
  <sheetData>
    <row r="1" spans="1:38" ht="19.5">
      <c r="A1" s="48"/>
      <c r="B1" s="48" t="s">
        <v>148</v>
      </c>
      <c r="C1" s="55"/>
      <c r="D1" s="48"/>
      <c r="E1" s="48"/>
      <c r="F1" s="48"/>
      <c r="G1" s="48"/>
      <c r="H1" s="48"/>
      <c r="I1" s="48"/>
      <c r="J1" s="48"/>
      <c r="K1" s="48"/>
      <c r="L1" s="48"/>
      <c r="M1" s="48"/>
      <c r="N1" s="48"/>
      <c r="O1" s="48"/>
      <c r="P1" s="48"/>
      <c r="Q1" s="48"/>
      <c r="R1" s="48"/>
    </row>
    <row r="2" spans="1:38">
      <c r="B2" s="1" t="s">
        <v>149</v>
      </c>
    </row>
    <row r="3" spans="1:38">
      <c r="B3" s="1"/>
    </row>
    <row r="4" spans="1:38">
      <c r="B4" s="53" t="s">
        <v>150</v>
      </c>
      <c r="I4" s="53" t="s">
        <v>151</v>
      </c>
    </row>
    <row r="5" spans="1:38">
      <c r="B5" s="53"/>
    </row>
    <row r="6" spans="1:38" ht="24">
      <c r="B6" s="65" t="s">
        <v>44</v>
      </c>
      <c r="C6" s="65" t="s">
        <v>128</v>
      </c>
      <c r="D6" s="65" t="s">
        <v>46</v>
      </c>
      <c r="E6" s="65" t="s">
        <v>143</v>
      </c>
      <c r="F6" s="65" t="s">
        <v>144</v>
      </c>
      <c r="G6" s="65" t="s">
        <v>74</v>
      </c>
      <c r="I6" s="52" t="s">
        <v>97</v>
      </c>
      <c r="J6" s="52" t="s">
        <v>98</v>
      </c>
      <c r="K6" s="52" t="s">
        <v>99</v>
      </c>
      <c r="L6" s="52" t="s">
        <v>100</v>
      </c>
      <c r="M6" s="52" t="s">
        <v>101</v>
      </c>
      <c r="N6" s="52" t="s">
        <v>102</v>
      </c>
      <c r="O6" s="52" t="s">
        <v>103</v>
      </c>
      <c r="P6" s="52" t="s">
        <v>104</v>
      </c>
      <c r="Q6" s="52" t="s">
        <v>105</v>
      </c>
      <c r="R6" s="52" t="s">
        <v>106</v>
      </c>
      <c r="S6" s="52" t="s">
        <v>107</v>
      </c>
      <c r="T6" s="52" t="s">
        <v>108</v>
      </c>
      <c r="U6" s="52" t="s">
        <v>109</v>
      </c>
      <c r="V6" s="52" t="s">
        <v>110</v>
      </c>
      <c r="W6" s="52" t="s">
        <v>111</v>
      </c>
      <c r="X6" s="52" t="s">
        <v>112</v>
      </c>
      <c r="Y6" s="52" t="s">
        <v>113</v>
      </c>
      <c r="Z6" s="52" t="s">
        <v>114</v>
      </c>
      <c r="AA6" s="52" t="s">
        <v>115</v>
      </c>
      <c r="AB6" s="52" t="s">
        <v>116</v>
      </c>
      <c r="AC6" s="52" t="s">
        <v>117</v>
      </c>
      <c r="AD6" s="52" t="s">
        <v>118</v>
      </c>
      <c r="AE6" s="52" t="s">
        <v>119</v>
      </c>
      <c r="AF6" s="52" t="s">
        <v>120</v>
      </c>
      <c r="AG6" s="52" t="s">
        <v>121</v>
      </c>
      <c r="AH6" s="52" t="s">
        <v>122</v>
      </c>
      <c r="AI6" s="52" t="s">
        <v>123</v>
      </c>
      <c r="AJ6" s="52" t="s">
        <v>124</v>
      </c>
      <c r="AK6" s="52" t="s">
        <v>125</v>
      </c>
      <c r="AL6" s="52" t="s">
        <v>126</v>
      </c>
    </row>
    <row r="7" spans="1:38">
      <c r="B7" s="25">
        <f>'Subsidy Control Category'!C7</f>
        <v>0</v>
      </c>
      <c r="C7" s="63" t="str">
        <f>'Subsidy Control Category'!G7</f>
        <v/>
      </c>
      <c r="D7" s="25">
        <f>'Subsidy Control Category'!F7</f>
        <v>0</v>
      </c>
      <c r="E7" s="64">
        <f>SUMIFS('Work Package Breakdown'!M:M,'Work Package Breakdown'!$F:$F,'Summary by organisation'!$B7)</f>
        <v>0</v>
      </c>
      <c r="F7" s="64">
        <f>SUMIFS('Work Package Breakdown'!N:N,'Work Package Breakdown'!$F:$F,'Summary by organisation'!$B7)</f>
        <v>0</v>
      </c>
      <c r="G7" s="64">
        <f>SUMIFS('Work Package Breakdown'!O:O,'Work Package Breakdown'!$F:$F,'Summary by organisation'!$B7)</f>
        <v>0</v>
      </c>
      <c r="I7" s="54">
        <f>SUMIFS(I$21:I$250,$D$21:$D$250,$B7)</f>
        <v>0</v>
      </c>
      <c r="J7" s="54">
        <f t="shared" ref="J7:AL16" si="0">SUMIFS(J$21:J$250,$D$21:$D$250,$B7)</f>
        <v>0</v>
      </c>
      <c r="K7" s="54">
        <f t="shared" si="0"/>
        <v>0</v>
      </c>
      <c r="L7" s="54">
        <f t="shared" si="0"/>
        <v>0</v>
      </c>
      <c r="M7" s="54">
        <f t="shared" si="0"/>
        <v>0</v>
      </c>
      <c r="N7" s="54">
        <f t="shared" si="0"/>
        <v>0</v>
      </c>
      <c r="O7" s="54">
        <f t="shared" si="0"/>
        <v>0</v>
      </c>
      <c r="P7" s="54">
        <f t="shared" si="0"/>
        <v>0</v>
      </c>
      <c r="Q7" s="54">
        <f t="shared" si="0"/>
        <v>0</v>
      </c>
      <c r="R7" s="54">
        <f t="shared" si="0"/>
        <v>0</v>
      </c>
      <c r="S7" s="54">
        <f t="shared" si="0"/>
        <v>0</v>
      </c>
      <c r="T7" s="54">
        <f t="shared" si="0"/>
        <v>0</v>
      </c>
      <c r="U7" s="54">
        <f t="shared" si="0"/>
        <v>0</v>
      </c>
      <c r="V7" s="54">
        <f t="shared" si="0"/>
        <v>0</v>
      </c>
      <c r="W7" s="54">
        <f t="shared" si="0"/>
        <v>0</v>
      </c>
      <c r="X7" s="54">
        <f t="shared" si="0"/>
        <v>0</v>
      </c>
      <c r="Y7" s="54">
        <f t="shared" si="0"/>
        <v>0</v>
      </c>
      <c r="Z7" s="54">
        <f t="shared" si="0"/>
        <v>0</v>
      </c>
      <c r="AA7" s="54">
        <f t="shared" si="0"/>
        <v>0</v>
      </c>
      <c r="AB7" s="54">
        <f t="shared" si="0"/>
        <v>0</v>
      </c>
      <c r="AC7" s="54">
        <f t="shared" si="0"/>
        <v>0</v>
      </c>
      <c r="AD7" s="54">
        <f t="shared" si="0"/>
        <v>0</v>
      </c>
      <c r="AE7" s="54">
        <f t="shared" si="0"/>
        <v>0</v>
      </c>
      <c r="AF7" s="54">
        <f t="shared" si="0"/>
        <v>0</v>
      </c>
      <c r="AG7" s="54">
        <f t="shared" si="0"/>
        <v>0</v>
      </c>
      <c r="AH7" s="54">
        <f t="shared" si="0"/>
        <v>0</v>
      </c>
      <c r="AI7" s="54">
        <f t="shared" si="0"/>
        <v>0</v>
      </c>
      <c r="AJ7" s="54">
        <f t="shared" si="0"/>
        <v>0</v>
      </c>
      <c r="AK7" s="54">
        <f t="shared" si="0"/>
        <v>0</v>
      </c>
      <c r="AL7" s="54">
        <f t="shared" si="0"/>
        <v>0</v>
      </c>
    </row>
    <row r="8" spans="1:38">
      <c r="B8" s="25">
        <f>'Subsidy Control Category'!C8</f>
        <v>0</v>
      </c>
      <c r="C8" s="63" t="str">
        <f>'Subsidy Control Category'!G8</f>
        <v/>
      </c>
      <c r="D8" s="25">
        <f>'Subsidy Control Category'!F8</f>
        <v>0</v>
      </c>
      <c r="E8" s="64">
        <f>SUMIFS('Work Package Breakdown'!M:M,'Work Package Breakdown'!$F:$F,'Summary by organisation'!$B8)</f>
        <v>0</v>
      </c>
      <c r="F8" s="64">
        <f>SUMIFS('Work Package Breakdown'!N:N,'Work Package Breakdown'!$F:$F,'Summary by organisation'!$B8)</f>
        <v>0</v>
      </c>
      <c r="G8" s="64">
        <f>SUMIFS('Work Package Breakdown'!O:O,'Work Package Breakdown'!$F:$F,'Summary by organisation'!$B8)</f>
        <v>0</v>
      </c>
      <c r="I8" s="54">
        <f t="shared" ref="I8:X16" si="1">SUMIFS(I$21:I$250,$D$21:$D$250,$B8)</f>
        <v>0</v>
      </c>
      <c r="J8" s="54">
        <f t="shared" si="1"/>
        <v>0</v>
      </c>
      <c r="K8" s="54">
        <f t="shared" si="1"/>
        <v>0</v>
      </c>
      <c r="L8" s="54">
        <f t="shared" si="1"/>
        <v>0</v>
      </c>
      <c r="M8" s="54">
        <f t="shared" si="1"/>
        <v>0</v>
      </c>
      <c r="N8" s="54">
        <f t="shared" si="1"/>
        <v>0</v>
      </c>
      <c r="O8" s="54">
        <f t="shared" si="1"/>
        <v>0</v>
      </c>
      <c r="P8" s="54">
        <f t="shared" si="1"/>
        <v>0</v>
      </c>
      <c r="Q8" s="54">
        <f t="shared" si="1"/>
        <v>0</v>
      </c>
      <c r="R8" s="54">
        <f t="shared" si="1"/>
        <v>0</v>
      </c>
      <c r="S8" s="54">
        <f t="shared" si="1"/>
        <v>0</v>
      </c>
      <c r="T8" s="54">
        <f t="shared" si="1"/>
        <v>0</v>
      </c>
      <c r="U8" s="54">
        <f t="shared" si="1"/>
        <v>0</v>
      </c>
      <c r="V8" s="54">
        <f t="shared" si="1"/>
        <v>0</v>
      </c>
      <c r="W8" s="54">
        <f t="shared" si="1"/>
        <v>0</v>
      </c>
      <c r="X8" s="54">
        <f t="shared" si="1"/>
        <v>0</v>
      </c>
      <c r="Y8" s="54">
        <f t="shared" si="0"/>
        <v>0</v>
      </c>
      <c r="Z8" s="54">
        <f t="shared" si="0"/>
        <v>0</v>
      </c>
      <c r="AA8" s="54">
        <f t="shared" si="0"/>
        <v>0</v>
      </c>
      <c r="AB8" s="54">
        <f t="shared" si="0"/>
        <v>0</v>
      </c>
      <c r="AC8" s="54">
        <f t="shared" si="0"/>
        <v>0</v>
      </c>
      <c r="AD8" s="54">
        <f t="shared" si="0"/>
        <v>0</v>
      </c>
      <c r="AE8" s="54">
        <f t="shared" si="0"/>
        <v>0</v>
      </c>
      <c r="AF8" s="54">
        <f t="shared" si="0"/>
        <v>0</v>
      </c>
      <c r="AG8" s="54">
        <f t="shared" si="0"/>
        <v>0</v>
      </c>
      <c r="AH8" s="54">
        <f t="shared" si="0"/>
        <v>0</v>
      </c>
      <c r="AI8" s="54">
        <f t="shared" si="0"/>
        <v>0</v>
      </c>
      <c r="AJ8" s="54">
        <f t="shared" si="0"/>
        <v>0</v>
      </c>
      <c r="AK8" s="54">
        <f t="shared" si="0"/>
        <v>0</v>
      </c>
      <c r="AL8" s="54">
        <f t="shared" si="0"/>
        <v>0</v>
      </c>
    </row>
    <row r="9" spans="1:38">
      <c r="B9" s="25">
        <f>'Subsidy Control Category'!C9</f>
        <v>0</v>
      </c>
      <c r="C9" s="63" t="str">
        <f>'Subsidy Control Category'!G9</f>
        <v/>
      </c>
      <c r="D9" s="25">
        <f>'Subsidy Control Category'!F9</f>
        <v>0</v>
      </c>
      <c r="E9" s="64">
        <f>SUMIFS('Work Package Breakdown'!M:M,'Work Package Breakdown'!$F:$F,'Summary by organisation'!$B9)</f>
        <v>0</v>
      </c>
      <c r="F9" s="64">
        <f>SUMIFS('Work Package Breakdown'!N:N,'Work Package Breakdown'!$F:$F,'Summary by organisation'!$B9)</f>
        <v>0</v>
      </c>
      <c r="G9" s="64">
        <f>SUMIFS('Work Package Breakdown'!O:O,'Work Package Breakdown'!$F:$F,'Summary by organisation'!$B9)</f>
        <v>0</v>
      </c>
      <c r="I9" s="54">
        <f t="shared" si="1"/>
        <v>0</v>
      </c>
      <c r="J9" s="54">
        <f t="shared" si="1"/>
        <v>0</v>
      </c>
      <c r="K9" s="54">
        <f t="shared" si="1"/>
        <v>0</v>
      </c>
      <c r="L9" s="54">
        <f t="shared" si="1"/>
        <v>0</v>
      </c>
      <c r="M9" s="54">
        <f t="shared" si="1"/>
        <v>0</v>
      </c>
      <c r="N9" s="54">
        <f t="shared" si="0"/>
        <v>0</v>
      </c>
      <c r="O9" s="54">
        <f t="shared" si="0"/>
        <v>0</v>
      </c>
      <c r="P9" s="54">
        <f t="shared" si="0"/>
        <v>0</v>
      </c>
      <c r="Q9" s="54">
        <f t="shared" si="0"/>
        <v>0</v>
      </c>
      <c r="R9" s="54">
        <f t="shared" si="0"/>
        <v>0</v>
      </c>
      <c r="S9" s="54">
        <f t="shared" si="0"/>
        <v>0</v>
      </c>
      <c r="T9" s="54">
        <f t="shared" si="0"/>
        <v>0</v>
      </c>
      <c r="U9" s="54">
        <f t="shared" si="0"/>
        <v>0</v>
      </c>
      <c r="V9" s="54">
        <f t="shared" si="0"/>
        <v>0</v>
      </c>
      <c r="W9" s="54">
        <f t="shared" si="0"/>
        <v>0</v>
      </c>
      <c r="X9" s="54">
        <f t="shared" si="0"/>
        <v>0</v>
      </c>
      <c r="Y9" s="54">
        <f t="shared" si="0"/>
        <v>0</v>
      </c>
      <c r="Z9" s="54">
        <f t="shared" si="0"/>
        <v>0</v>
      </c>
      <c r="AA9" s="54">
        <f t="shared" si="0"/>
        <v>0</v>
      </c>
      <c r="AB9" s="54">
        <f t="shared" si="0"/>
        <v>0</v>
      </c>
      <c r="AC9" s="54">
        <f t="shared" si="0"/>
        <v>0</v>
      </c>
      <c r="AD9" s="54">
        <f t="shared" si="0"/>
        <v>0</v>
      </c>
      <c r="AE9" s="54">
        <f t="shared" si="0"/>
        <v>0</v>
      </c>
      <c r="AF9" s="54">
        <f t="shared" si="0"/>
        <v>0</v>
      </c>
      <c r="AG9" s="54">
        <f t="shared" si="0"/>
        <v>0</v>
      </c>
      <c r="AH9" s="54">
        <f t="shared" si="0"/>
        <v>0</v>
      </c>
      <c r="AI9" s="54">
        <f t="shared" si="0"/>
        <v>0</v>
      </c>
      <c r="AJ9" s="54">
        <f t="shared" si="0"/>
        <v>0</v>
      </c>
      <c r="AK9" s="54">
        <f t="shared" si="0"/>
        <v>0</v>
      </c>
      <c r="AL9" s="54">
        <f t="shared" si="0"/>
        <v>0</v>
      </c>
    </row>
    <row r="10" spans="1:38">
      <c r="B10" s="25">
        <f>'Subsidy Control Category'!C10</f>
        <v>0</v>
      </c>
      <c r="C10" s="63" t="str">
        <f>'Subsidy Control Category'!G10</f>
        <v/>
      </c>
      <c r="D10" s="25">
        <f>'Subsidy Control Category'!F10</f>
        <v>0</v>
      </c>
      <c r="E10" s="64">
        <f>SUMIFS('Work Package Breakdown'!M:M,'Work Package Breakdown'!$F:$F,'Summary by organisation'!$B10)</f>
        <v>0</v>
      </c>
      <c r="F10" s="64">
        <f>SUMIFS('Work Package Breakdown'!N:N,'Work Package Breakdown'!$F:$F,'Summary by organisation'!$B10)</f>
        <v>0</v>
      </c>
      <c r="G10" s="64">
        <f>SUMIFS('Work Package Breakdown'!O:O,'Work Package Breakdown'!$F:$F,'Summary by organisation'!$B10)</f>
        <v>0</v>
      </c>
      <c r="I10" s="54">
        <f t="shared" si="1"/>
        <v>0</v>
      </c>
      <c r="J10" s="54">
        <f t="shared" si="1"/>
        <v>0</v>
      </c>
      <c r="K10" s="54">
        <f t="shared" si="1"/>
        <v>0</v>
      </c>
      <c r="L10" s="54">
        <f t="shared" si="1"/>
        <v>0</v>
      </c>
      <c r="M10" s="54">
        <f t="shared" si="1"/>
        <v>0</v>
      </c>
      <c r="N10" s="54">
        <f t="shared" si="0"/>
        <v>0</v>
      </c>
      <c r="O10" s="54">
        <f t="shared" si="0"/>
        <v>0</v>
      </c>
      <c r="P10" s="54">
        <f t="shared" si="0"/>
        <v>0</v>
      </c>
      <c r="Q10" s="54">
        <f t="shared" si="0"/>
        <v>0</v>
      </c>
      <c r="R10" s="54">
        <f t="shared" si="0"/>
        <v>0</v>
      </c>
      <c r="S10" s="54">
        <f t="shared" si="0"/>
        <v>0</v>
      </c>
      <c r="T10" s="54">
        <f t="shared" si="0"/>
        <v>0</v>
      </c>
      <c r="U10" s="54">
        <f t="shared" si="0"/>
        <v>0</v>
      </c>
      <c r="V10" s="54">
        <f t="shared" si="0"/>
        <v>0</v>
      </c>
      <c r="W10" s="54">
        <f t="shared" si="0"/>
        <v>0</v>
      </c>
      <c r="X10" s="54">
        <f t="shared" si="0"/>
        <v>0</v>
      </c>
      <c r="Y10" s="54">
        <f t="shared" si="0"/>
        <v>0</v>
      </c>
      <c r="Z10" s="54">
        <f t="shared" si="0"/>
        <v>0</v>
      </c>
      <c r="AA10" s="54">
        <f t="shared" si="0"/>
        <v>0</v>
      </c>
      <c r="AB10" s="54">
        <f t="shared" si="0"/>
        <v>0</v>
      </c>
      <c r="AC10" s="54">
        <f t="shared" si="0"/>
        <v>0</v>
      </c>
      <c r="AD10" s="54">
        <f t="shared" si="0"/>
        <v>0</v>
      </c>
      <c r="AE10" s="54">
        <f t="shared" si="0"/>
        <v>0</v>
      </c>
      <c r="AF10" s="54">
        <f t="shared" si="0"/>
        <v>0</v>
      </c>
      <c r="AG10" s="54">
        <f t="shared" si="0"/>
        <v>0</v>
      </c>
      <c r="AH10" s="54">
        <f t="shared" si="0"/>
        <v>0</v>
      </c>
      <c r="AI10" s="54">
        <f t="shared" si="0"/>
        <v>0</v>
      </c>
      <c r="AJ10" s="54">
        <f t="shared" si="0"/>
        <v>0</v>
      </c>
      <c r="AK10" s="54">
        <f t="shared" si="0"/>
        <v>0</v>
      </c>
      <c r="AL10" s="54">
        <f t="shared" si="0"/>
        <v>0</v>
      </c>
    </row>
    <row r="11" spans="1:38">
      <c r="B11" s="25">
        <f>'Subsidy Control Category'!C11</f>
        <v>0</v>
      </c>
      <c r="C11" s="63" t="str">
        <f>'Subsidy Control Category'!G11</f>
        <v/>
      </c>
      <c r="D11" s="25">
        <f>'Subsidy Control Category'!F11</f>
        <v>0</v>
      </c>
      <c r="E11" s="64">
        <f>SUMIFS('Work Package Breakdown'!M:M,'Work Package Breakdown'!$F:$F,'Summary by organisation'!$B11)</f>
        <v>0</v>
      </c>
      <c r="F11" s="64">
        <f>SUMIFS('Work Package Breakdown'!N:N,'Work Package Breakdown'!$F:$F,'Summary by organisation'!$B11)</f>
        <v>0</v>
      </c>
      <c r="G11" s="64">
        <f>SUMIFS('Work Package Breakdown'!O:O,'Work Package Breakdown'!$F:$F,'Summary by organisation'!$B11)</f>
        <v>0</v>
      </c>
      <c r="I11" s="54">
        <f t="shared" si="1"/>
        <v>0</v>
      </c>
      <c r="J11" s="54">
        <f t="shared" si="1"/>
        <v>0</v>
      </c>
      <c r="K11" s="54">
        <f t="shared" si="1"/>
        <v>0</v>
      </c>
      <c r="L11" s="54">
        <f t="shared" si="1"/>
        <v>0</v>
      </c>
      <c r="M11" s="54">
        <f t="shared" si="1"/>
        <v>0</v>
      </c>
      <c r="N11" s="54">
        <f t="shared" si="0"/>
        <v>0</v>
      </c>
      <c r="O11" s="54">
        <f t="shared" si="0"/>
        <v>0</v>
      </c>
      <c r="P11" s="54">
        <f t="shared" si="0"/>
        <v>0</v>
      </c>
      <c r="Q11" s="54">
        <f t="shared" si="0"/>
        <v>0</v>
      </c>
      <c r="R11" s="54">
        <f t="shared" si="0"/>
        <v>0</v>
      </c>
      <c r="S11" s="54">
        <f t="shared" si="0"/>
        <v>0</v>
      </c>
      <c r="T11" s="54">
        <f t="shared" si="0"/>
        <v>0</v>
      </c>
      <c r="U11" s="54">
        <f t="shared" si="0"/>
        <v>0</v>
      </c>
      <c r="V11" s="54">
        <f t="shared" si="0"/>
        <v>0</v>
      </c>
      <c r="W11" s="54">
        <f t="shared" si="0"/>
        <v>0</v>
      </c>
      <c r="X11" s="54">
        <f t="shared" si="0"/>
        <v>0</v>
      </c>
      <c r="Y11" s="54">
        <f t="shared" si="0"/>
        <v>0</v>
      </c>
      <c r="Z11" s="54">
        <f t="shared" si="0"/>
        <v>0</v>
      </c>
      <c r="AA11" s="54">
        <f t="shared" si="0"/>
        <v>0</v>
      </c>
      <c r="AB11" s="54">
        <f t="shared" si="0"/>
        <v>0</v>
      </c>
      <c r="AC11" s="54">
        <f t="shared" si="0"/>
        <v>0</v>
      </c>
      <c r="AD11" s="54">
        <f t="shared" si="0"/>
        <v>0</v>
      </c>
      <c r="AE11" s="54">
        <f t="shared" si="0"/>
        <v>0</v>
      </c>
      <c r="AF11" s="54">
        <f t="shared" si="0"/>
        <v>0</v>
      </c>
      <c r="AG11" s="54">
        <f t="shared" si="0"/>
        <v>0</v>
      </c>
      <c r="AH11" s="54">
        <f t="shared" si="0"/>
        <v>0</v>
      </c>
      <c r="AI11" s="54">
        <f t="shared" si="0"/>
        <v>0</v>
      </c>
      <c r="AJ11" s="54">
        <f t="shared" si="0"/>
        <v>0</v>
      </c>
      <c r="AK11" s="54">
        <f t="shared" si="0"/>
        <v>0</v>
      </c>
      <c r="AL11" s="54">
        <f t="shared" si="0"/>
        <v>0</v>
      </c>
    </row>
    <row r="12" spans="1:38">
      <c r="B12" s="25">
        <f>'Subsidy Control Category'!C12</f>
        <v>0</v>
      </c>
      <c r="C12" s="63" t="str">
        <f>'Subsidy Control Category'!G12</f>
        <v/>
      </c>
      <c r="D12" s="25">
        <f>'Subsidy Control Category'!F12</f>
        <v>0</v>
      </c>
      <c r="E12" s="64">
        <f>SUMIFS('Work Package Breakdown'!M:M,'Work Package Breakdown'!$F:$F,'Summary by organisation'!$B12)</f>
        <v>0</v>
      </c>
      <c r="F12" s="64">
        <f>SUMIFS('Work Package Breakdown'!N:N,'Work Package Breakdown'!$F:$F,'Summary by organisation'!$B12)</f>
        <v>0</v>
      </c>
      <c r="G12" s="64">
        <f>SUMIFS('Work Package Breakdown'!O:O,'Work Package Breakdown'!$F:$F,'Summary by organisation'!$B12)</f>
        <v>0</v>
      </c>
      <c r="I12" s="54">
        <f t="shared" si="1"/>
        <v>0</v>
      </c>
      <c r="J12" s="54">
        <f t="shared" si="1"/>
        <v>0</v>
      </c>
      <c r="K12" s="54">
        <f t="shared" si="1"/>
        <v>0</v>
      </c>
      <c r="L12" s="54">
        <f t="shared" si="1"/>
        <v>0</v>
      </c>
      <c r="M12" s="54">
        <f t="shared" si="1"/>
        <v>0</v>
      </c>
      <c r="N12" s="54">
        <f t="shared" si="0"/>
        <v>0</v>
      </c>
      <c r="O12" s="54">
        <f t="shared" si="0"/>
        <v>0</v>
      </c>
      <c r="P12" s="54">
        <f t="shared" si="0"/>
        <v>0</v>
      </c>
      <c r="Q12" s="54">
        <f t="shared" si="0"/>
        <v>0</v>
      </c>
      <c r="R12" s="54">
        <f t="shared" si="0"/>
        <v>0</v>
      </c>
      <c r="S12" s="54">
        <f t="shared" si="0"/>
        <v>0</v>
      </c>
      <c r="T12" s="54">
        <f t="shared" si="0"/>
        <v>0</v>
      </c>
      <c r="U12" s="54">
        <f t="shared" si="0"/>
        <v>0</v>
      </c>
      <c r="V12" s="54">
        <f t="shared" si="0"/>
        <v>0</v>
      </c>
      <c r="W12" s="54">
        <f t="shared" si="0"/>
        <v>0</v>
      </c>
      <c r="X12" s="54">
        <f t="shared" si="0"/>
        <v>0</v>
      </c>
      <c r="Y12" s="54">
        <f t="shared" si="0"/>
        <v>0</v>
      </c>
      <c r="Z12" s="54">
        <f t="shared" si="0"/>
        <v>0</v>
      </c>
      <c r="AA12" s="54">
        <f t="shared" si="0"/>
        <v>0</v>
      </c>
      <c r="AB12" s="54">
        <f t="shared" si="0"/>
        <v>0</v>
      </c>
      <c r="AC12" s="54">
        <f t="shared" si="0"/>
        <v>0</v>
      </c>
      <c r="AD12" s="54">
        <f t="shared" si="0"/>
        <v>0</v>
      </c>
      <c r="AE12" s="54">
        <f t="shared" si="0"/>
        <v>0</v>
      </c>
      <c r="AF12" s="54">
        <f t="shared" si="0"/>
        <v>0</v>
      </c>
      <c r="AG12" s="54">
        <f t="shared" si="0"/>
        <v>0</v>
      </c>
      <c r="AH12" s="54">
        <f t="shared" si="0"/>
        <v>0</v>
      </c>
      <c r="AI12" s="54">
        <f t="shared" si="0"/>
        <v>0</v>
      </c>
      <c r="AJ12" s="54">
        <f t="shared" si="0"/>
        <v>0</v>
      </c>
      <c r="AK12" s="54">
        <f t="shared" si="0"/>
        <v>0</v>
      </c>
      <c r="AL12" s="54">
        <f t="shared" si="0"/>
        <v>0</v>
      </c>
    </row>
    <row r="13" spans="1:38">
      <c r="B13" s="25">
        <f>'Subsidy Control Category'!C13</f>
        <v>0</v>
      </c>
      <c r="C13" s="63" t="str">
        <f>'Subsidy Control Category'!G13</f>
        <v/>
      </c>
      <c r="D13" s="25">
        <f>'Subsidy Control Category'!F13</f>
        <v>0</v>
      </c>
      <c r="E13" s="64">
        <f>SUMIFS('Work Package Breakdown'!M:M,'Work Package Breakdown'!$F:$F,'Summary by organisation'!$B13)</f>
        <v>0</v>
      </c>
      <c r="F13" s="64">
        <f>SUMIFS('Work Package Breakdown'!N:N,'Work Package Breakdown'!$F:$F,'Summary by organisation'!$B13)</f>
        <v>0</v>
      </c>
      <c r="G13" s="64">
        <f>SUMIFS('Work Package Breakdown'!O:O,'Work Package Breakdown'!$F:$F,'Summary by organisation'!$B13)</f>
        <v>0</v>
      </c>
      <c r="I13" s="54">
        <f t="shared" si="1"/>
        <v>0</v>
      </c>
      <c r="J13" s="54">
        <f t="shared" si="1"/>
        <v>0</v>
      </c>
      <c r="K13" s="54">
        <f t="shared" si="1"/>
        <v>0</v>
      </c>
      <c r="L13" s="54">
        <f t="shared" si="1"/>
        <v>0</v>
      </c>
      <c r="M13" s="54">
        <f t="shared" si="1"/>
        <v>0</v>
      </c>
      <c r="N13" s="54">
        <f t="shared" si="0"/>
        <v>0</v>
      </c>
      <c r="O13" s="54">
        <f t="shared" si="0"/>
        <v>0</v>
      </c>
      <c r="P13" s="54">
        <f t="shared" si="0"/>
        <v>0</v>
      </c>
      <c r="Q13" s="54">
        <f t="shared" si="0"/>
        <v>0</v>
      </c>
      <c r="R13" s="54">
        <f t="shared" si="0"/>
        <v>0</v>
      </c>
      <c r="S13" s="54">
        <f t="shared" si="0"/>
        <v>0</v>
      </c>
      <c r="T13" s="54">
        <f t="shared" si="0"/>
        <v>0</v>
      </c>
      <c r="U13" s="54">
        <f t="shared" si="0"/>
        <v>0</v>
      </c>
      <c r="V13" s="54">
        <f t="shared" si="0"/>
        <v>0</v>
      </c>
      <c r="W13" s="54">
        <f t="shared" si="0"/>
        <v>0</v>
      </c>
      <c r="X13" s="54">
        <f t="shared" si="0"/>
        <v>0</v>
      </c>
      <c r="Y13" s="54">
        <f t="shared" si="0"/>
        <v>0</v>
      </c>
      <c r="Z13" s="54">
        <f t="shared" si="0"/>
        <v>0</v>
      </c>
      <c r="AA13" s="54">
        <f t="shared" si="0"/>
        <v>0</v>
      </c>
      <c r="AB13" s="54">
        <f t="shared" si="0"/>
        <v>0</v>
      </c>
      <c r="AC13" s="54">
        <f t="shared" si="0"/>
        <v>0</v>
      </c>
      <c r="AD13" s="54">
        <f t="shared" si="0"/>
        <v>0</v>
      </c>
      <c r="AE13" s="54">
        <f t="shared" si="0"/>
        <v>0</v>
      </c>
      <c r="AF13" s="54">
        <f t="shared" si="0"/>
        <v>0</v>
      </c>
      <c r="AG13" s="54">
        <f t="shared" si="0"/>
        <v>0</v>
      </c>
      <c r="AH13" s="54">
        <f t="shared" si="0"/>
        <v>0</v>
      </c>
      <c r="AI13" s="54">
        <f t="shared" si="0"/>
        <v>0</v>
      </c>
      <c r="AJ13" s="54">
        <f t="shared" si="0"/>
        <v>0</v>
      </c>
      <c r="AK13" s="54">
        <f t="shared" si="0"/>
        <v>0</v>
      </c>
      <c r="AL13" s="54">
        <f t="shared" si="0"/>
        <v>0</v>
      </c>
    </row>
    <row r="14" spans="1:38">
      <c r="B14" s="25">
        <f>'Subsidy Control Category'!C14</f>
        <v>0</v>
      </c>
      <c r="C14" s="63" t="str">
        <f>'Subsidy Control Category'!G14</f>
        <v/>
      </c>
      <c r="D14" s="25">
        <f>'Subsidy Control Category'!F14</f>
        <v>0</v>
      </c>
      <c r="E14" s="64">
        <f>SUMIFS('Work Package Breakdown'!M:M,'Work Package Breakdown'!$F:$F,'Summary by organisation'!$B14)</f>
        <v>0</v>
      </c>
      <c r="F14" s="64">
        <f>SUMIFS('Work Package Breakdown'!N:N,'Work Package Breakdown'!$F:$F,'Summary by organisation'!$B14)</f>
        <v>0</v>
      </c>
      <c r="G14" s="64">
        <f>SUMIFS('Work Package Breakdown'!O:O,'Work Package Breakdown'!$F:$F,'Summary by organisation'!$B14)</f>
        <v>0</v>
      </c>
      <c r="I14" s="54">
        <f t="shared" si="1"/>
        <v>0</v>
      </c>
      <c r="J14" s="54">
        <f t="shared" si="1"/>
        <v>0</v>
      </c>
      <c r="K14" s="54">
        <f t="shared" si="1"/>
        <v>0</v>
      </c>
      <c r="L14" s="54">
        <f t="shared" si="1"/>
        <v>0</v>
      </c>
      <c r="M14" s="54">
        <f t="shared" si="1"/>
        <v>0</v>
      </c>
      <c r="N14" s="54">
        <f t="shared" si="0"/>
        <v>0</v>
      </c>
      <c r="O14" s="54">
        <f t="shared" si="0"/>
        <v>0</v>
      </c>
      <c r="P14" s="54">
        <f t="shared" si="0"/>
        <v>0</v>
      </c>
      <c r="Q14" s="54">
        <f t="shared" si="0"/>
        <v>0</v>
      </c>
      <c r="R14" s="54">
        <f t="shared" si="0"/>
        <v>0</v>
      </c>
      <c r="S14" s="54">
        <f t="shared" si="0"/>
        <v>0</v>
      </c>
      <c r="T14" s="54">
        <f t="shared" si="0"/>
        <v>0</v>
      </c>
      <c r="U14" s="54">
        <f t="shared" si="0"/>
        <v>0</v>
      </c>
      <c r="V14" s="54">
        <f t="shared" si="0"/>
        <v>0</v>
      </c>
      <c r="W14" s="54">
        <f t="shared" si="0"/>
        <v>0</v>
      </c>
      <c r="X14" s="54">
        <f t="shared" si="0"/>
        <v>0</v>
      </c>
      <c r="Y14" s="54">
        <f t="shared" si="0"/>
        <v>0</v>
      </c>
      <c r="Z14" s="54">
        <f t="shared" si="0"/>
        <v>0</v>
      </c>
      <c r="AA14" s="54">
        <f t="shared" si="0"/>
        <v>0</v>
      </c>
      <c r="AB14" s="54">
        <f t="shared" si="0"/>
        <v>0</v>
      </c>
      <c r="AC14" s="54">
        <f t="shared" si="0"/>
        <v>0</v>
      </c>
      <c r="AD14" s="54">
        <f t="shared" si="0"/>
        <v>0</v>
      </c>
      <c r="AE14" s="54">
        <f t="shared" si="0"/>
        <v>0</v>
      </c>
      <c r="AF14" s="54">
        <f t="shared" si="0"/>
        <v>0</v>
      </c>
      <c r="AG14" s="54">
        <f t="shared" si="0"/>
        <v>0</v>
      </c>
      <c r="AH14" s="54">
        <f t="shared" si="0"/>
        <v>0</v>
      </c>
      <c r="AI14" s="54">
        <f t="shared" si="0"/>
        <v>0</v>
      </c>
      <c r="AJ14" s="54">
        <f t="shared" si="0"/>
        <v>0</v>
      </c>
      <c r="AK14" s="54">
        <f t="shared" si="0"/>
        <v>0</v>
      </c>
      <c r="AL14" s="54">
        <f t="shared" si="0"/>
        <v>0</v>
      </c>
    </row>
    <row r="15" spans="1:38">
      <c r="B15" s="25">
        <f>'Subsidy Control Category'!C15</f>
        <v>0</v>
      </c>
      <c r="C15" s="63" t="str">
        <f>'Subsidy Control Category'!G15</f>
        <v/>
      </c>
      <c r="D15" s="25">
        <f>'Subsidy Control Category'!F15</f>
        <v>0</v>
      </c>
      <c r="E15" s="64">
        <f>SUMIFS('Work Package Breakdown'!M:M,'Work Package Breakdown'!$F:$F,'Summary by organisation'!$B15)</f>
        <v>0</v>
      </c>
      <c r="F15" s="64">
        <f>SUMIFS('Work Package Breakdown'!N:N,'Work Package Breakdown'!$F:$F,'Summary by organisation'!$B15)</f>
        <v>0</v>
      </c>
      <c r="G15" s="64">
        <f>SUMIFS('Work Package Breakdown'!O:O,'Work Package Breakdown'!$F:$F,'Summary by organisation'!$B15)</f>
        <v>0</v>
      </c>
      <c r="I15" s="54">
        <f t="shared" si="1"/>
        <v>0</v>
      </c>
      <c r="J15" s="54">
        <f t="shared" si="1"/>
        <v>0</v>
      </c>
      <c r="K15" s="54">
        <f t="shared" si="1"/>
        <v>0</v>
      </c>
      <c r="L15" s="54">
        <f t="shared" si="1"/>
        <v>0</v>
      </c>
      <c r="M15" s="54">
        <f t="shared" si="1"/>
        <v>0</v>
      </c>
      <c r="N15" s="54">
        <f t="shared" si="0"/>
        <v>0</v>
      </c>
      <c r="O15" s="54">
        <f t="shared" si="0"/>
        <v>0</v>
      </c>
      <c r="P15" s="54">
        <f t="shared" si="0"/>
        <v>0</v>
      </c>
      <c r="Q15" s="54">
        <f t="shared" si="0"/>
        <v>0</v>
      </c>
      <c r="R15" s="54">
        <f t="shared" si="0"/>
        <v>0</v>
      </c>
      <c r="S15" s="54">
        <f t="shared" si="0"/>
        <v>0</v>
      </c>
      <c r="T15" s="54">
        <f t="shared" si="0"/>
        <v>0</v>
      </c>
      <c r="U15" s="54">
        <f t="shared" si="0"/>
        <v>0</v>
      </c>
      <c r="V15" s="54">
        <f t="shared" si="0"/>
        <v>0</v>
      </c>
      <c r="W15" s="54">
        <f t="shared" si="0"/>
        <v>0</v>
      </c>
      <c r="X15" s="54">
        <f t="shared" si="0"/>
        <v>0</v>
      </c>
      <c r="Y15" s="54">
        <f t="shared" si="0"/>
        <v>0</v>
      </c>
      <c r="Z15" s="54">
        <f t="shared" si="0"/>
        <v>0</v>
      </c>
      <c r="AA15" s="54">
        <f t="shared" si="0"/>
        <v>0</v>
      </c>
      <c r="AB15" s="54">
        <f t="shared" si="0"/>
        <v>0</v>
      </c>
      <c r="AC15" s="54">
        <f t="shared" si="0"/>
        <v>0</v>
      </c>
      <c r="AD15" s="54">
        <f t="shared" si="0"/>
        <v>0</v>
      </c>
      <c r="AE15" s="54">
        <f t="shared" si="0"/>
        <v>0</v>
      </c>
      <c r="AF15" s="54">
        <f t="shared" si="0"/>
        <v>0</v>
      </c>
      <c r="AG15" s="54">
        <f t="shared" si="0"/>
        <v>0</v>
      </c>
      <c r="AH15" s="54">
        <f t="shared" si="0"/>
        <v>0</v>
      </c>
      <c r="AI15" s="54">
        <f t="shared" si="0"/>
        <v>0</v>
      </c>
      <c r="AJ15" s="54">
        <f t="shared" si="0"/>
        <v>0</v>
      </c>
      <c r="AK15" s="54">
        <f t="shared" si="0"/>
        <v>0</v>
      </c>
      <c r="AL15" s="54">
        <f t="shared" si="0"/>
        <v>0</v>
      </c>
    </row>
    <row r="16" spans="1:38">
      <c r="B16" s="25">
        <f>'Subsidy Control Category'!C16</f>
        <v>0</v>
      </c>
      <c r="C16" s="63" t="str">
        <f>'Subsidy Control Category'!G16</f>
        <v/>
      </c>
      <c r="D16" s="25">
        <f>'Subsidy Control Category'!F16</f>
        <v>0</v>
      </c>
      <c r="E16" s="64">
        <f>SUMIFS('Work Package Breakdown'!M:M,'Work Package Breakdown'!$F:$F,'Summary by organisation'!$B16)</f>
        <v>0</v>
      </c>
      <c r="F16" s="64">
        <f>SUMIFS('Work Package Breakdown'!N:N,'Work Package Breakdown'!$F:$F,'Summary by organisation'!$B16)</f>
        <v>0</v>
      </c>
      <c r="G16" s="64">
        <f>SUMIFS('Work Package Breakdown'!O:O,'Work Package Breakdown'!$F:$F,'Summary by organisation'!$B16)</f>
        <v>0</v>
      </c>
      <c r="I16" s="54">
        <f t="shared" si="1"/>
        <v>0</v>
      </c>
      <c r="J16" s="54">
        <f t="shared" si="1"/>
        <v>0</v>
      </c>
      <c r="K16" s="54">
        <f t="shared" si="1"/>
        <v>0</v>
      </c>
      <c r="L16" s="54">
        <f t="shared" si="1"/>
        <v>0</v>
      </c>
      <c r="M16" s="54">
        <f t="shared" si="1"/>
        <v>0</v>
      </c>
      <c r="N16" s="54">
        <f t="shared" si="0"/>
        <v>0</v>
      </c>
      <c r="O16" s="54">
        <f t="shared" si="0"/>
        <v>0</v>
      </c>
      <c r="P16" s="54">
        <f t="shared" si="0"/>
        <v>0</v>
      </c>
      <c r="Q16" s="54">
        <f t="shared" si="0"/>
        <v>0</v>
      </c>
      <c r="R16" s="54">
        <f t="shared" si="0"/>
        <v>0</v>
      </c>
      <c r="S16" s="54">
        <f t="shared" si="0"/>
        <v>0</v>
      </c>
      <c r="T16" s="54">
        <f t="shared" si="0"/>
        <v>0</v>
      </c>
      <c r="U16" s="54">
        <f t="shared" si="0"/>
        <v>0</v>
      </c>
      <c r="V16" s="54">
        <f t="shared" si="0"/>
        <v>0</v>
      </c>
      <c r="W16" s="54">
        <f t="shared" si="0"/>
        <v>0</v>
      </c>
      <c r="X16" s="54">
        <f t="shared" si="0"/>
        <v>0</v>
      </c>
      <c r="Y16" s="54">
        <f t="shared" si="0"/>
        <v>0</v>
      </c>
      <c r="Z16" s="54">
        <f t="shared" si="0"/>
        <v>0</v>
      </c>
      <c r="AA16" s="54">
        <f t="shared" si="0"/>
        <v>0</v>
      </c>
      <c r="AB16" s="54">
        <f t="shared" si="0"/>
        <v>0</v>
      </c>
      <c r="AC16" s="54">
        <f t="shared" si="0"/>
        <v>0</v>
      </c>
      <c r="AD16" s="54">
        <f t="shared" si="0"/>
        <v>0</v>
      </c>
      <c r="AE16" s="54">
        <f t="shared" si="0"/>
        <v>0</v>
      </c>
      <c r="AF16" s="54">
        <f t="shared" si="0"/>
        <v>0</v>
      </c>
      <c r="AG16" s="54">
        <f t="shared" si="0"/>
        <v>0</v>
      </c>
      <c r="AH16" s="54">
        <f t="shared" si="0"/>
        <v>0</v>
      </c>
      <c r="AI16" s="54">
        <f t="shared" si="0"/>
        <v>0</v>
      </c>
      <c r="AJ16" s="54">
        <f t="shared" si="0"/>
        <v>0</v>
      </c>
      <c r="AK16" s="54">
        <f t="shared" si="0"/>
        <v>0</v>
      </c>
      <c r="AL16" s="54">
        <f t="shared" si="0"/>
        <v>0</v>
      </c>
    </row>
    <row r="17" spans="2:39">
      <c r="B17" s="6"/>
      <c r="C17" s="60"/>
      <c r="D17" s="6"/>
      <c r="E17" s="62">
        <f>SUM(E7:E16)</f>
        <v>0</v>
      </c>
      <c r="F17" s="62">
        <f t="shared" ref="F17:G17" si="2">SUM(F7:F16)</f>
        <v>0</v>
      </c>
      <c r="G17" s="62">
        <f t="shared" si="2"/>
        <v>0</v>
      </c>
    </row>
    <row r="18" spans="2:39">
      <c r="B18" s="1"/>
    </row>
    <row r="19" spans="2:39">
      <c r="B19" s="53" t="s">
        <v>152</v>
      </c>
      <c r="I19" s="53" t="s">
        <v>153</v>
      </c>
    </row>
    <row r="20" spans="2:39">
      <c r="B20" s="1"/>
      <c r="C20" s="56"/>
    </row>
    <row r="21" spans="2:39" ht="24">
      <c r="B21" s="65" t="s">
        <v>44</v>
      </c>
      <c r="C21" s="65" t="s">
        <v>128</v>
      </c>
      <c r="D21" s="65" t="s">
        <v>154</v>
      </c>
      <c r="E21" s="65" t="s">
        <v>143</v>
      </c>
      <c r="F21" s="65" t="s">
        <v>144</v>
      </c>
      <c r="G21" s="65" t="s">
        <v>74</v>
      </c>
      <c r="I21" s="52" t="s">
        <v>97</v>
      </c>
      <c r="J21" s="52" t="s">
        <v>98</v>
      </c>
      <c r="K21" s="52" t="s">
        <v>99</v>
      </c>
      <c r="L21" s="52" t="s">
        <v>100</v>
      </c>
      <c r="M21" s="52" t="s">
        <v>101</v>
      </c>
      <c r="N21" s="52" t="s">
        <v>102</v>
      </c>
      <c r="O21" s="52" t="s">
        <v>103</v>
      </c>
      <c r="P21" s="52" t="s">
        <v>104</v>
      </c>
      <c r="Q21" s="52" t="s">
        <v>105</v>
      </c>
      <c r="R21" s="52" t="s">
        <v>106</v>
      </c>
      <c r="S21" s="52" t="s">
        <v>107</v>
      </c>
      <c r="T21" s="52" t="s">
        <v>108</v>
      </c>
      <c r="U21" s="52" t="s">
        <v>109</v>
      </c>
      <c r="V21" s="52" t="s">
        <v>110</v>
      </c>
      <c r="W21" s="52" t="s">
        <v>111</v>
      </c>
      <c r="X21" s="52" t="s">
        <v>112</v>
      </c>
      <c r="Y21" s="52" t="s">
        <v>113</v>
      </c>
      <c r="Z21" s="52" t="s">
        <v>114</v>
      </c>
      <c r="AA21" s="52" t="s">
        <v>115</v>
      </c>
      <c r="AB21" s="52" t="s">
        <v>116</v>
      </c>
      <c r="AC21" s="52" t="s">
        <v>117</v>
      </c>
      <c r="AD21" s="52" t="s">
        <v>118</v>
      </c>
      <c r="AE21" s="52" t="s">
        <v>119</v>
      </c>
      <c r="AF21" s="52" t="s">
        <v>120</v>
      </c>
      <c r="AG21" s="52" t="s">
        <v>121</v>
      </c>
      <c r="AH21" s="52" t="s">
        <v>122</v>
      </c>
      <c r="AI21" s="52" t="s">
        <v>123</v>
      </c>
      <c r="AJ21" s="52" t="s">
        <v>124</v>
      </c>
      <c r="AK21" s="52" t="s">
        <v>125</v>
      </c>
      <c r="AL21" s="52" t="s">
        <v>126</v>
      </c>
    </row>
    <row r="22" spans="2:39">
      <c r="B22" s="88">
        <f>B7</f>
        <v>0</v>
      </c>
      <c r="C22" s="91" t="str">
        <f>C7</f>
        <v/>
      </c>
      <c r="D22" s="57" t="s">
        <v>155</v>
      </c>
      <c r="E22" s="58">
        <f>SUMIFS('Work Package Breakdown'!M:M,'Work Package Breakdown'!$F:$F,'Summary by organisation'!$B$22,'Work Package Breakdown'!$G:$G,'Summary by organisation'!$D22)</f>
        <v>0</v>
      </c>
      <c r="F22" s="58">
        <f>SUMIFS('Work Package Breakdown'!N:N,'Work Package Breakdown'!$F:$F,'Summary by organisation'!$B$22,'Work Package Breakdown'!$G:$G,'Summary by organisation'!$D22)</f>
        <v>0</v>
      </c>
      <c r="G22" s="58">
        <f>SUMIFS('Work Package Breakdown'!O:O,'Work Package Breakdown'!$F:$F,'Summary by organisation'!$B$22,'Work Package Breakdown'!$G:$G,'Summary by organisation'!$D22)</f>
        <v>0</v>
      </c>
      <c r="I22" s="49">
        <f>SUMIFS('Work Package Breakdown'!$M:$M,'Work Package Breakdown'!$F:$F,'Summary by organisation'!$B$22,'Work Package Breakdown'!$G:$G,'Summary by organisation'!$D22,'Work Package Breakdown'!$C:$C,I$21)/1000000</f>
        <v>0</v>
      </c>
      <c r="J22" s="49">
        <f>SUMIFS('Work Package Breakdown'!$M:$M,'Work Package Breakdown'!$F:$F,'Summary by organisation'!$B$22,'Work Package Breakdown'!$G:$G,'Summary by organisation'!$D22,'Work Package Breakdown'!$C:$C,J$21)/1000000</f>
        <v>0</v>
      </c>
      <c r="K22" s="49">
        <f>SUMIFS('Work Package Breakdown'!$M:$M,'Work Package Breakdown'!$F:$F,'Summary by organisation'!$B$22,'Work Package Breakdown'!$G:$G,'Summary by organisation'!$D22,'Work Package Breakdown'!$C:$C,K$21)/1000000</f>
        <v>0</v>
      </c>
      <c r="L22" s="49">
        <f>SUMIFS('Work Package Breakdown'!$M:$M,'Work Package Breakdown'!$F:$F,'Summary by organisation'!$B$22,'Work Package Breakdown'!$G:$G,'Summary by organisation'!$D22,'Work Package Breakdown'!$C:$C,L$21)/1000000</f>
        <v>0</v>
      </c>
      <c r="M22" s="49">
        <f>SUMIFS('Work Package Breakdown'!$M:$M,'Work Package Breakdown'!$F:$F,'Summary by organisation'!$B$22,'Work Package Breakdown'!$G:$G,'Summary by organisation'!$D22,'Work Package Breakdown'!$C:$C,M$21)/1000000</f>
        <v>0</v>
      </c>
      <c r="N22" s="49">
        <f>SUMIFS('Work Package Breakdown'!$M:$M,'Work Package Breakdown'!$F:$F,'Summary by organisation'!$B$22,'Work Package Breakdown'!$G:$G,'Summary by organisation'!$D22,'Work Package Breakdown'!$C:$C,N$21)/1000000</f>
        <v>0</v>
      </c>
      <c r="O22" s="49">
        <f>SUMIFS('Work Package Breakdown'!$M:$M,'Work Package Breakdown'!$F:$F,'Summary by organisation'!$B$22,'Work Package Breakdown'!$G:$G,'Summary by organisation'!$D22,'Work Package Breakdown'!$C:$C,O$21)/1000000</f>
        <v>0</v>
      </c>
      <c r="P22" s="49">
        <f>SUMIFS('Work Package Breakdown'!$M:$M,'Work Package Breakdown'!$F:$F,'Summary by organisation'!$B$22,'Work Package Breakdown'!$G:$G,'Summary by organisation'!$D22,'Work Package Breakdown'!$C:$C,P$21)/1000000</f>
        <v>0</v>
      </c>
      <c r="Q22" s="49">
        <f>SUMIFS('Work Package Breakdown'!$M:$M,'Work Package Breakdown'!$F:$F,'Summary by organisation'!$B$22,'Work Package Breakdown'!$G:$G,'Summary by organisation'!$D22,'Work Package Breakdown'!$C:$C,Q$21)/1000000</f>
        <v>0</v>
      </c>
      <c r="R22" s="49">
        <f>SUMIFS('Work Package Breakdown'!$M:$M,'Work Package Breakdown'!$F:$F,'Summary by organisation'!$B$22,'Work Package Breakdown'!$G:$G,'Summary by organisation'!$D22,'Work Package Breakdown'!$C:$C,R$21)/1000000</f>
        <v>0</v>
      </c>
      <c r="S22" s="49">
        <f>SUMIFS('Work Package Breakdown'!$M:$M,'Work Package Breakdown'!$F:$F,'Summary by organisation'!$B$22,'Work Package Breakdown'!$G:$G,'Summary by organisation'!$D22,'Work Package Breakdown'!$C:$C,S$21)/1000000</f>
        <v>0</v>
      </c>
      <c r="T22" s="49">
        <f>SUMIFS('Work Package Breakdown'!$M:$M,'Work Package Breakdown'!$F:$F,'Summary by organisation'!$B$22,'Work Package Breakdown'!$G:$G,'Summary by organisation'!$D22,'Work Package Breakdown'!$C:$C,T$21)/1000000</f>
        <v>0</v>
      </c>
      <c r="U22" s="49">
        <f>SUMIFS('Work Package Breakdown'!$M:$M,'Work Package Breakdown'!$F:$F,'Summary by organisation'!$B$22,'Work Package Breakdown'!$G:$G,'Summary by organisation'!$D22,'Work Package Breakdown'!$C:$C,U$21)/1000000</f>
        <v>0</v>
      </c>
      <c r="V22" s="49">
        <f>SUMIFS('Work Package Breakdown'!$M:$M,'Work Package Breakdown'!$F:$F,'Summary by organisation'!$B$22,'Work Package Breakdown'!$G:$G,'Summary by organisation'!$D22,'Work Package Breakdown'!$C:$C,V$21)/1000000</f>
        <v>0</v>
      </c>
      <c r="W22" s="49">
        <f>SUMIFS('Work Package Breakdown'!$M:$M,'Work Package Breakdown'!$F:$F,'Summary by organisation'!$B$22,'Work Package Breakdown'!$G:$G,'Summary by organisation'!$D22,'Work Package Breakdown'!$C:$C,W$21)/1000000</f>
        <v>0</v>
      </c>
      <c r="X22" s="49">
        <f>SUMIFS('Work Package Breakdown'!$M:$M,'Work Package Breakdown'!$F:$F,'Summary by organisation'!$B$22,'Work Package Breakdown'!$G:$G,'Summary by organisation'!$D22,'Work Package Breakdown'!$C:$C,X$21)/1000000</f>
        <v>0</v>
      </c>
      <c r="Y22" s="49">
        <f>SUMIFS('Work Package Breakdown'!$M:$M,'Work Package Breakdown'!$F:$F,'Summary by organisation'!$B$22,'Work Package Breakdown'!$G:$G,'Summary by organisation'!$D22,'Work Package Breakdown'!$C:$C,Y$21)/1000000</f>
        <v>0</v>
      </c>
      <c r="Z22" s="49">
        <f>SUMIFS('Work Package Breakdown'!$M:$M,'Work Package Breakdown'!$F:$F,'Summary by organisation'!$B$22,'Work Package Breakdown'!$G:$G,'Summary by organisation'!$D22,'Work Package Breakdown'!$C:$C,Z$21)/1000000</f>
        <v>0</v>
      </c>
      <c r="AA22" s="49">
        <f>SUMIFS('Work Package Breakdown'!$M:$M,'Work Package Breakdown'!$F:$F,'Summary by organisation'!$B$22,'Work Package Breakdown'!$G:$G,'Summary by organisation'!$D22,'Work Package Breakdown'!$C:$C,AA$21)/1000000</f>
        <v>0</v>
      </c>
      <c r="AB22" s="49">
        <f>SUMIFS('Work Package Breakdown'!$M:$M,'Work Package Breakdown'!$F:$F,'Summary by organisation'!$B$22,'Work Package Breakdown'!$G:$G,'Summary by organisation'!$D22,'Work Package Breakdown'!$C:$C,AB$21)/1000000</f>
        <v>0</v>
      </c>
      <c r="AC22" s="49">
        <f>SUMIFS('Work Package Breakdown'!$M:$M,'Work Package Breakdown'!$F:$F,'Summary by organisation'!$B$22,'Work Package Breakdown'!$G:$G,'Summary by organisation'!$D22,'Work Package Breakdown'!$C:$C,AC$21)/1000000</f>
        <v>0</v>
      </c>
      <c r="AD22" s="49">
        <f>SUMIFS('Work Package Breakdown'!$M:$M,'Work Package Breakdown'!$F:$F,'Summary by organisation'!$B$22,'Work Package Breakdown'!$G:$G,'Summary by organisation'!$D22,'Work Package Breakdown'!$C:$C,AD$21)/1000000</f>
        <v>0</v>
      </c>
      <c r="AE22" s="49">
        <f>SUMIFS('Work Package Breakdown'!$M:$M,'Work Package Breakdown'!$F:$F,'Summary by organisation'!$B$22,'Work Package Breakdown'!$G:$G,'Summary by organisation'!$D22,'Work Package Breakdown'!$C:$C,AE$21)/1000000</f>
        <v>0</v>
      </c>
      <c r="AF22" s="49">
        <f>SUMIFS('Work Package Breakdown'!$M:$M,'Work Package Breakdown'!$F:$F,'Summary by organisation'!$B$22,'Work Package Breakdown'!$G:$G,'Summary by organisation'!$D22,'Work Package Breakdown'!$C:$C,AF$21)/1000000</f>
        <v>0</v>
      </c>
      <c r="AG22" s="49">
        <f>SUMIFS('Work Package Breakdown'!$M:$M,'Work Package Breakdown'!$F:$F,'Summary by organisation'!$B$22,'Work Package Breakdown'!$G:$G,'Summary by organisation'!$D22,'Work Package Breakdown'!$C:$C,AG$21)/1000000</f>
        <v>0</v>
      </c>
      <c r="AH22" s="49">
        <f>SUMIFS('Work Package Breakdown'!$M:$M,'Work Package Breakdown'!$F:$F,'Summary by organisation'!$B$22,'Work Package Breakdown'!$G:$G,'Summary by organisation'!$D22,'Work Package Breakdown'!$C:$C,AH$21)/1000000</f>
        <v>0</v>
      </c>
      <c r="AI22" s="49">
        <f>SUMIFS('Work Package Breakdown'!$M:$M,'Work Package Breakdown'!$F:$F,'Summary by organisation'!$B$22,'Work Package Breakdown'!$G:$G,'Summary by organisation'!$D22,'Work Package Breakdown'!$C:$C,AI$21)/1000000</f>
        <v>0</v>
      </c>
      <c r="AJ22" s="49">
        <f>SUMIFS('Work Package Breakdown'!$M:$M,'Work Package Breakdown'!$F:$F,'Summary by organisation'!$B$22,'Work Package Breakdown'!$G:$G,'Summary by organisation'!$D22,'Work Package Breakdown'!$C:$C,AJ$21)/1000000</f>
        <v>0</v>
      </c>
      <c r="AK22" s="49">
        <f>SUMIFS('Work Package Breakdown'!$M:$M,'Work Package Breakdown'!$F:$F,'Summary by organisation'!$B$22,'Work Package Breakdown'!$G:$G,'Summary by organisation'!$D22,'Work Package Breakdown'!$C:$C,AK$21)/1000000</f>
        <v>0</v>
      </c>
      <c r="AL22" s="49">
        <f>SUMIFS('Work Package Breakdown'!$M:$M,'Work Package Breakdown'!$F:$F,'Summary by organisation'!$B$22,'Work Package Breakdown'!$G:$G,'Summary by organisation'!$D22,'Work Package Breakdown'!$C:$C,AL$21)/1000000</f>
        <v>0</v>
      </c>
      <c r="AM22" s="51">
        <f t="shared" ref="AM22:AM29" si="3">SUM(I22:AL22)</f>
        <v>0</v>
      </c>
    </row>
    <row r="23" spans="2:39">
      <c r="B23" s="89"/>
      <c r="C23" s="92"/>
      <c r="D23" s="57" t="s">
        <v>156</v>
      </c>
      <c r="E23" s="58">
        <f>SUMIFS('Work Package Breakdown'!M:M,'Work Package Breakdown'!$F:$F,'Summary by organisation'!$B$22,'Work Package Breakdown'!$G:$G,'Summary by organisation'!$D23)</f>
        <v>0</v>
      </c>
      <c r="F23" s="58">
        <f>SUMIFS('Work Package Breakdown'!N:N,'Work Package Breakdown'!$F:$F,'Summary by organisation'!$B$22,'Work Package Breakdown'!$G:$G,'Summary by organisation'!$D23)</f>
        <v>0</v>
      </c>
      <c r="G23" s="58">
        <f>SUMIFS('Work Package Breakdown'!O:O,'Work Package Breakdown'!$F:$F,'Summary by organisation'!$B$22,'Work Package Breakdown'!$G:$G,'Summary by organisation'!$D23)</f>
        <v>0</v>
      </c>
      <c r="I23" s="49">
        <f>SUMIFS('Work Package Breakdown'!$M:$M,'Work Package Breakdown'!$F:$F,'Summary by organisation'!$B$22,'Work Package Breakdown'!$G:$G,'Summary by organisation'!$D23,'Work Package Breakdown'!$C:$C,I$21)/1000000</f>
        <v>0</v>
      </c>
      <c r="J23" s="49">
        <f>SUMIFS('Work Package Breakdown'!$M:$M,'Work Package Breakdown'!$F:$F,'Summary by organisation'!$B$22,'Work Package Breakdown'!$G:$G,'Summary by organisation'!$D23,'Work Package Breakdown'!$C:$C,J$21)/1000000</f>
        <v>0</v>
      </c>
      <c r="K23" s="49">
        <f>SUMIFS('Work Package Breakdown'!$M:$M,'Work Package Breakdown'!$F:$F,'Summary by organisation'!$B$22,'Work Package Breakdown'!$G:$G,'Summary by organisation'!$D23,'Work Package Breakdown'!$C:$C,K$21)/1000000</f>
        <v>0</v>
      </c>
      <c r="L23" s="49">
        <f>SUMIFS('Work Package Breakdown'!$M:$M,'Work Package Breakdown'!$F:$F,'Summary by organisation'!$B$22,'Work Package Breakdown'!$G:$G,'Summary by organisation'!$D23,'Work Package Breakdown'!$C:$C,L$21)/1000000</f>
        <v>0</v>
      </c>
      <c r="M23" s="49">
        <f>SUMIFS('Work Package Breakdown'!$M:$M,'Work Package Breakdown'!$F:$F,'Summary by organisation'!$B$22,'Work Package Breakdown'!$G:$G,'Summary by organisation'!$D23,'Work Package Breakdown'!$C:$C,M$21)/1000000</f>
        <v>0</v>
      </c>
      <c r="N23" s="49">
        <f>SUMIFS('Work Package Breakdown'!$M:$M,'Work Package Breakdown'!$F:$F,'Summary by organisation'!$B$22,'Work Package Breakdown'!$G:$G,'Summary by organisation'!$D23,'Work Package Breakdown'!$C:$C,N$21)/1000000</f>
        <v>0</v>
      </c>
      <c r="O23" s="49">
        <f>SUMIFS('Work Package Breakdown'!$M:$M,'Work Package Breakdown'!$F:$F,'Summary by organisation'!$B$22,'Work Package Breakdown'!$G:$G,'Summary by organisation'!$D23,'Work Package Breakdown'!$C:$C,O$21)/1000000</f>
        <v>0</v>
      </c>
      <c r="P23" s="49">
        <f>SUMIFS('Work Package Breakdown'!$M:$M,'Work Package Breakdown'!$F:$F,'Summary by organisation'!$B$22,'Work Package Breakdown'!$G:$G,'Summary by organisation'!$D23,'Work Package Breakdown'!$C:$C,P$21)/1000000</f>
        <v>0</v>
      </c>
      <c r="Q23" s="49">
        <f>SUMIFS('Work Package Breakdown'!$M:$M,'Work Package Breakdown'!$F:$F,'Summary by organisation'!$B$22,'Work Package Breakdown'!$G:$G,'Summary by organisation'!$D23,'Work Package Breakdown'!$C:$C,Q$21)/1000000</f>
        <v>0</v>
      </c>
      <c r="R23" s="49">
        <f>SUMIFS('Work Package Breakdown'!$M:$M,'Work Package Breakdown'!$F:$F,'Summary by organisation'!$B$22,'Work Package Breakdown'!$G:$G,'Summary by organisation'!$D23,'Work Package Breakdown'!$C:$C,R$21)/1000000</f>
        <v>0</v>
      </c>
      <c r="S23" s="49">
        <f>SUMIFS('Work Package Breakdown'!$M:$M,'Work Package Breakdown'!$F:$F,'Summary by organisation'!$B$22,'Work Package Breakdown'!$G:$G,'Summary by organisation'!$D23,'Work Package Breakdown'!$C:$C,S$21)/1000000</f>
        <v>0</v>
      </c>
      <c r="T23" s="49">
        <f>SUMIFS('Work Package Breakdown'!$M:$M,'Work Package Breakdown'!$F:$F,'Summary by organisation'!$B$22,'Work Package Breakdown'!$G:$G,'Summary by organisation'!$D23,'Work Package Breakdown'!$C:$C,T$21)/1000000</f>
        <v>0</v>
      </c>
      <c r="U23" s="49">
        <f>SUMIFS('Work Package Breakdown'!$M:$M,'Work Package Breakdown'!$F:$F,'Summary by organisation'!$B$22,'Work Package Breakdown'!$G:$G,'Summary by organisation'!$D23,'Work Package Breakdown'!$C:$C,U$21)/1000000</f>
        <v>0</v>
      </c>
      <c r="V23" s="49">
        <f>SUMIFS('Work Package Breakdown'!$M:$M,'Work Package Breakdown'!$F:$F,'Summary by organisation'!$B$22,'Work Package Breakdown'!$G:$G,'Summary by organisation'!$D23,'Work Package Breakdown'!$C:$C,V$21)/1000000</f>
        <v>0</v>
      </c>
      <c r="W23" s="49">
        <f>SUMIFS('Work Package Breakdown'!$M:$M,'Work Package Breakdown'!$F:$F,'Summary by organisation'!$B$22,'Work Package Breakdown'!$G:$G,'Summary by organisation'!$D23,'Work Package Breakdown'!$C:$C,W$21)/1000000</f>
        <v>0</v>
      </c>
      <c r="X23" s="49">
        <f>SUMIFS('Work Package Breakdown'!$M:$M,'Work Package Breakdown'!$F:$F,'Summary by organisation'!$B$22,'Work Package Breakdown'!$G:$G,'Summary by organisation'!$D23,'Work Package Breakdown'!$C:$C,X$21)/1000000</f>
        <v>0</v>
      </c>
      <c r="Y23" s="49">
        <f>SUMIFS('Work Package Breakdown'!$M:$M,'Work Package Breakdown'!$F:$F,'Summary by organisation'!$B$22,'Work Package Breakdown'!$G:$G,'Summary by organisation'!$D23,'Work Package Breakdown'!$C:$C,Y$21)/1000000</f>
        <v>0</v>
      </c>
      <c r="Z23" s="49">
        <f>SUMIFS('Work Package Breakdown'!$M:$M,'Work Package Breakdown'!$F:$F,'Summary by organisation'!$B$22,'Work Package Breakdown'!$G:$G,'Summary by organisation'!$D23,'Work Package Breakdown'!$C:$C,Z$21)/1000000</f>
        <v>0</v>
      </c>
      <c r="AA23" s="49">
        <f>SUMIFS('Work Package Breakdown'!$M:$M,'Work Package Breakdown'!$F:$F,'Summary by organisation'!$B$22,'Work Package Breakdown'!$G:$G,'Summary by organisation'!$D23,'Work Package Breakdown'!$C:$C,AA$21)/1000000</f>
        <v>0</v>
      </c>
      <c r="AB23" s="49">
        <f>SUMIFS('Work Package Breakdown'!$M:$M,'Work Package Breakdown'!$F:$F,'Summary by organisation'!$B$22,'Work Package Breakdown'!$G:$G,'Summary by organisation'!$D23,'Work Package Breakdown'!$C:$C,AB$21)/1000000</f>
        <v>0</v>
      </c>
      <c r="AC23" s="49">
        <f>SUMIFS('Work Package Breakdown'!$M:$M,'Work Package Breakdown'!$F:$F,'Summary by organisation'!$B$22,'Work Package Breakdown'!$G:$G,'Summary by organisation'!$D23,'Work Package Breakdown'!$C:$C,AC$21)/1000000</f>
        <v>0</v>
      </c>
      <c r="AD23" s="49">
        <f>SUMIFS('Work Package Breakdown'!$M:$M,'Work Package Breakdown'!$F:$F,'Summary by organisation'!$B$22,'Work Package Breakdown'!$G:$G,'Summary by organisation'!$D23,'Work Package Breakdown'!$C:$C,AD$21)/1000000</f>
        <v>0</v>
      </c>
      <c r="AE23" s="49">
        <f>SUMIFS('Work Package Breakdown'!$M:$M,'Work Package Breakdown'!$F:$F,'Summary by organisation'!$B$22,'Work Package Breakdown'!$G:$G,'Summary by organisation'!$D23,'Work Package Breakdown'!$C:$C,AE$21)/1000000</f>
        <v>0</v>
      </c>
      <c r="AF23" s="49">
        <f>SUMIFS('Work Package Breakdown'!$M:$M,'Work Package Breakdown'!$F:$F,'Summary by organisation'!$B$22,'Work Package Breakdown'!$G:$G,'Summary by organisation'!$D23,'Work Package Breakdown'!$C:$C,AF$21)/1000000</f>
        <v>0</v>
      </c>
      <c r="AG23" s="49">
        <f>SUMIFS('Work Package Breakdown'!$M:$M,'Work Package Breakdown'!$F:$F,'Summary by organisation'!$B$22,'Work Package Breakdown'!$G:$G,'Summary by organisation'!$D23,'Work Package Breakdown'!$C:$C,AG$21)/1000000</f>
        <v>0</v>
      </c>
      <c r="AH23" s="49">
        <f>SUMIFS('Work Package Breakdown'!$M:$M,'Work Package Breakdown'!$F:$F,'Summary by organisation'!$B$22,'Work Package Breakdown'!$G:$G,'Summary by organisation'!$D23,'Work Package Breakdown'!$C:$C,AH$21)/1000000</f>
        <v>0</v>
      </c>
      <c r="AI23" s="49">
        <f>SUMIFS('Work Package Breakdown'!$M:$M,'Work Package Breakdown'!$F:$F,'Summary by organisation'!$B$22,'Work Package Breakdown'!$G:$G,'Summary by organisation'!$D23,'Work Package Breakdown'!$C:$C,AI$21)/1000000</f>
        <v>0</v>
      </c>
      <c r="AJ23" s="49">
        <f>SUMIFS('Work Package Breakdown'!$M:$M,'Work Package Breakdown'!$F:$F,'Summary by organisation'!$B$22,'Work Package Breakdown'!$G:$G,'Summary by organisation'!$D23,'Work Package Breakdown'!$C:$C,AJ$21)/1000000</f>
        <v>0</v>
      </c>
      <c r="AK23" s="49">
        <f>SUMIFS('Work Package Breakdown'!$M:$M,'Work Package Breakdown'!$F:$F,'Summary by organisation'!$B$22,'Work Package Breakdown'!$G:$G,'Summary by organisation'!$D23,'Work Package Breakdown'!$C:$C,AK$21)/1000000</f>
        <v>0</v>
      </c>
      <c r="AL23" s="49">
        <f>SUMIFS('Work Package Breakdown'!$M:$M,'Work Package Breakdown'!$F:$F,'Summary by organisation'!$B$22,'Work Package Breakdown'!$G:$G,'Summary by organisation'!$D23,'Work Package Breakdown'!$C:$C,AL$21)/1000000</f>
        <v>0</v>
      </c>
      <c r="AM23" s="50">
        <f t="shared" si="3"/>
        <v>0</v>
      </c>
    </row>
    <row r="24" spans="2:39">
      <c r="B24" s="89"/>
      <c r="C24" s="92"/>
      <c r="D24" s="57" t="s">
        <v>157</v>
      </c>
      <c r="E24" s="58">
        <f>SUMIFS('Work Package Breakdown'!M:M,'Work Package Breakdown'!$F:$F,'Summary by organisation'!$B$22,'Work Package Breakdown'!$G:$G,'Summary by organisation'!$D24)</f>
        <v>0</v>
      </c>
      <c r="F24" s="58">
        <f>SUMIFS('Work Package Breakdown'!N:N,'Work Package Breakdown'!$F:$F,'Summary by organisation'!$B$22,'Work Package Breakdown'!$G:$G,'Summary by organisation'!$D24)</f>
        <v>0</v>
      </c>
      <c r="G24" s="58">
        <f>SUMIFS('Work Package Breakdown'!O:O,'Work Package Breakdown'!$F:$F,'Summary by organisation'!$B$22,'Work Package Breakdown'!$G:$G,'Summary by organisation'!$D24)</f>
        <v>0</v>
      </c>
      <c r="I24" s="49">
        <f>SUMIFS('Work Package Breakdown'!$M:$M,'Work Package Breakdown'!$F:$F,'Summary by organisation'!$B$22,'Work Package Breakdown'!$G:$G,'Summary by organisation'!$D24,'Work Package Breakdown'!$C:$C,I$21)/1000000</f>
        <v>0</v>
      </c>
      <c r="J24" s="49">
        <f>SUMIFS('Work Package Breakdown'!$M:$M,'Work Package Breakdown'!$F:$F,'Summary by organisation'!$B$22,'Work Package Breakdown'!$G:$G,'Summary by organisation'!$D24,'Work Package Breakdown'!$C:$C,J$21)/1000000</f>
        <v>0</v>
      </c>
      <c r="K24" s="49">
        <f>SUMIFS('Work Package Breakdown'!$M:$M,'Work Package Breakdown'!$F:$F,'Summary by organisation'!$B$22,'Work Package Breakdown'!$G:$G,'Summary by organisation'!$D24,'Work Package Breakdown'!$C:$C,K$21)/1000000</f>
        <v>0</v>
      </c>
      <c r="L24" s="49">
        <f>SUMIFS('Work Package Breakdown'!$M:$M,'Work Package Breakdown'!$F:$F,'Summary by organisation'!$B$22,'Work Package Breakdown'!$G:$G,'Summary by organisation'!$D24,'Work Package Breakdown'!$C:$C,L$21)/1000000</f>
        <v>0</v>
      </c>
      <c r="M24" s="49">
        <f>SUMIFS('Work Package Breakdown'!$M:$M,'Work Package Breakdown'!$F:$F,'Summary by organisation'!$B$22,'Work Package Breakdown'!$G:$G,'Summary by organisation'!$D24,'Work Package Breakdown'!$C:$C,M$21)/1000000</f>
        <v>0</v>
      </c>
      <c r="N24" s="49">
        <f>SUMIFS('Work Package Breakdown'!$M:$M,'Work Package Breakdown'!$F:$F,'Summary by organisation'!$B$22,'Work Package Breakdown'!$G:$G,'Summary by organisation'!$D24,'Work Package Breakdown'!$C:$C,N$21)/1000000</f>
        <v>0</v>
      </c>
      <c r="O24" s="49">
        <f>SUMIFS('Work Package Breakdown'!$M:$M,'Work Package Breakdown'!$F:$F,'Summary by organisation'!$B$22,'Work Package Breakdown'!$G:$G,'Summary by organisation'!$D24,'Work Package Breakdown'!$C:$C,O$21)/1000000</f>
        <v>0</v>
      </c>
      <c r="P24" s="49">
        <f>SUMIFS('Work Package Breakdown'!$M:$M,'Work Package Breakdown'!$F:$F,'Summary by organisation'!$B$22,'Work Package Breakdown'!$G:$G,'Summary by organisation'!$D24,'Work Package Breakdown'!$C:$C,P$21)/1000000</f>
        <v>0</v>
      </c>
      <c r="Q24" s="49">
        <f>SUMIFS('Work Package Breakdown'!$M:$M,'Work Package Breakdown'!$F:$F,'Summary by organisation'!$B$22,'Work Package Breakdown'!$G:$G,'Summary by organisation'!$D24,'Work Package Breakdown'!$C:$C,Q$21)/1000000</f>
        <v>0</v>
      </c>
      <c r="R24" s="49">
        <f>SUMIFS('Work Package Breakdown'!$M:$M,'Work Package Breakdown'!$F:$F,'Summary by organisation'!$B$22,'Work Package Breakdown'!$G:$G,'Summary by organisation'!$D24,'Work Package Breakdown'!$C:$C,R$21)/1000000</f>
        <v>0</v>
      </c>
      <c r="S24" s="49">
        <f>SUMIFS('Work Package Breakdown'!$M:$M,'Work Package Breakdown'!$F:$F,'Summary by organisation'!$B$22,'Work Package Breakdown'!$G:$G,'Summary by organisation'!$D24,'Work Package Breakdown'!$C:$C,S$21)/1000000</f>
        <v>0</v>
      </c>
      <c r="T24" s="49">
        <f>SUMIFS('Work Package Breakdown'!$M:$M,'Work Package Breakdown'!$F:$F,'Summary by organisation'!$B$22,'Work Package Breakdown'!$G:$G,'Summary by organisation'!$D24,'Work Package Breakdown'!$C:$C,T$21)/1000000</f>
        <v>0</v>
      </c>
      <c r="U24" s="49">
        <f>SUMIFS('Work Package Breakdown'!$M:$M,'Work Package Breakdown'!$F:$F,'Summary by organisation'!$B$22,'Work Package Breakdown'!$G:$G,'Summary by organisation'!$D24,'Work Package Breakdown'!$C:$C,U$21)/1000000</f>
        <v>0</v>
      </c>
      <c r="V24" s="49">
        <f>SUMIFS('Work Package Breakdown'!$M:$M,'Work Package Breakdown'!$F:$F,'Summary by organisation'!$B$22,'Work Package Breakdown'!$G:$G,'Summary by organisation'!$D24,'Work Package Breakdown'!$C:$C,V$21)/1000000</f>
        <v>0</v>
      </c>
      <c r="W24" s="49">
        <f>SUMIFS('Work Package Breakdown'!$M:$M,'Work Package Breakdown'!$F:$F,'Summary by organisation'!$B$22,'Work Package Breakdown'!$G:$G,'Summary by organisation'!$D24,'Work Package Breakdown'!$C:$C,W$21)/1000000</f>
        <v>0</v>
      </c>
      <c r="X24" s="49">
        <f>SUMIFS('Work Package Breakdown'!$M:$M,'Work Package Breakdown'!$F:$F,'Summary by organisation'!$B$22,'Work Package Breakdown'!$G:$G,'Summary by organisation'!$D24,'Work Package Breakdown'!$C:$C,X$21)/1000000</f>
        <v>0</v>
      </c>
      <c r="Y24" s="49">
        <f>SUMIFS('Work Package Breakdown'!$M:$M,'Work Package Breakdown'!$F:$F,'Summary by organisation'!$B$22,'Work Package Breakdown'!$G:$G,'Summary by organisation'!$D24,'Work Package Breakdown'!$C:$C,Y$21)/1000000</f>
        <v>0</v>
      </c>
      <c r="Z24" s="49">
        <f>SUMIFS('Work Package Breakdown'!$M:$M,'Work Package Breakdown'!$F:$F,'Summary by organisation'!$B$22,'Work Package Breakdown'!$G:$G,'Summary by organisation'!$D24,'Work Package Breakdown'!$C:$C,Z$21)/1000000</f>
        <v>0</v>
      </c>
      <c r="AA24" s="49">
        <f>SUMIFS('Work Package Breakdown'!$M:$M,'Work Package Breakdown'!$F:$F,'Summary by organisation'!$B$22,'Work Package Breakdown'!$G:$G,'Summary by organisation'!$D24,'Work Package Breakdown'!$C:$C,AA$21)/1000000</f>
        <v>0</v>
      </c>
      <c r="AB24" s="49">
        <f>SUMIFS('Work Package Breakdown'!$M:$M,'Work Package Breakdown'!$F:$F,'Summary by organisation'!$B$22,'Work Package Breakdown'!$G:$G,'Summary by organisation'!$D24,'Work Package Breakdown'!$C:$C,AB$21)/1000000</f>
        <v>0</v>
      </c>
      <c r="AC24" s="49">
        <f>SUMIFS('Work Package Breakdown'!$M:$M,'Work Package Breakdown'!$F:$F,'Summary by organisation'!$B$22,'Work Package Breakdown'!$G:$G,'Summary by organisation'!$D24,'Work Package Breakdown'!$C:$C,AC$21)/1000000</f>
        <v>0</v>
      </c>
      <c r="AD24" s="49">
        <f>SUMIFS('Work Package Breakdown'!$M:$M,'Work Package Breakdown'!$F:$F,'Summary by organisation'!$B$22,'Work Package Breakdown'!$G:$G,'Summary by organisation'!$D24,'Work Package Breakdown'!$C:$C,AD$21)/1000000</f>
        <v>0</v>
      </c>
      <c r="AE24" s="49">
        <f>SUMIFS('Work Package Breakdown'!$M:$M,'Work Package Breakdown'!$F:$F,'Summary by organisation'!$B$22,'Work Package Breakdown'!$G:$G,'Summary by organisation'!$D24,'Work Package Breakdown'!$C:$C,AE$21)/1000000</f>
        <v>0</v>
      </c>
      <c r="AF24" s="49">
        <f>SUMIFS('Work Package Breakdown'!$M:$M,'Work Package Breakdown'!$F:$F,'Summary by organisation'!$B$22,'Work Package Breakdown'!$G:$G,'Summary by organisation'!$D24,'Work Package Breakdown'!$C:$C,AF$21)/1000000</f>
        <v>0</v>
      </c>
      <c r="AG24" s="49">
        <f>SUMIFS('Work Package Breakdown'!$M:$M,'Work Package Breakdown'!$F:$F,'Summary by organisation'!$B$22,'Work Package Breakdown'!$G:$G,'Summary by organisation'!$D24,'Work Package Breakdown'!$C:$C,AG$21)/1000000</f>
        <v>0</v>
      </c>
      <c r="AH24" s="49">
        <f>SUMIFS('Work Package Breakdown'!$M:$M,'Work Package Breakdown'!$F:$F,'Summary by organisation'!$B$22,'Work Package Breakdown'!$G:$G,'Summary by organisation'!$D24,'Work Package Breakdown'!$C:$C,AH$21)/1000000</f>
        <v>0</v>
      </c>
      <c r="AI24" s="49">
        <f>SUMIFS('Work Package Breakdown'!$M:$M,'Work Package Breakdown'!$F:$F,'Summary by organisation'!$B$22,'Work Package Breakdown'!$G:$G,'Summary by organisation'!$D24,'Work Package Breakdown'!$C:$C,AI$21)/1000000</f>
        <v>0</v>
      </c>
      <c r="AJ24" s="49">
        <f>SUMIFS('Work Package Breakdown'!$M:$M,'Work Package Breakdown'!$F:$F,'Summary by organisation'!$B$22,'Work Package Breakdown'!$G:$G,'Summary by organisation'!$D24,'Work Package Breakdown'!$C:$C,AJ$21)/1000000</f>
        <v>0</v>
      </c>
      <c r="AK24" s="49">
        <f>SUMIFS('Work Package Breakdown'!$M:$M,'Work Package Breakdown'!$F:$F,'Summary by organisation'!$B$22,'Work Package Breakdown'!$G:$G,'Summary by organisation'!$D24,'Work Package Breakdown'!$C:$C,AK$21)/1000000</f>
        <v>0</v>
      </c>
      <c r="AL24" s="49">
        <f>SUMIFS('Work Package Breakdown'!$M:$M,'Work Package Breakdown'!$F:$F,'Summary by organisation'!$B$22,'Work Package Breakdown'!$G:$G,'Summary by organisation'!$D24,'Work Package Breakdown'!$C:$C,AL$21)/1000000</f>
        <v>0</v>
      </c>
      <c r="AM24" s="50">
        <f t="shared" si="3"/>
        <v>0</v>
      </c>
    </row>
    <row r="25" spans="2:39">
      <c r="B25" s="89"/>
      <c r="C25" s="92"/>
      <c r="D25" s="59" t="s">
        <v>158</v>
      </c>
      <c r="E25" s="58">
        <f>SUMIFS('Work Package Breakdown'!M:M,'Work Package Breakdown'!$F:$F,'Summary by organisation'!$B$22,'Work Package Breakdown'!$G:$G,'Summary by organisation'!$D25)</f>
        <v>0</v>
      </c>
      <c r="F25" s="58">
        <f>SUMIFS('Work Package Breakdown'!N:N,'Work Package Breakdown'!$F:$F,'Summary by organisation'!$B$22,'Work Package Breakdown'!$G:$G,'Summary by organisation'!$D25)</f>
        <v>0</v>
      </c>
      <c r="G25" s="58">
        <f>SUMIFS('Work Package Breakdown'!O:O,'Work Package Breakdown'!$F:$F,'Summary by organisation'!$B$22,'Work Package Breakdown'!$G:$G,'Summary by organisation'!$D25)</f>
        <v>0</v>
      </c>
      <c r="I25" s="49">
        <f>SUMIFS('Work Package Breakdown'!$M:$M,'Work Package Breakdown'!$F:$F,'Summary by organisation'!$B$22,'Work Package Breakdown'!$G:$G,'Summary by organisation'!$D25,'Work Package Breakdown'!$C:$C,I$21)/1000000</f>
        <v>0</v>
      </c>
      <c r="J25" s="49">
        <f>SUMIFS('Work Package Breakdown'!$M:$M,'Work Package Breakdown'!$F:$F,'Summary by organisation'!$B$22,'Work Package Breakdown'!$G:$G,'Summary by organisation'!$D25,'Work Package Breakdown'!$C:$C,J$21)/1000000</f>
        <v>0</v>
      </c>
      <c r="K25" s="49">
        <f>SUMIFS('Work Package Breakdown'!$M:$M,'Work Package Breakdown'!$F:$F,'Summary by organisation'!$B$22,'Work Package Breakdown'!$G:$G,'Summary by organisation'!$D25,'Work Package Breakdown'!$C:$C,K$21)/1000000</f>
        <v>0</v>
      </c>
      <c r="L25" s="49">
        <f>SUMIFS('Work Package Breakdown'!$M:$M,'Work Package Breakdown'!$F:$F,'Summary by organisation'!$B$22,'Work Package Breakdown'!$G:$G,'Summary by organisation'!$D25,'Work Package Breakdown'!$C:$C,L$21)/1000000</f>
        <v>0</v>
      </c>
      <c r="M25" s="49">
        <f>SUMIFS('Work Package Breakdown'!$M:$M,'Work Package Breakdown'!$F:$F,'Summary by organisation'!$B$22,'Work Package Breakdown'!$G:$G,'Summary by organisation'!$D25,'Work Package Breakdown'!$C:$C,M$21)/1000000</f>
        <v>0</v>
      </c>
      <c r="N25" s="49">
        <f>SUMIFS('Work Package Breakdown'!$M:$M,'Work Package Breakdown'!$F:$F,'Summary by organisation'!$B$22,'Work Package Breakdown'!$G:$G,'Summary by organisation'!$D25,'Work Package Breakdown'!$C:$C,N$21)/1000000</f>
        <v>0</v>
      </c>
      <c r="O25" s="49">
        <f>SUMIFS('Work Package Breakdown'!$M:$M,'Work Package Breakdown'!$F:$F,'Summary by organisation'!$B$22,'Work Package Breakdown'!$G:$G,'Summary by organisation'!$D25,'Work Package Breakdown'!$C:$C,O$21)/1000000</f>
        <v>0</v>
      </c>
      <c r="P25" s="49">
        <f>SUMIFS('Work Package Breakdown'!$M:$M,'Work Package Breakdown'!$F:$F,'Summary by organisation'!$B$22,'Work Package Breakdown'!$G:$G,'Summary by organisation'!$D25,'Work Package Breakdown'!$C:$C,P$21)/1000000</f>
        <v>0</v>
      </c>
      <c r="Q25" s="49">
        <f>SUMIFS('Work Package Breakdown'!$M:$M,'Work Package Breakdown'!$F:$F,'Summary by organisation'!$B$22,'Work Package Breakdown'!$G:$G,'Summary by organisation'!$D25,'Work Package Breakdown'!$C:$C,Q$21)/1000000</f>
        <v>0</v>
      </c>
      <c r="R25" s="49">
        <f>SUMIFS('Work Package Breakdown'!$M:$M,'Work Package Breakdown'!$F:$F,'Summary by organisation'!$B$22,'Work Package Breakdown'!$G:$G,'Summary by organisation'!$D25,'Work Package Breakdown'!$C:$C,R$21)/1000000</f>
        <v>0</v>
      </c>
      <c r="S25" s="49">
        <f>SUMIFS('Work Package Breakdown'!$M:$M,'Work Package Breakdown'!$F:$F,'Summary by organisation'!$B$22,'Work Package Breakdown'!$G:$G,'Summary by organisation'!$D25,'Work Package Breakdown'!$C:$C,S$21)/1000000</f>
        <v>0</v>
      </c>
      <c r="T25" s="49">
        <f>SUMIFS('Work Package Breakdown'!$M:$M,'Work Package Breakdown'!$F:$F,'Summary by organisation'!$B$22,'Work Package Breakdown'!$G:$G,'Summary by organisation'!$D25,'Work Package Breakdown'!$C:$C,T$21)/1000000</f>
        <v>0</v>
      </c>
      <c r="U25" s="49">
        <f>SUMIFS('Work Package Breakdown'!$M:$M,'Work Package Breakdown'!$F:$F,'Summary by organisation'!$B$22,'Work Package Breakdown'!$G:$G,'Summary by organisation'!$D25,'Work Package Breakdown'!$C:$C,U$21)/1000000</f>
        <v>0</v>
      </c>
      <c r="V25" s="49">
        <f>SUMIFS('Work Package Breakdown'!$M:$M,'Work Package Breakdown'!$F:$F,'Summary by organisation'!$B$22,'Work Package Breakdown'!$G:$G,'Summary by organisation'!$D25,'Work Package Breakdown'!$C:$C,V$21)/1000000</f>
        <v>0</v>
      </c>
      <c r="W25" s="49">
        <f>SUMIFS('Work Package Breakdown'!$M:$M,'Work Package Breakdown'!$F:$F,'Summary by organisation'!$B$22,'Work Package Breakdown'!$G:$G,'Summary by organisation'!$D25,'Work Package Breakdown'!$C:$C,W$21)/1000000</f>
        <v>0</v>
      </c>
      <c r="X25" s="49">
        <f>SUMIFS('Work Package Breakdown'!$M:$M,'Work Package Breakdown'!$F:$F,'Summary by organisation'!$B$22,'Work Package Breakdown'!$G:$G,'Summary by organisation'!$D25,'Work Package Breakdown'!$C:$C,X$21)/1000000</f>
        <v>0</v>
      </c>
      <c r="Y25" s="49">
        <f>SUMIFS('Work Package Breakdown'!$M:$M,'Work Package Breakdown'!$F:$F,'Summary by organisation'!$B$22,'Work Package Breakdown'!$G:$G,'Summary by organisation'!$D25,'Work Package Breakdown'!$C:$C,Y$21)/1000000</f>
        <v>0</v>
      </c>
      <c r="Z25" s="49">
        <f>SUMIFS('Work Package Breakdown'!$M:$M,'Work Package Breakdown'!$F:$F,'Summary by organisation'!$B$22,'Work Package Breakdown'!$G:$G,'Summary by organisation'!$D25,'Work Package Breakdown'!$C:$C,Z$21)/1000000</f>
        <v>0</v>
      </c>
      <c r="AA25" s="49">
        <f>SUMIFS('Work Package Breakdown'!$M:$M,'Work Package Breakdown'!$F:$F,'Summary by organisation'!$B$22,'Work Package Breakdown'!$G:$G,'Summary by organisation'!$D25,'Work Package Breakdown'!$C:$C,AA$21)/1000000</f>
        <v>0</v>
      </c>
      <c r="AB25" s="49">
        <f>SUMIFS('Work Package Breakdown'!$M:$M,'Work Package Breakdown'!$F:$F,'Summary by organisation'!$B$22,'Work Package Breakdown'!$G:$G,'Summary by organisation'!$D25,'Work Package Breakdown'!$C:$C,AB$21)/1000000</f>
        <v>0</v>
      </c>
      <c r="AC25" s="49">
        <f>SUMIFS('Work Package Breakdown'!$M:$M,'Work Package Breakdown'!$F:$F,'Summary by organisation'!$B$22,'Work Package Breakdown'!$G:$G,'Summary by organisation'!$D25,'Work Package Breakdown'!$C:$C,AC$21)/1000000</f>
        <v>0</v>
      </c>
      <c r="AD25" s="49">
        <f>SUMIFS('Work Package Breakdown'!$M:$M,'Work Package Breakdown'!$F:$F,'Summary by organisation'!$B$22,'Work Package Breakdown'!$G:$G,'Summary by organisation'!$D25,'Work Package Breakdown'!$C:$C,AD$21)/1000000</f>
        <v>0</v>
      </c>
      <c r="AE25" s="49">
        <f>SUMIFS('Work Package Breakdown'!$M:$M,'Work Package Breakdown'!$F:$F,'Summary by organisation'!$B$22,'Work Package Breakdown'!$G:$G,'Summary by organisation'!$D25,'Work Package Breakdown'!$C:$C,AE$21)/1000000</f>
        <v>0</v>
      </c>
      <c r="AF25" s="49">
        <f>SUMIFS('Work Package Breakdown'!$M:$M,'Work Package Breakdown'!$F:$F,'Summary by organisation'!$B$22,'Work Package Breakdown'!$G:$G,'Summary by organisation'!$D25,'Work Package Breakdown'!$C:$C,AF$21)/1000000</f>
        <v>0</v>
      </c>
      <c r="AG25" s="49">
        <f>SUMIFS('Work Package Breakdown'!$M:$M,'Work Package Breakdown'!$F:$F,'Summary by organisation'!$B$22,'Work Package Breakdown'!$G:$G,'Summary by organisation'!$D25,'Work Package Breakdown'!$C:$C,AG$21)/1000000</f>
        <v>0</v>
      </c>
      <c r="AH25" s="49">
        <f>SUMIFS('Work Package Breakdown'!$M:$M,'Work Package Breakdown'!$F:$F,'Summary by organisation'!$B$22,'Work Package Breakdown'!$G:$G,'Summary by organisation'!$D25,'Work Package Breakdown'!$C:$C,AH$21)/1000000</f>
        <v>0</v>
      </c>
      <c r="AI25" s="49">
        <f>SUMIFS('Work Package Breakdown'!$M:$M,'Work Package Breakdown'!$F:$F,'Summary by organisation'!$B$22,'Work Package Breakdown'!$G:$G,'Summary by organisation'!$D25,'Work Package Breakdown'!$C:$C,AI$21)/1000000</f>
        <v>0</v>
      </c>
      <c r="AJ25" s="49">
        <f>SUMIFS('Work Package Breakdown'!$M:$M,'Work Package Breakdown'!$F:$F,'Summary by organisation'!$B$22,'Work Package Breakdown'!$G:$G,'Summary by organisation'!$D25,'Work Package Breakdown'!$C:$C,AJ$21)/1000000</f>
        <v>0</v>
      </c>
      <c r="AK25" s="49">
        <f>SUMIFS('Work Package Breakdown'!$M:$M,'Work Package Breakdown'!$F:$F,'Summary by organisation'!$B$22,'Work Package Breakdown'!$G:$G,'Summary by organisation'!$D25,'Work Package Breakdown'!$C:$C,AK$21)/1000000</f>
        <v>0</v>
      </c>
      <c r="AL25" s="49">
        <f>SUMIFS('Work Package Breakdown'!$M:$M,'Work Package Breakdown'!$F:$F,'Summary by organisation'!$B$22,'Work Package Breakdown'!$G:$G,'Summary by organisation'!$D25,'Work Package Breakdown'!$C:$C,AL$21)/1000000</f>
        <v>0</v>
      </c>
      <c r="AM25" s="50">
        <f t="shared" si="3"/>
        <v>0</v>
      </c>
    </row>
    <row r="26" spans="2:39">
      <c r="B26" s="89"/>
      <c r="C26" s="92"/>
      <c r="D26" s="57" t="s">
        <v>159</v>
      </c>
      <c r="E26" s="58">
        <f>SUMIFS('Work Package Breakdown'!M:M,'Work Package Breakdown'!$F:$F,'Summary by organisation'!$B$22,'Work Package Breakdown'!$G:$G,'Summary by organisation'!$D26)</f>
        <v>0</v>
      </c>
      <c r="F26" s="58">
        <f>SUMIFS('Work Package Breakdown'!N:N,'Work Package Breakdown'!$F:$F,'Summary by organisation'!$B$22,'Work Package Breakdown'!$G:$G,'Summary by organisation'!$D26)</f>
        <v>0</v>
      </c>
      <c r="G26" s="58">
        <f>SUMIFS('Work Package Breakdown'!O:O,'Work Package Breakdown'!$F:$F,'Summary by organisation'!$B$22,'Work Package Breakdown'!$G:$G,'Summary by organisation'!$D26)</f>
        <v>0</v>
      </c>
      <c r="I26" s="49">
        <f>SUMIFS('Work Package Breakdown'!$M:$M,'Work Package Breakdown'!$F:$F,'Summary by organisation'!$B$22,'Work Package Breakdown'!$G:$G,'Summary by organisation'!$D26,'Work Package Breakdown'!$C:$C,I$21)/1000000</f>
        <v>0</v>
      </c>
      <c r="J26" s="49">
        <f>SUMIFS('Work Package Breakdown'!$M:$M,'Work Package Breakdown'!$F:$F,'Summary by organisation'!$B$22,'Work Package Breakdown'!$G:$G,'Summary by organisation'!$D26,'Work Package Breakdown'!$C:$C,J$21)/1000000</f>
        <v>0</v>
      </c>
      <c r="K26" s="49">
        <f>SUMIFS('Work Package Breakdown'!$M:$M,'Work Package Breakdown'!$F:$F,'Summary by organisation'!$B$22,'Work Package Breakdown'!$G:$G,'Summary by organisation'!$D26,'Work Package Breakdown'!$C:$C,K$21)/1000000</f>
        <v>0</v>
      </c>
      <c r="L26" s="49">
        <f>SUMIFS('Work Package Breakdown'!$M:$M,'Work Package Breakdown'!$F:$F,'Summary by organisation'!$B$22,'Work Package Breakdown'!$G:$G,'Summary by organisation'!$D26,'Work Package Breakdown'!$C:$C,L$21)/1000000</f>
        <v>0</v>
      </c>
      <c r="M26" s="49">
        <f>SUMIFS('Work Package Breakdown'!$M:$M,'Work Package Breakdown'!$F:$F,'Summary by organisation'!$B$22,'Work Package Breakdown'!$G:$G,'Summary by organisation'!$D26,'Work Package Breakdown'!$C:$C,M$21)/1000000</f>
        <v>0</v>
      </c>
      <c r="N26" s="49">
        <f>SUMIFS('Work Package Breakdown'!$M:$M,'Work Package Breakdown'!$F:$F,'Summary by organisation'!$B$22,'Work Package Breakdown'!$G:$G,'Summary by organisation'!$D26,'Work Package Breakdown'!$C:$C,N$21)/1000000</f>
        <v>0</v>
      </c>
      <c r="O26" s="49">
        <f>SUMIFS('Work Package Breakdown'!$M:$M,'Work Package Breakdown'!$F:$F,'Summary by organisation'!$B$22,'Work Package Breakdown'!$G:$G,'Summary by organisation'!$D26,'Work Package Breakdown'!$C:$C,O$21)/1000000</f>
        <v>0</v>
      </c>
      <c r="P26" s="49">
        <f>SUMIFS('Work Package Breakdown'!$M:$M,'Work Package Breakdown'!$F:$F,'Summary by organisation'!$B$22,'Work Package Breakdown'!$G:$G,'Summary by organisation'!$D26,'Work Package Breakdown'!$C:$C,P$21)/1000000</f>
        <v>0</v>
      </c>
      <c r="Q26" s="49">
        <f>SUMIFS('Work Package Breakdown'!$M:$M,'Work Package Breakdown'!$F:$F,'Summary by organisation'!$B$22,'Work Package Breakdown'!$G:$G,'Summary by organisation'!$D26,'Work Package Breakdown'!$C:$C,Q$21)/1000000</f>
        <v>0</v>
      </c>
      <c r="R26" s="49">
        <f>SUMIFS('Work Package Breakdown'!$M:$M,'Work Package Breakdown'!$F:$F,'Summary by organisation'!$B$22,'Work Package Breakdown'!$G:$G,'Summary by organisation'!$D26,'Work Package Breakdown'!$C:$C,R$21)/1000000</f>
        <v>0</v>
      </c>
      <c r="S26" s="49">
        <f>SUMIFS('Work Package Breakdown'!$M:$M,'Work Package Breakdown'!$F:$F,'Summary by organisation'!$B$22,'Work Package Breakdown'!$G:$G,'Summary by organisation'!$D26,'Work Package Breakdown'!$C:$C,S$21)/1000000</f>
        <v>0</v>
      </c>
      <c r="T26" s="49">
        <f>SUMIFS('Work Package Breakdown'!$M:$M,'Work Package Breakdown'!$F:$F,'Summary by organisation'!$B$22,'Work Package Breakdown'!$G:$G,'Summary by organisation'!$D26,'Work Package Breakdown'!$C:$C,T$21)/1000000</f>
        <v>0</v>
      </c>
      <c r="U26" s="49">
        <f>SUMIFS('Work Package Breakdown'!$M:$M,'Work Package Breakdown'!$F:$F,'Summary by organisation'!$B$22,'Work Package Breakdown'!$G:$G,'Summary by organisation'!$D26,'Work Package Breakdown'!$C:$C,U$21)/1000000</f>
        <v>0</v>
      </c>
      <c r="V26" s="49">
        <f>SUMIFS('Work Package Breakdown'!$M:$M,'Work Package Breakdown'!$F:$F,'Summary by organisation'!$B$22,'Work Package Breakdown'!$G:$G,'Summary by organisation'!$D26,'Work Package Breakdown'!$C:$C,V$21)/1000000</f>
        <v>0</v>
      </c>
      <c r="W26" s="49">
        <f>SUMIFS('Work Package Breakdown'!$M:$M,'Work Package Breakdown'!$F:$F,'Summary by organisation'!$B$22,'Work Package Breakdown'!$G:$G,'Summary by organisation'!$D26,'Work Package Breakdown'!$C:$C,W$21)/1000000</f>
        <v>0</v>
      </c>
      <c r="X26" s="49">
        <f>SUMIFS('Work Package Breakdown'!$M:$M,'Work Package Breakdown'!$F:$F,'Summary by organisation'!$B$22,'Work Package Breakdown'!$G:$G,'Summary by organisation'!$D26,'Work Package Breakdown'!$C:$C,X$21)/1000000</f>
        <v>0</v>
      </c>
      <c r="Y26" s="49">
        <f>SUMIFS('Work Package Breakdown'!$M:$M,'Work Package Breakdown'!$F:$F,'Summary by organisation'!$B$22,'Work Package Breakdown'!$G:$G,'Summary by organisation'!$D26,'Work Package Breakdown'!$C:$C,Y$21)/1000000</f>
        <v>0</v>
      </c>
      <c r="Z26" s="49">
        <f>SUMIFS('Work Package Breakdown'!$M:$M,'Work Package Breakdown'!$F:$F,'Summary by organisation'!$B$22,'Work Package Breakdown'!$G:$G,'Summary by organisation'!$D26,'Work Package Breakdown'!$C:$C,Z$21)/1000000</f>
        <v>0</v>
      </c>
      <c r="AA26" s="49">
        <f>SUMIFS('Work Package Breakdown'!$M:$M,'Work Package Breakdown'!$F:$F,'Summary by organisation'!$B$22,'Work Package Breakdown'!$G:$G,'Summary by organisation'!$D26,'Work Package Breakdown'!$C:$C,AA$21)/1000000</f>
        <v>0</v>
      </c>
      <c r="AB26" s="49">
        <f>SUMIFS('Work Package Breakdown'!$M:$M,'Work Package Breakdown'!$F:$F,'Summary by organisation'!$B$22,'Work Package Breakdown'!$G:$G,'Summary by organisation'!$D26,'Work Package Breakdown'!$C:$C,AB$21)/1000000</f>
        <v>0</v>
      </c>
      <c r="AC26" s="49">
        <f>SUMIFS('Work Package Breakdown'!$M:$M,'Work Package Breakdown'!$F:$F,'Summary by organisation'!$B$22,'Work Package Breakdown'!$G:$G,'Summary by organisation'!$D26,'Work Package Breakdown'!$C:$C,AC$21)/1000000</f>
        <v>0</v>
      </c>
      <c r="AD26" s="49">
        <f>SUMIFS('Work Package Breakdown'!$M:$M,'Work Package Breakdown'!$F:$F,'Summary by organisation'!$B$22,'Work Package Breakdown'!$G:$G,'Summary by organisation'!$D26,'Work Package Breakdown'!$C:$C,AD$21)/1000000</f>
        <v>0</v>
      </c>
      <c r="AE26" s="49">
        <f>SUMIFS('Work Package Breakdown'!$M:$M,'Work Package Breakdown'!$F:$F,'Summary by organisation'!$B$22,'Work Package Breakdown'!$G:$G,'Summary by organisation'!$D26,'Work Package Breakdown'!$C:$C,AE$21)/1000000</f>
        <v>0</v>
      </c>
      <c r="AF26" s="49">
        <f>SUMIFS('Work Package Breakdown'!$M:$M,'Work Package Breakdown'!$F:$F,'Summary by organisation'!$B$22,'Work Package Breakdown'!$G:$G,'Summary by organisation'!$D26,'Work Package Breakdown'!$C:$C,AF$21)/1000000</f>
        <v>0</v>
      </c>
      <c r="AG26" s="49">
        <f>SUMIFS('Work Package Breakdown'!$M:$M,'Work Package Breakdown'!$F:$F,'Summary by organisation'!$B$22,'Work Package Breakdown'!$G:$G,'Summary by organisation'!$D26,'Work Package Breakdown'!$C:$C,AG$21)/1000000</f>
        <v>0</v>
      </c>
      <c r="AH26" s="49">
        <f>SUMIFS('Work Package Breakdown'!$M:$M,'Work Package Breakdown'!$F:$F,'Summary by organisation'!$B$22,'Work Package Breakdown'!$G:$G,'Summary by organisation'!$D26,'Work Package Breakdown'!$C:$C,AH$21)/1000000</f>
        <v>0</v>
      </c>
      <c r="AI26" s="49">
        <f>SUMIFS('Work Package Breakdown'!$M:$M,'Work Package Breakdown'!$F:$F,'Summary by organisation'!$B$22,'Work Package Breakdown'!$G:$G,'Summary by organisation'!$D26,'Work Package Breakdown'!$C:$C,AI$21)/1000000</f>
        <v>0</v>
      </c>
      <c r="AJ26" s="49">
        <f>SUMIFS('Work Package Breakdown'!$M:$M,'Work Package Breakdown'!$F:$F,'Summary by organisation'!$B$22,'Work Package Breakdown'!$G:$G,'Summary by organisation'!$D26,'Work Package Breakdown'!$C:$C,AJ$21)/1000000</f>
        <v>0</v>
      </c>
      <c r="AK26" s="49">
        <f>SUMIFS('Work Package Breakdown'!$M:$M,'Work Package Breakdown'!$F:$F,'Summary by organisation'!$B$22,'Work Package Breakdown'!$G:$G,'Summary by organisation'!$D26,'Work Package Breakdown'!$C:$C,AK$21)/1000000</f>
        <v>0</v>
      </c>
      <c r="AL26" s="49">
        <f>SUMIFS('Work Package Breakdown'!$M:$M,'Work Package Breakdown'!$F:$F,'Summary by organisation'!$B$22,'Work Package Breakdown'!$G:$G,'Summary by organisation'!$D26,'Work Package Breakdown'!$C:$C,AL$21)/1000000</f>
        <v>0</v>
      </c>
      <c r="AM26" s="50">
        <f t="shared" si="3"/>
        <v>0</v>
      </c>
    </row>
    <row r="27" spans="2:39">
      <c r="B27" s="89"/>
      <c r="C27" s="92"/>
      <c r="D27" s="57" t="s">
        <v>160</v>
      </c>
      <c r="E27" s="58">
        <f>SUMIFS('Work Package Breakdown'!M:M,'Work Package Breakdown'!$F:$F,'Summary by organisation'!$B$22,'Work Package Breakdown'!$G:$G,'Summary by organisation'!$D27)</f>
        <v>0</v>
      </c>
      <c r="F27" s="58">
        <f>SUMIFS('Work Package Breakdown'!N:N,'Work Package Breakdown'!$F:$F,'Summary by organisation'!$B$22,'Work Package Breakdown'!$G:$G,'Summary by organisation'!$D27)</f>
        <v>0</v>
      </c>
      <c r="G27" s="58">
        <f>SUMIFS('Work Package Breakdown'!O:O,'Work Package Breakdown'!$F:$F,'Summary by organisation'!$B$22,'Work Package Breakdown'!$G:$G,'Summary by organisation'!$D27)</f>
        <v>0</v>
      </c>
      <c r="I27" s="49">
        <f>SUMIFS('Work Package Breakdown'!$M:$M,'Work Package Breakdown'!$F:$F,'Summary by organisation'!$B$22,'Work Package Breakdown'!$G:$G,'Summary by organisation'!$D27,'Work Package Breakdown'!$C:$C,I$21)/1000000</f>
        <v>0</v>
      </c>
      <c r="J27" s="49">
        <f>SUMIFS('Work Package Breakdown'!$M:$M,'Work Package Breakdown'!$F:$F,'Summary by organisation'!$B$22,'Work Package Breakdown'!$G:$G,'Summary by organisation'!$D27,'Work Package Breakdown'!$C:$C,J$21)/1000000</f>
        <v>0</v>
      </c>
      <c r="K27" s="49">
        <f>SUMIFS('Work Package Breakdown'!$M:$M,'Work Package Breakdown'!$F:$F,'Summary by organisation'!$B$22,'Work Package Breakdown'!$G:$G,'Summary by organisation'!$D27,'Work Package Breakdown'!$C:$C,K$21)/1000000</f>
        <v>0</v>
      </c>
      <c r="L27" s="49">
        <f>SUMIFS('Work Package Breakdown'!$M:$M,'Work Package Breakdown'!$F:$F,'Summary by organisation'!$B$22,'Work Package Breakdown'!$G:$G,'Summary by organisation'!$D27,'Work Package Breakdown'!$C:$C,L$21)/1000000</f>
        <v>0</v>
      </c>
      <c r="M27" s="49">
        <f>SUMIFS('Work Package Breakdown'!$M:$M,'Work Package Breakdown'!$F:$F,'Summary by organisation'!$B$22,'Work Package Breakdown'!$G:$G,'Summary by organisation'!$D27,'Work Package Breakdown'!$C:$C,M$21)/1000000</f>
        <v>0</v>
      </c>
      <c r="N27" s="49">
        <f>SUMIFS('Work Package Breakdown'!$M:$M,'Work Package Breakdown'!$F:$F,'Summary by organisation'!$B$22,'Work Package Breakdown'!$G:$G,'Summary by organisation'!$D27,'Work Package Breakdown'!$C:$C,N$21)/1000000</f>
        <v>0</v>
      </c>
      <c r="O27" s="49">
        <f>SUMIFS('Work Package Breakdown'!$M:$M,'Work Package Breakdown'!$F:$F,'Summary by organisation'!$B$22,'Work Package Breakdown'!$G:$G,'Summary by organisation'!$D27,'Work Package Breakdown'!$C:$C,O$21)/1000000</f>
        <v>0</v>
      </c>
      <c r="P27" s="49">
        <f>SUMIFS('Work Package Breakdown'!$M:$M,'Work Package Breakdown'!$F:$F,'Summary by organisation'!$B$22,'Work Package Breakdown'!$G:$G,'Summary by organisation'!$D27,'Work Package Breakdown'!$C:$C,P$21)/1000000</f>
        <v>0</v>
      </c>
      <c r="Q27" s="49">
        <f>SUMIFS('Work Package Breakdown'!$M:$M,'Work Package Breakdown'!$F:$F,'Summary by organisation'!$B$22,'Work Package Breakdown'!$G:$G,'Summary by organisation'!$D27,'Work Package Breakdown'!$C:$C,Q$21)/1000000</f>
        <v>0</v>
      </c>
      <c r="R27" s="49">
        <f>SUMIFS('Work Package Breakdown'!$M:$M,'Work Package Breakdown'!$F:$F,'Summary by organisation'!$B$22,'Work Package Breakdown'!$G:$G,'Summary by organisation'!$D27,'Work Package Breakdown'!$C:$C,R$21)/1000000</f>
        <v>0</v>
      </c>
      <c r="S27" s="49">
        <f>SUMIFS('Work Package Breakdown'!$M:$M,'Work Package Breakdown'!$F:$F,'Summary by organisation'!$B$22,'Work Package Breakdown'!$G:$G,'Summary by organisation'!$D27,'Work Package Breakdown'!$C:$C,S$21)/1000000</f>
        <v>0</v>
      </c>
      <c r="T27" s="49">
        <f>SUMIFS('Work Package Breakdown'!$M:$M,'Work Package Breakdown'!$F:$F,'Summary by organisation'!$B$22,'Work Package Breakdown'!$G:$G,'Summary by organisation'!$D27,'Work Package Breakdown'!$C:$C,T$21)/1000000</f>
        <v>0</v>
      </c>
      <c r="U27" s="49">
        <f>SUMIFS('Work Package Breakdown'!$M:$M,'Work Package Breakdown'!$F:$F,'Summary by organisation'!$B$22,'Work Package Breakdown'!$G:$G,'Summary by organisation'!$D27,'Work Package Breakdown'!$C:$C,U$21)/1000000</f>
        <v>0</v>
      </c>
      <c r="V27" s="49">
        <f>SUMIFS('Work Package Breakdown'!$M:$M,'Work Package Breakdown'!$F:$F,'Summary by organisation'!$B$22,'Work Package Breakdown'!$G:$G,'Summary by organisation'!$D27,'Work Package Breakdown'!$C:$C,V$21)/1000000</f>
        <v>0</v>
      </c>
      <c r="W27" s="49">
        <f>SUMIFS('Work Package Breakdown'!$M:$M,'Work Package Breakdown'!$F:$F,'Summary by organisation'!$B$22,'Work Package Breakdown'!$G:$G,'Summary by organisation'!$D27,'Work Package Breakdown'!$C:$C,W$21)/1000000</f>
        <v>0</v>
      </c>
      <c r="X27" s="49">
        <f>SUMIFS('Work Package Breakdown'!$M:$M,'Work Package Breakdown'!$F:$F,'Summary by organisation'!$B$22,'Work Package Breakdown'!$G:$G,'Summary by organisation'!$D27,'Work Package Breakdown'!$C:$C,X$21)/1000000</f>
        <v>0</v>
      </c>
      <c r="Y27" s="49">
        <f>SUMIFS('Work Package Breakdown'!$M:$M,'Work Package Breakdown'!$F:$F,'Summary by organisation'!$B$22,'Work Package Breakdown'!$G:$G,'Summary by organisation'!$D27,'Work Package Breakdown'!$C:$C,Y$21)/1000000</f>
        <v>0</v>
      </c>
      <c r="Z27" s="49">
        <f>SUMIFS('Work Package Breakdown'!$M:$M,'Work Package Breakdown'!$F:$F,'Summary by organisation'!$B$22,'Work Package Breakdown'!$G:$G,'Summary by organisation'!$D27,'Work Package Breakdown'!$C:$C,Z$21)/1000000</f>
        <v>0</v>
      </c>
      <c r="AA27" s="49">
        <f>SUMIFS('Work Package Breakdown'!$M:$M,'Work Package Breakdown'!$F:$F,'Summary by organisation'!$B$22,'Work Package Breakdown'!$G:$G,'Summary by organisation'!$D27,'Work Package Breakdown'!$C:$C,AA$21)/1000000</f>
        <v>0</v>
      </c>
      <c r="AB27" s="49">
        <f>SUMIFS('Work Package Breakdown'!$M:$M,'Work Package Breakdown'!$F:$F,'Summary by organisation'!$B$22,'Work Package Breakdown'!$G:$G,'Summary by organisation'!$D27,'Work Package Breakdown'!$C:$C,AB$21)/1000000</f>
        <v>0</v>
      </c>
      <c r="AC27" s="49">
        <f>SUMIFS('Work Package Breakdown'!$M:$M,'Work Package Breakdown'!$F:$F,'Summary by organisation'!$B$22,'Work Package Breakdown'!$G:$G,'Summary by organisation'!$D27,'Work Package Breakdown'!$C:$C,AC$21)/1000000</f>
        <v>0</v>
      </c>
      <c r="AD27" s="49">
        <f>SUMIFS('Work Package Breakdown'!$M:$M,'Work Package Breakdown'!$F:$F,'Summary by organisation'!$B$22,'Work Package Breakdown'!$G:$G,'Summary by organisation'!$D27,'Work Package Breakdown'!$C:$C,AD$21)/1000000</f>
        <v>0</v>
      </c>
      <c r="AE27" s="49">
        <f>SUMIFS('Work Package Breakdown'!$M:$M,'Work Package Breakdown'!$F:$F,'Summary by organisation'!$B$22,'Work Package Breakdown'!$G:$G,'Summary by organisation'!$D27,'Work Package Breakdown'!$C:$C,AE$21)/1000000</f>
        <v>0</v>
      </c>
      <c r="AF27" s="49">
        <f>SUMIFS('Work Package Breakdown'!$M:$M,'Work Package Breakdown'!$F:$F,'Summary by organisation'!$B$22,'Work Package Breakdown'!$G:$G,'Summary by organisation'!$D27,'Work Package Breakdown'!$C:$C,AF$21)/1000000</f>
        <v>0</v>
      </c>
      <c r="AG27" s="49">
        <f>SUMIFS('Work Package Breakdown'!$M:$M,'Work Package Breakdown'!$F:$F,'Summary by organisation'!$B$22,'Work Package Breakdown'!$G:$G,'Summary by organisation'!$D27,'Work Package Breakdown'!$C:$C,AG$21)/1000000</f>
        <v>0</v>
      </c>
      <c r="AH27" s="49">
        <f>SUMIFS('Work Package Breakdown'!$M:$M,'Work Package Breakdown'!$F:$F,'Summary by organisation'!$B$22,'Work Package Breakdown'!$G:$G,'Summary by organisation'!$D27,'Work Package Breakdown'!$C:$C,AH$21)/1000000</f>
        <v>0</v>
      </c>
      <c r="AI27" s="49">
        <f>SUMIFS('Work Package Breakdown'!$M:$M,'Work Package Breakdown'!$F:$F,'Summary by organisation'!$B$22,'Work Package Breakdown'!$G:$G,'Summary by organisation'!$D27,'Work Package Breakdown'!$C:$C,AI$21)/1000000</f>
        <v>0</v>
      </c>
      <c r="AJ27" s="49">
        <f>SUMIFS('Work Package Breakdown'!$M:$M,'Work Package Breakdown'!$F:$F,'Summary by organisation'!$B$22,'Work Package Breakdown'!$G:$G,'Summary by organisation'!$D27,'Work Package Breakdown'!$C:$C,AJ$21)/1000000</f>
        <v>0</v>
      </c>
      <c r="AK27" s="49">
        <f>SUMIFS('Work Package Breakdown'!$M:$M,'Work Package Breakdown'!$F:$F,'Summary by organisation'!$B$22,'Work Package Breakdown'!$G:$G,'Summary by organisation'!$D27,'Work Package Breakdown'!$C:$C,AK$21)/1000000</f>
        <v>0</v>
      </c>
      <c r="AL27" s="49">
        <f>SUMIFS('Work Package Breakdown'!$M:$M,'Work Package Breakdown'!$F:$F,'Summary by organisation'!$B$22,'Work Package Breakdown'!$G:$G,'Summary by organisation'!$D27,'Work Package Breakdown'!$C:$C,AL$21)/1000000</f>
        <v>0</v>
      </c>
      <c r="AM27" s="50">
        <f t="shared" si="3"/>
        <v>0</v>
      </c>
    </row>
    <row r="28" spans="2:39">
      <c r="B28" s="89"/>
      <c r="C28" s="92"/>
      <c r="D28" s="57" t="s">
        <v>161</v>
      </c>
      <c r="E28" s="58">
        <f>SUMIFS('Work Package Breakdown'!M:M,'Work Package Breakdown'!$F:$F,'Summary by organisation'!$B$22,'Work Package Breakdown'!$G:$G,'Summary by organisation'!$D28)</f>
        <v>0</v>
      </c>
      <c r="F28" s="58">
        <f>SUMIFS('Work Package Breakdown'!N:N,'Work Package Breakdown'!$F:$F,'Summary by organisation'!$B$22,'Work Package Breakdown'!$G:$G,'Summary by organisation'!$D28)</f>
        <v>0</v>
      </c>
      <c r="G28" s="58">
        <f>SUMIFS('Work Package Breakdown'!O:O,'Work Package Breakdown'!$F:$F,'Summary by organisation'!$B$22,'Work Package Breakdown'!$G:$G,'Summary by organisation'!$D28)</f>
        <v>0</v>
      </c>
      <c r="I28" s="49">
        <f>SUMIFS('Work Package Breakdown'!$M:$M,'Work Package Breakdown'!$F:$F,'Summary by organisation'!$B$22,'Work Package Breakdown'!$G:$G,'Summary by organisation'!$D28,'Work Package Breakdown'!$C:$C,I$21)/1000000</f>
        <v>0</v>
      </c>
      <c r="J28" s="49">
        <f>SUMIFS('Work Package Breakdown'!$M:$M,'Work Package Breakdown'!$F:$F,'Summary by organisation'!$B$22,'Work Package Breakdown'!$G:$G,'Summary by organisation'!$D28,'Work Package Breakdown'!$C:$C,J$21)/1000000</f>
        <v>0</v>
      </c>
      <c r="K28" s="49">
        <f>SUMIFS('Work Package Breakdown'!$M:$M,'Work Package Breakdown'!$F:$F,'Summary by organisation'!$B$22,'Work Package Breakdown'!$G:$G,'Summary by organisation'!$D28,'Work Package Breakdown'!$C:$C,K$21)/1000000</f>
        <v>0</v>
      </c>
      <c r="L28" s="49">
        <f>SUMIFS('Work Package Breakdown'!$M:$M,'Work Package Breakdown'!$F:$F,'Summary by organisation'!$B$22,'Work Package Breakdown'!$G:$G,'Summary by organisation'!$D28,'Work Package Breakdown'!$C:$C,L$21)/1000000</f>
        <v>0</v>
      </c>
      <c r="M28" s="49">
        <f>SUMIFS('Work Package Breakdown'!$M:$M,'Work Package Breakdown'!$F:$F,'Summary by organisation'!$B$22,'Work Package Breakdown'!$G:$G,'Summary by organisation'!$D28,'Work Package Breakdown'!$C:$C,M$21)/1000000</f>
        <v>0</v>
      </c>
      <c r="N28" s="49">
        <f>SUMIFS('Work Package Breakdown'!$M:$M,'Work Package Breakdown'!$F:$F,'Summary by organisation'!$B$22,'Work Package Breakdown'!$G:$G,'Summary by organisation'!$D28,'Work Package Breakdown'!$C:$C,N$21)/1000000</f>
        <v>0</v>
      </c>
      <c r="O28" s="49">
        <f>SUMIFS('Work Package Breakdown'!$M:$M,'Work Package Breakdown'!$F:$F,'Summary by organisation'!$B$22,'Work Package Breakdown'!$G:$G,'Summary by organisation'!$D28,'Work Package Breakdown'!$C:$C,O$21)/1000000</f>
        <v>0</v>
      </c>
      <c r="P28" s="49">
        <f>SUMIFS('Work Package Breakdown'!$M:$M,'Work Package Breakdown'!$F:$F,'Summary by organisation'!$B$22,'Work Package Breakdown'!$G:$G,'Summary by organisation'!$D28,'Work Package Breakdown'!$C:$C,P$21)/1000000</f>
        <v>0</v>
      </c>
      <c r="Q28" s="49">
        <f>SUMIFS('Work Package Breakdown'!$M:$M,'Work Package Breakdown'!$F:$F,'Summary by organisation'!$B$22,'Work Package Breakdown'!$G:$G,'Summary by organisation'!$D28,'Work Package Breakdown'!$C:$C,Q$21)/1000000</f>
        <v>0</v>
      </c>
      <c r="R28" s="49">
        <f>SUMIFS('Work Package Breakdown'!$M:$M,'Work Package Breakdown'!$F:$F,'Summary by organisation'!$B$22,'Work Package Breakdown'!$G:$G,'Summary by organisation'!$D28,'Work Package Breakdown'!$C:$C,R$21)/1000000</f>
        <v>0</v>
      </c>
      <c r="S28" s="49">
        <f>SUMIFS('Work Package Breakdown'!$M:$M,'Work Package Breakdown'!$F:$F,'Summary by organisation'!$B$22,'Work Package Breakdown'!$G:$G,'Summary by organisation'!$D28,'Work Package Breakdown'!$C:$C,S$21)/1000000</f>
        <v>0</v>
      </c>
      <c r="T28" s="49">
        <f>SUMIFS('Work Package Breakdown'!$M:$M,'Work Package Breakdown'!$F:$F,'Summary by organisation'!$B$22,'Work Package Breakdown'!$G:$G,'Summary by organisation'!$D28,'Work Package Breakdown'!$C:$C,T$21)/1000000</f>
        <v>0</v>
      </c>
      <c r="U28" s="49">
        <f>SUMIFS('Work Package Breakdown'!$M:$M,'Work Package Breakdown'!$F:$F,'Summary by organisation'!$B$22,'Work Package Breakdown'!$G:$G,'Summary by organisation'!$D28,'Work Package Breakdown'!$C:$C,U$21)/1000000</f>
        <v>0</v>
      </c>
      <c r="V28" s="49">
        <f>SUMIFS('Work Package Breakdown'!$M:$M,'Work Package Breakdown'!$F:$F,'Summary by organisation'!$B$22,'Work Package Breakdown'!$G:$G,'Summary by organisation'!$D28,'Work Package Breakdown'!$C:$C,V$21)/1000000</f>
        <v>0</v>
      </c>
      <c r="W28" s="49">
        <f>SUMIFS('Work Package Breakdown'!$M:$M,'Work Package Breakdown'!$F:$F,'Summary by organisation'!$B$22,'Work Package Breakdown'!$G:$G,'Summary by organisation'!$D28,'Work Package Breakdown'!$C:$C,W$21)/1000000</f>
        <v>0</v>
      </c>
      <c r="X28" s="49">
        <f>SUMIFS('Work Package Breakdown'!$M:$M,'Work Package Breakdown'!$F:$F,'Summary by organisation'!$B$22,'Work Package Breakdown'!$G:$G,'Summary by organisation'!$D28,'Work Package Breakdown'!$C:$C,X$21)/1000000</f>
        <v>0</v>
      </c>
      <c r="Y28" s="49">
        <f>SUMIFS('Work Package Breakdown'!$M:$M,'Work Package Breakdown'!$F:$F,'Summary by organisation'!$B$22,'Work Package Breakdown'!$G:$G,'Summary by organisation'!$D28,'Work Package Breakdown'!$C:$C,Y$21)/1000000</f>
        <v>0</v>
      </c>
      <c r="Z28" s="49">
        <f>SUMIFS('Work Package Breakdown'!$M:$M,'Work Package Breakdown'!$F:$F,'Summary by organisation'!$B$22,'Work Package Breakdown'!$G:$G,'Summary by organisation'!$D28,'Work Package Breakdown'!$C:$C,Z$21)/1000000</f>
        <v>0</v>
      </c>
      <c r="AA28" s="49">
        <f>SUMIFS('Work Package Breakdown'!$M:$M,'Work Package Breakdown'!$F:$F,'Summary by organisation'!$B$22,'Work Package Breakdown'!$G:$G,'Summary by organisation'!$D28,'Work Package Breakdown'!$C:$C,AA$21)/1000000</f>
        <v>0</v>
      </c>
      <c r="AB28" s="49">
        <f>SUMIFS('Work Package Breakdown'!$M:$M,'Work Package Breakdown'!$F:$F,'Summary by organisation'!$B$22,'Work Package Breakdown'!$G:$G,'Summary by organisation'!$D28,'Work Package Breakdown'!$C:$C,AB$21)/1000000</f>
        <v>0</v>
      </c>
      <c r="AC28" s="49">
        <f>SUMIFS('Work Package Breakdown'!$M:$M,'Work Package Breakdown'!$F:$F,'Summary by organisation'!$B$22,'Work Package Breakdown'!$G:$G,'Summary by organisation'!$D28,'Work Package Breakdown'!$C:$C,AC$21)/1000000</f>
        <v>0</v>
      </c>
      <c r="AD28" s="49">
        <f>SUMIFS('Work Package Breakdown'!$M:$M,'Work Package Breakdown'!$F:$F,'Summary by organisation'!$B$22,'Work Package Breakdown'!$G:$G,'Summary by organisation'!$D28,'Work Package Breakdown'!$C:$C,AD$21)/1000000</f>
        <v>0</v>
      </c>
      <c r="AE28" s="49">
        <f>SUMIFS('Work Package Breakdown'!$M:$M,'Work Package Breakdown'!$F:$F,'Summary by organisation'!$B$22,'Work Package Breakdown'!$G:$G,'Summary by organisation'!$D28,'Work Package Breakdown'!$C:$C,AE$21)/1000000</f>
        <v>0</v>
      </c>
      <c r="AF28" s="49">
        <f>SUMIFS('Work Package Breakdown'!$M:$M,'Work Package Breakdown'!$F:$F,'Summary by organisation'!$B$22,'Work Package Breakdown'!$G:$G,'Summary by organisation'!$D28,'Work Package Breakdown'!$C:$C,AF$21)/1000000</f>
        <v>0</v>
      </c>
      <c r="AG28" s="49">
        <f>SUMIFS('Work Package Breakdown'!$M:$M,'Work Package Breakdown'!$F:$F,'Summary by organisation'!$B$22,'Work Package Breakdown'!$G:$G,'Summary by organisation'!$D28,'Work Package Breakdown'!$C:$C,AG$21)/1000000</f>
        <v>0</v>
      </c>
      <c r="AH28" s="49">
        <f>SUMIFS('Work Package Breakdown'!$M:$M,'Work Package Breakdown'!$F:$F,'Summary by organisation'!$B$22,'Work Package Breakdown'!$G:$G,'Summary by organisation'!$D28,'Work Package Breakdown'!$C:$C,AH$21)/1000000</f>
        <v>0</v>
      </c>
      <c r="AI28" s="49">
        <f>SUMIFS('Work Package Breakdown'!$M:$M,'Work Package Breakdown'!$F:$F,'Summary by organisation'!$B$22,'Work Package Breakdown'!$G:$G,'Summary by organisation'!$D28,'Work Package Breakdown'!$C:$C,AI$21)/1000000</f>
        <v>0</v>
      </c>
      <c r="AJ28" s="49">
        <f>SUMIFS('Work Package Breakdown'!$M:$M,'Work Package Breakdown'!$F:$F,'Summary by organisation'!$B$22,'Work Package Breakdown'!$G:$G,'Summary by organisation'!$D28,'Work Package Breakdown'!$C:$C,AJ$21)/1000000</f>
        <v>0</v>
      </c>
      <c r="AK28" s="49">
        <f>SUMIFS('Work Package Breakdown'!$M:$M,'Work Package Breakdown'!$F:$F,'Summary by organisation'!$B$22,'Work Package Breakdown'!$G:$G,'Summary by organisation'!$D28,'Work Package Breakdown'!$C:$C,AK$21)/1000000</f>
        <v>0</v>
      </c>
      <c r="AL28" s="49">
        <f>SUMIFS('Work Package Breakdown'!$M:$M,'Work Package Breakdown'!$F:$F,'Summary by organisation'!$B$22,'Work Package Breakdown'!$G:$G,'Summary by organisation'!$D28,'Work Package Breakdown'!$C:$C,AL$21)/1000000</f>
        <v>0</v>
      </c>
      <c r="AM28" s="50">
        <f t="shared" si="3"/>
        <v>0</v>
      </c>
    </row>
    <row r="29" spans="2:39">
      <c r="B29" s="90"/>
      <c r="C29" s="93"/>
      <c r="D29" s="59" t="s">
        <v>162</v>
      </c>
      <c r="E29" s="58">
        <f>SUMIFS('Work Package Breakdown'!M:M,'Work Package Breakdown'!$F:$F,'Summary by organisation'!$B$22,'Work Package Breakdown'!$G:$G,'Summary by organisation'!$D29)</f>
        <v>0</v>
      </c>
      <c r="F29" s="58">
        <f>SUMIFS('Work Package Breakdown'!N:N,'Work Package Breakdown'!$F:$F,'Summary by organisation'!$B$22,'Work Package Breakdown'!$G:$G,'Summary by organisation'!$D29)</f>
        <v>0</v>
      </c>
      <c r="G29" s="58">
        <f>SUMIFS('Work Package Breakdown'!O:O,'Work Package Breakdown'!$F:$F,'Summary by organisation'!$B$22,'Work Package Breakdown'!$G:$G,'Summary by organisation'!$D29)</f>
        <v>0</v>
      </c>
      <c r="I29" s="49">
        <f>SUMIFS('Work Package Breakdown'!$M:$M,'Work Package Breakdown'!$F:$F,'Summary by organisation'!$B$22,'Work Package Breakdown'!$G:$G,'Summary by organisation'!$D29,'Work Package Breakdown'!$C:$C,I$21)/1000000</f>
        <v>0</v>
      </c>
      <c r="J29" s="49">
        <f>SUMIFS('Work Package Breakdown'!$M:$M,'Work Package Breakdown'!$F:$F,'Summary by organisation'!$B$22,'Work Package Breakdown'!$G:$G,'Summary by organisation'!$D29,'Work Package Breakdown'!$C:$C,J$21)/1000000</f>
        <v>0</v>
      </c>
      <c r="K29" s="49">
        <f>SUMIFS('Work Package Breakdown'!$M:$M,'Work Package Breakdown'!$F:$F,'Summary by organisation'!$B$22,'Work Package Breakdown'!$G:$G,'Summary by organisation'!$D29,'Work Package Breakdown'!$C:$C,K$21)/1000000</f>
        <v>0</v>
      </c>
      <c r="L29" s="49">
        <f>SUMIFS('Work Package Breakdown'!$M:$M,'Work Package Breakdown'!$F:$F,'Summary by organisation'!$B$22,'Work Package Breakdown'!$G:$G,'Summary by organisation'!$D29,'Work Package Breakdown'!$C:$C,L$21)/1000000</f>
        <v>0</v>
      </c>
      <c r="M29" s="49">
        <f>SUMIFS('Work Package Breakdown'!$M:$M,'Work Package Breakdown'!$F:$F,'Summary by organisation'!$B$22,'Work Package Breakdown'!$G:$G,'Summary by organisation'!$D29,'Work Package Breakdown'!$C:$C,M$21)/1000000</f>
        <v>0</v>
      </c>
      <c r="N29" s="49">
        <f>SUMIFS('Work Package Breakdown'!$M:$M,'Work Package Breakdown'!$F:$F,'Summary by organisation'!$B$22,'Work Package Breakdown'!$G:$G,'Summary by organisation'!$D29,'Work Package Breakdown'!$C:$C,N$21)/1000000</f>
        <v>0</v>
      </c>
      <c r="O29" s="49">
        <f>SUMIFS('Work Package Breakdown'!$M:$M,'Work Package Breakdown'!$F:$F,'Summary by organisation'!$B$22,'Work Package Breakdown'!$G:$G,'Summary by organisation'!$D29,'Work Package Breakdown'!$C:$C,O$21)/1000000</f>
        <v>0</v>
      </c>
      <c r="P29" s="49">
        <f>SUMIFS('Work Package Breakdown'!$M:$M,'Work Package Breakdown'!$F:$F,'Summary by organisation'!$B$22,'Work Package Breakdown'!$G:$G,'Summary by organisation'!$D29,'Work Package Breakdown'!$C:$C,P$21)/1000000</f>
        <v>0</v>
      </c>
      <c r="Q29" s="49">
        <f>SUMIFS('Work Package Breakdown'!$M:$M,'Work Package Breakdown'!$F:$F,'Summary by organisation'!$B$22,'Work Package Breakdown'!$G:$G,'Summary by organisation'!$D29,'Work Package Breakdown'!$C:$C,Q$21)/1000000</f>
        <v>0</v>
      </c>
      <c r="R29" s="49">
        <f>SUMIFS('Work Package Breakdown'!$M:$M,'Work Package Breakdown'!$F:$F,'Summary by organisation'!$B$22,'Work Package Breakdown'!$G:$G,'Summary by organisation'!$D29,'Work Package Breakdown'!$C:$C,R$21)/1000000</f>
        <v>0</v>
      </c>
      <c r="S29" s="49">
        <f>SUMIFS('Work Package Breakdown'!$M:$M,'Work Package Breakdown'!$F:$F,'Summary by organisation'!$B$22,'Work Package Breakdown'!$G:$G,'Summary by organisation'!$D29,'Work Package Breakdown'!$C:$C,S$21)/1000000</f>
        <v>0</v>
      </c>
      <c r="T29" s="49">
        <f>SUMIFS('Work Package Breakdown'!$M:$M,'Work Package Breakdown'!$F:$F,'Summary by organisation'!$B$22,'Work Package Breakdown'!$G:$G,'Summary by organisation'!$D29,'Work Package Breakdown'!$C:$C,T$21)/1000000</f>
        <v>0</v>
      </c>
      <c r="U29" s="49">
        <f>SUMIFS('Work Package Breakdown'!$M:$M,'Work Package Breakdown'!$F:$F,'Summary by organisation'!$B$22,'Work Package Breakdown'!$G:$G,'Summary by organisation'!$D29,'Work Package Breakdown'!$C:$C,U$21)/1000000</f>
        <v>0</v>
      </c>
      <c r="V29" s="49">
        <f>SUMIFS('Work Package Breakdown'!$M:$M,'Work Package Breakdown'!$F:$F,'Summary by organisation'!$B$22,'Work Package Breakdown'!$G:$G,'Summary by organisation'!$D29,'Work Package Breakdown'!$C:$C,V$21)/1000000</f>
        <v>0</v>
      </c>
      <c r="W29" s="49">
        <f>SUMIFS('Work Package Breakdown'!$M:$M,'Work Package Breakdown'!$F:$F,'Summary by organisation'!$B$22,'Work Package Breakdown'!$G:$G,'Summary by organisation'!$D29,'Work Package Breakdown'!$C:$C,W$21)/1000000</f>
        <v>0</v>
      </c>
      <c r="X29" s="49">
        <f>SUMIFS('Work Package Breakdown'!$M:$M,'Work Package Breakdown'!$F:$F,'Summary by organisation'!$B$22,'Work Package Breakdown'!$G:$G,'Summary by organisation'!$D29,'Work Package Breakdown'!$C:$C,X$21)/1000000</f>
        <v>0</v>
      </c>
      <c r="Y29" s="49">
        <f>SUMIFS('Work Package Breakdown'!$M:$M,'Work Package Breakdown'!$F:$F,'Summary by organisation'!$B$22,'Work Package Breakdown'!$G:$G,'Summary by organisation'!$D29,'Work Package Breakdown'!$C:$C,Y$21)/1000000</f>
        <v>0</v>
      </c>
      <c r="Z29" s="49">
        <f>SUMIFS('Work Package Breakdown'!$M:$M,'Work Package Breakdown'!$F:$F,'Summary by organisation'!$B$22,'Work Package Breakdown'!$G:$G,'Summary by organisation'!$D29,'Work Package Breakdown'!$C:$C,Z$21)/1000000</f>
        <v>0</v>
      </c>
      <c r="AA29" s="49">
        <f>SUMIFS('Work Package Breakdown'!$M:$M,'Work Package Breakdown'!$F:$F,'Summary by organisation'!$B$22,'Work Package Breakdown'!$G:$G,'Summary by organisation'!$D29,'Work Package Breakdown'!$C:$C,AA$21)/1000000</f>
        <v>0</v>
      </c>
      <c r="AB29" s="49">
        <f>SUMIFS('Work Package Breakdown'!$M:$M,'Work Package Breakdown'!$F:$F,'Summary by organisation'!$B$22,'Work Package Breakdown'!$G:$G,'Summary by organisation'!$D29,'Work Package Breakdown'!$C:$C,AB$21)/1000000</f>
        <v>0</v>
      </c>
      <c r="AC29" s="49">
        <f>SUMIFS('Work Package Breakdown'!$M:$M,'Work Package Breakdown'!$F:$F,'Summary by organisation'!$B$22,'Work Package Breakdown'!$G:$G,'Summary by organisation'!$D29,'Work Package Breakdown'!$C:$C,AC$21)/1000000</f>
        <v>0</v>
      </c>
      <c r="AD29" s="49">
        <f>SUMIFS('Work Package Breakdown'!$M:$M,'Work Package Breakdown'!$F:$F,'Summary by organisation'!$B$22,'Work Package Breakdown'!$G:$G,'Summary by organisation'!$D29,'Work Package Breakdown'!$C:$C,AD$21)/1000000</f>
        <v>0</v>
      </c>
      <c r="AE29" s="49">
        <f>SUMIFS('Work Package Breakdown'!$M:$M,'Work Package Breakdown'!$F:$F,'Summary by organisation'!$B$22,'Work Package Breakdown'!$G:$G,'Summary by organisation'!$D29,'Work Package Breakdown'!$C:$C,AE$21)/1000000</f>
        <v>0</v>
      </c>
      <c r="AF29" s="49">
        <f>SUMIFS('Work Package Breakdown'!$M:$M,'Work Package Breakdown'!$F:$F,'Summary by organisation'!$B$22,'Work Package Breakdown'!$G:$G,'Summary by organisation'!$D29,'Work Package Breakdown'!$C:$C,AF$21)/1000000</f>
        <v>0</v>
      </c>
      <c r="AG29" s="49">
        <f>SUMIFS('Work Package Breakdown'!$M:$M,'Work Package Breakdown'!$F:$F,'Summary by organisation'!$B$22,'Work Package Breakdown'!$G:$G,'Summary by organisation'!$D29,'Work Package Breakdown'!$C:$C,AG$21)/1000000</f>
        <v>0</v>
      </c>
      <c r="AH29" s="49">
        <f>SUMIFS('Work Package Breakdown'!$M:$M,'Work Package Breakdown'!$F:$F,'Summary by organisation'!$B$22,'Work Package Breakdown'!$G:$G,'Summary by organisation'!$D29,'Work Package Breakdown'!$C:$C,AH$21)/1000000</f>
        <v>0</v>
      </c>
      <c r="AI29" s="49">
        <f>SUMIFS('Work Package Breakdown'!$M:$M,'Work Package Breakdown'!$F:$F,'Summary by organisation'!$B$22,'Work Package Breakdown'!$G:$G,'Summary by organisation'!$D29,'Work Package Breakdown'!$C:$C,AI$21)/1000000</f>
        <v>0</v>
      </c>
      <c r="AJ29" s="49">
        <f>SUMIFS('Work Package Breakdown'!$M:$M,'Work Package Breakdown'!$F:$F,'Summary by organisation'!$B$22,'Work Package Breakdown'!$G:$G,'Summary by organisation'!$D29,'Work Package Breakdown'!$C:$C,AJ$21)/1000000</f>
        <v>0</v>
      </c>
      <c r="AK29" s="49">
        <f>SUMIFS('Work Package Breakdown'!$M:$M,'Work Package Breakdown'!$F:$F,'Summary by organisation'!$B$22,'Work Package Breakdown'!$G:$G,'Summary by organisation'!$D29,'Work Package Breakdown'!$C:$C,AK$21)/1000000</f>
        <v>0</v>
      </c>
      <c r="AL29" s="49">
        <f>SUMIFS('Work Package Breakdown'!$M:$M,'Work Package Breakdown'!$F:$F,'Summary by organisation'!$B$22,'Work Package Breakdown'!$G:$G,'Summary by organisation'!$D29,'Work Package Breakdown'!$C:$C,AL$21)/1000000</f>
        <v>0</v>
      </c>
      <c r="AM29" s="50">
        <f t="shared" si="3"/>
        <v>0</v>
      </c>
    </row>
    <row r="30" spans="2:39">
      <c r="B30" s="6"/>
      <c r="C30" s="60"/>
      <c r="D30" s="61">
        <f>B22</f>
        <v>0</v>
      </c>
      <c r="E30" s="62">
        <f t="shared" ref="E30" si="4">SUM(E22:E29)</f>
        <v>0</v>
      </c>
      <c r="F30" s="62">
        <f t="shared" ref="F30" si="5">SUM(F22:F29)</f>
        <v>0</v>
      </c>
      <c r="G30" s="62">
        <f t="shared" ref="G30" si="6">SUM(G22:G29)</f>
        <v>0</v>
      </c>
      <c r="I30" s="50">
        <f>SUM(I22:I29)</f>
        <v>0</v>
      </c>
      <c r="J30" s="50">
        <f t="shared" ref="J30:AL30" si="7">SUM(J22:J29)</f>
        <v>0</v>
      </c>
      <c r="K30" s="50">
        <f t="shared" si="7"/>
        <v>0</v>
      </c>
      <c r="L30" s="50">
        <f t="shared" si="7"/>
        <v>0</v>
      </c>
      <c r="M30" s="50">
        <f t="shared" si="7"/>
        <v>0</v>
      </c>
      <c r="N30" s="50">
        <f t="shared" si="7"/>
        <v>0</v>
      </c>
      <c r="O30" s="50">
        <f t="shared" si="7"/>
        <v>0</v>
      </c>
      <c r="P30" s="50">
        <f t="shared" si="7"/>
        <v>0</v>
      </c>
      <c r="Q30" s="50">
        <f t="shared" si="7"/>
        <v>0</v>
      </c>
      <c r="R30" s="50">
        <f t="shared" si="7"/>
        <v>0</v>
      </c>
      <c r="S30" s="50">
        <f t="shared" si="7"/>
        <v>0</v>
      </c>
      <c r="T30" s="50">
        <f t="shared" si="7"/>
        <v>0</v>
      </c>
      <c r="U30" s="50">
        <f t="shared" si="7"/>
        <v>0</v>
      </c>
      <c r="V30" s="50">
        <f t="shared" si="7"/>
        <v>0</v>
      </c>
      <c r="W30" s="50">
        <f t="shared" si="7"/>
        <v>0</v>
      </c>
      <c r="X30" s="50">
        <f t="shared" si="7"/>
        <v>0</v>
      </c>
      <c r="Y30" s="50">
        <f t="shared" si="7"/>
        <v>0</v>
      </c>
      <c r="Z30" s="50">
        <f t="shared" si="7"/>
        <v>0</v>
      </c>
      <c r="AA30" s="50">
        <f t="shared" si="7"/>
        <v>0</v>
      </c>
      <c r="AB30" s="50">
        <f t="shared" si="7"/>
        <v>0</v>
      </c>
      <c r="AC30" s="50">
        <f t="shared" si="7"/>
        <v>0</v>
      </c>
      <c r="AD30" s="50">
        <f t="shared" si="7"/>
        <v>0</v>
      </c>
      <c r="AE30" s="50">
        <f t="shared" si="7"/>
        <v>0</v>
      </c>
      <c r="AF30" s="50">
        <f t="shared" si="7"/>
        <v>0</v>
      </c>
      <c r="AG30" s="50">
        <f t="shared" si="7"/>
        <v>0</v>
      </c>
      <c r="AH30" s="50">
        <f t="shared" si="7"/>
        <v>0</v>
      </c>
      <c r="AI30" s="50">
        <f t="shared" si="7"/>
        <v>0</v>
      </c>
      <c r="AJ30" s="50">
        <f t="shared" si="7"/>
        <v>0</v>
      </c>
      <c r="AK30" s="50">
        <f t="shared" si="7"/>
        <v>0</v>
      </c>
      <c r="AL30" s="50">
        <f t="shared" si="7"/>
        <v>0</v>
      </c>
      <c r="AM30" s="50">
        <f>SUM(I30:AL30)</f>
        <v>0</v>
      </c>
    </row>
    <row r="31" spans="2:39">
      <c r="B31" s="60"/>
      <c r="C31" s="60"/>
      <c r="D31" s="60"/>
      <c r="E31" s="60"/>
      <c r="F31" s="60"/>
      <c r="G31" s="60"/>
    </row>
    <row r="32" spans="2:39" ht="24">
      <c r="B32" s="65" t="s">
        <v>44</v>
      </c>
      <c r="C32" s="65" t="s">
        <v>128</v>
      </c>
      <c r="D32" s="65" t="s">
        <v>154</v>
      </c>
      <c r="E32" s="65" t="s">
        <v>143</v>
      </c>
      <c r="F32" s="65" t="s">
        <v>144</v>
      </c>
      <c r="G32" s="65" t="s">
        <v>74</v>
      </c>
      <c r="I32" s="52" t="s">
        <v>97</v>
      </c>
      <c r="J32" s="52" t="s">
        <v>98</v>
      </c>
      <c r="K32" s="52" t="s">
        <v>99</v>
      </c>
      <c r="L32" s="52" t="s">
        <v>100</v>
      </c>
      <c r="M32" s="52" t="s">
        <v>101</v>
      </c>
      <c r="N32" s="52" t="s">
        <v>102</v>
      </c>
      <c r="O32" s="52" t="s">
        <v>103</v>
      </c>
      <c r="P32" s="52" t="s">
        <v>104</v>
      </c>
      <c r="Q32" s="52" t="s">
        <v>105</v>
      </c>
      <c r="R32" s="52" t="s">
        <v>106</v>
      </c>
      <c r="S32" s="52" t="s">
        <v>107</v>
      </c>
      <c r="T32" s="52" t="s">
        <v>108</v>
      </c>
      <c r="U32" s="52" t="s">
        <v>109</v>
      </c>
      <c r="V32" s="52" t="s">
        <v>110</v>
      </c>
      <c r="W32" s="52" t="s">
        <v>111</v>
      </c>
      <c r="X32" s="52" t="s">
        <v>112</v>
      </c>
      <c r="Y32" s="52" t="s">
        <v>113</v>
      </c>
      <c r="Z32" s="52" t="s">
        <v>114</v>
      </c>
      <c r="AA32" s="52" t="s">
        <v>115</v>
      </c>
      <c r="AB32" s="52" t="s">
        <v>116</v>
      </c>
      <c r="AC32" s="52" t="s">
        <v>117</v>
      </c>
      <c r="AD32" s="52" t="s">
        <v>118</v>
      </c>
      <c r="AE32" s="52" t="s">
        <v>119</v>
      </c>
      <c r="AF32" s="52" t="s">
        <v>120</v>
      </c>
      <c r="AG32" s="52" t="s">
        <v>121</v>
      </c>
      <c r="AH32" s="52" t="s">
        <v>122</v>
      </c>
      <c r="AI32" s="52" t="s">
        <v>123</v>
      </c>
      <c r="AJ32" s="52" t="s">
        <v>124</v>
      </c>
      <c r="AK32" s="52" t="s">
        <v>125</v>
      </c>
      <c r="AL32" s="52" t="s">
        <v>126</v>
      </c>
    </row>
    <row r="33" spans="2:39" ht="15" customHeight="1">
      <c r="B33" s="88">
        <f>B8</f>
        <v>0</v>
      </c>
      <c r="C33" s="91" t="str">
        <f>C8</f>
        <v/>
      </c>
      <c r="D33" s="57" t="s">
        <v>155</v>
      </c>
      <c r="E33" s="58">
        <f>SUMIFS('Work Package Breakdown'!M:M,'Work Package Breakdown'!$F:$F,'Summary by organisation'!$B$33,'Work Package Breakdown'!$G:$G,'Summary by organisation'!$D33)</f>
        <v>0</v>
      </c>
      <c r="F33" s="58">
        <f>SUMIFS('Work Package Breakdown'!N:N,'Work Package Breakdown'!$F:$F,'Summary by organisation'!$B$33,'Work Package Breakdown'!$G:$G,'Summary by organisation'!$D33)</f>
        <v>0</v>
      </c>
      <c r="G33" s="58">
        <f>SUMIFS('Work Package Breakdown'!O:O,'Work Package Breakdown'!$F:$F,'Summary by organisation'!$B$33,'Work Package Breakdown'!$G:$G,'Summary by organisation'!$D33)</f>
        <v>0</v>
      </c>
      <c r="I33" s="49">
        <f>SUMIFS('Work Package Breakdown'!$M:$M,'Work Package Breakdown'!$F:$F,'Summary by organisation'!$B$33,'Work Package Breakdown'!$G:$G,'Summary by organisation'!$D33,'Work Package Breakdown'!$C:$C,I$21)/1000000</f>
        <v>0</v>
      </c>
      <c r="J33" s="49">
        <f>SUMIFS('Work Package Breakdown'!$M:$M,'Work Package Breakdown'!$F:$F,'Summary by organisation'!$B$33,'Work Package Breakdown'!$G:$G,'Summary by organisation'!$D33,'Work Package Breakdown'!$C:$C,J$21)/1000000</f>
        <v>0</v>
      </c>
      <c r="K33" s="49">
        <f>SUMIFS('Work Package Breakdown'!$M:$M,'Work Package Breakdown'!$F:$F,'Summary by organisation'!$B$33,'Work Package Breakdown'!$G:$G,'Summary by organisation'!$D33,'Work Package Breakdown'!$C:$C,K$21)/1000000</f>
        <v>0</v>
      </c>
      <c r="L33" s="49">
        <f>SUMIFS('Work Package Breakdown'!$M:$M,'Work Package Breakdown'!$F:$F,'Summary by organisation'!$B$33,'Work Package Breakdown'!$G:$G,'Summary by organisation'!$D33,'Work Package Breakdown'!$C:$C,L$21)/1000000</f>
        <v>0</v>
      </c>
      <c r="M33" s="49">
        <f>SUMIFS('Work Package Breakdown'!$M:$M,'Work Package Breakdown'!$F:$F,'Summary by organisation'!$B$33,'Work Package Breakdown'!$G:$G,'Summary by organisation'!$D33,'Work Package Breakdown'!$C:$C,M$21)/1000000</f>
        <v>0</v>
      </c>
      <c r="N33" s="49">
        <f>SUMIFS('Work Package Breakdown'!$M:$M,'Work Package Breakdown'!$F:$F,'Summary by organisation'!$B$33,'Work Package Breakdown'!$G:$G,'Summary by organisation'!$D33,'Work Package Breakdown'!$C:$C,N$21)/1000000</f>
        <v>0</v>
      </c>
      <c r="O33" s="49">
        <f>SUMIFS('Work Package Breakdown'!$M:$M,'Work Package Breakdown'!$F:$F,'Summary by organisation'!$B$33,'Work Package Breakdown'!$G:$G,'Summary by organisation'!$D33,'Work Package Breakdown'!$C:$C,O$21)/1000000</f>
        <v>0</v>
      </c>
      <c r="P33" s="49">
        <f>SUMIFS('Work Package Breakdown'!$M:$M,'Work Package Breakdown'!$F:$F,'Summary by organisation'!$B$33,'Work Package Breakdown'!$G:$G,'Summary by organisation'!$D33,'Work Package Breakdown'!$C:$C,P$21)/1000000</f>
        <v>0</v>
      </c>
      <c r="Q33" s="49">
        <f>SUMIFS('Work Package Breakdown'!$M:$M,'Work Package Breakdown'!$F:$F,'Summary by organisation'!$B$33,'Work Package Breakdown'!$G:$G,'Summary by organisation'!$D33,'Work Package Breakdown'!$C:$C,Q$21)/1000000</f>
        <v>0</v>
      </c>
      <c r="R33" s="49">
        <f>SUMIFS('Work Package Breakdown'!$M:$M,'Work Package Breakdown'!$F:$F,'Summary by organisation'!$B$33,'Work Package Breakdown'!$G:$G,'Summary by organisation'!$D33,'Work Package Breakdown'!$C:$C,R$21)/1000000</f>
        <v>0</v>
      </c>
      <c r="S33" s="49">
        <f>SUMIFS('Work Package Breakdown'!$M:$M,'Work Package Breakdown'!$F:$F,'Summary by organisation'!$B$33,'Work Package Breakdown'!$G:$G,'Summary by organisation'!$D33,'Work Package Breakdown'!$C:$C,S$21)/1000000</f>
        <v>0</v>
      </c>
      <c r="T33" s="49">
        <f>SUMIFS('Work Package Breakdown'!$M:$M,'Work Package Breakdown'!$F:$F,'Summary by organisation'!$B$33,'Work Package Breakdown'!$G:$G,'Summary by organisation'!$D33,'Work Package Breakdown'!$C:$C,T$21)/1000000</f>
        <v>0</v>
      </c>
      <c r="U33" s="49">
        <f>SUMIFS('Work Package Breakdown'!$M:$M,'Work Package Breakdown'!$F:$F,'Summary by organisation'!$B$33,'Work Package Breakdown'!$G:$G,'Summary by organisation'!$D33,'Work Package Breakdown'!$C:$C,U$21)/1000000</f>
        <v>0</v>
      </c>
      <c r="V33" s="49">
        <f>SUMIFS('Work Package Breakdown'!$M:$M,'Work Package Breakdown'!$F:$F,'Summary by organisation'!$B$33,'Work Package Breakdown'!$G:$G,'Summary by organisation'!$D33,'Work Package Breakdown'!$C:$C,V$21)/1000000</f>
        <v>0</v>
      </c>
      <c r="W33" s="49">
        <f>SUMIFS('Work Package Breakdown'!$M:$M,'Work Package Breakdown'!$F:$F,'Summary by organisation'!$B$33,'Work Package Breakdown'!$G:$G,'Summary by organisation'!$D33,'Work Package Breakdown'!$C:$C,W$21)/1000000</f>
        <v>0</v>
      </c>
      <c r="X33" s="49">
        <f>SUMIFS('Work Package Breakdown'!$M:$M,'Work Package Breakdown'!$F:$F,'Summary by organisation'!$B$33,'Work Package Breakdown'!$G:$G,'Summary by organisation'!$D33,'Work Package Breakdown'!$C:$C,X$21)/1000000</f>
        <v>0</v>
      </c>
      <c r="Y33" s="49">
        <f>SUMIFS('Work Package Breakdown'!$M:$M,'Work Package Breakdown'!$F:$F,'Summary by organisation'!$B$33,'Work Package Breakdown'!$G:$G,'Summary by organisation'!$D33,'Work Package Breakdown'!$C:$C,Y$21)/1000000</f>
        <v>0</v>
      </c>
      <c r="Z33" s="49">
        <f>SUMIFS('Work Package Breakdown'!$M:$M,'Work Package Breakdown'!$F:$F,'Summary by organisation'!$B$33,'Work Package Breakdown'!$G:$G,'Summary by organisation'!$D33,'Work Package Breakdown'!$C:$C,Z$21)/1000000</f>
        <v>0</v>
      </c>
      <c r="AA33" s="49">
        <f>SUMIFS('Work Package Breakdown'!$M:$M,'Work Package Breakdown'!$F:$F,'Summary by organisation'!$B$33,'Work Package Breakdown'!$G:$G,'Summary by organisation'!$D33,'Work Package Breakdown'!$C:$C,AA$21)/1000000</f>
        <v>0</v>
      </c>
      <c r="AB33" s="49">
        <f>SUMIFS('Work Package Breakdown'!$M:$M,'Work Package Breakdown'!$F:$F,'Summary by organisation'!$B$33,'Work Package Breakdown'!$G:$G,'Summary by organisation'!$D33,'Work Package Breakdown'!$C:$C,AB$21)/1000000</f>
        <v>0</v>
      </c>
      <c r="AC33" s="49">
        <f>SUMIFS('Work Package Breakdown'!$M:$M,'Work Package Breakdown'!$F:$F,'Summary by organisation'!$B$33,'Work Package Breakdown'!$G:$G,'Summary by organisation'!$D33,'Work Package Breakdown'!$C:$C,AC$21)/1000000</f>
        <v>0</v>
      </c>
      <c r="AD33" s="49">
        <f>SUMIFS('Work Package Breakdown'!$M:$M,'Work Package Breakdown'!$F:$F,'Summary by organisation'!$B$33,'Work Package Breakdown'!$G:$G,'Summary by organisation'!$D33,'Work Package Breakdown'!$C:$C,AD$21)/1000000</f>
        <v>0</v>
      </c>
      <c r="AE33" s="49">
        <f>SUMIFS('Work Package Breakdown'!$M:$M,'Work Package Breakdown'!$F:$F,'Summary by organisation'!$B$33,'Work Package Breakdown'!$G:$G,'Summary by organisation'!$D33,'Work Package Breakdown'!$C:$C,AE$21)/1000000</f>
        <v>0</v>
      </c>
      <c r="AF33" s="49">
        <f>SUMIFS('Work Package Breakdown'!$M:$M,'Work Package Breakdown'!$F:$F,'Summary by organisation'!$B$33,'Work Package Breakdown'!$G:$G,'Summary by organisation'!$D33,'Work Package Breakdown'!$C:$C,AF$21)/1000000</f>
        <v>0</v>
      </c>
      <c r="AG33" s="49">
        <f>SUMIFS('Work Package Breakdown'!$M:$M,'Work Package Breakdown'!$F:$F,'Summary by organisation'!$B$33,'Work Package Breakdown'!$G:$G,'Summary by organisation'!$D33,'Work Package Breakdown'!$C:$C,AG$21)/1000000</f>
        <v>0</v>
      </c>
      <c r="AH33" s="49">
        <f>SUMIFS('Work Package Breakdown'!$M:$M,'Work Package Breakdown'!$F:$F,'Summary by organisation'!$B$33,'Work Package Breakdown'!$G:$G,'Summary by organisation'!$D33,'Work Package Breakdown'!$C:$C,AH$21)/1000000</f>
        <v>0</v>
      </c>
      <c r="AI33" s="49">
        <f>SUMIFS('Work Package Breakdown'!$M:$M,'Work Package Breakdown'!$F:$F,'Summary by organisation'!$B$33,'Work Package Breakdown'!$G:$G,'Summary by organisation'!$D33,'Work Package Breakdown'!$C:$C,AI$21)/1000000</f>
        <v>0</v>
      </c>
      <c r="AJ33" s="49">
        <f>SUMIFS('Work Package Breakdown'!$M:$M,'Work Package Breakdown'!$F:$F,'Summary by organisation'!$B$33,'Work Package Breakdown'!$G:$G,'Summary by organisation'!$D33,'Work Package Breakdown'!$C:$C,AJ$21)/1000000</f>
        <v>0</v>
      </c>
      <c r="AK33" s="49">
        <f>SUMIFS('Work Package Breakdown'!$M:$M,'Work Package Breakdown'!$F:$F,'Summary by organisation'!$B$33,'Work Package Breakdown'!$G:$G,'Summary by organisation'!$D33,'Work Package Breakdown'!$C:$C,AK$21)/1000000</f>
        <v>0</v>
      </c>
      <c r="AL33" s="49">
        <f>SUMIFS('Work Package Breakdown'!$M:$M,'Work Package Breakdown'!$F:$F,'Summary by organisation'!$B$33,'Work Package Breakdown'!$G:$G,'Summary by organisation'!$D33,'Work Package Breakdown'!$C:$C,AL$21)/1000000</f>
        <v>0</v>
      </c>
      <c r="AM33" s="50">
        <f t="shared" ref="AM33:AM40" si="8">SUM(I33:AL33)</f>
        <v>0</v>
      </c>
    </row>
    <row r="34" spans="2:39" ht="15" customHeight="1">
      <c r="B34" s="89"/>
      <c r="C34" s="92"/>
      <c r="D34" s="57" t="s">
        <v>156</v>
      </c>
      <c r="E34" s="58">
        <f>SUMIFS('Work Package Breakdown'!M:M,'Work Package Breakdown'!$F:$F,'Summary by organisation'!$B$33,'Work Package Breakdown'!$G:$G,'Summary by organisation'!$D34)</f>
        <v>0</v>
      </c>
      <c r="F34" s="58">
        <f>SUMIFS('Work Package Breakdown'!N:N,'Work Package Breakdown'!$F:$F,'Summary by organisation'!$B$33,'Work Package Breakdown'!$G:$G,'Summary by organisation'!$D34)</f>
        <v>0</v>
      </c>
      <c r="G34" s="58">
        <f>SUMIFS('Work Package Breakdown'!O:O,'Work Package Breakdown'!$F:$F,'Summary by organisation'!$B$33,'Work Package Breakdown'!$G:$G,'Summary by organisation'!$D34)</f>
        <v>0</v>
      </c>
      <c r="I34" s="49">
        <f>SUMIFS('Work Package Breakdown'!$M:$M,'Work Package Breakdown'!$F:$F,'Summary by organisation'!$B$33,'Work Package Breakdown'!$G:$G,'Summary by organisation'!$D34,'Work Package Breakdown'!$C:$C,I$21)/1000000</f>
        <v>0</v>
      </c>
      <c r="J34" s="49">
        <f>SUMIFS('Work Package Breakdown'!$M:$M,'Work Package Breakdown'!$F:$F,'Summary by organisation'!$B$33,'Work Package Breakdown'!$G:$G,'Summary by organisation'!$D34,'Work Package Breakdown'!$C:$C,J$21)/1000000</f>
        <v>0</v>
      </c>
      <c r="K34" s="49">
        <f>SUMIFS('Work Package Breakdown'!$M:$M,'Work Package Breakdown'!$F:$F,'Summary by organisation'!$B$33,'Work Package Breakdown'!$G:$G,'Summary by organisation'!$D34,'Work Package Breakdown'!$C:$C,K$21)/1000000</f>
        <v>0</v>
      </c>
      <c r="L34" s="49">
        <f>SUMIFS('Work Package Breakdown'!$M:$M,'Work Package Breakdown'!$F:$F,'Summary by organisation'!$B$33,'Work Package Breakdown'!$G:$G,'Summary by organisation'!$D34,'Work Package Breakdown'!$C:$C,L$21)/1000000</f>
        <v>0</v>
      </c>
      <c r="M34" s="49">
        <f>SUMIFS('Work Package Breakdown'!$M:$M,'Work Package Breakdown'!$F:$F,'Summary by organisation'!$B$33,'Work Package Breakdown'!$G:$G,'Summary by organisation'!$D34,'Work Package Breakdown'!$C:$C,M$21)/1000000</f>
        <v>0</v>
      </c>
      <c r="N34" s="49">
        <f>SUMIFS('Work Package Breakdown'!$M:$M,'Work Package Breakdown'!$F:$F,'Summary by organisation'!$B$33,'Work Package Breakdown'!$G:$G,'Summary by organisation'!$D34,'Work Package Breakdown'!$C:$C,N$21)/1000000</f>
        <v>0</v>
      </c>
      <c r="O34" s="49">
        <f>SUMIFS('Work Package Breakdown'!$M:$M,'Work Package Breakdown'!$F:$F,'Summary by organisation'!$B$33,'Work Package Breakdown'!$G:$G,'Summary by organisation'!$D34,'Work Package Breakdown'!$C:$C,O$21)/1000000</f>
        <v>0</v>
      </c>
      <c r="P34" s="49">
        <f>SUMIFS('Work Package Breakdown'!$M:$M,'Work Package Breakdown'!$F:$F,'Summary by organisation'!$B$33,'Work Package Breakdown'!$G:$G,'Summary by organisation'!$D34,'Work Package Breakdown'!$C:$C,P$21)/1000000</f>
        <v>0</v>
      </c>
      <c r="Q34" s="49">
        <f>SUMIFS('Work Package Breakdown'!$M:$M,'Work Package Breakdown'!$F:$F,'Summary by organisation'!$B$33,'Work Package Breakdown'!$G:$G,'Summary by organisation'!$D34,'Work Package Breakdown'!$C:$C,Q$21)/1000000</f>
        <v>0</v>
      </c>
      <c r="R34" s="49">
        <f>SUMIFS('Work Package Breakdown'!$M:$M,'Work Package Breakdown'!$F:$F,'Summary by organisation'!$B$33,'Work Package Breakdown'!$G:$G,'Summary by organisation'!$D34,'Work Package Breakdown'!$C:$C,R$21)/1000000</f>
        <v>0</v>
      </c>
      <c r="S34" s="49">
        <f>SUMIFS('Work Package Breakdown'!$M:$M,'Work Package Breakdown'!$F:$F,'Summary by organisation'!$B$33,'Work Package Breakdown'!$G:$G,'Summary by organisation'!$D34,'Work Package Breakdown'!$C:$C,S$21)/1000000</f>
        <v>0</v>
      </c>
      <c r="T34" s="49">
        <f>SUMIFS('Work Package Breakdown'!$M:$M,'Work Package Breakdown'!$F:$F,'Summary by organisation'!$B$33,'Work Package Breakdown'!$G:$G,'Summary by organisation'!$D34,'Work Package Breakdown'!$C:$C,T$21)/1000000</f>
        <v>0</v>
      </c>
      <c r="U34" s="49">
        <f>SUMIFS('Work Package Breakdown'!$M:$M,'Work Package Breakdown'!$F:$F,'Summary by organisation'!$B$33,'Work Package Breakdown'!$G:$G,'Summary by organisation'!$D34,'Work Package Breakdown'!$C:$C,U$21)/1000000</f>
        <v>0</v>
      </c>
      <c r="V34" s="49">
        <f>SUMIFS('Work Package Breakdown'!$M:$M,'Work Package Breakdown'!$F:$F,'Summary by organisation'!$B$33,'Work Package Breakdown'!$G:$G,'Summary by organisation'!$D34,'Work Package Breakdown'!$C:$C,V$21)/1000000</f>
        <v>0</v>
      </c>
      <c r="W34" s="49">
        <f>SUMIFS('Work Package Breakdown'!$M:$M,'Work Package Breakdown'!$F:$F,'Summary by organisation'!$B$33,'Work Package Breakdown'!$G:$G,'Summary by organisation'!$D34,'Work Package Breakdown'!$C:$C,W$21)/1000000</f>
        <v>0</v>
      </c>
      <c r="X34" s="49">
        <f>SUMIFS('Work Package Breakdown'!$M:$M,'Work Package Breakdown'!$F:$F,'Summary by organisation'!$B$33,'Work Package Breakdown'!$G:$G,'Summary by organisation'!$D34,'Work Package Breakdown'!$C:$C,X$21)/1000000</f>
        <v>0</v>
      </c>
      <c r="Y34" s="49">
        <f>SUMIFS('Work Package Breakdown'!$M:$M,'Work Package Breakdown'!$F:$F,'Summary by organisation'!$B$33,'Work Package Breakdown'!$G:$G,'Summary by organisation'!$D34,'Work Package Breakdown'!$C:$C,Y$21)/1000000</f>
        <v>0</v>
      </c>
      <c r="Z34" s="49">
        <f>SUMIFS('Work Package Breakdown'!$M:$M,'Work Package Breakdown'!$F:$F,'Summary by organisation'!$B$33,'Work Package Breakdown'!$G:$G,'Summary by organisation'!$D34,'Work Package Breakdown'!$C:$C,Z$21)/1000000</f>
        <v>0</v>
      </c>
      <c r="AA34" s="49">
        <f>SUMIFS('Work Package Breakdown'!$M:$M,'Work Package Breakdown'!$F:$F,'Summary by organisation'!$B$33,'Work Package Breakdown'!$G:$G,'Summary by organisation'!$D34,'Work Package Breakdown'!$C:$C,AA$21)/1000000</f>
        <v>0</v>
      </c>
      <c r="AB34" s="49">
        <f>SUMIFS('Work Package Breakdown'!$M:$M,'Work Package Breakdown'!$F:$F,'Summary by organisation'!$B$33,'Work Package Breakdown'!$G:$G,'Summary by organisation'!$D34,'Work Package Breakdown'!$C:$C,AB$21)/1000000</f>
        <v>0</v>
      </c>
      <c r="AC34" s="49">
        <f>SUMIFS('Work Package Breakdown'!$M:$M,'Work Package Breakdown'!$F:$F,'Summary by organisation'!$B$33,'Work Package Breakdown'!$G:$G,'Summary by organisation'!$D34,'Work Package Breakdown'!$C:$C,AC$21)/1000000</f>
        <v>0</v>
      </c>
      <c r="AD34" s="49">
        <f>SUMIFS('Work Package Breakdown'!$M:$M,'Work Package Breakdown'!$F:$F,'Summary by organisation'!$B$33,'Work Package Breakdown'!$G:$G,'Summary by organisation'!$D34,'Work Package Breakdown'!$C:$C,AD$21)/1000000</f>
        <v>0</v>
      </c>
      <c r="AE34" s="49">
        <f>SUMIFS('Work Package Breakdown'!$M:$M,'Work Package Breakdown'!$F:$F,'Summary by organisation'!$B$33,'Work Package Breakdown'!$G:$G,'Summary by organisation'!$D34,'Work Package Breakdown'!$C:$C,AE$21)/1000000</f>
        <v>0</v>
      </c>
      <c r="AF34" s="49">
        <f>SUMIFS('Work Package Breakdown'!$M:$M,'Work Package Breakdown'!$F:$F,'Summary by organisation'!$B$33,'Work Package Breakdown'!$G:$G,'Summary by organisation'!$D34,'Work Package Breakdown'!$C:$C,AF$21)/1000000</f>
        <v>0</v>
      </c>
      <c r="AG34" s="49">
        <f>SUMIFS('Work Package Breakdown'!$M:$M,'Work Package Breakdown'!$F:$F,'Summary by organisation'!$B$33,'Work Package Breakdown'!$G:$G,'Summary by organisation'!$D34,'Work Package Breakdown'!$C:$C,AG$21)/1000000</f>
        <v>0</v>
      </c>
      <c r="AH34" s="49">
        <f>SUMIFS('Work Package Breakdown'!$M:$M,'Work Package Breakdown'!$F:$F,'Summary by organisation'!$B$33,'Work Package Breakdown'!$G:$G,'Summary by organisation'!$D34,'Work Package Breakdown'!$C:$C,AH$21)/1000000</f>
        <v>0</v>
      </c>
      <c r="AI34" s="49">
        <f>SUMIFS('Work Package Breakdown'!$M:$M,'Work Package Breakdown'!$F:$F,'Summary by organisation'!$B$33,'Work Package Breakdown'!$G:$G,'Summary by organisation'!$D34,'Work Package Breakdown'!$C:$C,AI$21)/1000000</f>
        <v>0</v>
      </c>
      <c r="AJ34" s="49">
        <f>SUMIFS('Work Package Breakdown'!$M:$M,'Work Package Breakdown'!$F:$F,'Summary by organisation'!$B$33,'Work Package Breakdown'!$G:$G,'Summary by organisation'!$D34,'Work Package Breakdown'!$C:$C,AJ$21)/1000000</f>
        <v>0</v>
      </c>
      <c r="AK34" s="49">
        <f>SUMIFS('Work Package Breakdown'!$M:$M,'Work Package Breakdown'!$F:$F,'Summary by organisation'!$B$33,'Work Package Breakdown'!$G:$G,'Summary by organisation'!$D34,'Work Package Breakdown'!$C:$C,AK$21)/1000000</f>
        <v>0</v>
      </c>
      <c r="AL34" s="49">
        <f>SUMIFS('Work Package Breakdown'!$M:$M,'Work Package Breakdown'!$F:$F,'Summary by organisation'!$B$33,'Work Package Breakdown'!$G:$G,'Summary by organisation'!$D34,'Work Package Breakdown'!$C:$C,AL$21)/1000000</f>
        <v>0</v>
      </c>
      <c r="AM34" s="50">
        <f t="shared" si="8"/>
        <v>0</v>
      </c>
    </row>
    <row r="35" spans="2:39" ht="15" customHeight="1">
      <c r="B35" s="89"/>
      <c r="C35" s="92"/>
      <c r="D35" s="57" t="s">
        <v>157</v>
      </c>
      <c r="E35" s="58">
        <f>SUMIFS('Work Package Breakdown'!M:M,'Work Package Breakdown'!$F:$F,'Summary by organisation'!$B$33,'Work Package Breakdown'!$G:$G,'Summary by organisation'!$D35)</f>
        <v>0</v>
      </c>
      <c r="F35" s="58">
        <f>SUMIFS('Work Package Breakdown'!N:N,'Work Package Breakdown'!$F:$F,'Summary by organisation'!$B$33,'Work Package Breakdown'!$G:$G,'Summary by organisation'!$D35)</f>
        <v>0</v>
      </c>
      <c r="G35" s="58">
        <f>SUMIFS('Work Package Breakdown'!O:O,'Work Package Breakdown'!$F:$F,'Summary by organisation'!$B$33,'Work Package Breakdown'!$G:$G,'Summary by organisation'!$D35)</f>
        <v>0</v>
      </c>
      <c r="I35" s="49">
        <f>SUMIFS('Work Package Breakdown'!$M:$M,'Work Package Breakdown'!$F:$F,'Summary by organisation'!$B$33,'Work Package Breakdown'!$G:$G,'Summary by organisation'!$D35,'Work Package Breakdown'!$C:$C,I$21)/1000000</f>
        <v>0</v>
      </c>
      <c r="J35" s="49">
        <f>SUMIFS('Work Package Breakdown'!$M:$M,'Work Package Breakdown'!$F:$F,'Summary by organisation'!$B$33,'Work Package Breakdown'!$G:$G,'Summary by organisation'!$D35,'Work Package Breakdown'!$C:$C,J$21)/1000000</f>
        <v>0</v>
      </c>
      <c r="K35" s="49">
        <f>SUMIFS('Work Package Breakdown'!$M:$M,'Work Package Breakdown'!$F:$F,'Summary by organisation'!$B$33,'Work Package Breakdown'!$G:$G,'Summary by organisation'!$D35,'Work Package Breakdown'!$C:$C,K$21)/1000000</f>
        <v>0</v>
      </c>
      <c r="L35" s="49">
        <f>SUMIFS('Work Package Breakdown'!$M:$M,'Work Package Breakdown'!$F:$F,'Summary by organisation'!$B$33,'Work Package Breakdown'!$G:$G,'Summary by organisation'!$D35,'Work Package Breakdown'!$C:$C,L$21)/1000000</f>
        <v>0</v>
      </c>
      <c r="M35" s="49">
        <f>SUMIFS('Work Package Breakdown'!$M:$M,'Work Package Breakdown'!$F:$F,'Summary by organisation'!$B$33,'Work Package Breakdown'!$G:$G,'Summary by organisation'!$D35,'Work Package Breakdown'!$C:$C,M$21)/1000000</f>
        <v>0</v>
      </c>
      <c r="N35" s="49">
        <f>SUMIFS('Work Package Breakdown'!$M:$M,'Work Package Breakdown'!$F:$F,'Summary by organisation'!$B$33,'Work Package Breakdown'!$G:$G,'Summary by organisation'!$D35,'Work Package Breakdown'!$C:$C,N$21)/1000000</f>
        <v>0</v>
      </c>
      <c r="O35" s="49">
        <f>SUMIFS('Work Package Breakdown'!$M:$M,'Work Package Breakdown'!$F:$F,'Summary by organisation'!$B$33,'Work Package Breakdown'!$G:$G,'Summary by organisation'!$D35,'Work Package Breakdown'!$C:$C,O$21)/1000000</f>
        <v>0</v>
      </c>
      <c r="P35" s="49">
        <f>SUMIFS('Work Package Breakdown'!$M:$M,'Work Package Breakdown'!$F:$F,'Summary by organisation'!$B$33,'Work Package Breakdown'!$G:$G,'Summary by organisation'!$D35,'Work Package Breakdown'!$C:$C,P$21)/1000000</f>
        <v>0</v>
      </c>
      <c r="Q35" s="49">
        <f>SUMIFS('Work Package Breakdown'!$M:$M,'Work Package Breakdown'!$F:$F,'Summary by organisation'!$B$33,'Work Package Breakdown'!$G:$G,'Summary by organisation'!$D35,'Work Package Breakdown'!$C:$C,Q$21)/1000000</f>
        <v>0</v>
      </c>
      <c r="R35" s="49">
        <f>SUMIFS('Work Package Breakdown'!$M:$M,'Work Package Breakdown'!$F:$F,'Summary by organisation'!$B$33,'Work Package Breakdown'!$G:$G,'Summary by organisation'!$D35,'Work Package Breakdown'!$C:$C,R$21)/1000000</f>
        <v>0</v>
      </c>
      <c r="S35" s="49">
        <f>SUMIFS('Work Package Breakdown'!$M:$M,'Work Package Breakdown'!$F:$F,'Summary by organisation'!$B$33,'Work Package Breakdown'!$G:$G,'Summary by organisation'!$D35,'Work Package Breakdown'!$C:$C,S$21)/1000000</f>
        <v>0</v>
      </c>
      <c r="T35" s="49">
        <f>SUMIFS('Work Package Breakdown'!$M:$M,'Work Package Breakdown'!$F:$F,'Summary by organisation'!$B$33,'Work Package Breakdown'!$G:$G,'Summary by organisation'!$D35,'Work Package Breakdown'!$C:$C,T$21)/1000000</f>
        <v>0</v>
      </c>
      <c r="U35" s="49">
        <f>SUMIFS('Work Package Breakdown'!$M:$M,'Work Package Breakdown'!$F:$F,'Summary by organisation'!$B$33,'Work Package Breakdown'!$G:$G,'Summary by organisation'!$D35,'Work Package Breakdown'!$C:$C,U$21)/1000000</f>
        <v>0</v>
      </c>
      <c r="V35" s="49">
        <f>SUMIFS('Work Package Breakdown'!$M:$M,'Work Package Breakdown'!$F:$F,'Summary by organisation'!$B$33,'Work Package Breakdown'!$G:$G,'Summary by organisation'!$D35,'Work Package Breakdown'!$C:$C,V$21)/1000000</f>
        <v>0</v>
      </c>
      <c r="W35" s="49">
        <f>SUMIFS('Work Package Breakdown'!$M:$M,'Work Package Breakdown'!$F:$F,'Summary by organisation'!$B$33,'Work Package Breakdown'!$G:$G,'Summary by organisation'!$D35,'Work Package Breakdown'!$C:$C,W$21)/1000000</f>
        <v>0</v>
      </c>
      <c r="X35" s="49">
        <f>SUMIFS('Work Package Breakdown'!$M:$M,'Work Package Breakdown'!$F:$F,'Summary by organisation'!$B$33,'Work Package Breakdown'!$G:$G,'Summary by organisation'!$D35,'Work Package Breakdown'!$C:$C,X$21)/1000000</f>
        <v>0</v>
      </c>
      <c r="Y35" s="49">
        <f>SUMIFS('Work Package Breakdown'!$M:$M,'Work Package Breakdown'!$F:$F,'Summary by organisation'!$B$33,'Work Package Breakdown'!$G:$G,'Summary by organisation'!$D35,'Work Package Breakdown'!$C:$C,Y$21)/1000000</f>
        <v>0</v>
      </c>
      <c r="Z35" s="49">
        <f>SUMIFS('Work Package Breakdown'!$M:$M,'Work Package Breakdown'!$F:$F,'Summary by organisation'!$B$33,'Work Package Breakdown'!$G:$G,'Summary by organisation'!$D35,'Work Package Breakdown'!$C:$C,Z$21)/1000000</f>
        <v>0</v>
      </c>
      <c r="AA35" s="49">
        <f>SUMIFS('Work Package Breakdown'!$M:$M,'Work Package Breakdown'!$F:$F,'Summary by organisation'!$B$33,'Work Package Breakdown'!$G:$G,'Summary by organisation'!$D35,'Work Package Breakdown'!$C:$C,AA$21)/1000000</f>
        <v>0</v>
      </c>
      <c r="AB35" s="49">
        <f>SUMIFS('Work Package Breakdown'!$M:$M,'Work Package Breakdown'!$F:$F,'Summary by organisation'!$B$33,'Work Package Breakdown'!$G:$G,'Summary by organisation'!$D35,'Work Package Breakdown'!$C:$C,AB$21)/1000000</f>
        <v>0</v>
      </c>
      <c r="AC35" s="49">
        <f>SUMIFS('Work Package Breakdown'!$M:$M,'Work Package Breakdown'!$F:$F,'Summary by organisation'!$B$33,'Work Package Breakdown'!$G:$G,'Summary by organisation'!$D35,'Work Package Breakdown'!$C:$C,AC$21)/1000000</f>
        <v>0</v>
      </c>
      <c r="AD35" s="49">
        <f>SUMIFS('Work Package Breakdown'!$M:$M,'Work Package Breakdown'!$F:$F,'Summary by organisation'!$B$33,'Work Package Breakdown'!$G:$G,'Summary by organisation'!$D35,'Work Package Breakdown'!$C:$C,AD$21)/1000000</f>
        <v>0</v>
      </c>
      <c r="AE35" s="49">
        <f>SUMIFS('Work Package Breakdown'!$M:$M,'Work Package Breakdown'!$F:$F,'Summary by organisation'!$B$33,'Work Package Breakdown'!$G:$G,'Summary by organisation'!$D35,'Work Package Breakdown'!$C:$C,AE$21)/1000000</f>
        <v>0</v>
      </c>
      <c r="AF35" s="49">
        <f>SUMIFS('Work Package Breakdown'!$M:$M,'Work Package Breakdown'!$F:$F,'Summary by organisation'!$B$33,'Work Package Breakdown'!$G:$G,'Summary by organisation'!$D35,'Work Package Breakdown'!$C:$C,AF$21)/1000000</f>
        <v>0</v>
      </c>
      <c r="AG35" s="49">
        <f>SUMIFS('Work Package Breakdown'!$M:$M,'Work Package Breakdown'!$F:$F,'Summary by organisation'!$B$33,'Work Package Breakdown'!$G:$G,'Summary by organisation'!$D35,'Work Package Breakdown'!$C:$C,AG$21)/1000000</f>
        <v>0</v>
      </c>
      <c r="AH35" s="49">
        <f>SUMIFS('Work Package Breakdown'!$M:$M,'Work Package Breakdown'!$F:$F,'Summary by organisation'!$B$33,'Work Package Breakdown'!$G:$G,'Summary by organisation'!$D35,'Work Package Breakdown'!$C:$C,AH$21)/1000000</f>
        <v>0</v>
      </c>
      <c r="AI35" s="49">
        <f>SUMIFS('Work Package Breakdown'!$M:$M,'Work Package Breakdown'!$F:$F,'Summary by organisation'!$B$33,'Work Package Breakdown'!$G:$G,'Summary by organisation'!$D35,'Work Package Breakdown'!$C:$C,AI$21)/1000000</f>
        <v>0</v>
      </c>
      <c r="AJ35" s="49">
        <f>SUMIFS('Work Package Breakdown'!$M:$M,'Work Package Breakdown'!$F:$F,'Summary by organisation'!$B$33,'Work Package Breakdown'!$G:$G,'Summary by organisation'!$D35,'Work Package Breakdown'!$C:$C,AJ$21)/1000000</f>
        <v>0</v>
      </c>
      <c r="AK35" s="49">
        <f>SUMIFS('Work Package Breakdown'!$M:$M,'Work Package Breakdown'!$F:$F,'Summary by organisation'!$B$33,'Work Package Breakdown'!$G:$G,'Summary by organisation'!$D35,'Work Package Breakdown'!$C:$C,AK$21)/1000000</f>
        <v>0</v>
      </c>
      <c r="AL35" s="49">
        <f>SUMIFS('Work Package Breakdown'!$M:$M,'Work Package Breakdown'!$F:$F,'Summary by organisation'!$B$33,'Work Package Breakdown'!$G:$G,'Summary by organisation'!$D35,'Work Package Breakdown'!$C:$C,AL$21)/1000000</f>
        <v>0</v>
      </c>
      <c r="AM35" s="50">
        <f t="shared" si="8"/>
        <v>0</v>
      </c>
    </row>
    <row r="36" spans="2:39" ht="15" customHeight="1">
      <c r="B36" s="89"/>
      <c r="C36" s="92"/>
      <c r="D36" s="59" t="s">
        <v>158</v>
      </c>
      <c r="E36" s="58">
        <f>SUMIFS('Work Package Breakdown'!M:M,'Work Package Breakdown'!$F:$F,'Summary by organisation'!$B$33,'Work Package Breakdown'!$G:$G,'Summary by organisation'!$D36)</f>
        <v>0</v>
      </c>
      <c r="F36" s="58">
        <f>SUMIFS('Work Package Breakdown'!N:N,'Work Package Breakdown'!$F:$F,'Summary by organisation'!$B$33,'Work Package Breakdown'!$G:$G,'Summary by organisation'!$D36)</f>
        <v>0</v>
      </c>
      <c r="G36" s="58">
        <f>SUMIFS('Work Package Breakdown'!O:O,'Work Package Breakdown'!$F:$F,'Summary by organisation'!$B$33,'Work Package Breakdown'!$G:$G,'Summary by organisation'!$D36)</f>
        <v>0</v>
      </c>
      <c r="I36" s="49">
        <f>SUMIFS('Work Package Breakdown'!$M:$M,'Work Package Breakdown'!$F:$F,'Summary by organisation'!$B$33,'Work Package Breakdown'!$G:$G,'Summary by organisation'!$D36,'Work Package Breakdown'!$C:$C,I$21)/1000000</f>
        <v>0</v>
      </c>
      <c r="J36" s="49">
        <f>SUMIFS('Work Package Breakdown'!$M:$M,'Work Package Breakdown'!$F:$F,'Summary by organisation'!$B$33,'Work Package Breakdown'!$G:$G,'Summary by organisation'!$D36,'Work Package Breakdown'!$C:$C,J$21)/1000000</f>
        <v>0</v>
      </c>
      <c r="K36" s="49">
        <f>SUMIFS('Work Package Breakdown'!$M:$M,'Work Package Breakdown'!$F:$F,'Summary by organisation'!$B$33,'Work Package Breakdown'!$G:$G,'Summary by organisation'!$D36,'Work Package Breakdown'!$C:$C,K$21)/1000000</f>
        <v>0</v>
      </c>
      <c r="L36" s="49">
        <f>SUMIFS('Work Package Breakdown'!$M:$M,'Work Package Breakdown'!$F:$F,'Summary by organisation'!$B$33,'Work Package Breakdown'!$G:$G,'Summary by organisation'!$D36,'Work Package Breakdown'!$C:$C,L$21)/1000000</f>
        <v>0</v>
      </c>
      <c r="M36" s="49">
        <f>SUMIFS('Work Package Breakdown'!$M:$M,'Work Package Breakdown'!$F:$F,'Summary by organisation'!$B$33,'Work Package Breakdown'!$G:$G,'Summary by organisation'!$D36,'Work Package Breakdown'!$C:$C,M$21)/1000000</f>
        <v>0</v>
      </c>
      <c r="N36" s="49">
        <f>SUMIFS('Work Package Breakdown'!$M:$M,'Work Package Breakdown'!$F:$F,'Summary by organisation'!$B$33,'Work Package Breakdown'!$G:$G,'Summary by organisation'!$D36,'Work Package Breakdown'!$C:$C,N$21)/1000000</f>
        <v>0</v>
      </c>
      <c r="O36" s="49">
        <f>SUMIFS('Work Package Breakdown'!$M:$M,'Work Package Breakdown'!$F:$F,'Summary by organisation'!$B$33,'Work Package Breakdown'!$G:$G,'Summary by organisation'!$D36,'Work Package Breakdown'!$C:$C,O$21)/1000000</f>
        <v>0</v>
      </c>
      <c r="P36" s="49">
        <f>SUMIFS('Work Package Breakdown'!$M:$M,'Work Package Breakdown'!$F:$F,'Summary by organisation'!$B$33,'Work Package Breakdown'!$G:$G,'Summary by organisation'!$D36,'Work Package Breakdown'!$C:$C,P$21)/1000000</f>
        <v>0</v>
      </c>
      <c r="Q36" s="49">
        <f>SUMIFS('Work Package Breakdown'!$M:$M,'Work Package Breakdown'!$F:$F,'Summary by organisation'!$B$33,'Work Package Breakdown'!$G:$G,'Summary by organisation'!$D36,'Work Package Breakdown'!$C:$C,Q$21)/1000000</f>
        <v>0</v>
      </c>
      <c r="R36" s="49">
        <f>SUMIFS('Work Package Breakdown'!$M:$M,'Work Package Breakdown'!$F:$F,'Summary by organisation'!$B$33,'Work Package Breakdown'!$G:$G,'Summary by organisation'!$D36,'Work Package Breakdown'!$C:$C,R$21)/1000000</f>
        <v>0</v>
      </c>
      <c r="S36" s="49">
        <f>SUMIFS('Work Package Breakdown'!$M:$M,'Work Package Breakdown'!$F:$F,'Summary by organisation'!$B$33,'Work Package Breakdown'!$G:$G,'Summary by organisation'!$D36,'Work Package Breakdown'!$C:$C,S$21)/1000000</f>
        <v>0</v>
      </c>
      <c r="T36" s="49">
        <f>SUMIFS('Work Package Breakdown'!$M:$M,'Work Package Breakdown'!$F:$F,'Summary by organisation'!$B$33,'Work Package Breakdown'!$G:$G,'Summary by organisation'!$D36,'Work Package Breakdown'!$C:$C,T$21)/1000000</f>
        <v>0</v>
      </c>
      <c r="U36" s="49">
        <f>SUMIFS('Work Package Breakdown'!$M:$M,'Work Package Breakdown'!$F:$F,'Summary by organisation'!$B$33,'Work Package Breakdown'!$G:$G,'Summary by organisation'!$D36,'Work Package Breakdown'!$C:$C,U$21)/1000000</f>
        <v>0</v>
      </c>
      <c r="V36" s="49">
        <f>SUMIFS('Work Package Breakdown'!$M:$M,'Work Package Breakdown'!$F:$F,'Summary by organisation'!$B$33,'Work Package Breakdown'!$G:$G,'Summary by organisation'!$D36,'Work Package Breakdown'!$C:$C,V$21)/1000000</f>
        <v>0</v>
      </c>
      <c r="W36" s="49">
        <f>SUMIFS('Work Package Breakdown'!$M:$M,'Work Package Breakdown'!$F:$F,'Summary by organisation'!$B$33,'Work Package Breakdown'!$G:$G,'Summary by organisation'!$D36,'Work Package Breakdown'!$C:$C,W$21)/1000000</f>
        <v>0</v>
      </c>
      <c r="X36" s="49">
        <f>SUMIFS('Work Package Breakdown'!$M:$M,'Work Package Breakdown'!$F:$F,'Summary by organisation'!$B$33,'Work Package Breakdown'!$G:$G,'Summary by organisation'!$D36,'Work Package Breakdown'!$C:$C,X$21)/1000000</f>
        <v>0</v>
      </c>
      <c r="Y36" s="49">
        <f>SUMIFS('Work Package Breakdown'!$M:$M,'Work Package Breakdown'!$F:$F,'Summary by organisation'!$B$33,'Work Package Breakdown'!$G:$G,'Summary by organisation'!$D36,'Work Package Breakdown'!$C:$C,Y$21)/1000000</f>
        <v>0</v>
      </c>
      <c r="Z36" s="49">
        <f>SUMIFS('Work Package Breakdown'!$M:$M,'Work Package Breakdown'!$F:$F,'Summary by organisation'!$B$33,'Work Package Breakdown'!$G:$G,'Summary by organisation'!$D36,'Work Package Breakdown'!$C:$C,Z$21)/1000000</f>
        <v>0</v>
      </c>
      <c r="AA36" s="49">
        <f>SUMIFS('Work Package Breakdown'!$M:$M,'Work Package Breakdown'!$F:$F,'Summary by organisation'!$B$33,'Work Package Breakdown'!$G:$G,'Summary by organisation'!$D36,'Work Package Breakdown'!$C:$C,AA$21)/1000000</f>
        <v>0</v>
      </c>
      <c r="AB36" s="49">
        <f>SUMIFS('Work Package Breakdown'!$M:$M,'Work Package Breakdown'!$F:$F,'Summary by organisation'!$B$33,'Work Package Breakdown'!$G:$G,'Summary by organisation'!$D36,'Work Package Breakdown'!$C:$C,AB$21)/1000000</f>
        <v>0</v>
      </c>
      <c r="AC36" s="49">
        <f>SUMIFS('Work Package Breakdown'!$M:$M,'Work Package Breakdown'!$F:$F,'Summary by organisation'!$B$33,'Work Package Breakdown'!$G:$G,'Summary by organisation'!$D36,'Work Package Breakdown'!$C:$C,AC$21)/1000000</f>
        <v>0</v>
      </c>
      <c r="AD36" s="49">
        <f>SUMIFS('Work Package Breakdown'!$M:$M,'Work Package Breakdown'!$F:$F,'Summary by organisation'!$B$33,'Work Package Breakdown'!$G:$G,'Summary by organisation'!$D36,'Work Package Breakdown'!$C:$C,AD$21)/1000000</f>
        <v>0</v>
      </c>
      <c r="AE36" s="49">
        <f>SUMIFS('Work Package Breakdown'!$M:$M,'Work Package Breakdown'!$F:$F,'Summary by organisation'!$B$33,'Work Package Breakdown'!$G:$G,'Summary by organisation'!$D36,'Work Package Breakdown'!$C:$C,AE$21)/1000000</f>
        <v>0</v>
      </c>
      <c r="AF36" s="49">
        <f>SUMIFS('Work Package Breakdown'!$M:$M,'Work Package Breakdown'!$F:$F,'Summary by organisation'!$B$33,'Work Package Breakdown'!$G:$G,'Summary by organisation'!$D36,'Work Package Breakdown'!$C:$C,AF$21)/1000000</f>
        <v>0</v>
      </c>
      <c r="AG36" s="49">
        <f>SUMIFS('Work Package Breakdown'!$M:$M,'Work Package Breakdown'!$F:$F,'Summary by organisation'!$B$33,'Work Package Breakdown'!$G:$G,'Summary by organisation'!$D36,'Work Package Breakdown'!$C:$C,AG$21)/1000000</f>
        <v>0</v>
      </c>
      <c r="AH36" s="49">
        <f>SUMIFS('Work Package Breakdown'!$M:$M,'Work Package Breakdown'!$F:$F,'Summary by organisation'!$B$33,'Work Package Breakdown'!$G:$G,'Summary by organisation'!$D36,'Work Package Breakdown'!$C:$C,AH$21)/1000000</f>
        <v>0</v>
      </c>
      <c r="AI36" s="49">
        <f>SUMIFS('Work Package Breakdown'!$M:$M,'Work Package Breakdown'!$F:$F,'Summary by organisation'!$B$33,'Work Package Breakdown'!$G:$G,'Summary by organisation'!$D36,'Work Package Breakdown'!$C:$C,AI$21)/1000000</f>
        <v>0</v>
      </c>
      <c r="AJ36" s="49">
        <f>SUMIFS('Work Package Breakdown'!$M:$M,'Work Package Breakdown'!$F:$F,'Summary by organisation'!$B$33,'Work Package Breakdown'!$G:$G,'Summary by organisation'!$D36,'Work Package Breakdown'!$C:$C,AJ$21)/1000000</f>
        <v>0</v>
      </c>
      <c r="AK36" s="49">
        <f>SUMIFS('Work Package Breakdown'!$M:$M,'Work Package Breakdown'!$F:$F,'Summary by organisation'!$B$33,'Work Package Breakdown'!$G:$G,'Summary by organisation'!$D36,'Work Package Breakdown'!$C:$C,AK$21)/1000000</f>
        <v>0</v>
      </c>
      <c r="AL36" s="49">
        <f>SUMIFS('Work Package Breakdown'!$M:$M,'Work Package Breakdown'!$F:$F,'Summary by organisation'!$B$33,'Work Package Breakdown'!$G:$G,'Summary by organisation'!$D36,'Work Package Breakdown'!$C:$C,AL$21)/1000000</f>
        <v>0</v>
      </c>
      <c r="AM36" s="50">
        <f t="shared" si="8"/>
        <v>0</v>
      </c>
    </row>
    <row r="37" spans="2:39" ht="15" customHeight="1">
      <c r="B37" s="89"/>
      <c r="C37" s="92"/>
      <c r="D37" s="57" t="s">
        <v>159</v>
      </c>
      <c r="E37" s="58">
        <f>SUMIFS('Work Package Breakdown'!M:M,'Work Package Breakdown'!$F:$F,'Summary by organisation'!$B$33,'Work Package Breakdown'!$G:$G,'Summary by organisation'!$D37)</f>
        <v>0</v>
      </c>
      <c r="F37" s="58">
        <f>SUMIFS('Work Package Breakdown'!N:N,'Work Package Breakdown'!$F:$F,'Summary by organisation'!$B$33,'Work Package Breakdown'!$G:$G,'Summary by organisation'!$D37)</f>
        <v>0</v>
      </c>
      <c r="G37" s="58">
        <f>SUMIFS('Work Package Breakdown'!O:O,'Work Package Breakdown'!$F:$F,'Summary by organisation'!$B$33,'Work Package Breakdown'!$G:$G,'Summary by organisation'!$D37)</f>
        <v>0</v>
      </c>
      <c r="I37" s="49">
        <f>SUMIFS('Work Package Breakdown'!$M:$M,'Work Package Breakdown'!$F:$F,'Summary by organisation'!$B$33,'Work Package Breakdown'!$G:$G,'Summary by organisation'!$D37,'Work Package Breakdown'!$C:$C,I$21)/1000000</f>
        <v>0</v>
      </c>
      <c r="J37" s="49">
        <f>SUMIFS('Work Package Breakdown'!$M:$M,'Work Package Breakdown'!$F:$F,'Summary by organisation'!$B$33,'Work Package Breakdown'!$G:$G,'Summary by organisation'!$D37,'Work Package Breakdown'!$C:$C,J$21)/1000000</f>
        <v>0</v>
      </c>
      <c r="K37" s="49">
        <f>SUMIFS('Work Package Breakdown'!$M:$M,'Work Package Breakdown'!$F:$F,'Summary by organisation'!$B$33,'Work Package Breakdown'!$G:$G,'Summary by organisation'!$D37,'Work Package Breakdown'!$C:$C,K$21)/1000000</f>
        <v>0</v>
      </c>
      <c r="L37" s="49">
        <f>SUMIFS('Work Package Breakdown'!$M:$M,'Work Package Breakdown'!$F:$F,'Summary by organisation'!$B$33,'Work Package Breakdown'!$G:$G,'Summary by organisation'!$D37,'Work Package Breakdown'!$C:$C,L$21)/1000000</f>
        <v>0</v>
      </c>
      <c r="M37" s="49">
        <f>SUMIFS('Work Package Breakdown'!$M:$M,'Work Package Breakdown'!$F:$F,'Summary by organisation'!$B$33,'Work Package Breakdown'!$G:$G,'Summary by organisation'!$D37,'Work Package Breakdown'!$C:$C,M$21)/1000000</f>
        <v>0</v>
      </c>
      <c r="N37" s="49">
        <f>SUMIFS('Work Package Breakdown'!$M:$M,'Work Package Breakdown'!$F:$F,'Summary by organisation'!$B$33,'Work Package Breakdown'!$G:$G,'Summary by organisation'!$D37,'Work Package Breakdown'!$C:$C,N$21)/1000000</f>
        <v>0</v>
      </c>
      <c r="O37" s="49">
        <f>SUMIFS('Work Package Breakdown'!$M:$M,'Work Package Breakdown'!$F:$F,'Summary by organisation'!$B$33,'Work Package Breakdown'!$G:$G,'Summary by organisation'!$D37,'Work Package Breakdown'!$C:$C,O$21)/1000000</f>
        <v>0</v>
      </c>
      <c r="P37" s="49">
        <f>SUMIFS('Work Package Breakdown'!$M:$M,'Work Package Breakdown'!$F:$F,'Summary by organisation'!$B$33,'Work Package Breakdown'!$G:$G,'Summary by organisation'!$D37,'Work Package Breakdown'!$C:$C,P$21)/1000000</f>
        <v>0</v>
      </c>
      <c r="Q37" s="49">
        <f>SUMIFS('Work Package Breakdown'!$M:$M,'Work Package Breakdown'!$F:$F,'Summary by organisation'!$B$33,'Work Package Breakdown'!$G:$G,'Summary by organisation'!$D37,'Work Package Breakdown'!$C:$C,Q$21)/1000000</f>
        <v>0</v>
      </c>
      <c r="R37" s="49">
        <f>SUMIFS('Work Package Breakdown'!$M:$M,'Work Package Breakdown'!$F:$F,'Summary by organisation'!$B$33,'Work Package Breakdown'!$G:$G,'Summary by organisation'!$D37,'Work Package Breakdown'!$C:$C,R$21)/1000000</f>
        <v>0</v>
      </c>
      <c r="S37" s="49">
        <f>SUMIFS('Work Package Breakdown'!$M:$M,'Work Package Breakdown'!$F:$F,'Summary by organisation'!$B$33,'Work Package Breakdown'!$G:$G,'Summary by organisation'!$D37,'Work Package Breakdown'!$C:$C,S$21)/1000000</f>
        <v>0</v>
      </c>
      <c r="T37" s="49">
        <f>SUMIFS('Work Package Breakdown'!$M:$M,'Work Package Breakdown'!$F:$F,'Summary by organisation'!$B$33,'Work Package Breakdown'!$G:$G,'Summary by organisation'!$D37,'Work Package Breakdown'!$C:$C,T$21)/1000000</f>
        <v>0</v>
      </c>
      <c r="U37" s="49">
        <f>SUMIFS('Work Package Breakdown'!$M:$M,'Work Package Breakdown'!$F:$F,'Summary by organisation'!$B$33,'Work Package Breakdown'!$G:$G,'Summary by organisation'!$D37,'Work Package Breakdown'!$C:$C,U$21)/1000000</f>
        <v>0</v>
      </c>
      <c r="V37" s="49">
        <f>SUMIFS('Work Package Breakdown'!$M:$M,'Work Package Breakdown'!$F:$F,'Summary by organisation'!$B$33,'Work Package Breakdown'!$G:$G,'Summary by organisation'!$D37,'Work Package Breakdown'!$C:$C,V$21)/1000000</f>
        <v>0</v>
      </c>
      <c r="W37" s="49">
        <f>SUMIFS('Work Package Breakdown'!$M:$M,'Work Package Breakdown'!$F:$F,'Summary by organisation'!$B$33,'Work Package Breakdown'!$G:$G,'Summary by organisation'!$D37,'Work Package Breakdown'!$C:$C,W$21)/1000000</f>
        <v>0</v>
      </c>
      <c r="X37" s="49">
        <f>SUMIFS('Work Package Breakdown'!$M:$M,'Work Package Breakdown'!$F:$F,'Summary by organisation'!$B$33,'Work Package Breakdown'!$G:$G,'Summary by organisation'!$D37,'Work Package Breakdown'!$C:$C,X$21)/1000000</f>
        <v>0</v>
      </c>
      <c r="Y37" s="49">
        <f>SUMIFS('Work Package Breakdown'!$M:$M,'Work Package Breakdown'!$F:$F,'Summary by organisation'!$B$33,'Work Package Breakdown'!$G:$G,'Summary by organisation'!$D37,'Work Package Breakdown'!$C:$C,Y$21)/1000000</f>
        <v>0</v>
      </c>
      <c r="Z37" s="49">
        <f>SUMIFS('Work Package Breakdown'!$M:$M,'Work Package Breakdown'!$F:$F,'Summary by organisation'!$B$33,'Work Package Breakdown'!$G:$G,'Summary by organisation'!$D37,'Work Package Breakdown'!$C:$C,Z$21)/1000000</f>
        <v>0</v>
      </c>
      <c r="AA37" s="49">
        <f>SUMIFS('Work Package Breakdown'!$M:$M,'Work Package Breakdown'!$F:$F,'Summary by organisation'!$B$33,'Work Package Breakdown'!$G:$G,'Summary by organisation'!$D37,'Work Package Breakdown'!$C:$C,AA$21)/1000000</f>
        <v>0</v>
      </c>
      <c r="AB37" s="49">
        <f>SUMIFS('Work Package Breakdown'!$M:$M,'Work Package Breakdown'!$F:$F,'Summary by organisation'!$B$33,'Work Package Breakdown'!$G:$G,'Summary by organisation'!$D37,'Work Package Breakdown'!$C:$C,AB$21)/1000000</f>
        <v>0</v>
      </c>
      <c r="AC37" s="49">
        <f>SUMIFS('Work Package Breakdown'!$M:$M,'Work Package Breakdown'!$F:$F,'Summary by organisation'!$B$33,'Work Package Breakdown'!$G:$G,'Summary by organisation'!$D37,'Work Package Breakdown'!$C:$C,AC$21)/1000000</f>
        <v>0</v>
      </c>
      <c r="AD37" s="49">
        <f>SUMIFS('Work Package Breakdown'!$M:$M,'Work Package Breakdown'!$F:$F,'Summary by organisation'!$B$33,'Work Package Breakdown'!$G:$G,'Summary by organisation'!$D37,'Work Package Breakdown'!$C:$C,AD$21)/1000000</f>
        <v>0</v>
      </c>
      <c r="AE37" s="49">
        <f>SUMIFS('Work Package Breakdown'!$M:$M,'Work Package Breakdown'!$F:$F,'Summary by organisation'!$B$33,'Work Package Breakdown'!$G:$G,'Summary by organisation'!$D37,'Work Package Breakdown'!$C:$C,AE$21)/1000000</f>
        <v>0</v>
      </c>
      <c r="AF37" s="49">
        <f>SUMIFS('Work Package Breakdown'!$M:$M,'Work Package Breakdown'!$F:$F,'Summary by organisation'!$B$33,'Work Package Breakdown'!$G:$G,'Summary by organisation'!$D37,'Work Package Breakdown'!$C:$C,AF$21)/1000000</f>
        <v>0</v>
      </c>
      <c r="AG37" s="49">
        <f>SUMIFS('Work Package Breakdown'!$M:$M,'Work Package Breakdown'!$F:$F,'Summary by organisation'!$B$33,'Work Package Breakdown'!$G:$G,'Summary by organisation'!$D37,'Work Package Breakdown'!$C:$C,AG$21)/1000000</f>
        <v>0</v>
      </c>
      <c r="AH37" s="49">
        <f>SUMIFS('Work Package Breakdown'!$M:$M,'Work Package Breakdown'!$F:$F,'Summary by organisation'!$B$33,'Work Package Breakdown'!$G:$G,'Summary by organisation'!$D37,'Work Package Breakdown'!$C:$C,AH$21)/1000000</f>
        <v>0</v>
      </c>
      <c r="AI37" s="49">
        <f>SUMIFS('Work Package Breakdown'!$M:$M,'Work Package Breakdown'!$F:$F,'Summary by organisation'!$B$33,'Work Package Breakdown'!$G:$G,'Summary by organisation'!$D37,'Work Package Breakdown'!$C:$C,AI$21)/1000000</f>
        <v>0</v>
      </c>
      <c r="AJ37" s="49">
        <f>SUMIFS('Work Package Breakdown'!$M:$M,'Work Package Breakdown'!$F:$F,'Summary by organisation'!$B$33,'Work Package Breakdown'!$G:$G,'Summary by organisation'!$D37,'Work Package Breakdown'!$C:$C,AJ$21)/1000000</f>
        <v>0</v>
      </c>
      <c r="AK37" s="49">
        <f>SUMIFS('Work Package Breakdown'!$M:$M,'Work Package Breakdown'!$F:$F,'Summary by organisation'!$B$33,'Work Package Breakdown'!$G:$G,'Summary by organisation'!$D37,'Work Package Breakdown'!$C:$C,AK$21)/1000000</f>
        <v>0</v>
      </c>
      <c r="AL37" s="49">
        <f>SUMIFS('Work Package Breakdown'!$M:$M,'Work Package Breakdown'!$F:$F,'Summary by organisation'!$B$33,'Work Package Breakdown'!$G:$G,'Summary by organisation'!$D37,'Work Package Breakdown'!$C:$C,AL$21)/1000000</f>
        <v>0</v>
      </c>
      <c r="AM37" s="50">
        <f t="shared" si="8"/>
        <v>0</v>
      </c>
    </row>
    <row r="38" spans="2:39" ht="15" customHeight="1">
      <c r="B38" s="89"/>
      <c r="C38" s="92"/>
      <c r="D38" s="57" t="s">
        <v>160</v>
      </c>
      <c r="E38" s="58">
        <f>SUMIFS('Work Package Breakdown'!M:M,'Work Package Breakdown'!$F:$F,'Summary by organisation'!$B$33,'Work Package Breakdown'!$G:$G,'Summary by organisation'!$D38)</f>
        <v>0</v>
      </c>
      <c r="F38" s="58">
        <f>SUMIFS('Work Package Breakdown'!N:N,'Work Package Breakdown'!$F:$F,'Summary by organisation'!$B$33,'Work Package Breakdown'!$G:$G,'Summary by organisation'!$D38)</f>
        <v>0</v>
      </c>
      <c r="G38" s="58">
        <f>SUMIFS('Work Package Breakdown'!O:O,'Work Package Breakdown'!$F:$F,'Summary by organisation'!$B$33,'Work Package Breakdown'!$G:$G,'Summary by organisation'!$D38)</f>
        <v>0</v>
      </c>
      <c r="I38" s="49">
        <f>SUMIFS('Work Package Breakdown'!$M:$M,'Work Package Breakdown'!$F:$F,'Summary by organisation'!$B$33,'Work Package Breakdown'!$G:$G,'Summary by organisation'!$D38,'Work Package Breakdown'!$C:$C,I$21)/1000000</f>
        <v>0</v>
      </c>
      <c r="J38" s="49">
        <f>SUMIFS('Work Package Breakdown'!$M:$M,'Work Package Breakdown'!$F:$F,'Summary by organisation'!$B$33,'Work Package Breakdown'!$G:$G,'Summary by organisation'!$D38,'Work Package Breakdown'!$C:$C,J$21)/1000000</f>
        <v>0</v>
      </c>
      <c r="K38" s="49">
        <f>SUMIFS('Work Package Breakdown'!$M:$M,'Work Package Breakdown'!$F:$F,'Summary by organisation'!$B$33,'Work Package Breakdown'!$G:$G,'Summary by organisation'!$D38,'Work Package Breakdown'!$C:$C,K$21)/1000000</f>
        <v>0</v>
      </c>
      <c r="L38" s="49">
        <f>SUMIFS('Work Package Breakdown'!$M:$M,'Work Package Breakdown'!$F:$F,'Summary by organisation'!$B$33,'Work Package Breakdown'!$G:$G,'Summary by organisation'!$D38,'Work Package Breakdown'!$C:$C,L$21)/1000000</f>
        <v>0</v>
      </c>
      <c r="M38" s="49">
        <f>SUMIFS('Work Package Breakdown'!$M:$M,'Work Package Breakdown'!$F:$F,'Summary by organisation'!$B$33,'Work Package Breakdown'!$G:$G,'Summary by organisation'!$D38,'Work Package Breakdown'!$C:$C,M$21)/1000000</f>
        <v>0</v>
      </c>
      <c r="N38" s="49">
        <f>SUMIFS('Work Package Breakdown'!$M:$M,'Work Package Breakdown'!$F:$F,'Summary by organisation'!$B$33,'Work Package Breakdown'!$G:$G,'Summary by organisation'!$D38,'Work Package Breakdown'!$C:$C,N$21)/1000000</f>
        <v>0</v>
      </c>
      <c r="O38" s="49">
        <f>SUMIFS('Work Package Breakdown'!$M:$M,'Work Package Breakdown'!$F:$F,'Summary by organisation'!$B$33,'Work Package Breakdown'!$G:$G,'Summary by organisation'!$D38,'Work Package Breakdown'!$C:$C,O$21)/1000000</f>
        <v>0</v>
      </c>
      <c r="P38" s="49">
        <f>SUMIFS('Work Package Breakdown'!$M:$M,'Work Package Breakdown'!$F:$F,'Summary by organisation'!$B$33,'Work Package Breakdown'!$G:$G,'Summary by organisation'!$D38,'Work Package Breakdown'!$C:$C,P$21)/1000000</f>
        <v>0</v>
      </c>
      <c r="Q38" s="49">
        <f>SUMIFS('Work Package Breakdown'!$M:$M,'Work Package Breakdown'!$F:$F,'Summary by organisation'!$B$33,'Work Package Breakdown'!$G:$G,'Summary by organisation'!$D38,'Work Package Breakdown'!$C:$C,Q$21)/1000000</f>
        <v>0</v>
      </c>
      <c r="R38" s="49">
        <f>SUMIFS('Work Package Breakdown'!$M:$M,'Work Package Breakdown'!$F:$F,'Summary by organisation'!$B$33,'Work Package Breakdown'!$G:$G,'Summary by organisation'!$D38,'Work Package Breakdown'!$C:$C,R$21)/1000000</f>
        <v>0</v>
      </c>
      <c r="S38" s="49">
        <f>SUMIFS('Work Package Breakdown'!$M:$M,'Work Package Breakdown'!$F:$F,'Summary by organisation'!$B$33,'Work Package Breakdown'!$G:$G,'Summary by organisation'!$D38,'Work Package Breakdown'!$C:$C,S$21)/1000000</f>
        <v>0</v>
      </c>
      <c r="T38" s="49">
        <f>SUMIFS('Work Package Breakdown'!$M:$M,'Work Package Breakdown'!$F:$F,'Summary by organisation'!$B$33,'Work Package Breakdown'!$G:$G,'Summary by organisation'!$D38,'Work Package Breakdown'!$C:$C,T$21)/1000000</f>
        <v>0</v>
      </c>
      <c r="U38" s="49">
        <f>SUMIFS('Work Package Breakdown'!$M:$M,'Work Package Breakdown'!$F:$F,'Summary by organisation'!$B$33,'Work Package Breakdown'!$G:$G,'Summary by organisation'!$D38,'Work Package Breakdown'!$C:$C,U$21)/1000000</f>
        <v>0</v>
      </c>
      <c r="V38" s="49">
        <f>SUMIFS('Work Package Breakdown'!$M:$M,'Work Package Breakdown'!$F:$F,'Summary by organisation'!$B$33,'Work Package Breakdown'!$G:$G,'Summary by organisation'!$D38,'Work Package Breakdown'!$C:$C,V$21)/1000000</f>
        <v>0</v>
      </c>
      <c r="W38" s="49">
        <f>SUMIFS('Work Package Breakdown'!$M:$M,'Work Package Breakdown'!$F:$F,'Summary by organisation'!$B$33,'Work Package Breakdown'!$G:$G,'Summary by organisation'!$D38,'Work Package Breakdown'!$C:$C,W$21)/1000000</f>
        <v>0</v>
      </c>
      <c r="X38" s="49">
        <f>SUMIFS('Work Package Breakdown'!$M:$M,'Work Package Breakdown'!$F:$F,'Summary by organisation'!$B$33,'Work Package Breakdown'!$G:$G,'Summary by organisation'!$D38,'Work Package Breakdown'!$C:$C,X$21)/1000000</f>
        <v>0</v>
      </c>
      <c r="Y38" s="49">
        <f>SUMIFS('Work Package Breakdown'!$M:$M,'Work Package Breakdown'!$F:$F,'Summary by organisation'!$B$33,'Work Package Breakdown'!$G:$G,'Summary by organisation'!$D38,'Work Package Breakdown'!$C:$C,Y$21)/1000000</f>
        <v>0</v>
      </c>
      <c r="Z38" s="49">
        <f>SUMIFS('Work Package Breakdown'!$M:$M,'Work Package Breakdown'!$F:$F,'Summary by organisation'!$B$33,'Work Package Breakdown'!$G:$G,'Summary by organisation'!$D38,'Work Package Breakdown'!$C:$C,Z$21)/1000000</f>
        <v>0</v>
      </c>
      <c r="AA38" s="49">
        <f>SUMIFS('Work Package Breakdown'!$M:$M,'Work Package Breakdown'!$F:$F,'Summary by organisation'!$B$33,'Work Package Breakdown'!$G:$G,'Summary by organisation'!$D38,'Work Package Breakdown'!$C:$C,AA$21)/1000000</f>
        <v>0</v>
      </c>
      <c r="AB38" s="49">
        <f>SUMIFS('Work Package Breakdown'!$M:$M,'Work Package Breakdown'!$F:$F,'Summary by organisation'!$B$33,'Work Package Breakdown'!$G:$G,'Summary by organisation'!$D38,'Work Package Breakdown'!$C:$C,AB$21)/1000000</f>
        <v>0</v>
      </c>
      <c r="AC38" s="49">
        <f>SUMIFS('Work Package Breakdown'!$M:$M,'Work Package Breakdown'!$F:$F,'Summary by organisation'!$B$33,'Work Package Breakdown'!$G:$G,'Summary by organisation'!$D38,'Work Package Breakdown'!$C:$C,AC$21)/1000000</f>
        <v>0</v>
      </c>
      <c r="AD38" s="49">
        <f>SUMIFS('Work Package Breakdown'!$M:$M,'Work Package Breakdown'!$F:$F,'Summary by organisation'!$B$33,'Work Package Breakdown'!$G:$G,'Summary by organisation'!$D38,'Work Package Breakdown'!$C:$C,AD$21)/1000000</f>
        <v>0</v>
      </c>
      <c r="AE38" s="49">
        <f>SUMIFS('Work Package Breakdown'!$M:$M,'Work Package Breakdown'!$F:$F,'Summary by organisation'!$B$33,'Work Package Breakdown'!$G:$G,'Summary by organisation'!$D38,'Work Package Breakdown'!$C:$C,AE$21)/1000000</f>
        <v>0</v>
      </c>
      <c r="AF38" s="49">
        <f>SUMIFS('Work Package Breakdown'!$M:$M,'Work Package Breakdown'!$F:$F,'Summary by organisation'!$B$33,'Work Package Breakdown'!$G:$G,'Summary by organisation'!$D38,'Work Package Breakdown'!$C:$C,AF$21)/1000000</f>
        <v>0</v>
      </c>
      <c r="AG38" s="49">
        <f>SUMIFS('Work Package Breakdown'!$M:$M,'Work Package Breakdown'!$F:$F,'Summary by organisation'!$B$33,'Work Package Breakdown'!$G:$G,'Summary by organisation'!$D38,'Work Package Breakdown'!$C:$C,AG$21)/1000000</f>
        <v>0</v>
      </c>
      <c r="AH38" s="49">
        <f>SUMIFS('Work Package Breakdown'!$M:$M,'Work Package Breakdown'!$F:$F,'Summary by organisation'!$B$33,'Work Package Breakdown'!$G:$G,'Summary by organisation'!$D38,'Work Package Breakdown'!$C:$C,AH$21)/1000000</f>
        <v>0</v>
      </c>
      <c r="AI38" s="49">
        <f>SUMIFS('Work Package Breakdown'!$M:$M,'Work Package Breakdown'!$F:$F,'Summary by organisation'!$B$33,'Work Package Breakdown'!$G:$G,'Summary by organisation'!$D38,'Work Package Breakdown'!$C:$C,AI$21)/1000000</f>
        <v>0</v>
      </c>
      <c r="AJ38" s="49">
        <f>SUMIFS('Work Package Breakdown'!$M:$M,'Work Package Breakdown'!$F:$F,'Summary by organisation'!$B$33,'Work Package Breakdown'!$G:$G,'Summary by organisation'!$D38,'Work Package Breakdown'!$C:$C,AJ$21)/1000000</f>
        <v>0</v>
      </c>
      <c r="AK38" s="49">
        <f>SUMIFS('Work Package Breakdown'!$M:$M,'Work Package Breakdown'!$F:$F,'Summary by organisation'!$B$33,'Work Package Breakdown'!$G:$G,'Summary by organisation'!$D38,'Work Package Breakdown'!$C:$C,AK$21)/1000000</f>
        <v>0</v>
      </c>
      <c r="AL38" s="49">
        <f>SUMIFS('Work Package Breakdown'!$M:$M,'Work Package Breakdown'!$F:$F,'Summary by organisation'!$B$33,'Work Package Breakdown'!$G:$G,'Summary by organisation'!$D38,'Work Package Breakdown'!$C:$C,AL$21)/1000000</f>
        <v>0</v>
      </c>
      <c r="AM38" s="50">
        <f t="shared" si="8"/>
        <v>0</v>
      </c>
    </row>
    <row r="39" spans="2:39" ht="15" customHeight="1">
      <c r="B39" s="89"/>
      <c r="C39" s="92"/>
      <c r="D39" s="57" t="s">
        <v>161</v>
      </c>
      <c r="E39" s="58">
        <f>SUMIFS('Work Package Breakdown'!M:M,'Work Package Breakdown'!$F:$F,'Summary by organisation'!$B$33,'Work Package Breakdown'!$G:$G,'Summary by organisation'!$D39)</f>
        <v>0</v>
      </c>
      <c r="F39" s="58">
        <f>SUMIFS('Work Package Breakdown'!N:N,'Work Package Breakdown'!$F:$F,'Summary by organisation'!$B$33,'Work Package Breakdown'!$G:$G,'Summary by organisation'!$D39)</f>
        <v>0</v>
      </c>
      <c r="G39" s="58">
        <f>SUMIFS('Work Package Breakdown'!O:O,'Work Package Breakdown'!$F:$F,'Summary by organisation'!$B$33,'Work Package Breakdown'!$G:$G,'Summary by organisation'!$D39)</f>
        <v>0</v>
      </c>
      <c r="I39" s="49">
        <f>SUMIFS('Work Package Breakdown'!$M:$M,'Work Package Breakdown'!$F:$F,'Summary by organisation'!$B$33,'Work Package Breakdown'!$G:$G,'Summary by organisation'!$D39,'Work Package Breakdown'!$C:$C,I$21)/1000000</f>
        <v>0</v>
      </c>
      <c r="J39" s="49">
        <f>SUMIFS('Work Package Breakdown'!$M:$M,'Work Package Breakdown'!$F:$F,'Summary by organisation'!$B$33,'Work Package Breakdown'!$G:$G,'Summary by organisation'!$D39,'Work Package Breakdown'!$C:$C,J$21)/1000000</f>
        <v>0</v>
      </c>
      <c r="K39" s="49">
        <f>SUMIFS('Work Package Breakdown'!$M:$M,'Work Package Breakdown'!$F:$F,'Summary by organisation'!$B$33,'Work Package Breakdown'!$G:$G,'Summary by organisation'!$D39,'Work Package Breakdown'!$C:$C,K$21)/1000000</f>
        <v>0</v>
      </c>
      <c r="L39" s="49">
        <f>SUMIFS('Work Package Breakdown'!$M:$M,'Work Package Breakdown'!$F:$F,'Summary by organisation'!$B$33,'Work Package Breakdown'!$G:$G,'Summary by organisation'!$D39,'Work Package Breakdown'!$C:$C,L$21)/1000000</f>
        <v>0</v>
      </c>
      <c r="M39" s="49">
        <f>SUMIFS('Work Package Breakdown'!$M:$M,'Work Package Breakdown'!$F:$F,'Summary by organisation'!$B$33,'Work Package Breakdown'!$G:$G,'Summary by organisation'!$D39,'Work Package Breakdown'!$C:$C,M$21)/1000000</f>
        <v>0</v>
      </c>
      <c r="N39" s="49">
        <f>SUMIFS('Work Package Breakdown'!$M:$M,'Work Package Breakdown'!$F:$F,'Summary by organisation'!$B$33,'Work Package Breakdown'!$G:$G,'Summary by organisation'!$D39,'Work Package Breakdown'!$C:$C,N$21)/1000000</f>
        <v>0</v>
      </c>
      <c r="O39" s="49">
        <f>SUMIFS('Work Package Breakdown'!$M:$M,'Work Package Breakdown'!$F:$F,'Summary by organisation'!$B$33,'Work Package Breakdown'!$G:$G,'Summary by organisation'!$D39,'Work Package Breakdown'!$C:$C,O$21)/1000000</f>
        <v>0</v>
      </c>
      <c r="P39" s="49">
        <f>SUMIFS('Work Package Breakdown'!$M:$M,'Work Package Breakdown'!$F:$F,'Summary by organisation'!$B$33,'Work Package Breakdown'!$G:$G,'Summary by organisation'!$D39,'Work Package Breakdown'!$C:$C,P$21)/1000000</f>
        <v>0</v>
      </c>
      <c r="Q39" s="49">
        <f>SUMIFS('Work Package Breakdown'!$M:$M,'Work Package Breakdown'!$F:$F,'Summary by organisation'!$B$33,'Work Package Breakdown'!$G:$G,'Summary by organisation'!$D39,'Work Package Breakdown'!$C:$C,Q$21)/1000000</f>
        <v>0</v>
      </c>
      <c r="R39" s="49">
        <f>SUMIFS('Work Package Breakdown'!$M:$M,'Work Package Breakdown'!$F:$F,'Summary by organisation'!$B$33,'Work Package Breakdown'!$G:$G,'Summary by organisation'!$D39,'Work Package Breakdown'!$C:$C,R$21)/1000000</f>
        <v>0</v>
      </c>
      <c r="S39" s="49">
        <f>SUMIFS('Work Package Breakdown'!$M:$M,'Work Package Breakdown'!$F:$F,'Summary by organisation'!$B$33,'Work Package Breakdown'!$G:$G,'Summary by organisation'!$D39,'Work Package Breakdown'!$C:$C,S$21)/1000000</f>
        <v>0</v>
      </c>
      <c r="T39" s="49">
        <f>SUMIFS('Work Package Breakdown'!$M:$M,'Work Package Breakdown'!$F:$F,'Summary by organisation'!$B$33,'Work Package Breakdown'!$G:$G,'Summary by organisation'!$D39,'Work Package Breakdown'!$C:$C,T$21)/1000000</f>
        <v>0</v>
      </c>
      <c r="U39" s="49">
        <f>SUMIFS('Work Package Breakdown'!$M:$M,'Work Package Breakdown'!$F:$F,'Summary by organisation'!$B$33,'Work Package Breakdown'!$G:$G,'Summary by organisation'!$D39,'Work Package Breakdown'!$C:$C,U$21)/1000000</f>
        <v>0</v>
      </c>
      <c r="V39" s="49">
        <f>SUMIFS('Work Package Breakdown'!$M:$M,'Work Package Breakdown'!$F:$F,'Summary by organisation'!$B$33,'Work Package Breakdown'!$G:$G,'Summary by organisation'!$D39,'Work Package Breakdown'!$C:$C,V$21)/1000000</f>
        <v>0</v>
      </c>
      <c r="W39" s="49">
        <f>SUMIFS('Work Package Breakdown'!$M:$M,'Work Package Breakdown'!$F:$F,'Summary by organisation'!$B$33,'Work Package Breakdown'!$G:$G,'Summary by organisation'!$D39,'Work Package Breakdown'!$C:$C,W$21)/1000000</f>
        <v>0</v>
      </c>
      <c r="X39" s="49">
        <f>SUMIFS('Work Package Breakdown'!$M:$M,'Work Package Breakdown'!$F:$F,'Summary by organisation'!$B$33,'Work Package Breakdown'!$G:$G,'Summary by organisation'!$D39,'Work Package Breakdown'!$C:$C,X$21)/1000000</f>
        <v>0</v>
      </c>
      <c r="Y39" s="49">
        <f>SUMIFS('Work Package Breakdown'!$M:$M,'Work Package Breakdown'!$F:$F,'Summary by organisation'!$B$33,'Work Package Breakdown'!$G:$G,'Summary by organisation'!$D39,'Work Package Breakdown'!$C:$C,Y$21)/1000000</f>
        <v>0</v>
      </c>
      <c r="Z39" s="49">
        <f>SUMIFS('Work Package Breakdown'!$M:$M,'Work Package Breakdown'!$F:$F,'Summary by organisation'!$B$33,'Work Package Breakdown'!$G:$G,'Summary by organisation'!$D39,'Work Package Breakdown'!$C:$C,Z$21)/1000000</f>
        <v>0</v>
      </c>
      <c r="AA39" s="49">
        <f>SUMIFS('Work Package Breakdown'!$M:$M,'Work Package Breakdown'!$F:$F,'Summary by organisation'!$B$33,'Work Package Breakdown'!$G:$G,'Summary by organisation'!$D39,'Work Package Breakdown'!$C:$C,AA$21)/1000000</f>
        <v>0</v>
      </c>
      <c r="AB39" s="49">
        <f>SUMIFS('Work Package Breakdown'!$M:$M,'Work Package Breakdown'!$F:$F,'Summary by organisation'!$B$33,'Work Package Breakdown'!$G:$G,'Summary by organisation'!$D39,'Work Package Breakdown'!$C:$C,AB$21)/1000000</f>
        <v>0</v>
      </c>
      <c r="AC39" s="49">
        <f>SUMIFS('Work Package Breakdown'!$M:$M,'Work Package Breakdown'!$F:$F,'Summary by organisation'!$B$33,'Work Package Breakdown'!$G:$G,'Summary by organisation'!$D39,'Work Package Breakdown'!$C:$C,AC$21)/1000000</f>
        <v>0</v>
      </c>
      <c r="AD39" s="49">
        <f>SUMIFS('Work Package Breakdown'!$M:$M,'Work Package Breakdown'!$F:$F,'Summary by organisation'!$B$33,'Work Package Breakdown'!$G:$G,'Summary by organisation'!$D39,'Work Package Breakdown'!$C:$C,AD$21)/1000000</f>
        <v>0</v>
      </c>
      <c r="AE39" s="49">
        <f>SUMIFS('Work Package Breakdown'!$M:$M,'Work Package Breakdown'!$F:$F,'Summary by organisation'!$B$33,'Work Package Breakdown'!$G:$G,'Summary by organisation'!$D39,'Work Package Breakdown'!$C:$C,AE$21)/1000000</f>
        <v>0</v>
      </c>
      <c r="AF39" s="49">
        <f>SUMIFS('Work Package Breakdown'!$M:$M,'Work Package Breakdown'!$F:$F,'Summary by organisation'!$B$33,'Work Package Breakdown'!$G:$G,'Summary by organisation'!$D39,'Work Package Breakdown'!$C:$C,AF$21)/1000000</f>
        <v>0</v>
      </c>
      <c r="AG39" s="49">
        <f>SUMIFS('Work Package Breakdown'!$M:$M,'Work Package Breakdown'!$F:$F,'Summary by organisation'!$B$33,'Work Package Breakdown'!$G:$G,'Summary by organisation'!$D39,'Work Package Breakdown'!$C:$C,AG$21)/1000000</f>
        <v>0</v>
      </c>
      <c r="AH39" s="49">
        <f>SUMIFS('Work Package Breakdown'!$M:$M,'Work Package Breakdown'!$F:$F,'Summary by organisation'!$B$33,'Work Package Breakdown'!$G:$G,'Summary by organisation'!$D39,'Work Package Breakdown'!$C:$C,AH$21)/1000000</f>
        <v>0</v>
      </c>
      <c r="AI39" s="49">
        <f>SUMIFS('Work Package Breakdown'!$M:$M,'Work Package Breakdown'!$F:$F,'Summary by organisation'!$B$33,'Work Package Breakdown'!$G:$G,'Summary by organisation'!$D39,'Work Package Breakdown'!$C:$C,AI$21)/1000000</f>
        <v>0</v>
      </c>
      <c r="AJ39" s="49">
        <f>SUMIFS('Work Package Breakdown'!$M:$M,'Work Package Breakdown'!$F:$F,'Summary by organisation'!$B$33,'Work Package Breakdown'!$G:$G,'Summary by organisation'!$D39,'Work Package Breakdown'!$C:$C,AJ$21)/1000000</f>
        <v>0</v>
      </c>
      <c r="AK39" s="49">
        <f>SUMIFS('Work Package Breakdown'!$M:$M,'Work Package Breakdown'!$F:$F,'Summary by organisation'!$B$33,'Work Package Breakdown'!$G:$G,'Summary by organisation'!$D39,'Work Package Breakdown'!$C:$C,AK$21)/1000000</f>
        <v>0</v>
      </c>
      <c r="AL39" s="49">
        <f>SUMIFS('Work Package Breakdown'!$M:$M,'Work Package Breakdown'!$F:$F,'Summary by organisation'!$B$33,'Work Package Breakdown'!$G:$G,'Summary by organisation'!$D39,'Work Package Breakdown'!$C:$C,AL$21)/1000000</f>
        <v>0</v>
      </c>
      <c r="AM39" s="50">
        <f t="shared" si="8"/>
        <v>0</v>
      </c>
    </row>
    <row r="40" spans="2:39" ht="15" customHeight="1">
      <c r="B40" s="90"/>
      <c r="C40" s="93"/>
      <c r="D40" s="59" t="s">
        <v>162</v>
      </c>
      <c r="E40" s="58">
        <f>SUMIFS('Work Package Breakdown'!M:M,'Work Package Breakdown'!$F:$F,'Summary by organisation'!$B$33,'Work Package Breakdown'!$G:$G,'Summary by organisation'!$D40)</f>
        <v>0</v>
      </c>
      <c r="F40" s="58">
        <f>SUMIFS('Work Package Breakdown'!N:N,'Work Package Breakdown'!$F:$F,'Summary by organisation'!$B$33,'Work Package Breakdown'!$G:$G,'Summary by organisation'!$D40)</f>
        <v>0</v>
      </c>
      <c r="G40" s="58">
        <f>SUMIFS('Work Package Breakdown'!O:O,'Work Package Breakdown'!$F:$F,'Summary by organisation'!$B$33,'Work Package Breakdown'!$G:$G,'Summary by organisation'!$D40)</f>
        <v>0</v>
      </c>
      <c r="I40" s="49">
        <f>SUMIFS('Work Package Breakdown'!$M:$M,'Work Package Breakdown'!$F:$F,'Summary by organisation'!$B$33,'Work Package Breakdown'!$G:$G,'Summary by organisation'!$D40,'Work Package Breakdown'!$C:$C,I$21)/1000000</f>
        <v>0</v>
      </c>
      <c r="J40" s="49">
        <f>SUMIFS('Work Package Breakdown'!$M:$M,'Work Package Breakdown'!$F:$F,'Summary by organisation'!$B$33,'Work Package Breakdown'!$G:$G,'Summary by organisation'!$D40,'Work Package Breakdown'!$C:$C,J$21)/1000000</f>
        <v>0</v>
      </c>
      <c r="K40" s="49">
        <f>SUMIFS('Work Package Breakdown'!$M:$M,'Work Package Breakdown'!$F:$F,'Summary by organisation'!$B$33,'Work Package Breakdown'!$G:$G,'Summary by organisation'!$D40,'Work Package Breakdown'!$C:$C,K$21)/1000000</f>
        <v>0</v>
      </c>
      <c r="L40" s="49">
        <f>SUMIFS('Work Package Breakdown'!$M:$M,'Work Package Breakdown'!$F:$F,'Summary by organisation'!$B$33,'Work Package Breakdown'!$G:$G,'Summary by organisation'!$D40,'Work Package Breakdown'!$C:$C,L$21)/1000000</f>
        <v>0</v>
      </c>
      <c r="M40" s="49">
        <f>SUMIFS('Work Package Breakdown'!$M:$M,'Work Package Breakdown'!$F:$F,'Summary by organisation'!$B$33,'Work Package Breakdown'!$G:$G,'Summary by organisation'!$D40,'Work Package Breakdown'!$C:$C,M$21)/1000000</f>
        <v>0</v>
      </c>
      <c r="N40" s="49">
        <f>SUMIFS('Work Package Breakdown'!$M:$M,'Work Package Breakdown'!$F:$F,'Summary by organisation'!$B$33,'Work Package Breakdown'!$G:$G,'Summary by organisation'!$D40,'Work Package Breakdown'!$C:$C,N$21)/1000000</f>
        <v>0</v>
      </c>
      <c r="O40" s="49">
        <f>SUMIFS('Work Package Breakdown'!$M:$M,'Work Package Breakdown'!$F:$F,'Summary by organisation'!$B$33,'Work Package Breakdown'!$G:$G,'Summary by organisation'!$D40,'Work Package Breakdown'!$C:$C,O$21)/1000000</f>
        <v>0</v>
      </c>
      <c r="P40" s="49">
        <f>SUMIFS('Work Package Breakdown'!$M:$M,'Work Package Breakdown'!$F:$F,'Summary by organisation'!$B$33,'Work Package Breakdown'!$G:$G,'Summary by organisation'!$D40,'Work Package Breakdown'!$C:$C,P$21)/1000000</f>
        <v>0</v>
      </c>
      <c r="Q40" s="49">
        <f>SUMIFS('Work Package Breakdown'!$M:$M,'Work Package Breakdown'!$F:$F,'Summary by organisation'!$B$33,'Work Package Breakdown'!$G:$G,'Summary by organisation'!$D40,'Work Package Breakdown'!$C:$C,Q$21)/1000000</f>
        <v>0</v>
      </c>
      <c r="R40" s="49">
        <f>SUMIFS('Work Package Breakdown'!$M:$M,'Work Package Breakdown'!$F:$F,'Summary by organisation'!$B$33,'Work Package Breakdown'!$G:$G,'Summary by organisation'!$D40,'Work Package Breakdown'!$C:$C,R$21)/1000000</f>
        <v>0</v>
      </c>
      <c r="S40" s="49">
        <f>SUMIFS('Work Package Breakdown'!$M:$M,'Work Package Breakdown'!$F:$F,'Summary by organisation'!$B$33,'Work Package Breakdown'!$G:$G,'Summary by organisation'!$D40,'Work Package Breakdown'!$C:$C,S$21)/1000000</f>
        <v>0</v>
      </c>
      <c r="T40" s="49">
        <f>SUMIFS('Work Package Breakdown'!$M:$M,'Work Package Breakdown'!$F:$F,'Summary by organisation'!$B$33,'Work Package Breakdown'!$G:$G,'Summary by organisation'!$D40,'Work Package Breakdown'!$C:$C,T$21)/1000000</f>
        <v>0</v>
      </c>
      <c r="U40" s="49">
        <f>SUMIFS('Work Package Breakdown'!$M:$M,'Work Package Breakdown'!$F:$F,'Summary by organisation'!$B$33,'Work Package Breakdown'!$G:$G,'Summary by organisation'!$D40,'Work Package Breakdown'!$C:$C,U$21)/1000000</f>
        <v>0</v>
      </c>
      <c r="V40" s="49">
        <f>SUMIFS('Work Package Breakdown'!$M:$M,'Work Package Breakdown'!$F:$F,'Summary by organisation'!$B$33,'Work Package Breakdown'!$G:$G,'Summary by organisation'!$D40,'Work Package Breakdown'!$C:$C,V$21)/1000000</f>
        <v>0</v>
      </c>
      <c r="W40" s="49">
        <f>SUMIFS('Work Package Breakdown'!$M:$M,'Work Package Breakdown'!$F:$F,'Summary by organisation'!$B$33,'Work Package Breakdown'!$G:$G,'Summary by organisation'!$D40,'Work Package Breakdown'!$C:$C,W$21)/1000000</f>
        <v>0</v>
      </c>
      <c r="X40" s="49">
        <f>SUMIFS('Work Package Breakdown'!$M:$M,'Work Package Breakdown'!$F:$F,'Summary by organisation'!$B$33,'Work Package Breakdown'!$G:$G,'Summary by organisation'!$D40,'Work Package Breakdown'!$C:$C,X$21)/1000000</f>
        <v>0</v>
      </c>
      <c r="Y40" s="49">
        <f>SUMIFS('Work Package Breakdown'!$M:$M,'Work Package Breakdown'!$F:$F,'Summary by organisation'!$B$33,'Work Package Breakdown'!$G:$G,'Summary by organisation'!$D40,'Work Package Breakdown'!$C:$C,Y$21)/1000000</f>
        <v>0</v>
      </c>
      <c r="Z40" s="49">
        <f>SUMIFS('Work Package Breakdown'!$M:$M,'Work Package Breakdown'!$F:$F,'Summary by organisation'!$B$33,'Work Package Breakdown'!$G:$G,'Summary by organisation'!$D40,'Work Package Breakdown'!$C:$C,Z$21)/1000000</f>
        <v>0</v>
      </c>
      <c r="AA40" s="49">
        <f>SUMIFS('Work Package Breakdown'!$M:$M,'Work Package Breakdown'!$F:$F,'Summary by organisation'!$B$33,'Work Package Breakdown'!$G:$G,'Summary by organisation'!$D40,'Work Package Breakdown'!$C:$C,AA$21)/1000000</f>
        <v>0</v>
      </c>
      <c r="AB40" s="49">
        <f>SUMIFS('Work Package Breakdown'!$M:$M,'Work Package Breakdown'!$F:$F,'Summary by organisation'!$B$33,'Work Package Breakdown'!$G:$G,'Summary by organisation'!$D40,'Work Package Breakdown'!$C:$C,AB$21)/1000000</f>
        <v>0</v>
      </c>
      <c r="AC40" s="49">
        <f>SUMIFS('Work Package Breakdown'!$M:$M,'Work Package Breakdown'!$F:$F,'Summary by organisation'!$B$33,'Work Package Breakdown'!$G:$G,'Summary by organisation'!$D40,'Work Package Breakdown'!$C:$C,AC$21)/1000000</f>
        <v>0</v>
      </c>
      <c r="AD40" s="49">
        <f>SUMIFS('Work Package Breakdown'!$M:$M,'Work Package Breakdown'!$F:$F,'Summary by organisation'!$B$33,'Work Package Breakdown'!$G:$G,'Summary by organisation'!$D40,'Work Package Breakdown'!$C:$C,AD$21)/1000000</f>
        <v>0</v>
      </c>
      <c r="AE40" s="49">
        <f>SUMIFS('Work Package Breakdown'!$M:$M,'Work Package Breakdown'!$F:$F,'Summary by organisation'!$B$33,'Work Package Breakdown'!$G:$G,'Summary by organisation'!$D40,'Work Package Breakdown'!$C:$C,AE$21)/1000000</f>
        <v>0</v>
      </c>
      <c r="AF40" s="49">
        <f>SUMIFS('Work Package Breakdown'!$M:$M,'Work Package Breakdown'!$F:$F,'Summary by organisation'!$B$33,'Work Package Breakdown'!$G:$G,'Summary by organisation'!$D40,'Work Package Breakdown'!$C:$C,AF$21)/1000000</f>
        <v>0</v>
      </c>
      <c r="AG40" s="49">
        <f>SUMIFS('Work Package Breakdown'!$M:$M,'Work Package Breakdown'!$F:$F,'Summary by organisation'!$B$33,'Work Package Breakdown'!$G:$G,'Summary by organisation'!$D40,'Work Package Breakdown'!$C:$C,AG$21)/1000000</f>
        <v>0</v>
      </c>
      <c r="AH40" s="49">
        <f>SUMIFS('Work Package Breakdown'!$M:$M,'Work Package Breakdown'!$F:$F,'Summary by organisation'!$B$33,'Work Package Breakdown'!$G:$G,'Summary by organisation'!$D40,'Work Package Breakdown'!$C:$C,AH$21)/1000000</f>
        <v>0</v>
      </c>
      <c r="AI40" s="49">
        <f>SUMIFS('Work Package Breakdown'!$M:$M,'Work Package Breakdown'!$F:$F,'Summary by organisation'!$B$33,'Work Package Breakdown'!$G:$G,'Summary by organisation'!$D40,'Work Package Breakdown'!$C:$C,AI$21)/1000000</f>
        <v>0</v>
      </c>
      <c r="AJ40" s="49">
        <f>SUMIFS('Work Package Breakdown'!$M:$M,'Work Package Breakdown'!$F:$F,'Summary by organisation'!$B$33,'Work Package Breakdown'!$G:$G,'Summary by organisation'!$D40,'Work Package Breakdown'!$C:$C,AJ$21)/1000000</f>
        <v>0</v>
      </c>
      <c r="AK40" s="49">
        <f>SUMIFS('Work Package Breakdown'!$M:$M,'Work Package Breakdown'!$F:$F,'Summary by organisation'!$B$33,'Work Package Breakdown'!$G:$G,'Summary by organisation'!$D40,'Work Package Breakdown'!$C:$C,AK$21)/1000000</f>
        <v>0</v>
      </c>
      <c r="AL40" s="49">
        <f>SUMIFS('Work Package Breakdown'!$M:$M,'Work Package Breakdown'!$F:$F,'Summary by organisation'!$B$33,'Work Package Breakdown'!$G:$G,'Summary by organisation'!$D40,'Work Package Breakdown'!$C:$C,AL$21)/1000000</f>
        <v>0</v>
      </c>
      <c r="AM40" s="50">
        <f t="shared" si="8"/>
        <v>0</v>
      </c>
    </row>
    <row r="41" spans="2:39">
      <c r="B41" s="6"/>
      <c r="C41" s="60"/>
      <c r="D41" s="61">
        <f>B33</f>
        <v>0</v>
      </c>
      <c r="E41" s="62">
        <f t="shared" ref="E41" si="9">SUM(E33:E40)</f>
        <v>0</v>
      </c>
      <c r="F41" s="62">
        <f t="shared" ref="F41" si="10">SUM(F33:F40)</f>
        <v>0</v>
      </c>
      <c r="G41" s="62">
        <f t="shared" ref="G41" si="11">SUM(G33:G40)</f>
        <v>0</v>
      </c>
      <c r="I41" s="50">
        <f>SUM(I33:I40)</f>
        <v>0</v>
      </c>
      <c r="J41" s="50">
        <f t="shared" ref="J41" si="12">SUM(J33:J40)</f>
        <v>0</v>
      </c>
      <c r="K41" s="50">
        <f t="shared" ref="K41" si="13">SUM(K33:K40)</f>
        <v>0</v>
      </c>
      <c r="L41" s="50">
        <f t="shared" ref="L41" si="14">SUM(L33:L40)</f>
        <v>0</v>
      </c>
      <c r="M41" s="50">
        <f t="shared" ref="M41" si="15">SUM(M33:M40)</f>
        <v>0</v>
      </c>
      <c r="N41" s="50">
        <f t="shared" ref="N41" si="16">SUM(N33:N40)</f>
        <v>0</v>
      </c>
      <c r="O41" s="50">
        <f t="shared" ref="O41" si="17">SUM(O33:O40)</f>
        <v>0</v>
      </c>
      <c r="P41" s="50">
        <f t="shared" ref="P41" si="18">SUM(P33:P40)</f>
        <v>0</v>
      </c>
      <c r="Q41" s="50">
        <f t="shared" ref="Q41" si="19">SUM(Q33:Q40)</f>
        <v>0</v>
      </c>
      <c r="R41" s="50">
        <f t="shared" ref="R41" si="20">SUM(R33:R40)</f>
        <v>0</v>
      </c>
      <c r="S41" s="50">
        <f t="shared" ref="S41" si="21">SUM(S33:S40)</f>
        <v>0</v>
      </c>
      <c r="T41" s="50">
        <f t="shared" ref="T41" si="22">SUM(T33:T40)</f>
        <v>0</v>
      </c>
      <c r="U41" s="50">
        <f t="shared" ref="U41" si="23">SUM(U33:U40)</f>
        <v>0</v>
      </c>
      <c r="V41" s="50">
        <f t="shared" ref="V41" si="24">SUM(V33:V40)</f>
        <v>0</v>
      </c>
      <c r="W41" s="50">
        <f t="shared" ref="W41" si="25">SUM(W33:W40)</f>
        <v>0</v>
      </c>
      <c r="X41" s="50">
        <f t="shared" ref="X41" si="26">SUM(X33:X40)</f>
        <v>0</v>
      </c>
      <c r="Y41" s="50">
        <f t="shared" ref="Y41" si="27">SUM(Y33:Y40)</f>
        <v>0</v>
      </c>
      <c r="Z41" s="50">
        <f t="shared" ref="Z41" si="28">SUM(Z33:Z40)</f>
        <v>0</v>
      </c>
      <c r="AA41" s="50">
        <f t="shared" ref="AA41" si="29">SUM(AA33:AA40)</f>
        <v>0</v>
      </c>
      <c r="AB41" s="50">
        <f t="shared" ref="AB41" si="30">SUM(AB33:AB40)</f>
        <v>0</v>
      </c>
      <c r="AC41" s="50">
        <f t="shared" ref="AC41" si="31">SUM(AC33:AC40)</f>
        <v>0</v>
      </c>
      <c r="AD41" s="50">
        <f t="shared" ref="AD41" si="32">SUM(AD33:AD40)</f>
        <v>0</v>
      </c>
      <c r="AE41" s="50">
        <f t="shared" ref="AE41" si="33">SUM(AE33:AE40)</f>
        <v>0</v>
      </c>
      <c r="AF41" s="50">
        <f t="shared" ref="AF41" si="34">SUM(AF33:AF40)</f>
        <v>0</v>
      </c>
      <c r="AG41" s="50">
        <f t="shared" ref="AG41" si="35">SUM(AG33:AG40)</f>
        <v>0</v>
      </c>
      <c r="AH41" s="50">
        <f t="shared" ref="AH41" si="36">SUM(AH33:AH40)</f>
        <v>0</v>
      </c>
      <c r="AI41" s="50">
        <f t="shared" ref="AI41" si="37">SUM(AI33:AI40)</f>
        <v>0</v>
      </c>
      <c r="AJ41" s="50">
        <f t="shared" ref="AJ41" si="38">SUM(AJ33:AJ40)</f>
        <v>0</v>
      </c>
      <c r="AK41" s="50">
        <f t="shared" ref="AK41" si="39">SUM(AK33:AK40)</f>
        <v>0</v>
      </c>
      <c r="AL41" s="50">
        <f t="shared" ref="AL41" si="40">SUM(AL33:AL40)</f>
        <v>0</v>
      </c>
      <c r="AM41" s="50">
        <f>SUM(I41:AL41)</f>
        <v>0</v>
      </c>
    </row>
    <row r="42" spans="2:39">
      <c r="B42" s="60"/>
      <c r="C42" s="60"/>
      <c r="D42" s="60"/>
      <c r="E42" s="60"/>
      <c r="F42" s="60"/>
      <c r="G42" s="60"/>
    </row>
    <row r="43" spans="2:39" ht="24">
      <c r="B43" s="65" t="s">
        <v>44</v>
      </c>
      <c r="C43" s="65" t="s">
        <v>128</v>
      </c>
      <c r="D43" s="65" t="s">
        <v>154</v>
      </c>
      <c r="E43" s="65" t="s">
        <v>143</v>
      </c>
      <c r="F43" s="65" t="s">
        <v>144</v>
      </c>
      <c r="G43" s="65" t="s">
        <v>74</v>
      </c>
      <c r="I43" s="52" t="s">
        <v>97</v>
      </c>
      <c r="J43" s="52" t="s">
        <v>98</v>
      </c>
      <c r="K43" s="52" t="s">
        <v>99</v>
      </c>
      <c r="L43" s="52" t="s">
        <v>100</v>
      </c>
      <c r="M43" s="52" t="s">
        <v>101</v>
      </c>
      <c r="N43" s="52" t="s">
        <v>102</v>
      </c>
      <c r="O43" s="52" t="s">
        <v>103</v>
      </c>
      <c r="P43" s="52" t="s">
        <v>104</v>
      </c>
      <c r="Q43" s="52" t="s">
        <v>105</v>
      </c>
      <c r="R43" s="52" t="s">
        <v>106</v>
      </c>
      <c r="S43" s="52" t="s">
        <v>107</v>
      </c>
      <c r="T43" s="52" t="s">
        <v>108</v>
      </c>
      <c r="U43" s="52" t="s">
        <v>109</v>
      </c>
      <c r="V43" s="52" t="s">
        <v>110</v>
      </c>
      <c r="W43" s="52" t="s">
        <v>111</v>
      </c>
      <c r="X43" s="52" t="s">
        <v>112</v>
      </c>
      <c r="Y43" s="52" t="s">
        <v>113</v>
      </c>
      <c r="Z43" s="52" t="s">
        <v>114</v>
      </c>
      <c r="AA43" s="52" t="s">
        <v>115</v>
      </c>
      <c r="AB43" s="52" t="s">
        <v>116</v>
      </c>
      <c r="AC43" s="52" t="s">
        <v>117</v>
      </c>
      <c r="AD43" s="52" t="s">
        <v>118</v>
      </c>
      <c r="AE43" s="52" t="s">
        <v>119</v>
      </c>
      <c r="AF43" s="52" t="s">
        <v>120</v>
      </c>
      <c r="AG43" s="52" t="s">
        <v>121</v>
      </c>
      <c r="AH43" s="52" t="s">
        <v>122</v>
      </c>
      <c r="AI43" s="52" t="s">
        <v>123</v>
      </c>
      <c r="AJ43" s="52" t="s">
        <v>124</v>
      </c>
      <c r="AK43" s="52" t="s">
        <v>125</v>
      </c>
      <c r="AL43" s="52" t="s">
        <v>126</v>
      </c>
    </row>
    <row r="44" spans="2:39" ht="15" customHeight="1">
      <c r="B44" s="88">
        <f>B9</f>
        <v>0</v>
      </c>
      <c r="C44" s="91" t="str">
        <f>C9</f>
        <v/>
      </c>
      <c r="D44" s="57" t="s">
        <v>155</v>
      </c>
      <c r="E44" s="58">
        <f>SUMIFS('Work Package Breakdown'!M:M,'Work Package Breakdown'!$F:$F,'Summary by organisation'!$B$44,'Work Package Breakdown'!$G:$G,'Summary by organisation'!$D44)</f>
        <v>0</v>
      </c>
      <c r="F44" s="58">
        <f>SUMIFS('Work Package Breakdown'!N:N,'Work Package Breakdown'!$F:$F,'Summary by organisation'!$B$44,'Work Package Breakdown'!$G:$G,'Summary by organisation'!$D44)</f>
        <v>0</v>
      </c>
      <c r="G44" s="58">
        <f>SUMIFS('Work Package Breakdown'!O:O,'Work Package Breakdown'!$F:$F,'Summary by organisation'!$B$44,'Work Package Breakdown'!$G:$G,'Summary by organisation'!$D44)</f>
        <v>0</v>
      </c>
      <c r="I44" s="49">
        <f>SUMIFS('Work Package Breakdown'!$M:$M,'Work Package Breakdown'!$F:$F,'Summary by organisation'!$B$44,'Work Package Breakdown'!$G:$G,'Summary by organisation'!$D44,'Work Package Breakdown'!$C:$C,I$21)/1000000</f>
        <v>0</v>
      </c>
      <c r="J44" s="49">
        <f>SUMIFS('Work Package Breakdown'!$M:$M,'Work Package Breakdown'!$F:$F,'Summary by organisation'!$B$44,'Work Package Breakdown'!$G:$G,'Summary by organisation'!$D44,'Work Package Breakdown'!$C:$C,J$21)/1000000</f>
        <v>0</v>
      </c>
      <c r="K44" s="49">
        <f>SUMIFS('Work Package Breakdown'!$M:$M,'Work Package Breakdown'!$F:$F,'Summary by organisation'!$B$44,'Work Package Breakdown'!$G:$G,'Summary by organisation'!$D44,'Work Package Breakdown'!$C:$C,K$21)/1000000</f>
        <v>0</v>
      </c>
      <c r="L44" s="49">
        <f>SUMIFS('Work Package Breakdown'!$M:$M,'Work Package Breakdown'!$F:$F,'Summary by organisation'!$B$44,'Work Package Breakdown'!$G:$G,'Summary by organisation'!$D44,'Work Package Breakdown'!$C:$C,L$21)/1000000</f>
        <v>0</v>
      </c>
      <c r="M44" s="49">
        <f>SUMIFS('Work Package Breakdown'!$M:$M,'Work Package Breakdown'!$F:$F,'Summary by organisation'!$B$44,'Work Package Breakdown'!$G:$G,'Summary by organisation'!$D44,'Work Package Breakdown'!$C:$C,M$21)/1000000</f>
        <v>0</v>
      </c>
      <c r="N44" s="49">
        <f>SUMIFS('Work Package Breakdown'!$M:$M,'Work Package Breakdown'!$F:$F,'Summary by organisation'!$B$44,'Work Package Breakdown'!$G:$G,'Summary by organisation'!$D44,'Work Package Breakdown'!$C:$C,N$21)/1000000</f>
        <v>0</v>
      </c>
      <c r="O44" s="49">
        <f>SUMIFS('Work Package Breakdown'!$M:$M,'Work Package Breakdown'!$F:$F,'Summary by organisation'!$B$44,'Work Package Breakdown'!$G:$G,'Summary by organisation'!$D44,'Work Package Breakdown'!$C:$C,O$21)/1000000</f>
        <v>0</v>
      </c>
      <c r="P44" s="49">
        <f>SUMIFS('Work Package Breakdown'!$M:$M,'Work Package Breakdown'!$F:$F,'Summary by organisation'!$B$44,'Work Package Breakdown'!$G:$G,'Summary by organisation'!$D44,'Work Package Breakdown'!$C:$C,P$21)/1000000</f>
        <v>0</v>
      </c>
      <c r="Q44" s="49">
        <f>SUMIFS('Work Package Breakdown'!$M:$M,'Work Package Breakdown'!$F:$F,'Summary by organisation'!$B$44,'Work Package Breakdown'!$G:$G,'Summary by organisation'!$D44,'Work Package Breakdown'!$C:$C,Q$21)/1000000</f>
        <v>0</v>
      </c>
      <c r="R44" s="49">
        <f>SUMIFS('Work Package Breakdown'!$M:$M,'Work Package Breakdown'!$F:$F,'Summary by organisation'!$B$44,'Work Package Breakdown'!$G:$G,'Summary by organisation'!$D44,'Work Package Breakdown'!$C:$C,R$21)/1000000</f>
        <v>0</v>
      </c>
      <c r="S44" s="49">
        <f>SUMIFS('Work Package Breakdown'!$M:$M,'Work Package Breakdown'!$F:$F,'Summary by organisation'!$B$44,'Work Package Breakdown'!$G:$G,'Summary by organisation'!$D44,'Work Package Breakdown'!$C:$C,S$21)/1000000</f>
        <v>0</v>
      </c>
      <c r="T44" s="49">
        <f>SUMIFS('Work Package Breakdown'!$M:$M,'Work Package Breakdown'!$F:$F,'Summary by organisation'!$B$44,'Work Package Breakdown'!$G:$G,'Summary by organisation'!$D44,'Work Package Breakdown'!$C:$C,T$21)/1000000</f>
        <v>0</v>
      </c>
      <c r="U44" s="49">
        <f>SUMIFS('Work Package Breakdown'!$M:$M,'Work Package Breakdown'!$F:$F,'Summary by organisation'!$B$44,'Work Package Breakdown'!$G:$G,'Summary by organisation'!$D44,'Work Package Breakdown'!$C:$C,U$21)/1000000</f>
        <v>0</v>
      </c>
      <c r="V44" s="49">
        <f>SUMIFS('Work Package Breakdown'!$M:$M,'Work Package Breakdown'!$F:$F,'Summary by organisation'!$B$44,'Work Package Breakdown'!$G:$G,'Summary by organisation'!$D44,'Work Package Breakdown'!$C:$C,V$21)/1000000</f>
        <v>0</v>
      </c>
      <c r="W44" s="49">
        <f>SUMIFS('Work Package Breakdown'!$M:$M,'Work Package Breakdown'!$F:$F,'Summary by organisation'!$B$44,'Work Package Breakdown'!$G:$G,'Summary by organisation'!$D44,'Work Package Breakdown'!$C:$C,W$21)/1000000</f>
        <v>0</v>
      </c>
      <c r="X44" s="49">
        <f>SUMIFS('Work Package Breakdown'!$M:$M,'Work Package Breakdown'!$F:$F,'Summary by organisation'!$B$44,'Work Package Breakdown'!$G:$G,'Summary by organisation'!$D44,'Work Package Breakdown'!$C:$C,X$21)/1000000</f>
        <v>0</v>
      </c>
      <c r="Y44" s="49">
        <f>SUMIFS('Work Package Breakdown'!$M:$M,'Work Package Breakdown'!$F:$F,'Summary by organisation'!$B$44,'Work Package Breakdown'!$G:$G,'Summary by organisation'!$D44,'Work Package Breakdown'!$C:$C,Y$21)/1000000</f>
        <v>0</v>
      </c>
      <c r="Z44" s="49">
        <f>SUMIFS('Work Package Breakdown'!$M:$M,'Work Package Breakdown'!$F:$F,'Summary by organisation'!$B$44,'Work Package Breakdown'!$G:$G,'Summary by organisation'!$D44,'Work Package Breakdown'!$C:$C,Z$21)/1000000</f>
        <v>0</v>
      </c>
      <c r="AA44" s="49">
        <f>SUMIFS('Work Package Breakdown'!$M:$M,'Work Package Breakdown'!$F:$F,'Summary by organisation'!$B$44,'Work Package Breakdown'!$G:$G,'Summary by organisation'!$D44,'Work Package Breakdown'!$C:$C,AA$21)/1000000</f>
        <v>0</v>
      </c>
      <c r="AB44" s="49">
        <f>SUMIFS('Work Package Breakdown'!$M:$M,'Work Package Breakdown'!$F:$F,'Summary by organisation'!$B$44,'Work Package Breakdown'!$G:$G,'Summary by organisation'!$D44,'Work Package Breakdown'!$C:$C,AB$21)/1000000</f>
        <v>0</v>
      </c>
      <c r="AC44" s="49">
        <f>SUMIFS('Work Package Breakdown'!$M:$M,'Work Package Breakdown'!$F:$F,'Summary by organisation'!$B$44,'Work Package Breakdown'!$G:$G,'Summary by organisation'!$D44,'Work Package Breakdown'!$C:$C,AC$21)/1000000</f>
        <v>0</v>
      </c>
      <c r="AD44" s="49">
        <f>SUMIFS('Work Package Breakdown'!$M:$M,'Work Package Breakdown'!$F:$F,'Summary by organisation'!$B$44,'Work Package Breakdown'!$G:$G,'Summary by organisation'!$D44,'Work Package Breakdown'!$C:$C,AD$21)/1000000</f>
        <v>0</v>
      </c>
      <c r="AE44" s="49">
        <f>SUMIFS('Work Package Breakdown'!$M:$M,'Work Package Breakdown'!$F:$F,'Summary by organisation'!$B$44,'Work Package Breakdown'!$G:$G,'Summary by organisation'!$D44,'Work Package Breakdown'!$C:$C,AE$21)/1000000</f>
        <v>0</v>
      </c>
      <c r="AF44" s="49">
        <f>SUMIFS('Work Package Breakdown'!$M:$M,'Work Package Breakdown'!$F:$F,'Summary by organisation'!$B$44,'Work Package Breakdown'!$G:$G,'Summary by organisation'!$D44,'Work Package Breakdown'!$C:$C,AF$21)/1000000</f>
        <v>0</v>
      </c>
      <c r="AG44" s="49">
        <f>SUMIFS('Work Package Breakdown'!$M:$M,'Work Package Breakdown'!$F:$F,'Summary by organisation'!$B$44,'Work Package Breakdown'!$G:$G,'Summary by organisation'!$D44,'Work Package Breakdown'!$C:$C,AG$21)/1000000</f>
        <v>0</v>
      </c>
      <c r="AH44" s="49">
        <f>SUMIFS('Work Package Breakdown'!$M:$M,'Work Package Breakdown'!$F:$F,'Summary by organisation'!$B$44,'Work Package Breakdown'!$G:$G,'Summary by organisation'!$D44,'Work Package Breakdown'!$C:$C,AH$21)/1000000</f>
        <v>0</v>
      </c>
      <c r="AI44" s="49">
        <f>SUMIFS('Work Package Breakdown'!$M:$M,'Work Package Breakdown'!$F:$F,'Summary by organisation'!$B$44,'Work Package Breakdown'!$G:$G,'Summary by organisation'!$D44,'Work Package Breakdown'!$C:$C,AI$21)/1000000</f>
        <v>0</v>
      </c>
      <c r="AJ44" s="49">
        <f>SUMIFS('Work Package Breakdown'!$M:$M,'Work Package Breakdown'!$F:$F,'Summary by organisation'!$B$44,'Work Package Breakdown'!$G:$G,'Summary by organisation'!$D44,'Work Package Breakdown'!$C:$C,AJ$21)/1000000</f>
        <v>0</v>
      </c>
      <c r="AK44" s="49">
        <f>SUMIFS('Work Package Breakdown'!$M:$M,'Work Package Breakdown'!$F:$F,'Summary by organisation'!$B$44,'Work Package Breakdown'!$G:$G,'Summary by organisation'!$D44,'Work Package Breakdown'!$C:$C,AK$21)/1000000</f>
        <v>0</v>
      </c>
      <c r="AL44" s="49">
        <f>SUMIFS('Work Package Breakdown'!$M:$M,'Work Package Breakdown'!$F:$F,'Summary by organisation'!$B$44,'Work Package Breakdown'!$G:$G,'Summary by organisation'!$D44,'Work Package Breakdown'!$C:$C,AL$21)/1000000</f>
        <v>0</v>
      </c>
      <c r="AM44" s="50">
        <f t="shared" ref="AM44:AM51" si="41">SUM(I44:AL44)</f>
        <v>0</v>
      </c>
    </row>
    <row r="45" spans="2:39" ht="15" customHeight="1">
      <c r="B45" s="89"/>
      <c r="C45" s="92"/>
      <c r="D45" s="57" t="s">
        <v>156</v>
      </c>
      <c r="E45" s="58">
        <f>SUMIFS('Work Package Breakdown'!M:M,'Work Package Breakdown'!$F:$F,'Summary by organisation'!$B$44,'Work Package Breakdown'!$G:$G,'Summary by organisation'!$D45)</f>
        <v>0</v>
      </c>
      <c r="F45" s="58">
        <f>SUMIFS('Work Package Breakdown'!N:N,'Work Package Breakdown'!$F:$F,'Summary by organisation'!$B$44,'Work Package Breakdown'!$G:$G,'Summary by organisation'!$D45)</f>
        <v>0</v>
      </c>
      <c r="G45" s="58">
        <f>SUMIFS('Work Package Breakdown'!O:O,'Work Package Breakdown'!$F:$F,'Summary by organisation'!$B$44,'Work Package Breakdown'!$G:$G,'Summary by organisation'!$D45)</f>
        <v>0</v>
      </c>
      <c r="I45" s="49">
        <f>SUMIFS('Work Package Breakdown'!$M:$M,'Work Package Breakdown'!$F:$F,'Summary by organisation'!$B$44,'Work Package Breakdown'!$G:$G,'Summary by organisation'!$D45,'Work Package Breakdown'!$C:$C,I$21)/1000000</f>
        <v>0</v>
      </c>
      <c r="J45" s="49">
        <f>SUMIFS('Work Package Breakdown'!$M:$M,'Work Package Breakdown'!$F:$F,'Summary by organisation'!$B$44,'Work Package Breakdown'!$G:$G,'Summary by organisation'!$D45,'Work Package Breakdown'!$C:$C,J$21)/1000000</f>
        <v>0</v>
      </c>
      <c r="K45" s="49">
        <f>SUMIFS('Work Package Breakdown'!$M:$M,'Work Package Breakdown'!$F:$F,'Summary by organisation'!$B$44,'Work Package Breakdown'!$G:$G,'Summary by organisation'!$D45,'Work Package Breakdown'!$C:$C,K$21)/1000000</f>
        <v>0</v>
      </c>
      <c r="L45" s="49">
        <f>SUMIFS('Work Package Breakdown'!$M:$M,'Work Package Breakdown'!$F:$F,'Summary by organisation'!$B$44,'Work Package Breakdown'!$G:$G,'Summary by organisation'!$D45,'Work Package Breakdown'!$C:$C,L$21)/1000000</f>
        <v>0</v>
      </c>
      <c r="M45" s="49">
        <f>SUMIFS('Work Package Breakdown'!$M:$M,'Work Package Breakdown'!$F:$F,'Summary by organisation'!$B$44,'Work Package Breakdown'!$G:$G,'Summary by organisation'!$D45,'Work Package Breakdown'!$C:$C,M$21)/1000000</f>
        <v>0</v>
      </c>
      <c r="N45" s="49">
        <f>SUMIFS('Work Package Breakdown'!$M:$M,'Work Package Breakdown'!$F:$F,'Summary by organisation'!$B$44,'Work Package Breakdown'!$G:$G,'Summary by organisation'!$D45,'Work Package Breakdown'!$C:$C,N$21)/1000000</f>
        <v>0</v>
      </c>
      <c r="O45" s="49">
        <f>SUMIFS('Work Package Breakdown'!$M:$M,'Work Package Breakdown'!$F:$F,'Summary by organisation'!$B$44,'Work Package Breakdown'!$G:$G,'Summary by organisation'!$D45,'Work Package Breakdown'!$C:$C,O$21)/1000000</f>
        <v>0</v>
      </c>
      <c r="P45" s="49">
        <f>SUMIFS('Work Package Breakdown'!$M:$M,'Work Package Breakdown'!$F:$F,'Summary by organisation'!$B$44,'Work Package Breakdown'!$G:$G,'Summary by organisation'!$D45,'Work Package Breakdown'!$C:$C,P$21)/1000000</f>
        <v>0</v>
      </c>
      <c r="Q45" s="49">
        <f>SUMIFS('Work Package Breakdown'!$M:$M,'Work Package Breakdown'!$F:$F,'Summary by organisation'!$B$44,'Work Package Breakdown'!$G:$G,'Summary by organisation'!$D45,'Work Package Breakdown'!$C:$C,Q$21)/1000000</f>
        <v>0</v>
      </c>
      <c r="R45" s="49">
        <f>SUMIFS('Work Package Breakdown'!$M:$M,'Work Package Breakdown'!$F:$F,'Summary by organisation'!$B$44,'Work Package Breakdown'!$G:$G,'Summary by organisation'!$D45,'Work Package Breakdown'!$C:$C,R$21)/1000000</f>
        <v>0</v>
      </c>
      <c r="S45" s="49">
        <f>SUMIFS('Work Package Breakdown'!$M:$M,'Work Package Breakdown'!$F:$F,'Summary by organisation'!$B$44,'Work Package Breakdown'!$G:$G,'Summary by organisation'!$D45,'Work Package Breakdown'!$C:$C,S$21)/1000000</f>
        <v>0</v>
      </c>
      <c r="T45" s="49">
        <f>SUMIFS('Work Package Breakdown'!$M:$M,'Work Package Breakdown'!$F:$F,'Summary by organisation'!$B$44,'Work Package Breakdown'!$G:$G,'Summary by organisation'!$D45,'Work Package Breakdown'!$C:$C,T$21)/1000000</f>
        <v>0</v>
      </c>
      <c r="U45" s="49">
        <f>SUMIFS('Work Package Breakdown'!$M:$M,'Work Package Breakdown'!$F:$F,'Summary by organisation'!$B$44,'Work Package Breakdown'!$G:$G,'Summary by organisation'!$D45,'Work Package Breakdown'!$C:$C,U$21)/1000000</f>
        <v>0</v>
      </c>
      <c r="V45" s="49">
        <f>SUMIFS('Work Package Breakdown'!$M:$M,'Work Package Breakdown'!$F:$F,'Summary by organisation'!$B$44,'Work Package Breakdown'!$G:$G,'Summary by organisation'!$D45,'Work Package Breakdown'!$C:$C,V$21)/1000000</f>
        <v>0</v>
      </c>
      <c r="W45" s="49">
        <f>SUMIFS('Work Package Breakdown'!$M:$M,'Work Package Breakdown'!$F:$F,'Summary by organisation'!$B$44,'Work Package Breakdown'!$G:$G,'Summary by organisation'!$D45,'Work Package Breakdown'!$C:$C,W$21)/1000000</f>
        <v>0</v>
      </c>
      <c r="X45" s="49">
        <f>SUMIFS('Work Package Breakdown'!$M:$M,'Work Package Breakdown'!$F:$F,'Summary by organisation'!$B$44,'Work Package Breakdown'!$G:$G,'Summary by organisation'!$D45,'Work Package Breakdown'!$C:$C,X$21)/1000000</f>
        <v>0</v>
      </c>
      <c r="Y45" s="49">
        <f>SUMIFS('Work Package Breakdown'!$M:$M,'Work Package Breakdown'!$F:$F,'Summary by organisation'!$B$44,'Work Package Breakdown'!$G:$G,'Summary by organisation'!$D45,'Work Package Breakdown'!$C:$C,Y$21)/1000000</f>
        <v>0</v>
      </c>
      <c r="Z45" s="49">
        <f>SUMIFS('Work Package Breakdown'!$M:$M,'Work Package Breakdown'!$F:$F,'Summary by organisation'!$B$44,'Work Package Breakdown'!$G:$G,'Summary by organisation'!$D45,'Work Package Breakdown'!$C:$C,Z$21)/1000000</f>
        <v>0</v>
      </c>
      <c r="AA45" s="49">
        <f>SUMIFS('Work Package Breakdown'!$M:$M,'Work Package Breakdown'!$F:$F,'Summary by organisation'!$B$44,'Work Package Breakdown'!$G:$G,'Summary by organisation'!$D45,'Work Package Breakdown'!$C:$C,AA$21)/1000000</f>
        <v>0</v>
      </c>
      <c r="AB45" s="49">
        <f>SUMIFS('Work Package Breakdown'!$M:$M,'Work Package Breakdown'!$F:$F,'Summary by organisation'!$B$44,'Work Package Breakdown'!$G:$G,'Summary by organisation'!$D45,'Work Package Breakdown'!$C:$C,AB$21)/1000000</f>
        <v>0</v>
      </c>
      <c r="AC45" s="49">
        <f>SUMIFS('Work Package Breakdown'!$M:$M,'Work Package Breakdown'!$F:$F,'Summary by organisation'!$B$44,'Work Package Breakdown'!$G:$G,'Summary by organisation'!$D45,'Work Package Breakdown'!$C:$C,AC$21)/1000000</f>
        <v>0</v>
      </c>
      <c r="AD45" s="49">
        <f>SUMIFS('Work Package Breakdown'!$M:$M,'Work Package Breakdown'!$F:$F,'Summary by organisation'!$B$44,'Work Package Breakdown'!$G:$G,'Summary by organisation'!$D45,'Work Package Breakdown'!$C:$C,AD$21)/1000000</f>
        <v>0</v>
      </c>
      <c r="AE45" s="49">
        <f>SUMIFS('Work Package Breakdown'!$M:$M,'Work Package Breakdown'!$F:$F,'Summary by organisation'!$B$44,'Work Package Breakdown'!$G:$G,'Summary by organisation'!$D45,'Work Package Breakdown'!$C:$C,AE$21)/1000000</f>
        <v>0</v>
      </c>
      <c r="AF45" s="49">
        <f>SUMIFS('Work Package Breakdown'!$M:$M,'Work Package Breakdown'!$F:$F,'Summary by organisation'!$B$44,'Work Package Breakdown'!$G:$G,'Summary by organisation'!$D45,'Work Package Breakdown'!$C:$C,AF$21)/1000000</f>
        <v>0</v>
      </c>
      <c r="AG45" s="49">
        <f>SUMIFS('Work Package Breakdown'!$M:$M,'Work Package Breakdown'!$F:$F,'Summary by organisation'!$B$44,'Work Package Breakdown'!$G:$G,'Summary by organisation'!$D45,'Work Package Breakdown'!$C:$C,AG$21)/1000000</f>
        <v>0</v>
      </c>
      <c r="AH45" s="49">
        <f>SUMIFS('Work Package Breakdown'!$M:$M,'Work Package Breakdown'!$F:$F,'Summary by organisation'!$B$44,'Work Package Breakdown'!$G:$G,'Summary by organisation'!$D45,'Work Package Breakdown'!$C:$C,AH$21)/1000000</f>
        <v>0</v>
      </c>
      <c r="AI45" s="49">
        <f>SUMIFS('Work Package Breakdown'!$M:$M,'Work Package Breakdown'!$F:$F,'Summary by organisation'!$B$44,'Work Package Breakdown'!$G:$G,'Summary by organisation'!$D45,'Work Package Breakdown'!$C:$C,AI$21)/1000000</f>
        <v>0</v>
      </c>
      <c r="AJ45" s="49">
        <f>SUMIFS('Work Package Breakdown'!$M:$M,'Work Package Breakdown'!$F:$F,'Summary by organisation'!$B$44,'Work Package Breakdown'!$G:$G,'Summary by organisation'!$D45,'Work Package Breakdown'!$C:$C,AJ$21)/1000000</f>
        <v>0</v>
      </c>
      <c r="AK45" s="49">
        <f>SUMIFS('Work Package Breakdown'!$M:$M,'Work Package Breakdown'!$F:$F,'Summary by organisation'!$B$44,'Work Package Breakdown'!$G:$G,'Summary by organisation'!$D45,'Work Package Breakdown'!$C:$C,AK$21)/1000000</f>
        <v>0</v>
      </c>
      <c r="AL45" s="49">
        <f>SUMIFS('Work Package Breakdown'!$M:$M,'Work Package Breakdown'!$F:$F,'Summary by organisation'!$B$44,'Work Package Breakdown'!$G:$G,'Summary by organisation'!$D45,'Work Package Breakdown'!$C:$C,AL$21)/1000000</f>
        <v>0</v>
      </c>
      <c r="AM45" s="50">
        <f t="shared" si="41"/>
        <v>0</v>
      </c>
    </row>
    <row r="46" spans="2:39" ht="15" customHeight="1">
      <c r="B46" s="89"/>
      <c r="C46" s="92"/>
      <c r="D46" s="57" t="s">
        <v>157</v>
      </c>
      <c r="E46" s="58">
        <f>SUMIFS('Work Package Breakdown'!M:M,'Work Package Breakdown'!$F:$F,'Summary by organisation'!$B$44,'Work Package Breakdown'!$G:$G,'Summary by organisation'!$D46)</f>
        <v>0</v>
      </c>
      <c r="F46" s="58">
        <f>SUMIFS('Work Package Breakdown'!N:N,'Work Package Breakdown'!$F:$F,'Summary by organisation'!$B$44,'Work Package Breakdown'!$G:$G,'Summary by organisation'!$D46)</f>
        <v>0</v>
      </c>
      <c r="G46" s="58">
        <f>SUMIFS('Work Package Breakdown'!O:O,'Work Package Breakdown'!$F:$F,'Summary by organisation'!$B$44,'Work Package Breakdown'!$G:$G,'Summary by organisation'!$D46)</f>
        <v>0</v>
      </c>
      <c r="I46" s="49">
        <f>SUMIFS('Work Package Breakdown'!$M:$M,'Work Package Breakdown'!$F:$F,'Summary by organisation'!$B$44,'Work Package Breakdown'!$G:$G,'Summary by organisation'!$D46,'Work Package Breakdown'!$C:$C,I$21)/1000000</f>
        <v>0</v>
      </c>
      <c r="J46" s="49">
        <f>SUMIFS('Work Package Breakdown'!$M:$M,'Work Package Breakdown'!$F:$F,'Summary by organisation'!$B$44,'Work Package Breakdown'!$G:$G,'Summary by organisation'!$D46,'Work Package Breakdown'!$C:$C,J$21)/1000000</f>
        <v>0</v>
      </c>
      <c r="K46" s="49">
        <f>SUMIFS('Work Package Breakdown'!$M:$M,'Work Package Breakdown'!$F:$F,'Summary by organisation'!$B$44,'Work Package Breakdown'!$G:$G,'Summary by organisation'!$D46,'Work Package Breakdown'!$C:$C,K$21)/1000000</f>
        <v>0</v>
      </c>
      <c r="L46" s="49">
        <f>SUMIFS('Work Package Breakdown'!$M:$M,'Work Package Breakdown'!$F:$F,'Summary by organisation'!$B$44,'Work Package Breakdown'!$G:$G,'Summary by organisation'!$D46,'Work Package Breakdown'!$C:$C,L$21)/1000000</f>
        <v>0</v>
      </c>
      <c r="M46" s="49">
        <f>SUMIFS('Work Package Breakdown'!$M:$M,'Work Package Breakdown'!$F:$F,'Summary by organisation'!$B$44,'Work Package Breakdown'!$G:$G,'Summary by organisation'!$D46,'Work Package Breakdown'!$C:$C,M$21)/1000000</f>
        <v>0</v>
      </c>
      <c r="N46" s="49">
        <f>SUMIFS('Work Package Breakdown'!$M:$M,'Work Package Breakdown'!$F:$F,'Summary by organisation'!$B$44,'Work Package Breakdown'!$G:$G,'Summary by organisation'!$D46,'Work Package Breakdown'!$C:$C,N$21)/1000000</f>
        <v>0</v>
      </c>
      <c r="O46" s="49">
        <f>SUMIFS('Work Package Breakdown'!$M:$M,'Work Package Breakdown'!$F:$F,'Summary by organisation'!$B$44,'Work Package Breakdown'!$G:$G,'Summary by organisation'!$D46,'Work Package Breakdown'!$C:$C,O$21)/1000000</f>
        <v>0</v>
      </c>
      <c r="P46" s="49">
        <f>SUMIFS('Work Package Breakdown'!$M:$M,'Work Package Breakdown'!$F:$F,'Summary by organisation'!$B$44,'Work Package Breakdown'!$G:$G,'Summary by organisation'!$D46,'Work Package Breakdown'!$C:$C,P$21)/1000000</f>
        <v>0</v>
      </c>
      <c r="Q46" s="49">
        <f>SUMIFS('Work Package Breakdown'!$M:$M,'Work Package Breakdown'!$F:$F,'Summary by organisation'!$B$44,'Work Package Breakdown'!$G:$G,'Summary by organisation'!$D46,'Work Package Breakdown'!$C:$C,Q$21)/1000000</f>
        <v>0</v>
      </c>
      <c r="R46" s="49">
        <f>SUMIFS('Work Package Breakdown'!$M:$M,'Work Package Breakdown'!$F:$F,'Summary by organisation'!$B$44,'Work Package Breakdown'!$G:$G,'Summary by organisation'!$D46,'Work Package Breakdown'!$C:$C,R$21)/1000000</f>
        <v>0</v>
      </c>
      <c r="S46" s="49">
        <f>SUMIFS('Work Package Breakdown'!$M:$M,'Work Package Breakdown'!$F:$F,'Summary by organisation'!$B$44,'Work Package Breakdown'!$G:$G,'Summary by organisation'!$D46,'Work Package Breakdown'!$C:$C,S$21)/1000000</f>
        <v>0</v>
      </c>
      <c r="T46" s="49">
        <f>SUMIFS('Work Package Breakdown'!$M:$M,'Work Package Breakdown'!$F:$F,'Summary by organisation'!$B$44,'Work Package Breakdown'!$G:$G,'Summary by organisation'!$D46,'Work Package Breakdown'!$C:$C,T$21)/1000000</f>
        <v>0</v>
      </c>
      <c r="U46" s="49">
        <f>SUMIFS('Work Package Breakdown'!$M:$M,'Work Package Breakdown'!$F:$F,'Summary by organisation'!$B$44,'Work Package Breakdown'!$G:$G,'Summary by organisation'!$D46,'Work Package Breakdown'!$C:$C,U$21)/1000000</f>
        <v>0</v>
      </c>
      <c r="V46" s="49">
        <f>SUMIFS('Work Package Breakdown'!$M:$M,'Work Package Breakdown'!$F:$F,'Summary by organisation'!$B$44,'Work Package Breakdown'!$G:$G,'Summary by organisation'!$D46,'Work Package Breakdown'!$C:$C,V$21)/1000000</f>
        <v>0</v>
      </c>
      <c r="W46" s="49">
        <f>SUMIFS('Work Package Breakdown'!$M:$M,'Work Package Breakdown'!$F:$F,'Summary by organisation'!$B$44,'Work Package Breakdown'!$G:$G,'Summary by organisation'!$D46,'Work Package Breakdown'!$C:$C,W$21)/1000000</f>
        <v>0</v>
      </c>
      <c r="X46" s="49">
        <f>SUMIFS('Work Package Breakdown'!$M:$M,'Work Package Breakdown'!$F:$F,'Summary by organisation'!$B$44,'Work Package Breakdown'!$G:$G,'Summary by organisation'!$D46,'Work Package Breakdown'!$C:$C,X$21)/1000000</f>
        <v>0</v>
      </c>
      <c r="Y46" s="49">
        <f>SUMIFS('Work Package Breakdown'!$M:$M,'Work Package Breakdown'!$F:$F,'Summary by organisation'!$B$44,'Work Package Breakdown'!$G:$G,'Summary by organisation'!$D46,'Work Package Breakdown'!$C:$C,Y$21)/1000000</f>
        <v>0</v>
      </c>
      <c r="Z46" s="49">
        <f>SUMIFS('Work Package Breakdown'!$M:$M,'Work Package Breakdown'!$F:$F,'Summary by organisation'!$B$44,'Work Package Breakdown'!$G:$G,'Summary by organisation'!$D46,'Work Package Breakdown'!$C:$C,Z$21)/1000000</f>
        <v>0</v>
      </c>
      <c r="AA46" s="49">
        <f>SUMIFS('Work Package Breakdown'!$M:$M,'Work Package Breakdown'!$F:$F,'Summary by organisation'!$B$44,'Work Package Breakdown'!$G:$G,'Summary by organisation'!$D46,'Work Package Breakdown'!$C:$C,AA$21)/1000000</f>
        <v>0</v>
      </c>
      <c r="AB46" s="49">
        <f>SUMIFS('Work Package Breakdown'!$M:$M,'Work Package Breakdown'!$F:$F,'Summary by organisation'!$B$44,'Work Package Breakdown'!$G:$G,'Summary by organisation'!$D46,'Work Package Breakdown'!$C:$C,AB$21)/1000000</f>
        <v>0</v>
      </c>
      <c r="AC46" s="49">
        <f>SUMIFS('Work Package Breakdown'!$M:$M,'Work Package Breakdown'!$F:$F,'Summary by organisation'!$B$44,'Work Package Breakdown'!$G:$G,'Summary by organisation'!$D46,'Work Package Breakdown'!$C:$C,AC$21)/1000000</f>
        <v>0</v>
      </c>
      <c r="AD46" s="49">
        <f>SUMIFS('Work Package Breakdown'!$M:$M,'Work Package Breakdown'!$F:$F,'Summary by organisation'!$B$44,'Work Package Breakdown'!$G:$G,'Summary by organisation'!$D46,'Work Package Breakdown'!$C:$C,AD$21)/1000000</f>
        <v>0</v>
      </c>
      <c r="AE46" s="49">
        <f>SUMIFS('Work Package Breakdown'!$M:$M,'Work Package Breakdown'!$F:$F,'Summary by organisation'!$B$44,'Work Package Breakdown'!$G:$G,'Summary by organisation'!$D46,'Work Package Breakdown'!$C:$C,AE$21)/1000000</f>
        <v>0</v>
      </c>
      <c r="AF46" s="49">
        <f>SUMIFS('Work Package Breakdown'!$M:$M,'Work Package Breakdown'!$F:$F,'Summary by organisation'!$B$44,'Work Package Breakdown'!$G:$G,'Summary by organisation'!$D46,'Work Package Breakdown'!$C:$C,AF$21)/1000000</f>
        <v>0</v>
      </c>
      <c r="AG46" s="49">
        <f>SUMIFS('Work Package Breakdown'!$M:$M,'Work Package Breakdown'!$F:$F,'Summary by organisation'!$B$44,'Work Package Breakdown'!$G:$G,'Summary by organisation'!$D46,'Work Package Breakdown'!$C:$C,AG$21)/1000000</f>
        <v>0</v>
      </c>
      <c r="AH46" s="49">
        <f>SUMIFS('Work Package Breakdown'!$M:$M,'Work Package Breakdown'!$F:$F,'Summary by organisation'!$B$44,'Work Package Breakdown'!$G:$G,'Summary by organisation'!$D46,'Work Package Breakdown'!$C:$C,AH$21)/1000000</f>
        <v>0</v>
      </c>
      <c r="AI46" s="49">
        <f>SUMIFS('Work Package Breakdown'!$M:$M,'Work Package Breakdown'!$F:$F,'Summary by organisation'!$B$44,'Work Package Breakdown'!$G:$G,'Summary by organisation'!$D46,'Work Package Breakdown'!$C:$C,AI$21)/1000000</f>
        <v>0</v>
      </c>
      <c r="AJ46" s="49">
        <f>SUMIFS('Work Package Breakdown'!$M:$M,'Work Package Breakdown'!$F:$F,'Summary by organisation'!$B$44,'Work Package Breakdown'!$G:$G,'Summary by organisation'!$D46,'Work Package Breakdown'!$C:$C,AJ$21)/1000000</f>
        <v>0</v>
      </c>
      <c r="AK46" s="49">
        <f>SUMIFS('Work Package Breakdown'!$M:$M,'Work Package Breakdown'!$F:$F,'Summary by organisation'!$B$44,'Work Package Breakdown'!$G:$G,'Summary by organisation'!$D46,'Work Package Breakdown'!$C:$C,AK$21)/1000000</f>
        <v>0</v>
      </c>
      <c r="AL46" s="49">
        <f>SUMIFS('Work Package Breakdown'!$M:$M,'Work Package Breakdown'!$F:$F,'Summary by organisation'!$B$44,'Work Package Breakdown'!$G:$G,'Summary by organisation'!$D46,'Work Package Breakdown'!$C:$C,AL$21)/1000000</f>
        <v>0</v>
      </c>
      <c r="AM46" s="50">
        <f t="shared" si="41"/>
        <v>0</v>
      </c>
    </row>
    <row r="47" spans="2:39" ht="15" customHeight="1">
      <c r="B47" s="89"/>
      <c r="C47" s="92"/>
      <c r="D47" s="59" t="s">
        <v>158</v>
      </c>
      <c r="E47" s="58">
        <f>SUMIFS('Work Package Breakdown'!M:M,'Work Package Breakdown'!$F:$F,'Summary by organisation'!$B$44,'Work Package Breakdown'!$G:$G,'Summary by organisation'!$D47)</f>
        <v>0</v>
      </c>
      <c r="F47" s="58">
        <f>SUMIFS('Work Package Breakdown'!N:N,'Work Package Breakdown'!$F:$F,'Summary by organisation'!$B$44,'Work Package Breakdown'!$G:$G,'Summary by organisation'!$D47)</f>
        <v>0</v>
      </c>
      <c r="G47" s="58">
        <f>SUMIFS('Work Package Breakdown'!O:O,'Work Package Breakdown'!$F:$F,'Summary by organisation'!$B$44,'Work Package Breakdown'!$G:$G,'Summary by organisation'!$D47)</f>
        <v>0</v>
      </c>
      <c r="I47" s="49">
        <f>SUMIFS('Work Package Breakdown'!$M:$M,'Work Package Breakdown'!$F:$F,'Summary by organisation'!$B$44,'Work Package Breakdown'!$G:$G,'Summary by organisation'!$D47,'Work Package Breakdown'!$C:$C,I$21)/1000000</f>
        <v>0</v>
      </c>
      <c r="J47" s="49">
        <f>SUMIFS('Work Package Breakdown'!$M:$M,'Work Package Breakdown'!$F:$F,'Summary by organisation'!$B$44,'Work Package Breakdown'!$G:$G,'Summary by organisation'!$D47,'Work Package Breakdown'!$C:$C,J$21)/1000000</f>
        <v>0</v>
      </c>
      <c r="K47" s="49">
        <f>SUMIFS('Work Package Breakdown'!$M:$M,'Work Package Breakdown'!$F:$F,'Summary by organisation'!$B$44,'Work Package Breakdown'!$G:$G,'Summary by organisation'!$D47,'Work Package Breakdown'!$C:$C,K$21)/1000000</f>
        <v>0</v>
      </c>
      <c r="L47" s="49">
        <f>SUMIFS('Work Package Breakdown'!$M:$M,'Work Package Breakdown'!$F:$F,'Summary by organisation'!$B$44,'Work Package Breakdown'!$G:$G,'Summary by organisation'!$D47,'Work Package Breakdown'!$C:$C,L$21)/1000000</f>
        <v>0</v>
      </c>
      <c r="M47" s="49">
        <f>SUMIFS('Work Package Breakdown'!$M:$M,'Work Package Breakdown'!$F:$F,'Summary by organisation'!$B$44,'Work Package Breakdown'!$G:$G,'Summary by organisation'!$D47,'Work Package Breakdown'!$C:$C,M$21)/1000000</f>
        <v>0</v>
      </c>
      <c r="N47" s="49">
        <f>SUMIFS('Work Package Breakdown'!$M:$M,'Work Package Breakdown'!$F:$F,'Summary by organisation'!$B$44,'Work Package Breakdown'!$G:$G,'Summary by organisation'!$D47,'Work Package Breakdown'!$C:$C,N$21)/1000000</f>
        <v>0</v>
      </c>
      <c r="O47" s="49">
        <f>SUMIFS('Work Package Breakdown'!$M:$M,'Work Package Breakdown'!$F:$F,'Summary by organisation'!$B$44,'Work Package Breakdown'!$G:$G,'Summary by organisation'!$D47,'Work Package Breakdown'!$C:$C,O$21)/1000000</f>
        <v>0</v>
      </c>
      <c r="P47" s="49">
        <f>SUMIFS('Work Package Breakdown'!$M:$M,'Work Package Breakdown'!$F:$F,'Summary by organisation'!$B$44,'Work Package Breakdown'!$G:$G,'Summary by organisation'!$D47,'Work Package Breakdown'!$C:$C,P$21)/1000000</f>
        <v>0</v>
      </c>
      <c r="Q47" s="49">
        <f>SUMIFS('Work Package Breakdown'!$M:$M,'Work Package Breakdown'!$F:$F,'Summary by organisation'!$B$44,'Work Package Breakdown'!$G:$G,'Summary by organisation'!$D47,'Work Package Breakdown'!$C:$C,Q$21)/1000000</f>
        <v>0</v>
      </c>
      <c r="R47" s="49">
        <f>SUMIFS('Work Package Breakdown'!$M:$M,'Work Package Breakdown'!$F:$F,'Summary by organisation'!$B$44,'Work Package Breakdown'!$G:$G,'Summary by organisation'!$D47,'Work Package Breakdown'!$C:$C,R$21)/1000000</f>
        <v>0</v>
      </c>
      <c r="S47" s="49">
        <f>SUMIFS('Work Package Breakdown'!$M:$M,'Work Package Breakdown'!$F:$F,'Summary by organisation'!$B$44,'Work Package Breakdown'!$G:$G,'Summary by organisation'!$D47,'Work Package Breakdown'!$C:$C,S$21)/1000000</f>
        <v>0</v>
      </c>
      <c r="T47" s="49">
        <f>SUMIFS('Work Package Breakdown'!$M:$M,'Work Package Breakdown'!$F:$F,'Summary by organisation'!$B$44,'Work Package Breakdown'!$G:$G,'Summary by organisation'!$D47,'Work Package Breakdown'!$C:$C,T$21)/1000000</f>
        <v>0</v>
      </c>
      <c r="U47" s="49">
        <f>SUMIFS('Work Package Breakdown'!$M:$M,'Work Package Breakdown'!$F:$F,'Summary by organisation'!$B$44,'Work Package Breakdown'!$G:$G,'Summary by organisation'!$D47,'Work Package Breakdown'!$C:$C,U$21)/1000000</f>
        <v>0</v>
      </c>
      <c r="V47" s="49">
        <f>SUMIFS('Work Package Breakdown'!$M:$M,'Work Package Breakdown'!$F:$F,'Summary by organisation'!$B$44,'Work Package Breakdown'!$G:$G,'Summary by organisation'!$D47,'Work Package Breakdown'!$C:$C,V$21)/1000000</f>
        <v>0</v>
      </c>
      <c r="W47" s="49">
        <f>SUMIFS('Work Package Breakdown'!$M:$M,'Work Package Breakdown'!$F:$F,'Summary by organisation'!$B$44,'Work Package Breakdown'!$G:$G,'Summary by organisation'!$D47,'Work Package Breakdown'!$C:$C,W$21)/1000000</f>
        <v>0</v>
      </c>
      <c r="X47" s="49">
        <f>SUMIFS('Work Package Breakdown'!$M:$M,'Work Package Breakdown'!$F:$F,'Summary by organisation'!$B$44,'Work Package Breakdown'!$G:$G,'Summary by organisation'!$D47,'Work Package Breakdown'!$C:$C,X$21)/1000000</f>
        <v>0</v>
      </c>
      <c r="Y47" s="49">
        <f>SUMIFS('Work Package Breakdown'!$M:$M,'Work Package Breakdown'!$F:$F,'Summary by organisation'!$B$44,'Work Package Breakdown'!$G:$G,'Summary by organisation'!$D47,'Work Package Breakdown'!$C:$C,Y$21)/1000000</f>
        <v>0</v>
      </c>
      <c r="Z47" s="49">
        <f>SUMIFS('Work Package Breakdown'!$M:$M,'Work Package Breakdown'!$F:$F,'Summary by organisation'!$B$44,'Work Package Breakdown'!$G:$G,'Summary by organisation'!$D47,'Work Package Breakdown'!$C:$C,Z$21)/1000000</f>
        <v>0</v>
      </c>
      <c r="AA47" s="49">
        <f>SUMIFS('Work Package Breakdown'!$M:$M,'Work Package Breakdown'!$F:$F,'Summary by organisation'!$B$44,'Work Package Breakdown'!$G:$G,'Summary by organisation'!$D47,'Work Package Breakdown'!$C:$C,AA$21)/1000000</f>
        <v>0</v>
      </c>
      <c r="AB47" s="49">
        <f>SUMIFS('Work Package Breakdown'!$M:$M,'Work Package Breakdown'!$F:$F,'Summary by organisation'!$B$44,'Work Package Breakdown'!$G:$G,'Summary by organisation'!$D47,'Work Package Breakdown'!$C:$C,AB$21)/1000000</f>
        <v>0</v>
      </c>
      <c r="AC47" s="49">
        <f>SUMIFS('Work Package Breakdown'!$M:$M,'Work Package Breakdown'!$F:$F,'Summary by organisation'!$B$44,'Work Package Breakdown'!$G:$G,'Summary by organisation'!$D47,'Work Package Breakdown'!$C:$C,AC$21)/1000000</f>
        <v>0</v>
      </c>
      <c r="AD47" s="49">
        <f>SUMIFS('Work Package Breakdown'!$M:$M,'Work Package Breakdown'!$F:$F,'Summary by organisation'!$B$44,'Work Package Breakdown'!$G:$G,'Summary by organisation'!$D47,'Work Package Breakdown'!$C:$C,AD$21)/1000000</f>
        <v>0</v>
      </c>
      <c r="AE47" s="49">
        <f>SUMIFS('Work Package Breakdown'!$M:$M,'Work Package Breakdown'!$F:$F,'Summary by organisation'!$B$44,'Work Package Breakdown'!$G:$G,'Summary by organisation'!$D47,'Work Package Breakdown'!$C:$C,AE$21)/1000000</f>
        <v>0</v>
      </c>
      <c r="AF47" s="49">
        <f>SUMIFS('Work Package Breakdown'!$M:$M,'Work Package Breakdown'!$F:$F,'Summary by organisation'!$B$44,'Work Package Breakdown'!$G:$G,'Summary by organisation'!$D47,'Work Package Breakdown'!$C:$C,AF$21)/1000000</f>
        <v>0</v>
      </c>
      <c r="AG47" s="49">
        <f>SUMIFS('Work Package Breakdown'!$M:$M,'Work Package Breakdown'!$F:$F,'Summary by organisation'!$B$44,'Work Package Breakdown'!$G:$G,'Summary by organisation'!$D47,'Work Package Breakdown'!$C:$C,AG$21)/1000000</f>
        <v>0</v>
      </c>
      <c r="AH47" s="49">
        <f>SUMIFS('Work Package Breakdown'!$M:$M,'Work Package Breakdown'!$F:$F,'Summary by organisation'!$B$44,'Work Package Breakdown'!$G:$G,'Summary by organisation'!$D47,'Work Package Breakdown'!$C:$C,AH$21)/1000000</f>
        <v>0</v>
      </c>
      <c r="AI47" s="49">
        <f>SUMIFS('Work Package Breakdown'!$M:$M,'Work Package Breakdown'!$F:$F,'Summary by organisation'!$B$44,'Work Package Breakdown'!$G:$G,'Summary by organisation'!$D47,'Work Package Breakdown'!$C:$C,AI$21)/1000000</f>
        <v>0</v>
      </c>
      <c r="AJ47" s="49">
        <f>SUMIFS('Work Package Breakdown'!$M:$M,'Work Package Breakdown'!$F:$F,'Summary by organisation'!$B$44,'Work Package Breakdown'!$G:$G,'Summary by organisation'!$D47,'Work Package Breakdown'!$C:$C,AJ$21)/1000000</f>
        <v>0</v>
      </c>
      <c r="AK47" s="49">
        <f>SUMIFS('Work Package Breakdown'!$M:$M,'Work Package Breakdown'!$F:$F,'Summary by organisation'!$B$44,'Work Package Breakdown'!$G:$G,'Summary by organisation'!$D47,'Work Package Breakdown'!$C:$C,AK$21)/1000000</f>
        <v>0</v>
      </c>
      <c r="AL47" s="49">
        <f>SUMIFS('Work Package Breakdown'!$M:$M,'Work Package Breakdown'!$F:$F,'Summary by organisation'!$B$44,'Work Package Breakdown'!$G:$G,'Summary by organisation'!$D47,'Work Package Breakdown'!$C:$C,AL$21)/1000000</f>
        <v>0</v>
      </c>
      <c r="AM47" s="50">
        <f t="shared" si="41"/>
        <v>0</v>
      </c>
    </row>
    <row r="48" spans="2:39" ht="15" customHeight="1">
      <c r="B48" s="89"/>
      <c r="C48" s="92"/>
      <c r="D48" s="57" t="s">
        <v>159</v>
      </c>
      <c r="E48" s="58">
        <f>SUMIFS('Work Package Breakdown'!M:M,'Work Package Breakdown'!$F:$F,'Summary by organisation'!$B$44,'Work Package Breakdown'!$G:$G,'Summary by organisation'!$D48)</f>
        <v>0</v>
      </c>
      <c r="F48" s="58">
        <f>SUMIFS('Work Package Breakdown'!N:N,'Work Package Breakdown'!$F:$F,'Summary by organisation'!$B$44,'Work Package Breakdown'!$G:$G,'Summary by organisation'!$D48)</f>
        <v>0</v>
      </c>
      <c r="G48" s="58">
        <f>SUMIFS('Work Package Breakdown'!O:O,'Work Package Breakdown'!$F:$F,'Summary by organisation'!$B$44,'Work Package Breakdown'!$G:$G,'Summary by organisation'!$D48)</f>
        <v>0</v>
      </c>
      <c r="I48" s="49">
        <f>SUMIFS('Work Package Breakdown'!$M:$M,'Work Package Breakdown'!$F:$F,'Summary by organisation'!$B$44,'Work Package Breakdown'!$G:$G,'Summary by organisation'!$D48,'Work Package Breakdown'!$C:$C,I$21)/1000000</f>
        <v>0</v>
      </c>
      <c r="J48" s="49">
        <f>SUMIFS('Work Package Breakdown'!$M:$M,'Work Package Breakdown'!$F:$F,'Summary by organisation'!$B$44,'Work Package Breakdown'!$G:$G,'Summary by organisation'!$D48,'Work Package Breakdown'!$C:$C,J$21)/1000000</f>
        <v>0</v>
      </c>
      <c r="K48" s="49">
        <f>SUMIFS('Work Package Breakdown'!$M:$M,'Work Package Breakdown'!$F:$F,'Summary by organisation'!$B$44,'Work Package Breakdown'!$G:$G,'Summary by organisation'!$D48,'Work Package Breakdown'!$C:$C,K$21)/1000000</f>
        <v>0</v>
      </c>
      <c r="L48" s="49">
        <f>SUMIFS('Work Package Breakdown'!$M:$M,'Work Package Breakdown'!$F:$F,'Summary by organisation'!$B$44,'Work Package Breakdown'!$G:$G,'Summary by organisation'!$D48,'Work Package Breakdown'!$C:$C,L$21)/1000000</f>
        <v>0</v>
      </c>
      <c r="M48" s="49">
        <f>SUMIFS('Work Package Breakdown'!$M:$M,'Work Package Breakdown'!$F:$F,'Summary by organisation'!$B$44,'Work Package Breakdown'!$G:$G,'Summary by organisation'!$D48,'Work Package Breakdown'!$C:$C,M$21)/1000000</f>
        <v>0</v>
      </c>
      <c r="N48" s="49">
        <f>SUMIFS('Work Package Breakdown'!$M:$M,'Work Package Breakdown'!$F:$F,'Summary by organisation'!$B$44,'Work Package Breakdown'!$G:$G,'Summary by organisation'!$D48,'Work Package Breakdown'!$C:$C,N$21)/1000000</f>
        <v>0</v>
      </c>
      <c r="O48" s="49">
        <f>SUMIFS('Work Package Breakdown'!$M:$M,'Work Package Breakdown'!$F:$F,'Summary by organisation'!$B$44,'Work Package Breakdown'!$G:$G,'Summary by organisation'!$D48,'Work Package Breakdown'!$C:$C,O$21)/1000000</f>
        <v>0</v>
      </c>
      <c r="P48" s="49">
        <f>SUMIFS('Work Package Breakdown'!$M:$M,'Work Package Breakdown'!$F:$F,'Summary by organisation'!$B$44,'Work Package Breakdown'!$G:$G,'Summary by organisation'!$D48,'Work Package Breakdown'!$C:$C,P$21)/1000000</f>
        <v>0</v>
      </c>
      <c r="Q48" s="49">
        <f>SUMIFS('Work Package Breakdown'!$M:$M,'Work Package Breakdown'!$F:$F,'Summary by organisation'!$B$44,'Work Package Breakdown'!$G:$G,'Summary by organisation'!$D48,'Work Package Breakdown'!$C:$C,Q$21)/1000000</f>
        <v>0</v>
      </c>
      <c r="R48" s="49">
        <f>SUMIFS('Work Package Breakdown'!$M:$M,'Work Package Breakdown'!$F:$F,'Summary by organisation'!$B$44,'Work Package Breakdown'!$G:$G,'Summary by organisation'!$D48,'Work Package Breakdown'!$C:$C,R$21)/1000000</f>
        <v>0</v>
      </c>
      <c r="S48" s="49">
        <f>SUMIFS('Work Package Breakdown'!$M:$M,'Work Package Breakdown'!$F:$F,'Summary by organisation'!$B$44,'Work Package Breakdown'!$G:$G,'Summary by organisation'!$D48,'Work Package Breakdown'!$C:$C,S$21)/1000000</f>
        <v>0</v>
      </c>
      <c r="T48" s="49">
        <f>SUMIFS('Work Package Breakdown'!$M:$M,'Work Package Breakdown'!$F:$F,'Summary by organisation'!$B$44,'Work Package Breakdown'!$G:$G,'Summary by organisation'!$D48,'Work Package Breakdown'!$C:$C,T$21)/1000000</f>
        <v>0</v>
      </c>
      <c r="U48" s="49">
        <f>SUMIFS('Work Package Breakdown'!$M:$M,'Work Package Breakdown'!$F:$F,'Summary by organisation'!$B$44,'Work Package Breakdown'!$G:$G,'Summary by organisation'!$D48,'Work Package Breakdown'!$C:$C,U$21)/1000000</f>
        <v>0</v>
      </c>
      <c r="V48" s="49">
        <f>SUMIFS('Work Package Breakdown'!$M:$M,'Work Package Breakdown'!$F:$F,'Summary by organisation'!$B$44,'Work Package Breakdown'!$G:$G,'Summary by organisation'!$D48,'Work Package Breakdown'!$C:$C,V$21)/1000000</f>
        <v>0</v>
      </c>
      <c r="W48" s="49">
        <f>SUMIFS('Work Package Breakdown'!$M:$M,'Work Package Breakdown'!$F:$F,'Summary by organisation'!$B$44,'Work Package Breakdown'!$G:$G,'Summary by organisation'!$D48,'Work Package Breakdown'!$C:$C,W$21)/1000000</f>
        <v>0</v>
      </c>
      <c r="X48" s="49">
        <f>SUMIFS('Work Package Breakdown'!$M:$M,'Work Package Breakdown'!$F:$F,'Summary by organisation'!$B$44,'Work Package Breakdown'!$G:$G,'Summary by organisation'!$D48,'Work Package Breakdown'!$C:$C,X$21)/1000000</f>
        <v>0</v>
      </c>
      <c r="Y48" s="49">
        <f>SUMIFS('Work Package Breakdown'!$M:$M,'Work Package Breakdown'!$F:$F,'Summary by organisation'!$B$44,'Work Package Breakdown'!$G:$G,'Summary by organisation'!$D48,'Work Package Breakdown'!$C:$C,Y$21)/1000000</f>
        <v>0</v>
      </c>
      <c r="Z48" s="49">
        <f>SUMIFS('Work Package Breakdown'!$M:$M,'Work Package Breakdown'!$F:$F,'Summary by organisation'!$B$44,'Work Package Breakdown'!$G:$G,'Summary by organisation'!$D48,'Work Package Breakdown'!$C:$C,Z$21)/1000000</f>
        <v>0</v>
      </c>
      <c r="AA48" s="49">
        <f>SUMIFS('Work Package Breakdown'!$M:$M,'Work Package Breakdown'!$F:$F,'Summary by organisation'!$B$44,'Work Package Breakdown'!$G:$G,'Summary by organisation'!$D48,'Work Package Breakdown'!$C:$C,AA$21)/1000000</f>
        <v>0</v>
      </c>
      <c r="AB48" s="49">
        <f>SUMIFS('Work Package Breakdown'!$M:$M,'Work Package Breakdown'!$F:$F,'Summary by organisation'!$B$44,'Work Package Breakdown'!$G:$G,'Summary by organisation'!$D48,'Work Package Breakdown'!$C:$C,AB$21)/1000000</f>
        <v>0</v>
      </c>
      <c r="AC48" s="49">
        <f>SUMIFS('Work Package Breakdown'!$M:$M,'Work Package Breakdown'!$F:$F,'Summary by organisation'!$B$44,'Work Package Breakdown'!$G:$G,'Summary by organisation'!$D48,'Work Package Breakdown'!$C:$C,AC$21)/1000000</f>
        <v>0</v>
      </c>
      <c r="AD48" s="49">
        <f>SUMIFS('Work Package Breakdown'!$M:$M,'Work Package Breakdown'!$F:$F,'Summary by organisation'!$B$44,'Work Package Breakdown'!$G:$G,'Summary by organisation'!$D48,'Work Package Breakdown'!$C:$C,AD$21)/1000000</f>
        <v>0</v>
      </c>
      <c r="AE48" s="49">
        <f>SUMIFS('Work Package Breakdown'!$M:$M,'Work Package Breakdown'!$F:$F,'Summary by organisation'!$B$44,'Work Package Breakdown'!$G:$G,'Summary by organisation'!$D48,'Work Package Breakdown'!$C:$C,AE$21)/1000000</f>
        <v>0</v>
      </c>
      <c r="AF48" s="49">
        <f>SUMIFS('Work Package Breakdown'!$M:$M,'Work Package Breakdown'!$F:$F,'Summary by organisation'!$B$44,'Work Package Breakdown'!$G:$G,'Summary by organisation'!$D48,'Work Package Breakdown'!$C:$C,AF$21)/1000000</f>
        <v>0</v>
      </c>
      <c r="AG48" s="49">
        <f>SUMIFS('Work Package Breakdown'!$M:$M,'Work Package Breakdown'!$F:$F,'Summary by organisation'!$B$44,'Work Package Breakdown'!$G:$G,'Summary by organisation'!$D48,'Work Package Breakdown'!$C:$C,AG$21)/1000000</f>
        <v>0</v>
      </c>
      <c r="AH48" s="49">
        <f>SUMIFS('Work Package Breakdown'!$M:$M,'Work Package Breakdown'!$F:$F,'Summary by organisation'!$B$44,'Work Package Breakdown'!$G:$G,'Summary by organisation'!$D48,'Work Package Breakdown'!$C:$C,AH$21)/1000000</f>
        <v>0</v>
      </c>
      <c r="AI48" s="49">
        <f>SUMIFS('Work Package Breakdown'!$M:$M,'Work Package Breakdown'!$F:$F,'Summary by organisation'!$B$44,'Work Package Breakdown'!$G:$G,'Summary by organisation'!$D48,'Work Package Breakdown'!$C:$C,AI$21)/1000000</f>
        <v>0</v>
      </c>
      <c r="AJ48" s="49">
        <f>SUMIFS('Work Package Breakdown'!$M:$M,'Work Package Breakdown'!$F:$F,'Summary by organisation'!$B$44,'Work Package Breakdown'!$G:$G,'Summary by organisation'!$D48,'Work Package Breakdown'!$C:$C,AJ$21)/1000000</f>
        <v>0</v>
      </c>
      <c r="AK48" s="49">
        <f>SUMIFS('Work Package Breakdown'!$M:$M,'Work Package Breakdown'!$F:$F,'Summary by organisation'!$B$44,'Work Package Breakdown'!$G:$G,'Summary by organisation'!$D48,'Work Package Breakdown'!$C:$C,AK$21)/1000000</f>
        <v>0</v>
      </c>
      <c r="AL48" s="49">
        <f>SUMIFS('Work Package Breakdown'!$M:$M,'Work Package Breakdown'!$F:$F,'Summary by organisation'!$B$44,'Work Package Breakdown'!$G:$G,'Summary by organisation'!$D48,'Work Package Breakdown'!$C:$C,AL$21)/1000000</f>
        <v>0</v>
      </c>
      <c r="AM48" s="50">
        <f t="shared" si="41"/>
        <v>0</v>
      </c>
    </row>
    <row r="49" spans="2:39" ht="15" customHeight="1">
      <c r="B49" s="89"/>
      <c r="C49" s="92"/>
      <c r="D49" s="57" t="s">
        <v>160</v>
      </c>
      <c r="E49" s="58">
        <f>SUMIFS('Work Package Breakdown'!M:M,'Work Package Breakdown'!$F:$F,'Summary by organisation'!$B$44,'Work Package Breakdown'!$G:$G,'Summary by organisation'!$D49)</f>
        <v>0</v>
      </c>
      <c r="F49" s="58">
        <f>SUMIFS('Work Package Breakdown'!N:N,'Work Package Breakdown'!$F:$F,'Summary by organisation'!$B$44,'Work Package Breakdown'!$G:$G,'Summary by organisation'!$D49)</f>
        <v>0</v>
      </c>
      <c r="G49" s="58">
        <f>SUMIFS('Work Package Breakdown'!O:O,'Work Package Breakdown'!$F:$F,'Summary by organisation'!$B$44,'Work Package Breakdown'!$G:$G,'Summary by organisation'!$D49)</f>
        <v>0</v>
      </c>
      <c r="I49" s="49">
        <f>SUMIFS('Work Package Breakdown'!$M:$M,'Work Package Breakdown'!$F:$F,'Summary by organisation'!$B$44,'Work Package Breakdown'!$G:$G,'Summary by organisation'!$D49,'Work Package Breakdown'!$C:$C,I$21)/1000000</f>
        <v>0</v>
      </c>
      <c r="J49" s="49">
        <f>SUMIFS('Work Package Breakdown'!$M:$M,'Work Package Breakdown'!$F:$F,'Summary by organisation'!$B$44,'Work Package Breakdown'!$G:$G,'Summary by organisation'!$D49,'Work Package Breakdown'!$C:$C,J$21)/1000000</f>
        <v>0</v>
      </c>
      <c r="K49" s="49">
        <f>SUMIFS('Work Package Breakdown'!$M:$M,'Work Package Breakdown'!$F:$F,'Summary by organisation'!$B$44,'Work Package Breakdown'!$G:$G,'Summary by organisation'!$D49,'Work Package Breakdown'!$C:$C,K$21)/1000000</f>
        <v>0</v>
      </c>
      <c r="L49" s="49">
        <f>SUMIFS('Work Package Breakdown'!$M:$M,'Work Package Breakdown'!$F:$F,'Summary by organisation'!$B$44,'Work Package Breakdown'!$G:$G,'Summary by organisation'!$D49,'Work Package Breakdown'!$C:$C,L$21)/1000000</f>
        <v>0</v>
      </c>
      <c r="M49" s="49">
        <f>SUMIFS('Work Package Breakdown'!$M:$M,'Work Package Breakdown'!$F:$F,'Summary by organisation'!$B$44,'Work Package Breakdown'!$G:$G,'Summary by organisation'!$D49,'Work Package Breakdown'!$C:$C,M$21)/1000000</f>
        <v>0</v>
      </c>
      <c r="N49" s="49">
        <f>SUMIFS('Work Package Breakdown'!$M:$M,'Work Package Breakdown'!$F:$F,'Summary by organisation'!$B$44,'Work Package Breakdown'!$G:$G,'Summary by organisation'!$D49,'Work Package Breakdown'!$C:$C,N$21)/1000000</f>
        <v>0</v>
      </c>
      <c r="O49" s="49">
        <f>SUMIFS('Work Package Breakdown'!$M:$M,'Work Package Breakdown'!$F:$F,'Summary by organisation'!$B$44,'Work Package Breakdown'!$G:$G,'Summary by organisation'!$D49,'Work Package Breakdown'!$C:$C,O$21)/1000000</f>
        <v>0</v>
      </c>
      <c r="P49" s="49">
        <f>SUMIFS('Work Package Breakdown'!$M:$M,'Work Package Breakdown'!$F:$F,'Summary by organisation'!$B$44,'Work Package Breakdown'!$G:$G,'Summary by organisation'!$D49,'Work Package Breakdown'!$C:$C,P$21)/1000000</f>
        <v>0</v>
      </c>
      <c r="Q49" s="49">
        <f>SUMIFS('Work Package Breakdown'!$M:$M,'Work Package Breakdown'!$F:$F,'Summary by organisation'!$B$44,'Work Package Breakdown'!$G:$G,'Summary by organisation'!$D49,'Work Package Breakdown'!$C:$C,Q$21)/1000000</f>
        <v>0</v>
      </c>
      <c r="R49" s="49">
        <f>SUMIFS('Work Package Breakdown'!$M:$M,'Work Package Breakdown'!$F:$F,'Summary by organisation'!$B$44,'Work Package Breakdown'!$G:$G,'Summary by organisation'!$D49,'Work Package Breakdown'!$C:$C,R$21)/1000000</f>
        <v>0</v>
      </c>
      <c r="S49" s="49">
        <f>SUMIFS('Work Package Breakdown'!$M:$M,'Work Package Breakdown'!$F:$F,'Summary by organisation'!$B$44,'Work Package Breakdown'!$G:$G,'Summary by organisation'!$D49,'Work Package Breakdown'!$C:$C,S$21)/1000000</f>
        <v>0</v>
      </c>
      <c r="T49" s="49">
        <f>SUMIFS('Work Package Breakdown'!$M:$M,'Work Package Breakdown'!$F:$F,'Summary by organisation'!$B$44,'Work Package Breakdown'!$G:$G,'Summary by organisation'!$D49,'Work Package Breakdown'!$C:$C,T$21)/1000000</f>
        <v>0</v>
      </c>
      <c r="U49" s="49">
        <f>SUMIFS('Work Package Breakdown'!$M:$M,'Work Package Breakdown'!$F:$F,'Summary by organisation'!$B$44,'Work Package Breakdown'!$G:$G,'Summary by organisation'!$D49,'Work Package Breakdown'!$C:$C,U$21)/1000000</f>
        <v>0</v>
      </c>
      <c r="V49" s="49">
        <f>SUMIFS('Work Package Breakdown'!$M:$M,'Work Package Breakdown'!$F:$F,'Summary by organisation'!$B$44,'Work Package Breakdown'!$G:$G,'Summary by organisation'!$D49,'Work Package Breakdown'!$C:$C,V$21)/1000000</f>
        <v>0</v>
      </c>
      <c r="W49" s="49">
        <f>SUMIFS('Work Package Breakdown'!$M:$M,'Work Package Breakdown'!$F:$F,'Summary by organisation'!$B$44,'Work Package Breakdown'!$G:$G,'Summary by organisation'!$D49,'Work Package Breakdown'!$C:$C,W$21)/1000000</f>
        <v>0</v>
      </c>
      <c r="X49" s="49">
        <f>SUMIFS('Work Package Breakdown'!$M:$M,'Work Package Breakdown'!$F:$F,'Summary by organisation'!$B$44,'Work Package Breakdown'!$G:$G,'Summary by organisation'!$D49,'Work Package Breakdown'!$C:$C,X$21)/1000000</f>
        <v>0</v>
      </c>
      <c r="Y49" s="49">
        <f>SUMIFS('Work Package Breakdown'!$M:$M,'Work Package Breakdown'!$F:$F,'Summary by organisation'!$B$44,'Work Package Breakdown'!$G:$G,'Summary by organisation'!$D49,'Work Package Breakdown'!$C:$C,Y$21)/1000000</f>
        <v>0</v>
      </c>
      <c r="Z49" s="49">
        <f>SUMIFS('Work Package Breakdown'!$M:$M,'Work Package Breakdown'!$F:$F,'Summary by organisation'!$B$44,'Work Package Breakdown'!$G:$G,'Summary by organisation'!$D49,'Work Package Breakdown'!$C:$C,Z$21)/1000000</f>
        <v>0</v>
      </c>
      <c r="AA49" s="49">
        <f>SUMIFS('Work Package Breakdown'!$M:$M,'Work Package Breakdown'!$F:$F,'Summary by organisation'!$B$44,'Work Package Breakdown'!$G:$G,'Summary by organisation'!$D49,'Work Package Breakdown'!$C:$C,AA$21)/1000000</f>
        <v>0</v>
      </c>
      <c r="AB49" s="49">
        <f>SUMIFS('Work Package Breakdown'!$M:$M,'Work Package Breakdown'!$F:$F,'Summary by organisation'!$B$44,'Work Package Breakdown'!$G:$G,'Summary by organisation'!$D49,'Work Package Breakdown'!$C:$C,AB$21)/1000000</f>
        <v>0</v>
      </c>
      <c r="AC49" s="49">
        <f>SUMIFS('Work Package Breakdown'!$M:$M,'Work Package Breakdown'!$F:$F,'Summary by organisation'!$B$44,'Work Package Breakdown'!$G:$G,'Summary by organisation'!$D49,'Work Package Breakdown'!$C:$C,AC$21)/1000000</f>
        <v>0</v>
      </c>
      <c r="AD49" s="49">
        <f>SUMIFS('Work Package Breakdown'!$M:$M,'Work Package Breakdown'!$F:$F,'Summary by organisation'!$B$44,'Work Package Breakdown'!$G:$G,'Summary by organisation'!$D49,'Work Package Breakdown'!$C:$C,AD$21)/1000000</f>
        <v>0</v>
      </c>
      <c r="AE49" s="49">
        <f>SUMIFS('Work Package Breakdown'!$M:$M,'Work Package Breakdown'!$F:$F,'Summary by organisation'!$B$44,'Work Package Breakdown'!$G:$G,'Summary by organisation'!$D49,'Work Package Breakdown'!$C:$C,AE$21)/1000000</f>
        <v>0</v>
      </c>
      <c r="AF49" s="49">
        <f>SUMIFS('Work Package Breakdown'!$M:$M,'Work Package Breakdown'!$F:$F,'Summary by organisation'!$B$44,'Work Package Breakdown'!$G:$G,'Summary by organisation'!$D49,'Work Package Breakdown'!$C:$C,AF$21)/1000000</f>
        <v>0</v>
      </c>
      <c r="AG49" s="49">
        <f>SUMIFS('Work Package Breakdown'!$M:$M,'Work Package Breakdown'!$F:$F,'Summary by organisation'!$B$44,'Work Package Breakdown'!$G:$G,'Summary by organisation'!$D49,'Work Package Breakdown'!$C:$C,AG$21)/1000000</f>
        <v>0</v>
      </c>
      <c r="AH49" s="49">
        <f>SUMIFS('Work Package Breakdown'!$M:$M,'Work Package Breakdown'!$F:$F,'Summary by organisation'!$B$44,'Work Package Breakdown'!$G:$G,'Summary by organisation'!$D49,'Work Package Breakdown'!$C:$C,AH$21)/1000000</f>
        <v>0</v>
      </c>
      <c r="AI49" s="49">
        <f>SUMIFS('Work Package Breakdown'!$M:$M,'Work Package Breakdown'!$F:$F,'Summary by organisation'!$B$44,'Work Package Breakdown'!$G:$G,'Summary by organisation'!$D49,'Work Package Breakdown'!$C:$C,AI$21)/1000000</f>
        <v>0</v>
      </c>
      <c r="AJ49" s="49">
        <f>SUMIFS('Work Package Breakdown'!$M:$M,'Work Package Breakdown'!$F:$F,'Summary by organisation'!$B$44,'Work Package Breakdown'!$G:$G,'Summary by organisation'!$D49,'Work Package Breakdown'!$C:$C,AJ$21)/1000000</f>
        <v>0</v>
      </c>
      <c r="AK49" s="49">
        <f>SUMIFS('Work Package Breakdown'!$M:$M,'Work Package Breakdown'!$F:$F,'Summary by organisation'!$B$44,'Work Package Breakdown'!$G:$G,'Summary by organisation'!$D49,'Work Package Breakdown'!$C:$C,AK$21)/1000000</f>
        <v>0</v>
      </c>
      <c r="AL49" s="49">
        <f>SUMIFS('Work Package Breakdown'!$M:$M,'Work Package Breakdown'!$F:$F,'Summary by organisation'!$B$44,'Work Package Breakdown'!$G:$G,'Summary by organisation'!$D49,'Work Package Breakdown'!$C:$C,AL$21)/1000000</f>
        <v>0</v>
      </c>
      <c r="AM49" s="50">
        <f t="shared" si="41"/>
        <v>0</v>
      </c>
    </row>
    <row r="50" spans="2:39" ht="15" customHeight="1">
      <c r="B50" s="89"/>
      <c r="C50" s="92"/>
      <c r="D50" s="57" t="s">
        <v>161</v>
      </c>
      <c r="E50" s="58">
        <f>SUMIFS('Work Package Breakdown'!M:M,'Work Package Breakdown'!$F:$F,'Summary by organisation'!$B$44,'Work Package Breakdown'!$G:$G,'Summary by organisation'!$D50)</f>
        <v>0</v>
      </c>
      <c r="F50" s="58">
        <f>SUMIFS('Work Package Breakdown'!N:N,'Work Package Breakdown'!$F:$F,'Summary by organisation'!$B$44,'Work Package Breakdown'!$G:$G,'Summary by organisation'!$D50)</f>
        <v>0</v>
      </c>
      <c r="G50" s="58">
        <f>SUMIFS('Work Package Breakdown'!O:O,'Work Package Breakdown'!$F:$F,'Summary by organisation'!$B$44,'Work Package Breakdown'!$G:$G,'Summary by organisation'!$D50)</f>
        <v>0</v>
      </c>
      <c r="I50" s="49">
        <f>SUMIFS('Work Package Breakdown'!$M:$M,'Work Package Breakdown'!$F:$F,'Summary by organisation'!$B$44,'Work Package Breakdown'!$G:$G,'Summary by organisation'!$D50,'Work Package Breakdown'!$C:$C,I$21)/1000000</f>
        <v>0</v>
      </c>
      <c r="J50" s="49">
        <f>SUMIFS('Work Package Breakdown'!$M:$M,'Work Package Breakdown'!$F:$F,'Summary by organisation'!$B$44,'Work Package Breakdown'!$G:$G,'Summary by organisation'!$D50,'Work Package Breakdown'!$C:$C,J$21)/1000000</f>
        <v>0</v>
      </c>
      <c r="K50" s="49">
        <f>SUMIFS('Work Package Breakdown'!$M:$M,'Work Package Breakdown'!$F:$F,'Summary by organisation'!$B$44,'Work Package Breakdown'!$G:$G,'Summary by organisation'!$D50,'Work Package Breakdown'!$C:$C,K$21)/1000000</f>
        <v>0</v>
      </c>
      <c r="L50" s="49">
        <f>SUMIFS('Work Package Breakdown'!$M:$M,'Work Package Breakdown'!$F:$F,'Summary by organisation'!$B$44,'Work Package Breakdown'!$G:$G,'Summary by organisation'!$D50,'Work Package Breakdown'!$C:$C,L$21)/1000000</f>
        <v>0</v>
      </c>
      <c r="M50" s="49">
        <f>SUMIFS('Work Package Breakdown'!$M:$M,'Work Package Breakdown'!$F:$F,'Summary by organisation'!$B$44,'Work Package Breakdown'!$G:$G,'Summary by organisation'!$D50,'Work Package Breakdown'!$C:$C,M$21)/1000000</f>
        <v>0</v>
      </c>
      <c r="N50" s="49">
        <f>SUMIFS('Work Package Breakdown'!$M:$M,'Work Package Breakdown'!$F:$F,'Summary by organisation'!$B$44,'Work Package Breakdown'!$G:$G,'Summary by organisation'!$D50,'Work Package Breakdown'!$C:$C,N$21)/1000000</f>
        <v>0</v>
      </c>
      <c r="O50" s="49">
        <f>SUMIFS('Work Package Breakdown'!$M:$M,'Work Package Breakdown'!$F:$F,'Summary by organisation'!$B$44,'Work Package Breakdown'!$G:$G,'Summary by organisation'!$D50,'Work Package Breakdown'!$C:$C,O$21)/1000000</f>
        <v>0</v>
      </c>
      <c r="P50" s="49">
        <f>SUMIFS('Work Package Breakdown'!$M:$M,'Work Package Breakdown'!$F:$F,'Summary by organisation'!$B$44,'Work Package Breakdown'!$G:$G,'Summary by organisation'!$D50,'Work Package Breakdown'!$C:$C,P$21)/1000000</f>
        <v>0</v>
      </c>
      <c r="Q50" s="49">
        <f>SUMIFS('Work Package Breakdown'!$M:$M,'Work Package Breakdown'!$F:$F,'Summary by organisation'!$B$44,'Work Package Breakdown'!$G:$G,'Summary by organisation'!$D50,'Work Package Breakdown'!$C:$C,Q$21)/1000000</f>
        <v>0</v>
      </c>
      <c r="R50" s="49">
        <f>SUMIFS('Work Package Breakdown'!$M:$M,'Work Package Breakdown'!$F:$F,'Summary by organisation'!$B$44,'Work Package Breakdown'!$G:$G,'Summary by organisation'!$D50,'Work Package Breakdown'!$C:$C,R$21)/1000000</f>
        <v>0</v>
      </c>
      <c r="S50" s="49">
        <f>SUMIFS('Work Package Breakdown'!$M:$M,'Work Package Breakdown'!$F:$F,'Summary by organisation'!$B$44,'Work Package Breakdown'!$G:$G,'Summary by organisation'!$D50,'Work Package Breakdown'!$C:$C,S$21)/1000000</f>
        <v>0</v>
      </c>
      <c r="T50" s="49">
        <f>SUMIFS('Work Package Breakdown'!$M:$M,'Work Package Breakdown'!$F:$F,'Summary by organisation'!$B$44,'Work Package Breakdown'!$G:$G,'Summary by organisation'!$D50,'Work Package Breakdown'!$C:$C,T$21)/1000000</f>
        <v>0</v>
      </c>
      <c r="U50" s="49">
        <f>SUMIFS('Work Package Breakdown'!$M:$M,'Work Package Breakdown'!$F:$F,'Summary by organisation'!$B$44,'Work Package Breakdown'!$G:$G,'Summary by organisation'!$D50,'Work Package Breakdown'!$C:$C,U$21)/1000000</f>
        <v>0</v>
      </c>
      <c r="V50" s="49">
        <f>SUMIFS('Work Package Breakdown'!$M:$M,'Work Package Breakdown'!$F:$F,'Summary by organisation'!$B$44,'Work Package Breakdown'!$G:$G,'Summary by organisation'!$D50,'Work Package Breakdown'!$C:$C,V$21)/1000000</f>
        <v>0</v>
      </c>
      <c r="W50" s="49">
        <f>SUMIFS('Work Package Breakdown'!$M:$M,'Work Package Breakdown'!$F:$F,'Summary by organisation'!$B$44,'Work Package Breakdown'!$G:$G,'Summary by organisation'!$D50,'Work Package Breakdown'!$C:$C,W$21)/1000000</f>
        <v>0</v>
      </c>
      <c r="X50" s="49">
        <f>SUMIFS('Work Package Breakdown'!$M:$M,'Work Package Breakdown'!$F:$F,'Summary by organisation'!$B$44,'Work Package Breakdown'!$G:$G,'Summary by organisation'!$D50,'Work Package Breakdown'!$C:$C,X$21)/1000000</f>
        <v>0</v>
      </c>
      <c r="Y50" s="49">
        <f>SUMIFS('Work Package Breakdown'!$M:$M,'Work Package Breakdown'!$F:$F,'Summary by organisation'!$B$44,'Work Package Breakdown'!$G:$G,'Summary by organisation'!$D50,'Work Package Breakdown'!$C:$C,Y$21)/1000000</f>
        <v>0</v>
      </c>
      <c r="Z50" s="49">
        <f>SUMIFS('Work Package Breakdown'!$M:$M,'Work Package Breakdown'!$F:$F,'Summary by organisation'!$B$44,'Work Package Breakdown'!$G:$G,'Summary by organisation'!$D50,'Work Package Breakdown'!$C:$C,Z$21)/1000000</f>
        <v>0</v>
      </c>
      <c r="AA50" s="49">
        <f>SUMIFS('Work Package Breakdown'!$M:$M,'Work Package Breakdown'!$F:$F,'Summary by organisation'!$B$44,'Work Package Breakdown'!$G:$G,'Summary by organisation'!$D50,'Work Package Breakdown'!$C:$C,AA$21)/1000000</f>
        <v>0</v>
      </c>
      <c r="AB50" s="49">
        <f>SUMIFS('Work Package Breakdown'!$M:$M,'Work Package Breakdown'!$F:$F,'Summary by organisation'!$B$44,'Work Package Breakdown'!$G:$G,'Summary by organisation'!$D50,'Work Package Breakdown'!$C:$C,AB$21)/1000000</f>
        <v>0</v>
      </c>
      <c r="AC50" s="49">
        <f>SUMIFS('Work Package Breakdown'!$M:$M,'Work Package Breakdown'!$F:$F,'Summary by organisation'!$B$44,'Work Package Breakdown'!$G:$G,'Summary by organisation'!$D50,'Work Package Breakdown'!$C:$C,AC$21)/1000000</f>
        <v>0</v>
      </c>
      <c r="AD50" s="49">
        <f>SUMIFS('Work Package Breakdown'!$M:$M,'Work Package Breakdown'!$F:$F,'Summary by organisation'!$B$44,'Work Package Breakdown'!$G:$G,'Summary by organisation'!$D50,'Work Package Breakdown'!$C:$C,AD$21)/1000000</f>
        <v>0</v>
      </c>
      <c r="AE50" s="49">
        <f>SUMIFS('Work Package Breakdown'!$M:$M,'Work Package Breakdown'!$F:$F,'Summary by organisation'!$B$44,'Work Package Breakdown'!$G:$G,'Summary by organisation'!$D50,'Work Package Breakdown'!$C:$C,AE$21)/1000000</f>
        <v>0</v>
      </c>
      <c r="AF50" s="49">
        <f>SUMIFS('Work Package Breakdown'!$M:$M,'Work Package Breakdown'!$F:$F,'Summary by organisation'!$B$44,'Work Package Breakdown'!$G:$G,'Summary by organisation'!$D50,'Work Package Breakdown'!$C:$C,AF$21)/1000000</f>
        <v>0</v>
      </c>
      <c r="AG50" s="49">
        <f>SUMIFS('Work Package Breakdown'!$M:$M,'Work Package Breakdown'!$F:$F,'Summary by organisation'!$B$44,'Work Package Breakdown'!$G:$G,'Summary by organisation'!$D50,'Work Package Breakdown'!$C:$C,AG$21)/1000000</f>
        <v>0</v>
      </c>
      <c r="AH50" s="49">
        <f>SUMIFS('Work Package Breakdown'!$M:$M,'Work Package Breakdown'!$F:$F,'Summary by organisation'!$B$44,'Work Package Breakdown'!$G:$G,'Summary by organisation'!$D50,'Work Package Breakdown'!$C:$C,AH$21)/1000000</f>
        <v>0</v>
      </c>
      <c r="AI50" s="49">
        <f>SUMIFS('Work Package Breakdown'!$M:$M,'Work Package Breakdown'!$F:$F,'Summary by organisation'!$B$44,'Work Package Breakdown'!$G:$G,'Summary by organisation'!$D50,'Work Package Breakdown'!$C:$C,AI$21)/1000000</f>
        <v>0</v>
      </c>
      <c r="AJ50" s="49">
        <f>SUMIFS('Work Package Breakdown'!$M:$M,'Work Package Breakdown'!$F:$F,'Summary by organisation'!$B$44,'Work Package Breakdown'!$G:$G,'Summary by organisation'!$D50,'Work Package Breakdown'!$C:$C,AJ$21)/1000000</f>
        <v>0</v>
      </c>
      <c r="AK50" s="49">
        <f>SUMIFS('Work Package Breakdown'!$M:$M,'Work Package Breakdown'!$F:$F,'Summary by organisation'!$B$44,'Work Package Breakdown'!$G:$G,'Summary by organisation'!$D50,'Work Package Breakdown'!$C:$C,AK$21)/1000000</f>
        <v>0</v>
      </c>
      <c r="AL50" s="49">
        <f>SUMIFS('Work Package Breakdown'!$M:$M,'Work Package Breakdown'!$F:$F,'Summary by organisation'!$B$44,'Work Package Breakdown'!$G:$G,'Summary by organisation'!$D50,'Work Package Breakdown'!$C:$C,AL$21)/1000000</f>
        <v>0</v>
      </c>
      <c r="AM50" s="50">
        <f t="shared" si="41"/>
        <v>0</v>
      </c>
    </row>
    <row r="51" spans="2:39" ht="15" customHeight="1">
      <c r="B51" s="94"/>
      <c r="C51" s="93"/>
      <c r="D51" s="59" t="s">
        <v>162</v>
      </c>
      <c r="E51" s="58">
        <f>SUMIFS('Work Package Breakdown'!M:M,'Work Package Breakdown'!$F:$F,'Summary by organisation'!$B$44,'Work Package Breakdown'!$G:$G,'Summary by organisation'!$D51)</f>
        <v>0</v>
      </c>
      <c r="F51" s="58">
        <f>SUMIFS('Work Package Breakdown'!N:N,'Work Package Breakdown'!$F:$F,'Summary by organisation'!$B$44,'Work Package Breakdown'!$G:$G,'Summary by organisation'!$D51)</f>
        <v>0</v>
      </c>
      <c r="G51" s="58">
        <f>SUMIFS('Work Package Breakdown'!O:O,'Work Package Breakdown'!$F:$F,'Summary by organisation'!$B$44,'Work Package Breakdown'!$G:$G,'Summary by organisation'!$D51)</f>
        <v>0</v>
      </c>
      <c r="I51" s="49">
        <f>SUMIFS('Work Package Breakdown'!$M:$M,'Work Package Breakdown'!$F:$F,'Summary by organisation'!$B$44,'Work Package Breakdown'!$G:$G,'Summary by organisation'!$D51,'Work Package Breakdown'!$C:$C,I$21)/1000000</f>
        <v>0</v>
      </c>
      <c r="J51" s="49">
        <f>SUMIFS('Work Package Breakdown'!$M:$M,'Work Package Breakdown'!$F:$F,'Summary by organisation'!$B$44,'Work Package Breakdown'!$G:$G,'Summary by organisation'!$D51,'Work Package Breakdown'!$C:$C,J$21)/1000000</f>
        <v>0</v>
      </c>
      <c r="K51" s="49">
        <f>SUMIFS('Work Package Breakdown'!$M:$M,'Work Package Breakdown'!$F:$F,'Summary by organisation'!$B$44,'Work Package Breakdown'!$G:$G,'Summary by organisation'!$D51,'Work Package Breakdown'!$C:$C,K$21)/1000000</f>
        <v>0</v>
      </c>
      <c r="L51" s="49">
        <f>SUMIFS('Work Package Breakdown'!$M:$M,'Work Package Breakdown'!$F:$F,'Summary by organisation'!$B$44,'Work Package Breakdown'!$G:$G,'Summary by organisation'!$D51,'Work Package Breakdown'!$C:$C,L$21)/1000000</f>
        <v>0</v>
      </c>
      <c r="M51" s="49">
        <f>SUMIFS('Work Package Breakdown'!$M:$M,'Work Package Breakdown'!$F:$F,'Summary by organisation'!$B$44,'Work Package Breakdown'!$G:$G,'Summary by organisation'!$D51,'Work Package Breakdown'!$C:$C,M$21)/1000000</f>
        <v>0</v>
      </c>
      <c r="N51" s="49">
        <f>SUMIFS('Work Package Breakdown'!$M:$M,'Work Package Breakdown'!$F:$F,'Summary by organisation'!$B$44,'Work Package Breakdown'!$G:$G,'Summary by organisation'!$D51,'Work Package Breakdown'!$C:$C,N$21)/1000000</f>
        <v>0</v>
      </c>
      <c r="O51" s="49">
        <f>SUMIFS('Work Package Breakdown'!$M:$M,'Work Package Breakdown'!$F:$F,'Summary by organisation'!$B$44,'Work Package Breakdown'!$G:$G,'Summary by organisation'!$D51,'Work Package Breakdown'!$C:$C,O$21)/1000000</f>
        <v>0</v>
      </c>
      <c r="P51" s="49">
        <f>SUMIFS('Work Package Breakdown'!$M:$M,'Work Package Breakdown'!$F:$F,'Summary by organisation'!$B$44,'Work Package Breakdown'!$G:$G,'Summary by organisation'!$D51,'Work Package Breakdown'!$C:$C,P$21)/1000000</f>
        <v>0</v>
      </c>
      <c r="Q51" s="49">
        <f>SUMIFS('Work Package Breakdown'!$M:$M,'Work Package Breakdown'!$F:$F,'Summary by organisation'!$B$44,'Work Package Breakdown'!$G:$G,'Summary by organisation'!$D51,'Work Package Breakdown'!$C:$C,Q$21)/1000000</f>
        <v>0</v>
      </c>
      <c r="R51" s="49">
        <f>SUMIFS('Work Package Breakdown'!$M:$M,'Work Package Breakdown'!$F:$F,'Summary by organisation'!$B$44,'Work Package Breakdown'!$G:$G,'Summary by organisation'!$D51,'Work Package Breakdown'!$C:$C,R$21)/1000000</f>
        <v>0</v>
      </c>
      <c r="S51" s="49">
        <f>SUMIFS('Work Package Breakdown'!$M:$M,'Work Package Breakdown'!$F:$F,'Summary by organisation'!$B$44,'Work Package Breakdown'!$G:$G,'Summary by organisation'!$D51,'Work Package Breakdown'!$C:$C,S$21)/1000000</f>
        <v>0</v>
      </c>
      <c r="T51" s="49">
        <f>SUMIFS('Work Package Breakdown'!$M:$M,'Work Package Breakdown'!$F:$F,'Summary by organisation'!$B$44,'Work Package Breakdown'!$G:$G,'Summary by organisation'!$D51,'Work Package Breakdown'!$C:$C,T$21)/1000000</f>
        <v>0</v>
      </c>
      <c r="U51" s="49">
        <f>SUMIFS('Work Package Breakdown'!$M:$M,'Work Package Breakdown'!$F:$F,'Summary by organisation'!$B$44,'Work Package Breakdown'!$G:$G,'Summary by organisation'!$D51,'Work Package Breakdown'!$C:$C,U$21)/1000000</f>
        <v>0</v>
      </c>
      <c r="V51" s="49">
        <f>SUMIFS('Work Package Breakdown'!$M:$M,'Work Package Breakdown'!$F:$F,'Summary by organisation'!$B$44,'Work Package Breakdown'!$G:$G,'Summary by organisation'!$D51,'Work Package Breakdown'!$C:$C,V$21)/1000000</f>
        <v>0</v>
      </c>
      <c r="W51" s="49">
        <f>SUMIFS('Work Package Breakdown'!$M:$M,'Work Package Breakdown'!$F:$F,'Summary by organisation'!$B$44,'Work Package Breakdown'!$G:$G,'Summary by organisation'!$D51,'Work Package Breakdown'!$C:$C,W$21)/1000000</f>
        <v>0</v>
      </c>
      <c r="X51" s="49">
        <f>SUMIFS('Work Package Breakdown'!$M:$M,'Work Package Breakdown'!$F:$F,'Summary by organisation'!$B$44,'Work Package Breakdown'!$G:$G,'Summary by organisation'!$D51,'Work Package Breakdown'!$C:$C,X$21)/1000000</f>
        <v>0</v>
      </c>
      <c r="Y51" s="49">
        <f>SUMIFS('Work Package Breakdown'!$M:$M,'Work Package Breakdown'!$F:$F,'Summary by organisation'!$B$44,'Work Package Breakdown'!$G:$G,'Summary by organisation'!$D51,'Work Package Breakdown'!$C:$C,Y$21)/1000000</f>
        <v>0</v>
      </c>
      <c r="Z51" s="49">
        <f>SUMIFS('Work Package Breakdown'!$M:$M,'Work Package Breakdown'!$F:$F,'Summary by organisation'!$B$44,'Work Package Breakdown'!$G:$G,'Summary by organisation'!$D51,'Work Package Breakdown'!$C:$C,Z$21)/1000000</f>
        <v>0</v>
      </c>
      <c r="AA51" s="49">
        <f>SUMIFS('Work Package Breakdown'!$M:$M,'Work Package Breakdown'!$F:$F,'Summary by organisation'!$B$44,'Work Package Breakdown'!$G:$G,'Summary by organisation'!$D51,'Work Package Breakdown'!$C:$C,AA$21)/1000000</f>
        <v>0</v>
      </c>
      <c r="AB51" s="49">
        <f>SUMIFS('Work Package Breakdown'!$M:$M,'Work Package Breakdown'!$F:$F,'Summary by organisation'!$B$44,'Work Package Breakdown'!$G:$G,'Summary by organisation'!$D51,'Work Package Breakdown'!$C:$C,AB$21)/1000000</f>
        <v>0</v>
      </c>
      <c r="AC51" s="49">
        <f>SUMIFS('Work Package Breakdown'!$M:$M,'Work Package Breakdown'!$F:$F,'Summary by organisation'!$B$44,'Work Package Breakdown'!$G:$G,'Summary by organisation'!$D51,'Work Package Breakdown'!$C:$C,AC$21)/1000000</f>
        <v>0</v>
      </c>
      <c r="AD51" s="49">
        <f>SUMIFS('Work Package Breakdown'!$M:$M,'Work Package Breakdown'!$F:$F,'Summary by organisation'!$B$44,'Work Package Breakdown'!$G:$G,'Summary by organisation'!$D51,'Work Package Breakdown'!$C:$C,AD$21)/1000000</f>
        <v>0</v>
      </c>
      <c r="AE51" s="49">
        <f>SUMIFS('Work Package Breakdown'!$M:$M,'Work Package Breakdown'!$F:$F,'Summary by organisation'!$B$44,'Work Package Breakdown'!$G:$G,'Summary by organisation'!$D51,'Work Package Breakdown'!$C:$C,AE$21)/1000000</f>
        <v>0</v>
      </c>
      <c r="AF51" s="49">
        <f>SUMIFS('Work Package Breakdown'!$M:$M,'Work Package Breakdown'!$F:$F,'Summary by organisation'!$B$44,'Work Package Breakdown'!$G:$G,'Summary by organisation'!$D51,'Work Package Breakdown'!$C:$C,AF$21)/1000000</f>
        <v>0</v>
      </c>
      <c r="AG51" s="49">
        <f>SUMIFS('Work Package Breakdown'!$M:$M,'Work Package Breakdown'!$F:$F,'Summary by organisation'!$B$44,'Work Package Breakdown'!$G:$G,'Summary by organisation'!$D51,'Work Package Breakdown'!$C:$C,AG$21)/1000000</f>
        <v>0</v>
      </c>
      <c r="AH51" s="49">
        <f>SUMIFS('Work Package Breakdown'!$M:$M,'Work Package Breakdown'!$F:$F,'Summary by organisation'!$B$44,'Work Package Breakdown'!$G:$G,'Summary by organisation'!$D51,'Work Package Breakdown'!$C:$C,AH$21)/1000000</f>
        <v>0</v>
      </c>
      <c r="AI51" s="49">
        <f>SUMIFS('Work Package Breakdown'!$M:$M,'Work Package Breakdown'!$F:$F,'Summary by organisation'!$B$44,'Work Package Breakdown'!$G:$G,'Summary by organisation'!$D51,'Work Package Breakdown'!$C:$C,AI$21)/1000000</f>
        <v>0</v>
      </c>
      <c r="AJ51" s="49">
        <f>SUMIFS('Work Package Breakdown'!$M:$M,'Work Package Breakdown'!$F:$F,'Summary by organisation'!$B$44,'Work Package Breakdown'!$G:$G,'Summary by organisation'!$D51,'Work Package Breakdown'!$C:$C,AJ$21)/1000000</f>
        <v>0</v>
      </c>
      <c r="AK51" s="49">
        <f>SUMIFS('Work Package Breakdown'!$M:$M,'Work Package Breakdown'!$F:$F,'Summary by organisation'!$B$44,'Work Package Breakdown'!$G:$G,'Summary by organisation'!$D51,'Work Package Breakdown'!$C:$C,AK$21)/1000000</f>
        <v>0</v>
      </c>
      <c r="AL51" s="49">
        <f>SUMIFS('Work Package Breakdown'!$M:$M,'Work Package Breakdown'!$F:$F,'Summary by organisation'!$B$44,'Work Package Breakdown'!$G:$G,'Summary by organisation'!$D51,'Work Package Breakdown'!$C:$C,AL$21)/1000000</f>
        <v>0</v>
      </c>
      <c r="AM51" s="50">
        <f t="shared" si="41"/>
        <v>0</v>
      </c>
    </row>
    <row r="52" spans="2:39">
      <c r="B52" s="6"/>
      <c r="C52" s="60"/>
      <c r="D52" s="61">
        <f>B44</f>
        <v>0</v>
      </c>
      <c r="E52" s="62">
        <f t="shared" ref="E52" si="42">SUM(E44:E51)</f>
        <v>0</v>
      </c>
      <c r="F52" s="62">
        <f t="shared" ref="F52" si="43">SUM(F44:F51)</f>
        <v>0</v>
      </c>
      <c r="G52" s="62">
        <f t="shared" ref="G52" si="44">SUM(G44:G51)</f>
        <v>0</v>
      </c>
      <c r="I52" s="50">
        <f>SUM(I44:I51)</f>
        <v>0</v>
      </c>
      <c r="J52" s="50">
        <f t="shared" ref="J52" si="45">SUM(J44:J51)</f>
        <v>0</v>
      </c>
      <c r="K52" s="50">
        <f t="shared" ref="K52" si="46">SUM(K44:K51)</f>
        <v>0</v>
      </c>
      <c r="L52" s="50">
        <f t="shared" ref="L52" si="47">SUM(L44:L51)</f>
        <v>0</v>
      </c>
      <c r="M52" s="50">
        <f t="shared" ref="M52" si="48">SUM(M44:M51)</f>
        <v>0</v>
      </c>
      <c r="N52" s="50">
        <f t="shared" ref="N52" si="49">SUM(N44:N51)</f>
        <v>0</v>
      </c>
      <c r="O52" s="50">
        <f t="shared" ref="O52" si="50">SUM(O44:O51)</f>
        <v>0</v>
      </c>
      <c r="P52" s="50">
        <f t="shared" ref="P52" si="51">SUM(P44:P51)</f>
        <v>0</v>
      </c>
      <c r="Q52" s="50">
        <f t="shared" ref="Q52" si="52">SUM(Q44:Q51)</f>
        <v>0</v>
      </c>
      <c r="R52" s="50">
        <f t="shared" ref="R52" si="53">SUM(R44:R51)</f>
        <v>0</v>
      </c>
      <c r="S52" s="50">
        <f t="shared" ref="S52" si="54">SUM(S44:S51)</f>
        <v>0</v>
      </c>
      <c r="T52" s="50">
        <f t="shared" ref="T52" si="55">SUM(T44:T51)</f>
        <v>0</v>
      </c>
      <c r="U52" s="50">
        <f t="shared" ref="U52" si="56">SUM(U44:U51)</f>
        <v>0</v>
      </c>
      <c r="V52" s="50">
        <f t="shared" ref="V52" si="57">SUM(V44:V51)</f>
        <v>0</v>
      </c>
      <c r="W52" s="50">
        <f t="shared" ref="W52" si="58">SUM(W44:W51)</f>
        <v>0</v>
      </c>
      <c r="X52" s="50">
        <f t="shared" ref="X52" si="59">SUM(X44:X51)</f>
        <v>0</v>
      </c>
      <c r="Y52" s="50">
        <f t="shared" ref="Y52" si="60">SUM(Y44:Y51)</f>
        <v>0</v>
      </c>
      <c r="Z52" s="50">
        <f t="shared" ref="Z52" si="61">SUM(Z44:Z51)</f>
        <v>0</v>
      </c>
      <c r="AA52" s="50">
        <f t="shared" ref="AA52" si="62">SUM(AA44:AA51)</f>
        <v>0</v>
      </c>
      <c r="AB52" s="50">
        <f t="shared" ref="AB52" si="63">SUM(AB44:AB51)</f>
        <v>0</v>
      </c>
      <c r="AC52" s="50">
        <f t="shared" ref="AC52" si="64">SUM(AC44:AC51)</f>
        <v>0</v>
      </c>
      <c r="AD52" s="50">
        <f t="shared" ref="AD52" si="65">SUM(AD44:AD51)</f>
        <v>0</v>
      </c>
      <c r="AE52" s="50">
        <f t="shared" ref="AE52" si="66">SUM(AE44:AE51)</f>
        <v>0</v>
      </c>
      <c r="AF52" s="50">
        <f t="shared" ref="AF52" si="67">SUM(AF44:AF51)</f>
        <v>0</v>
      </c>
      <c r="AG52" s="50">
        <f t="shared" ref="AG52" si="68">SUM(AG44:AG51)</f>
        <v>0</v>
      </c>
      <c r="AH52" s="50">
        <f t="shared" ref="AH52" si="69">SUM(AH44:AH51)</f>
        <v>0</v>
      </c>
      <c r="AI52" s="50">
        <f t="shared" ref="AI52" si="70">SUM(AI44:AI51)</f>
        <v>0</v>
      </c>
      <c r="AJ52" s="50">
        <f t="shared" ref="AJ52" si="71">SUM(AJ44:AJ51)</f>
        <v>0</v>
      </c>
      <c r="AK52" s="50">
        <f t="shared" ref="AK52" si="72">SUM(AK44:AK51)</f>
        <v>0</v>
      </c>
      <c r="AL52" s="50">
        <f t="shared" ref="AL52" si="73">SUM(AL44:AL51)</f>
        <v>0</v>
      </c>
      <c r="AM52" s="50">
        <f>SUM(I52:AL52)</f>
        <v>0</v>
      </c>
    </row>
    <row r="53" spans="2:39">
      <c r="B53" s="60"/>
      <c r="C53" s="60"/>
      <c r="D53" s="60"/>
      <c r="E53" s="60"/>
      <c r="F53" s="60"/>
      <c r="G53" s="60"/>
    </row>
    <row r="54" spans="2:39" ht="24">
      <c r="B54" s="65" t="s">
        <v>44</v>
      </c>
      <c r="C54" s="65" t="s">
        <v>128</v>
      </c>
      <c r="D54" s="65" t="s">
        <v>154</v>
      </c>
      <c r="E54" s="65" t="s">
        <v>143</v>
      </c>
      <c r="F54" s="65" t="s">
        <v>144</v>
      </c>
      <c r="G54" s="65" t="s">
        <v>74</v>
      </c>
      <c r="I54" s="52" t="s">
        <v>97</v>
      </c>
      <c r="J54" s="52" t="s">
        <v>98</v>
      </c>
      <c r="K54" s="52" t="s">
        <v>99</v>
      </c>
      <c r="L54" s="52" t="s">
        <v>100</v>
      </c>
      <c r="M54" s="52" t="s">
        <v>101</v>
      </c>
      <c r="N54" s="52" t="s">
        <v>102</v>
      </c>
      <c r="O54" s="52" t="s">
        <v>103</v>
      </c>
      <c r="P54" s="52" t="s">
        <v>104</v>
      </c>
      <c r="Q54" s="52" t="s">
        <v>105</v>
      </c>
      <c r="R54" s="52" t="s">
        <v>106</v>
      </c>
      <c r="S54" s="52" t="s">
        <v>107</v>
      </c>
      <c r="T54" s="52" t="s">
        <v>108</v>
      </c>
      <c r="U54" s="52" t="s">
        <v>109</v>
      </c>
      <c r="V54" s="52" t="s">
        <v>110</v>
      </c>
      <c r="W54" s="52" t="s">
        <v>111</v>
      </c>
      <c r="X54" s="52" t="s">
        <v>112</v>
      </c>
      <c r="Y54" s="52" t="s">
        <v>113</v>
      </c>
      <c r="Z54" s="52" t="s">
        <v>114</v>
      </c>
      <c r="AA54" s="52" t="s">
        <v>115</v>
      </c>
      <c r="AB54" s="52" t="s">
        <v>116</v>
      </c>
      <c r="AC54" s="52" t="s">
        <v>117</v>
      </c>
      <c r="AD54" s="52" t="s">
        <v>118</v>
      </c>
      <c r="AE54" s="52" t="s">
        <v>119</v>
      </c>
      <c r="AF54" s="52" t="s">
        <v>120</v>
      </c>
      <c r="AG54" s="52" t="s">
        <v>121</v>
      </c>
      <c r="AH54" s="52" t="s">
        <v>122</v>
      </c>
      <c r="AI54" s="52" t="s">
        <v>123</v>
      </c>
      <c r="AJ54" s="52" t="s">
        <v>124</v>
      </c>
      <c r="AK54" s="52" t="s">
        <v>125</v>
      </c>
      <c r="AL54" s="52" t="s">
        <v>126</v>
      </c>
    </row>
    <row r="55" spans="2:39" ht="15" customHeight="1">
      <c r="B55" s="88">
        <f>B10</f>
        <v>0</v>
      </c>
      <c r="C55" s="91" t="str">
        <f>C10</f>
        <v/>
      </c>
      <c r="D55" s="57" t="s">
        <v>155</v>
      </c>
      <c r="E55" s="58">
        <f>SUMIFS('Work Package Breakdown'!M:M,'Work Package Breakdown'!$F:$F,'Summary by organisation'!$B$55,'Work Package Breakdown'!$G:$G,'Summary by organisation'!$D55)</f>
        <v>0</v>
      </c>
      <c r="F55" s="58">
        <f>SUMIFS('Work Package Breakdown'!N:N,'Work Package Breakdown'!$F:$F,'Summary by organisation'!$B$55,'Work Package Breakdown'!$G:$G,'Summary by organisation'!$D55)</f>
        <v>0</v>
      </c>
      <c r="G55" s="58">
        <f>SUMIFS('Work Package Breakdown'!O:O,'Work Package Breakdown'!$F:$F,'Summary by organisation'!$B$55,'Work Package Breakdown'!$G:$G,'Summary by organisation'!$D55)</f>
        <v>0</v>
      </c>
      <c r="I55" s="49">
        <f>SUMIFS('Work Package Breakdown'!$M:$M,'Work Package Breakdown'!$F:$F,'Summary by organisation'!$B$55,'Work Package Breakdown'!$G:$G,'Summary by organisation'!$D55,'Work Package Breakdown'!$C:$C,I$21)/1000000</f>
        <v>0</v>
      </c>
      <c r="J55" s="49">
        <f>SUMIFS('Work Package Breakdown'!$M:$M,'Work Package Breakdown'!$F:$F,'Summary by organisation'!$B$55,'Work Package Breakdown'!$G:$G,'Summary by organisation'!$D55,'Work Package Breakdown'!$C:$C,J$21)/1000000</f>
        <v>0</v>
      </c>
      <c r="K55" s="49">
        <f>SUMIFS('Work Package Breakdown'!$M:$M,'Work Package Breakdown'!$F:$F,'Summary by organisation'!$B$55,'Work Package Breakdown'!$G:$G,'Summary by organisation'!$D55,'Work Package Breakdown'!$C:$C,K$21)/1000000</f>
        <v>0</v>
      </c>
      <c r="L55" s="49">
        <f>SUMIFS('Work Package Breakdown'!$M:$M,'Work Package Breakdown'!$F:$F,'Summary by organisation'!$B$55,'Work Package Breakdown'!$G:$G,'Summary by organisation'!$D55,'Work Package Breakdown'!$C:$C,L$21)/1000000</f>
        <v>0</v>
      </c>
      <c r="M55" s="49">
        <f>SUMIFS('Work Package Breakdown'!$M:$M,'Work Package Breakdown'!$F:$F,'Summary by organisation'!$B$55,'Work Package Breakdown'!$G:$G,'Summary by organisation'!$D55,'Work Package Breakdown'!$C:$C,M$21)/1000000</f>
        <v>0</v>
      </c>
      <c r="N55" s="49">
        <f>SUMIFS('Work Package Breakdown'!$M:$M,'Work Package Breakdown'!$F:$F,'Summary by organisation'!$B$55,'Work Package Breakdown'!$G:$G,'Summary by organisation'!$D55,'Work Package Breakdown'!$C:$C,N$21)/1000000</f>
        <v>0</v>
      </c>
      <c r="O55" s="49">
        <f>SUMIFS('Work Package Breakdown'!$M:$M,'Work Package Breakdown'!$F:$F,'Summary by organisation'!$B$55,'Work Package Breakdown'!$G:$G,'Summary by organisation'!$D55,'Work Package Breakdown'!$C:$C,O$21)/1000000</f>
        <v>0</v>
      </c>
      <c r="P55" s="49">
        <f>SUMIFS('Work Package Breakdown'!$M:$M,'Work Package Breakdown'!$F:$F,'Summary by organisation'!$B$55,'Work Package Breakdown'!$G:$G,'Summary by organisation'!$D55,'Work Package Breakdown'!$C:$C,P$21)/1000000</f>
        <v>0</v>
      </c>
      <c r="Q55" s="49">
        <f>SUMIFS('Work Package Breakdown'!$M:$M,'Work Package Breakdown'!$F:$F,'Summary by organisation'!$B$55,'Work Package Breakdown'!$G:$G,'Summary by organisation'!$D55,'Work Package Breakdown'!$C:$C,Q$21)/1000000</f>
        <v>0</v>
      </c>
      <c r="R55" s="49">
        <f>SUMIFS('Work Package Breakdown'!$M:$M,'Work Package Breakdown'!$F:$F,'Summary by organisation'!$B$55,'Work Package Breakdown'!$G:$G,'Summary by organisation'!$D55,'Work Package Breakdown'!$C:$C,R$21)/1000000</f>
        <v>0</v>
      </c>
      <c r="S55" s="49">
        <f>SUMIFS('Work Package Breakdown'!$M:$M,'Work Package Breakdown'!$F:$F,'Summary by organisation'!$B$55,'Work Package Breakdown'!$G:$G,'Summary by organisation'!$D55,'Work Package Breakdown'!$C:$C,S$21)/1000000</f>
        <v>0</v>
      </c>
      <c r="T55" s="49">
        <f>SUMIFS('Work Package Breakdown'!$M:$M,'Work Package Breakdown'!$F:$F,'Summary by organisation'!$B$55,'Work Package Breakdown'!$G:$G,'Summary by organisation'!$D55,'Work Package Breakdown'!$C:$C,T$21)/1000000</f>
        <v>0</v>
      </c>
      <c r="U55" s="49">
        <f>SUMIFS('Work Package Breakdown'!$M:$M,'Work Package Breakdown'!$F:$F,'Summary by organisation'!$B$55,'Work Package Breakdown'!$G:$G,'Summary by organisation'!$D55,'Work Package Breakdown'!$C:$C,U$21)/1000000</f>
        <v>0</v>
      </c>
      <c r="V55" s="49">
        <f>SUMIFS('Work Package Breakdown'!$M:$M,'Work Package Breakdown'!$F:$F,'Summary by organisation'!$B$55,'Work Package Breakdown'!$G:$G,'Summary by organisation'!$D55,'Work Package Breakdown'!$C:$C,V$21)/1000000</f>
        <v>0</v>
      </c>
      <c r="W55" s="49">
        <f>SUMIFS('Work Package Breakdown'!$M:$M,'Work Package Breakdown'!$F:$F,'Summary by organisation'!$B$55,'Work Package Breakdown'!$G:$G,'Summary by organisation'!$D55,'Work Package Breakdown'!$C:$C,W$21)/1000000</f>
        <v>0</v>
      </c>
      <c r="X55" s="49">
        <f>SUMIFS('Work Package Breakdown'!$M:$M,'Work Package Breakdown'!$F:$F,'Summary by organisation'!$B$55,'Work Package Breakdown'!$G:$G,'Summary by organisation'!$D55,'Work Package Breakdown'!$C:$C,X$21)/1000000</f>
        <v>0</v>
      </c>
      <c r="Y55" s="49">
        <f>SUMIFS('Work Package Breakdown'!$M:$M,'Work Package Breakdown'!$F:$F,'Summary by organisation'!$B$55,'Work Package Breakdown'!$G:$G,'Summary by organisation'!$D55,'Work Package Breakdown'!$C:$C,Y$21)/1000000</f>
        <v>0</v>
      </c>
      <c r="Z55" s="49">
        <f>SUMIFS('Work Package Breakdown'!$M:$M,'Work Package Breakdown'!$F:$F,'Summary by organisation'!$B$55,'Work Package Breakdown'!$G:$G,'Summary by organisation'!$D55,'Work Package Breakdown'!$C:$C,Z$21)/1000000</f>
        <v>0</v>
      </c>
      <c r="AA55" s="49">
        <f>SUMIFS('Work Package Breakdown'!$M:$M,'Work Package Breakdown'!$F:$F,'Summary by organisation'!$B$55,'Work Package Breakdown'!$G:$G,'Summary by organisation'!$D55,'Work Package Breakdown'!$C:$C,AA$21)/1000000</f>
        <v>0</v>
      </c>
      <c r="AB55" s="49">
        <f>SUMIFS('Work Package Breakdown'!$M:$M,'Work Package Breakdown'!$F:$F,'Summary by organisation'!$B$55,'Work Package Breakdown'!$G:$G,'Summary by organisation'!$D55,'Work Package Breakdown'!$C:$C,AB$21)/1000000</f>
        <v>0</v>
      </c>
      <c r="AC55" s="49">
        <f>SUMIFS('Work Package Breakdown'!$M:$M,'Work Package Breakdown'!$F:$F,'Summary by organisation'!$B$55,'Work Package Breakdown'!$G:$G,'Summary by organisation'!$D55,'Work Package Breakdown'!$C:$C,AC$21)/1000000</f>
        <v>0</v>
      </c>
      <c r="AD55" s="49">
        <f>SUMIFS('Work Package Breakdown'!$M:$M,'Work Package Breakdown'!$F:$F,'Summary by organisation'!$B$55,'Work Package Breakdown'!$G:$G,'Summary by organisation'!$D55,'Work Package Breakdown'!$C:$C,AD$21)/1000000</f>
        <v>0</v>
      </c>
      <c r="AE55" s="49">
        <f>SUMIFS('Work Package Breakdown'!$M:$M,'Work Package Breakdown'!$F:$F,'Summary by organisation'!$B$55,'Work Package Breakdown'!$G:$G,'Summary by organisation'!$D55,'Work Package Breakdown'!$C:$C,AE$21)/1000000</f>
        <v>0</v>
      </c>
      <c r="AF55" s="49">
        <f>SUMIFS('Work Package Breakdown'!$M:$M,'Work Package Breakdown'!$F:$F,'Summary by organisation'!$B$55,'Work Package Breakdown'!$G:$G,'Summary by organisation'!$D55,'Work Package Breakdown'!$C:$C,AF$21)/1000000</f>
        <v>0</v>
      </c>
      <c r="AG55" s="49">
        <f>SUMIFS('Work Package Breakdown'!$M:$M,'Work Package Breakdown'!$F:$F,'Summary by organisation'!$B$55,'Work Package Breakdown'!$G:$G,'Summary by organisation'!$D55,'Work Package Breakdown'!$C:$C,AG$21)/1000000</f>
        <v>0</v>
      </c>
      <c r="AH55" s="49">
        <f>SUMIFS('Work Package Breakdown'!$M:$M,'Work Package Breakdown'!$F:$F,'Summary by organisation'!$B$55,'Work Package Breakdown'!$G:$G,'Summary by organisation'!$D55,'Work Package Breakdown'!$C:$C,AH$21)/1000000</f>
        <v>0</v>
      </c>
      <c r="AI55" s="49">
        <f>SUMIFS('Work Package Breakdown'!$M:$M,'Work Package Breakdown'!$F:$F,'Summary by organisation'!$B$55,'Work Package Breakdown'!$G:$G,'Summary by organisation'!$D55,'Work Package Breakdown'!$C:$C,AI$21)/1000000</f>
        <v>0</v>
      </c>
      <c r="AJ55" s="49">
        <f>SUMIFS('Work Package Breakdown'!$M:$M,'Work Package Breakdown'!$F:$F,'Summary by organisation'!$B$55,'Work Package Breakdown'!$G:$G,'Summary by organisation'!$D55,'Work Package Breakdown'!$C:$C,AJ$21)/1000000</f>
        <v>0</v>
      </c>
      <c r="AK55" s="49">
        <f>SUMIFS('Work Package Breakdown'!$M:$M,'Work Package Breakdown'!$F:$F,'Summary by organisation'!$B$55,'Work Package Breakdown'!$G:$G,'Summary by organisation'!$D55,'Work Package Breakdown'!$C:$C,AK$21)/1000000</f>
        <v>0</v>
      </c>
      <c r="AL55" s="49">
        <f>SUMIFS('Work Package Breakdown'!$M:$M,'Work Package Breakdown'!$F:$F,'Summary by organisation'!$B$55,'Work Package Breakdown'!$G:$G,'Summary by organisation'!$D55,'Work Package Breakdown'!$C:$C,AL$21)/1000000</f>
        <v>0</v>
      </c>
      <c r="AM55" s="50">
        <f t="shared" ref="AM55:AM62" si="74">SUM(I55:AL55)</f>
        <v>0</v>
      </c>
    </row>
    <row r="56" spans="2:39" ht="15" customHeight="1">
      <c r="B56" s="89"/>
      <c r="C56" s="92"/>
      <c r="D56" s="57" t="s">
        <v>156</v>
      </c>
      <c r="E56" s="58">
        <f>SUMIFS('Work Package Breakdown'!M:M,'Work Package Breakdown'!$F:$F,'Summary by organisation'!$B$55,'Work Package Breakdown'!$G:$G,'Summary by organisation'!$D56)</f>
        <v>0</v>
      </c>
      <c r="F56" s="58">
        <f>SUMIFS('Work Package Breakdown'!N:N,'Work Package Breakdown'!$F:$F,'Summary by organisation'!$B$55,'Work Package Breakdown'!$G:$G,'Summary by organisation'!$D56)</f>
        <v>0</v>
      </c>
      <c r="G56" s="58">
        <f>SUMIFS('Work Package Breakdown'!O:O,'Work Package Breakdown'!$F:$F,'Summary by organisation'!$B$55,'Work Package Breakdown'!$G:$G,'Summary by organisation'!$D56)</f>
        <v>0</v>
      </c>
      <c r="I56" s="49">
        <f>SUMIFS('Work Package Breakdown'!$M:$M,'Work Package Breakdown'!$F:$F,'Summary by organisation'!$B$55,'Work Package Breakdown'!$G:$G,'Summary by organisation'!$D56,'Work Package Breakdown'!$C:$C,I$21)/1000000</f>
        <v>0</v>
      </c>
      <c r="J56" s="49">
        <f>SUMIFS('Work Package Breakdown'!$M:$M,'Work Package Breakdown'!$F:$F,'Summary by organisation'!$B$55,'Work Package Breakdown'!$G:$G,'Summary by organisation'!$D56,'Work Package Breakdown'!$C:$C,J$21)/1000000</f>
        <v>0</v>
      </c>
      <c r="K56" s="49">
        <f>SUMIFS('Work Package Breakdown'!$M:$M,'Work Package Breakdown'!$F:$F,'Summary by organisation'!$B$55,'Work Package Breakdown'!$G:$G,'Summary by organisation'!$D56,'Work Package Breakdown'!$C:$C,K$21)/1000000</f>
        <v>0</v>
      </c>
      <c r="L56" s="49">
        <f>SUMIFS('Work Package Breakdown'!$M:$M,'Work Package Breakdown'!$F:$F,'Summary by organisation'!$B$55,'Work Package Breakdown'!$G:$G,'Summary by organisation'!$D56,'Work Package Breakdown'!$C:$C,L$21)/1000000</f>
        <v>0</v>
      </c>
      <c r="M56" s="49">
        <f>SUMIFS('Work Package Breakdown'!$M:$M,'Work Package Breakdown'!$F:$F,'Summary by organisation'!$B$55,'Work Package Breakdown'!$G:$G,'Summary by organisation'!$D56,'Work Package Breakdown'!$C:$C,M$21)/1000000</f>
        <v>0</v>
      </c>
      <c r="N56" s="49">
        <f>SUMIFS('Work Package Breakdown'!$M:$M,'Work Package Breakdown'!$F:$F,'Summary by organisation'!$B$55,'Work Package Breakdown'!$G:$G,'Summary by organisation'!$D56,'Work Package Breakdown'!$C:$C,N$21)/1000000</f>
        <v>0</v>
      </c>
      <c r="O56" s="49">
        <f>SUMIFS('Work Package Breakdown'!$M:$M,'Work Package Breakdown'!$F:$F,'Summary by organisation'!$B$55,'Work Package Breakdown'!$G:$G,'Summary by organisation'!$D56,'Work Package Breakdown'!$C:$C,O$21)/1000000</f>
        <v>0</v>
      </c>
      <c r="P56" s="49">
        <f>SUMIFS('Work Package Breakdown'!$M:$M,'Work Package Breakdown'!$F:$F,'Summary by organisation'!$B$55,'Work Package Breakdown'!$G:$G,'Summary by organisation'!$D56,'Work Package Breakdown'!$C:$C,P$21)/1000000</f>
        <v>0</v>
      </c>
      <c r="Q56" s="49">
        <f>SUMIFS('Work Package Breakdown'!$M:$M,'Work Package Breakdown'!$F:$F,'Summary by organisation'!$B$55,'Work Package Breakdown'!$G:$G,'Summary by organisation'!$D56,'Work Package Breakdown'!$C:$C,Q$21)/1000000</f>
        <v>0</v>
      </c>
      <c r="R56" s="49">
        <f>SUMIFS('Work Package Breakdown'!$M:$M,'Work Package Breakdown'!$F:$F,'Summary by organisation'!$B$55,'Work Package Breakdown'!$G:$G,'Summary by organisation'!$D56,'Work Package Breakdown'!$C:$C,R$21)/1000000</f>
        <v>0</v>
      </c>
      <c r="S56" s="49">
        <f>SUMIFS('Work Package Breakdown'!$M:$M,'Work Package Breakdown'!$F:$F,'Summary by organisation'!$B$55,'Work Package Breakdown'!$G:$G,'Summary by organisation'!$D56,'Work Package Breakdown'!$C:$C,S$21)/1000000</f>
        <v>0</v>
      </c>
      <c r="T56" s="49">
        <f>SUMIFS('Work Package Breakdown'!$M:$M,'Work Package Breakdown'!$F:$F,'Summary by organisation'!$B$55,'Work Package Breakdown'!$G:$G,'Summary by organisation'!$D56,'Work Package Breakdown'!$C:$C,T$21)/1000000</f>
        <v>0</v>
      </c>
      <c r="U56" s="49">
        <f>SUMIFS('Work Package Breakdown'!$M:$M,'Work Package Breakdown'!$F:$F,'Summary by organisation'!$B$55,'Work Package Breakdown'!$G:$G,'Summary by organisation'!$D56,'Work Package Breakdown'!$C:$C,U$21)/1000000</f>
        <v>0</v>
      </c>
      <c r="V56" s="49">
        <f>SUMIFS('Work Package Breakdown'!$M:$M,'Work Package Breakdown'!$F:$F,'Summary by organisation'!$B$55,'Work Package Breakdown'!$G:$G,'Summary by organisation'!$D56,'Work Package Breakdown'!$C:$C,V$21)/1000000</f>
        <v>0</v>
      </c>
      <c r="W56" s="49">
        <f>SUMIFS('Work Package Breakdown'!$M:$M,'Work Package Breakdown'!$F:$F,'Summary by organisation'!$B$55,'Work Package Breakdown'!$G:$G,'Summary by organisation'!$D56,'Work Package Breakdown'!$C:$C,W$21)/1000000</f>
        <v>0</v>
      </c>
      <c r="X56" s="49">
        <f>SUMIFS('Work Package Breakdown'!$M:$M,'Work Package Breakdown'!$F:$F,'Summary by organisation'!$B$55,'Work Package Breakdown'!$G:$G,'Summary by organisation'!$D56,'Work Package Breakdown'!$C:$C,X$21)/1000000</f>
        <v>0</v>
      </c>
      <c r="Y56" s="49">
        <f>SUMIFS('Work Package Breakdown'!$M:$M,'Work Package Breakdown'!$F:$F,'Summary by organisation'!$B$55,'Work Package Breakdown'!$G:$G,'Summary by organisation'!$D56,'Work Package Breakdown'!$C:$C,Y$21)/1000000</f>
        <v>0</v>
      </c>
      <c r="Z56" s="49">
        <f>SUMIFS('Work Package Breakdown'!$M:$M,'Work Package Breakdown'!$F:$F,'Summary by organisation'!$B$55,'Work Package Breakdown'!$G:$G,'Summary by organisation'!$D56,'Work Package Breakdown'!$C:$C,Z$21)/1000000</f>
        <v>0</v>
      </c>
      <c r="AA56" s="49">
        <f>SUMIFS('Work Package Breakdown'!$M:$M,'Work Package Breakdown'!$F:$F,'Summary by organisation'!$B$55,'Work Package Breakdown'!$G:$G,'Summary by organisation'!$D56,'Work Package Breakdown'!$C:$C,AA$21)/1000000</f>
        <v>0</v>
      </c>
      <c r="AB56" s="49">
        <f>SUMIFS('Work Package Breakdown'!$M:$M,'Work Package Breakdown'!$F:$F,'Summary by organisation'!$B$55,'Work Package Breakdown'!$G:$G,'Summary by organisation'!$D56,'Work Package Breakdown'!$C:$C,AB$21)/1000000</f>
        <v>0</v>
      </c>
      <c r="AC56" s="49">
        <f>SUMIFS('Work Package Breakdown'!$M:$M,'Work Package Breakdown'!$F:$F,'Summary by organisation'!$B$55,'Work Package Breakdown'!$G:$G,'Summary by organisation'!$D56,'Work Package Breakdown'!$C:$C,AC$21)/1000000</f>
        <v>0</v>
      </c>
      <c r="AD56" s="49">
        <f>SUMIFS('Work Package Breakdown'!$M:$M,'Work Package Breakdown'!$F:$F,'Summary by organisation'!$B$55,'Work Package Breakdown'!$G:$G,'Summary by organisation'!$D56,'Work Package Breakdown'!$C:$C,AD$21)/1000000</f>
        <v>0</v>
      </c>
      <c r="AE56" s="49">
        <f>SUMIFS('Work Package Breakdown'!$M:$M,'Work Package Breakdown'!$F:$F,'Summary by organisation'!$B$55,'Work Package Breakdown'!$G:$G,'Summary by organisation'!$D56,'Work Package Breakdown'!$C:$C,AE$21)/1000000</f>
        <v>0</v>
      </c>
      <c r="AF56" s="49">
        <f>SUMIFS('Work Package Breakdown'!$M:$M,'Work Package Breakdown'!$F:$F,'Summary by organisation'!$B$55,'Work Package Breakdown'!$G:$G,'Summary by organisation'!$D56,'Work Package Breakdown'!$C:$C,AF$21)/1000000</f>
        <v>0</v>
      </c>
      <c r="AG56" s="49">
        <f>SUMIFS('Work Package Breakdown'!$M:$M,'Work Package Breakdown'!$F:$F,'Summary by organisation'!$B$55,'Work Package Breakdown'!$G:$G,'Summary by organisation'!$D56,'Work Package Breakdown'!$C:$C,AG$21)/1000000</f>
        <v>0</v>
      </c>
      <c r="AH56" s="49">
        <f>SUMIFS('Work Package Breakdown'!$M:$M,'Work Package Breakdown'!$F:$F,'Summary by organisation'!$B$55,'Work Package Breakdown'!$G:$G,'Summary by organisation'!$D56,'Work Package Breakdown'!$C:$C,AH$21)/1000000</f>
        <v>0</v>
      </c>
      <c r="AI56" s="49">
        <f>SUMIFS('Work Package Breakdown'!$M:$M,'Work Package Breakdown'!$F:$F,'Summary by organisation'!$B$55,'Work Package Breakdown'!$G:$G,'Summary by organisation'!$D56,'Work Package Breakdown'!$C:$C,AI$21)/1000000</f>
        <v>0</v>
      </c>
      <c r="AJ56" s="49">
        <f>SUMIFS('Work Package Breakdown'!$M:$M,'Work Package Breakdown'!$F:$F,'Summary by organisation'!$B$55,'Work Package Breakdown'!$G:$G,'Summary by organisation'!$D56,'Work Package Breakdown'!$C:$C,AJ$21)/1000000</f>
        <v>0</v>
      </c>
      <c r="AK56" s="49">
        <f>SUMIFS('Work Package Breakdown'!$M:$M,'Work Package Breakdown'!$F:$F,'Summary by organisation'!$B$55,'Work Package Breakdown'!$G:$G,'Summary by organisation'!$D56,'Work Package Breakdown'!$C:$C,AK$21)/1000000</f>
        <v>0</v>
      </c>
      <c r="AL56" s="49">
        <f>SUMIFS('Work Package Breakdown'!$M:$M,'Work Package Breakdown'!$F:$F,'Summary by organisation'!$B$55,'Work Package Breakdown'!$G:$G,'Summary by organisation'!$D56,'Work Package Breakdown'!$C:$C,AL$21)/1000000</f>
        <v>0</v>
      </c>
      <c r="AM56" s="50">
        <f t="shared" si="74"/>
        <v>0</v>
      </c>
    </row>
    <row r="57" spans="2:39" ht="15" customHeight="1">
      <c r="B57" s="89"/>
      <c r="C57" s="92"/>
      <c r="D57" s="57" t="s">
        <v>157</v>
      </c>
      <c r="E57" s="58">
        <f>SUMIFS('Work Package Breakdown'!M:M,'Work Package Breakdown'!$F:$F,'Summary by organisation'!$B$55,'Work Package Breakdown'!$G:$G,'Summary by organisation'!$D57)</f>
        <v>0</v>
      </c>
      <c r="F57" s="58">
        <f>SUMIFS('Work Package Breakdown'!N:N,'Work Package Breakdown'!$F:$F,'Summary by organisation'!$B$55,'Work Package Breakdown'!$G:$G,'Summary by organisation'!$D57)</f>
        <v>0</v>
      </c>
      <c r="G57" s="58">
        <f>SUMIFS('Work Package Breakdown'!O:O,'Work Package Breakdown'!$F:$F,'Summary by organisation'!$B$55,'Work Package Breakdown'!$G:$G,'Summary by organisation'!$D57)</f>
        <v>0</v>
      </c>
      <c r="I57" s="49">
        <f>SUMIFS('Work Package Breakdown'!$M:$M,'Work Package Breakdown'!$F:$F,'Summary by organisation'!$B$55,'Work Package Breakdown'!$G:$G,'Summary by organisation'!$D57,'Work Package Breakdown'!$C:$C,I$21)/1000000</f>
        <v>0</v>
      </c>
      <c r="J57" s="49">
        <f>SUMIFS('Work Package Breakdown'!$M:$M,'Work Package Breakdown'!$F:$F,'Summary by organisation'!$B$55,'Work Package Breakdown'!$G:$G,'Summary by organisation'!$D57,'Work Package Breakdown'!$C:$C,J$21)/1000000</f>
        <v>0</v>
      </c>
      <c r="K57" s="49">
        <f>SUMIFS('Work Package Breakdown'!$M:$M,'Work Package Breakdown'!$F:$F,'Summary by organisation'!$B$55,'Work Package Breakdown'!$G:$G,'Summary by organisation'!$D57,'Work Package Breakdown'!$C:$C,K$21)/1000000</f>
        <v>0</v>
      </c>
      <c r="L57" s="49">
        <f>SUMIFS('Work Package Breakdown'!$M:$M,'Work Package Breakdown'!$F:$F,'Summary by organisation'!$B$55,'Work Package Breakdown'!$G:$G,'Summary by organisation'!$D57,'Work Package Breakdown'!$C:$C,L$21)/1000000</f>
        <v>0</v>
      </c>
      <c r="M57" s="49">
        <f>SUMIFS('Work Package Breakdown'!$M:$M,'Work Package Breakdown'!$F:$F,'Summary by organisation'!$B$55,'Work Package Breakdown'!$G:$G,'Summary by organisation'!$D57,'Work Package Breakdown'!$C:$C,M$21)/1000000</f>
        <v>0</v>
      </c>
      <c r="N57" s="49">
        <f>SUMIFS('Work Package Breakdown'!$M:$M,'Work Package Breakdown'!$F:$F,'Summary by organisation'!$B$55,'Work Package Breakdown'!$G:$G,'Summary by organisation'!$D57,'Work Package Breakdown'!$C:$C,N$21)/1000000</f>
        <v>0</v>
      </c>
      <c r="O57" s="49">
        <f>SUMIFS('Work Package Breakdown'!$M:$M,'Work Package Breakdown'!$F:$F,'Summary by organisation'!$B$55,'Work Package Breakdown'!$G:$G,'Summary by organisation'!$D57,'Work Package Breakdown'!$C:$C,O$21)/1000000</f>
        <v>0</v>
      </c>
      <c r="P57" s="49">
        <f>SUMIFS('Work Package Breakdown'!$M:$M,'Work Package Breakdown'!$F:$F,'Summary by organisation'!$B$55,'Work Package Breakdown'!$G:$G,'Summary by organisation'!$D57,'Work Package Breakdown'!$C:$C,P$21)/1000000</f>
        <v>0</v>
      </c>
      <c r="Q57" s="49">
        <f>SUMIFS('Work Package Breakdown'!$M:$M,'Work Package Breakdown'!$F:$F,'Summary by organisation'!$B$55,'Work Package Breakdown'!$G:$G,'Summary by organisation'!$D57,'Work Package Breakdown'!$C:$C,Q$21)/1000000</f>
        <v>0</v>
      </c>
      <c r="R57" s="49">
        <f>SUMIFS('Work Package Breakdown'!$M:$M,'Work Package Breakdown'!$F:$F,'Summary by organisation'!$B$55,'Work Package Breakdown'!$G:$G,'Summary by organisation'!$D57,'Work Package Breakdown'!$C:$C,R$21)/1000000</f>
        <v>0</v>
      </c>
      <c r="S57" s="49">
        <f>SUMIFS('Work Package Breakdown'!$M:$M,'Work Package Breakdown'!$F:$F,'Summary by organisation'!$B$55,'Work Package Breakdown'!$G:$G,'Summary by organisation'!$D57,'Work Package Breakdown'!$C:$C,S$21)/1000000</f>
        <v>0</v>
      </c>
      <c r="T57" s="49">
        <f>SUMIFS('Work Package Breakdown'!$M:$M,'Work Package Breakdown'!$F:$F,'Summary by organisation'!$B$55,'Work Package Breakdown'!$G:$G,'Summary by organisation'!$D57,'Work Package Breakdown'!$C:$C,T$21)/1000000</f>
        <v>0</v>
      </c>
      <c r="U57" s="49">
        <f>SUMIFS('Work Package Breakdown'!$M:$M,'Work Package Breakdown'!$F:$F,'Summary by organisation'!$B$55,'Work Package Breakdown'!$G:$G,'Summary by organisation'!$D57,'Work Package Breakdown'!$C:$C,U$21)/1000000</f>
        <v>0</v>
      </c>
      <c r="V57" s="49">
        <f>SUMIFS('Work Package Breakdown'!$M:$M,'Work Package Breakdown'!$F:$F,'Summary by organisation'!$B$55,'Work Package Breakdown'!$G:$G,'Summary by organisation'!$D57,'Work Package Breakdown'!$C:$C,V$21)/1000000</f>
        <v>0</v>
      </c>
      <c r="W57" s="49">
        <f>SUMIFS('Work Package Breakdown'!$M:$M,'Work Package Breakdown'!$F:$F,'Summary by organisation'!$B$55,'Work Package Breakdown'!$G:$G,'Summary by organisation'!$D57,'Work Package Breakdown'!$C:$C,W$21)/1000000</f>
        <v>0</v>
      </c>
      <c r="X57" s="49">
        <f>SUMIFS('Work Package Breakdown'!$M:$M,'Work Package Breakdown'!$F:$F,'Summary by organisation'!$B$55,'Work Package Breakdown'!$G:$G,'Summary by organisation'!$D57,'Work Package Breakdown'!$C:$C,X$21)/1000000</f>
        <v>0</v>
      </c>
      <c r="Y57" s="49">
        <f>SUMIFS('Work Package Breakdown'!$M:$M,'Work Package Breakdown'!$F:$F,'Summary by organisation'!$B$55,'Work Package Breakdown'!$G:$G,'Summary by organisation'!$D57,'Work Package Breakdown'!$C:$C,Y$21)/1000000</f>
        <v>0</v>
      </c>
      <c r="Z57" s="49">
        <f>SUMIFS('Work Package Breakdown'!$M:$M,'Work Package Breakdown'!$F:$F,'Summary by organisation'!$B$55,'Work Package Breakdown'!$G:$G,'Summary by organisation'!$D57,'Work Package Breakdown'!$C:$C,Z$21)/1000000</f>
        <v>0</v>
      </c>
      <c r="AA57" s="49">
        <f>SUMIFS('Work Package Breakdown'!$M:$M,'Work Package Breakdown'!$F:$F,'Summary by organisation'!$B$55,'Work Package Breakdown'!$G:$G,'Summary by organisation'!$D57,'Work Package Breakdown'!$C:$C,AA$21)/1000000</f>
        <v>0</v>
      </c>
      <c r="AB57" s="49">
        <f>SUMIFS('Work Package Breakdown'!$M:$M,'Work Package Breakdown'!$F:$F,'Summary by organisation'!$B$55,'Work Package Breakdown'!$G:$G,'Summary by organisation'!$D57,'Work Package Breakdown'!$C:$C,AB$21)/1000000</f>
        <v>0</v>
      </c>
      <c r="AC57" s="49">
        <f>SUMIFS('Work Package Breakdown'!$M:$M,'Work Package Breakdown'!$F:$F,'Summary by organisation'!$B$55,'Work Package Breakdown'!$G:$G,'Summary by organisation'!$D57,'Work Package Breakdown'!$C:$C,AC$21)/1000000</f>
        <v>0</v>
      </c>
      <c r="AD57" s="49">
        <f>SUMIFS('Work Package Breakdown'!$M:$M,'Work Package Breakdown'!$F:$F,'Summary by organisation'!$B$55,'Work Package Breakdown'!$G:$G,'Summary by organisation'!$D57,'Work Package Breakdown'!$C:$C,AD$21)/1000000</f>
        <v>0</v>
      </c>
      <c r="AE57" s="49">
        <f>SUMIFS('Work Package Breakdown'!$M:$M,'Work Package Breakdown'!$F:$F,'Summary by organisation'!$B$55,'Work Package Breakdown'!$G:$G,'Summary by organisation'!$D57,'Work Package Breakdown'!$C:$C,AE$21)/1000000</f>
        <v>0</v>
      </c>
      <c r="AF57" s="49">
        <f>SUMIFS('Work Package Breakdown'!$M:$M,'Work Package Breakdown'!$F:$F,'Summary by organisation'!$B$55,'Work Package Breakdown'!$G:$G,'Summary by organisation'!$D57,'Work Package Breakdown'!$C:$C,AF$21)/1000000</f>
        <v>0</v>
      </c>
      <c r="AG57" s="49">
        <f>SUMIFS('Work Package Breakdown'!$M:$M,'Work Package Breakdown'!$F:$F,'Summary by organisation'!$B$55,'Work Package Breakdown'!$G:$G,'Summary by organisation'!$D57,'Work Package Breakdown'!$C:$C,AG$21)/1000000</f>
        <v>0</v>
      </c>
      <c r="AH57" s="49">
        <f>SUMIFS('Work Package Breakdown'!$M:$M,'Work Package Breakdown'!$F:$F,'Summary by organisation'!$B$55,'Work Package Breakdown'!$G:$G,'Summary by organisation'!$D57,'Work Package Breakdown'!$C:$C,AH$21)/1000000</f>
        <v>0</v>
      </c>
      <c r="AI57" s="49">
        <f>SUMIFS('Work Package Breakdown'!$M:$M,'Work Package Breakdown'!$F:$F,'Summary by organisation'!$B$55,'Work Package Breakdown'!$G:$G,'Summary by organisation'!$D57,'Work Package Breakdown'!$C:$C,AI$21)/1000000</f>
        <v>0</v>
      </c>
      <c r="AJ57" s="49">
        <f>SUMIFS('Work Package Breakdown'!$M:$M,'Work Package Breakdown'!$F:$F,'Summary by organisation'!$B$55,'Work Package Breakdown'!$G:$G,'Summary by organisation'!$D57,'Work Package Breakdown'!$C:$C,AJ$21)/1000000</f>
        <v>0</v>
      </c>
      <c r="AK57" s="49">
        <f>SUMIFS('Work Package Breakdown'!$M:$M,'Work Package Breakdown'!$F:$F,'Summary by organisation'!$B$55,'Work Package Breakdown'!$G:$G,'Summary by organisation'!$D57,'Work Package Breakdown'!$C:$C,AK$21)/1000000</f>
        <v>0</v>
      </c>
      <c r="AL57" s="49">
        <f>SUMIFS('Work Package Breakdown'!$M:$M,'Work Package Breakdown'!$F:$F,'Summary by organisation'!$B$55,'Work Package Breakdown'!$G:$G,'Summary by organisation'!$D57,'Work Package Breakdown'!$C:$C,AL$21)/1000000</f>
        <v>0</v>
      </c>
      <c r="AM57" s="50">
        <f t="shared" si="74"/>
        <v>0</v>
      </c>
    </row>
    <row r="58" spans="2:39" ht="15" customHeight="1">
      <c r="B58" s="89"/>
      <c r="C58" s="92"/>
      <c r="D58" s="59" t="s">
        <v>158</v>
      </c>
      <c r="E58" s="58">
        <f>SUMIFS('Work Package Breakdown'!M:M,'Work Package Breakdown'!$F:$F,'Summary by organisation'!$B$55,'Work Package Breakdown'!$G:$G,'Summary by organisation'!$D58)</f>
        <v>0</v>
      </c>
      <c r="F58" s="58">
        <f>SUMIFS('Work Package Breakdown'!N:N,'Work Package Breakdown'!$F:$F,'Summary by organisation'!$B$55,'Work Package Breakdown'!$G:$G,'Summary by organisation'!$D58)</f>
        <v>0</v>
      </c>
      <c r="G58" s="58">
        <f>SUMIFS('Work Package Breakdown'!O:O,'Work Package Breakdown'!$F:$F,'Summary by organisation'!$B$55,'Work Package Breakdown'!$G:$G,'Summary by organisation'!$D58)</f>
        <v>0</v>
      </c>
      <c r="I58" s="49">
        <f>SUMIFS('Work Package Breakdown'!$M:$M,'Work Package Breakdown'!$F:$F,'Summary by organisation'!$B$55,'Work Package Breakdown'!$G:$G,'Summary by organisation'!$D58,'Work Package Breakdown'!$C:$C,I$21)/1000000</f>
        <v>0</v>
      </c>
      <c r="J58" s="49">
        <f>SUMIFS('Work Package Breakdown'!$M:$M,'Work Package Breakdown'!$F:$F,'Summary by organisation'!$B$55,'Work Package Breakdown'!$G:$G,'Summary by organisation'!$D58,'Work Package Breakdown'!$C:$C,J$21)/1000000</f>
        <v>0</v>
      </c>
      <c r="K58" s="49">
        <f>SUMIFS('Work Package Breakdown'!$M:$M,'Work Package Breakdown'!$F:$F,'Summary by organisation'!$B$55,'Work Package Breakdown'!$G:$G,'Summary by organisation'!$D58,'Work Package Breakdown'!$C:$C,K$21)/1000000</f>
        <v>0</v>
      </c>
      <c r="L58" s="49">
        <f>SUMIFS('Work Package Breakdown'!$M:$M,'Work Package Breakdown'!$F:$F,'Summary by organisation'!$B$55,'Work Package Breakdown'!$G:$G,'Summary by organisation'!$D58,'Work Package Breakdown'!$C:$C,L$21)/1000000</f>
        <v>0</v>
      </c>
      <c r="M58" s="49">
        <f>SUMIFS('Work Package Breakdown'!$M:$M,'Work Package Breakdown'!$F:$F,'Summary by organisation'!$B$55,'Work Package Breakdown'!$G:$G,'Summary by organisation'!$D58,'Work Package Breakdown'!$C:$C,M$21)/1000000</f>
        <v>0</v>
      </c>
      <c r="N58" s="49">
        <f>SUMIFS('Work Package Breakdown'!$M:$M,'Work Package Breakdown'!$F:$F,'Summary by organisation'!$B$55,'Work Package Breakdown'!$G:$G,'Summary by organisation'!$D58,'Work Package Breakdown'!$C:$C,N$21)/1000000</f>
        <v>0</v>
      </c>
      <c r="O58" s="49">
        <f>SUMIFS('Work Package Breakdown'!$M:$M,'Work Package Breakdown'!$F:$F,'Summary by organisation'!$B$55,'Work Package Breakdown'!$G:$G,'Summary by organisation'!$D58,'Work Package Breakdown'!$C:$C,O$21)/1000000</f>
        <v>0</v>
      </c>
      <c r="P58" s="49">
        <f>SUMIFS('Work Package Breakdown'!$M:$M,'Work Package Breakdown'!$F:$F,'Summary by organisation'!$B$55,'Work Package Breakdown'!$G:$G,'Summary by organisation'!$D58,'Work Package Breakdown'!$C:$C,P$21)/1000000</f>
        <v>0</v>
      </c>
      <c r="Q58" s="49">
        <f>SUMIFS('Work Package Breakdown'!$M:$M,'Work Package Breakdown'!$F:$F,'Summary by organisation'!$B$55,'Work Package Breakdown'!$G:$G,'Summary by organisation'!$D58,'Work Package Breakdown'!$C:$C,Q$21)/1000000</f>
        <v>0</v>
      </c>
      <c r="R58" s="49">
        <f>SUMIFS('Work Package Breakdown'!$M:$M,'Work Package Breakdown'!$F:$F,'Summary by organisation'!$B$55,'Work Package Breakdown'!$G:$G,'Summary by organisation'!$D58,'Work Package Breakdown'!$C:$C,R$21)/1000000</f>
        <v>0</v>
      </c>
      <c r="S58" s="49">
        <f>SUMIFS('Work Package Breakdown'!$M:$M,'Work Package Breakdown'!$F:$F,'Summary by organisation'!$B$55,'Work Package Breakdown'!$G:$G,'Summary by organisation'!$D58,'Work Package Breakdown'!$C:$C,S$21)/1000000</f>
        <v>0</v>
      </c>
      <c r="T58" s="49">
        <f>SUMIFS('Work Package Breakdown'!$M:$M,'Work Package Breakdown'!$F:$F,'Summary by organisation'!$B$55,'Work Package Breakdown'!$G:$G,'Summary by organisation'!$D58,'Work Package Breakdown'!$C:$C,T$21)/1000000</f>
        <v>0</v>
      </c>
      <c r="U58" s="49">
        <f>SUMIFS('Work Package Breakdown'!$M:$M,'Work Package Breakdown'!$F:$F,'Summary by organisation'!$B$55,'Work Package Breakdown'!$G:$G,'Summary by organisation'!$D58,'Work Package Breakdown'!$C:$C,U$21)/1000000</f>
        <v>0</v>
      </c>
      <c r="V58" s="49">
        <f>SUMIFS('Work Package Breakdown'!$M:$M,'Work Package Breakdown'!$F:$F,'Summary by organisation'!$B$55,'Work Package Breakdown'!$G:$G,'Summary by organisation'!$D58,'Work Package Breakdown'!$C:$C,V$21)/1000000</f>
        <v>0</v>
      </c>
      <c r="W58" s="49">
        <f>SUMIFS('Work Package Breakdown'!$M:$M,'Work Package Breakdown'!$F:$F,'Summary by organisation'!$B$55,'Work Package Breakdown'!$G:$G,'Summary by organisation'!$D58,'Work Package Breakdown'!$C:$C,W$21)/1000000</f>
        <v>0</v>
      </c>
      <c r="X58" s="49">
        <f>SUMIFS('Work Package Breakdown'!$M:$M,'Work Package Breakdown'!$F:$F,'Summary by organisation'!$B$55,'Work Package Breakdown'!$G:$G,'Summary by organisation'!$D58,'Work Package Breakdown'!$C:$C,X$21)/1000000</f>
        <v>0</v>
      </c>
      <c r="Y58" s="49">
        <f>SUMIFS('Work Package Breakdown'!$M:$M,'Work Package Breakdown'!$F:$F,'Summary by organisation'!$B$55,'Work Package Breakdown'!$G:$G,'Summary by organisation'!$D58,'Work Package Breakdown'!$C:$C,Y$21)/1000000</f>
        <v>0</v>
      </c>
      <c r="Z58" s="49">
        <f>SUMIFS('Work Package Breakdown'!$M:$M,'Work Package Breakdown'!$F:$F,'Summary by organisation'!$B$55,'Work Package Breakdown'!$G:$G,'Summary by organisation'!$D58,'Work Package Breakdown'!$C:$C,Z$21)/1000000</f>
        <v>0</v>
      </c>
      <c r="AA58" s="49">
        <f>SUMIFS('Work Package Breakdown'!$M:$M,'Work Package Breakdown'!$F:$F,'Summary by organisation'!$B$55,'Work Package Breakdown'!$G:$G,'Summary by organisation'!$D58,'Work Package Breakdown'!$C:$C,AA$21)/1000000</f>
        <v>0</v>
      </c>
      <c r="AB58" s="49">
        <f>SUMIFS('Work Package Breakdown'!$M:$M,'Work Package Breakdown'!$F:$F,'Summary by organisation'!$B$55,'Work Package Breakdown'!$G:$G,'Summary by organisation'!$D58,'Work Package Breakdown'!$C:$C,AB$21)/1000000</f>
        <v>0</v>
      </c>
      <c r="AC58" s="49">
        <f>SUMIFS('Work Package Breakdown'!$M:$M,'Work Package Breakdown'!$F:$F,'Summary by organisation'!$B$55,'Work Package Breakdown'!$G:$G,'Summary by organisation'!$D58,'Work Package Breakdown'!$C:$C,AC$21)/1000000</f>
        <v>0</v>
      </c>
      <c r="AD58" s="49">
        <f>SUMIFS('Work Package Breakdown'!$M:$M,'Work Package Breakdown'!$F:$F,'Summary by organisation'!$B$55,'Work Package Breakdown'!$G:$G,'Summary by organisation'!$D58,'Work Package Breakdown'!$C:$C,AD$21)/1000000</f>
        <v>0</v>
      </c>
      <c r="AE58" s="49">
        <f>SUMIFS('Work Package Breakdown'!$M:$M,'Work Package Breakdown'!$F:$F,'Summary by organisation'!$B$55,'Work Package Breakdown'!$G:$G,'Summary by organisation'!$D58,'Work Package Breakdown'!$C:$C,AE$21)/1000000</f>
        <v>0</v>
      </c>
      <c r="AF58" s="49">
        <f>SUMIFS('Work Package Breakdown'!$M:$M,'Work Package Breakdown'!$F:$F,'Summary by organisation'!$B$55,'Work Package Breakdown'!$G:$G,'Summary by organisation'!$D58,'Work Package Breakdown'!$C:$C,AF$21)/1000000</f>
        <v>0</v>
      </c>
      <c r="AG58" s="49">
        <f>SUMIFS('Work Package Breakdown'!$M:$M,'Work Package Breakdown'!$F:$F,'Summary by organisation'!$B$55,'Work Package Breakdown'!$G:$G,'Summary by organisation'!$D58,'Work Package Breakdown'!$C:$C,AG$21)/1000000</f>
        <v>0</v>
      </c>
      <c r="AH58" s="49">
        <f>SUMIFS('Work Package Breakdown'!$M:$M,'Work Package Breakdown'!$F:$F,'Summary by organisation'!$B$55,'Work Package Breakdown'!$G:$G,'Summary by organisation'!$D58,'Work Package Breakdown'!$C:$C,AH$21)/1000000</f>
        <v>0</v>
      </c>
      <c r="AI58" s="49">
        <f>SUMIFS('Work Package Breakdown'!$M:$M,'Work Package Breakdown'!$F:$F,'Summary by organisation'!$B$55,'Work Package Breakdown'!$G:$G,'Summary by organisation'!$D58,'Work Package Breakdown'!$C:$C,AI$21)/1000000</f>
        <v>0</v>
      </c>
      <c r="AJ58" s="49">
        <f>SUMIFS('Work Package Breakdown'!$M:$M,'Work Package Breakdown'!$F:$F,'Summary by organisation'!$B$55,'Work Package Breakdown'!$G:$G,'Summary by organisation'!$D58,'Work Package Breakdown'!$C:$C,AJ$21)/1000000</f>
        <v>0</v>
      </c>
      <c r="AK58" s="49">
        <f>SUMIFS('Work Package Breakdown'!$M:$M,'Work Package Breakdown'!$F:$F,'Summary by organisation'!$B$55,'Work Package Breakdown'!$G:$G,'Summary by organisation'!$D58,'Work Package Breakdown'!$C:$C,AK$21)/1000000</f>
        <v>0</v>
      </c>
      <c r="AL58" s="49">
        <f>SUMIFS('Work Package Breakdown'!$M:$M,'Work Package Breakdown'!$F:$F,'Summary by organisation'!$B$55,'Work Package Breakdown'!$G:$G,'Summary by organisation'!$D58,'Work Package Breakdown'!$C:$C,AL$21)/1000000</f>
        <v>0</v>
      </c>
      <c r="AM58" s="50">
        <f t="shared" si="74"/>
        <v>0</v>
      </c>
    </row>
    <row r="59" spans="2:39" ht="15" customHeight="1">
      <c r="B59" s="89"/>
      <c r="C59" s="92"/>
      <c r="D59" s="57" t="s">
        <v>159</v>
      </c>
      <c r="E59" s="58">
        <f>SUMIFS('Work Package Breakdown'!M:M,'Work Package Breakdown'!$F:$F,'Summary by organisation'!$B$55,'Work Package Breakdown'!$G:$G,'Summary by organisation'!$D59)</f>
        <v>0</v>
      </c>
      <c r="F59" s="58">
        <f>SUMIFS('Work Package Breakdown'!N:N,'Work Package Breakdown'!$F:$F,'Summary by organisation'!$B$55,'Work Package Breakdown'!$G:$G,'Summary by organisation'!$D59)</f>
        <v>0</v>
      </c>
      <c r="G59" s="58">
        <f>SUMIFS('Work Package Breakdown'!O:O,'Work Package Breakdown'!$F:$F,'Summary by organisation'!$B$55,'Work Package Breakdown'!$G:$G,'Summary by organisation'!$D59)</f>
        <v>0</v>
      </c>
      <c r="I59" s="49">
        <f>SUMIFS('Work Package Breakdown'!$M:$M,'Work Package Breakdown'!$F:$F,'Summary by organisation'!$B$55,'Work Package Breakdown'!$G:$G,'Summary by organisation'!$D59,'Work Package Breakdown'!$C:$C,I$21)/1000000</f>
        <v>0</v>
      </c>
      <c r="J59" s="49">
        <f>SUMIFS('Work Package Breakdown'!$M:$M,'Work Package Breakdown'!$F:$F,'Summary by organisation'!$B$55,'Work Package Breakdown'!$G:$G,'Summary by organisation'!$D59,'Work Package Breakdown'!$C:$C,J$21)/1000000</f>
        <v>0</v>
      </c>
      <c r="K59" s="49">
        <f>SUMIFS('Work Package Breakdown'!$M:$M,'Work Package Breakdown'!$F:$F,'Summary by organisation'!$B$55,'Work Package Breakdown'!$G:$G,'Summary by organisation'!$D59,'Work Package Breakdown'!$C:$C,K$21)/1000000</f>
        <v>0</v>
      </c>
      <c r="L59" s="49">
        <f>SUMIFS('Work Package Breakdown'!$M:$M,'Work Package Breakdown'!$F:$F,'Summary by organisation'!$B$55,'Work Package Breakdown'!$G:$G,'Summary by organisation'!$D59,'Work Package Breakdown'!$C:$C,L$21)/1000000</f>
        <v>0</v>
      </c>
      <c r="M59" s="49">
        <f>SUMIFS('Work Package Breakdown'!$M:$M,'Work Package Breakdown'!$F:$F,'Summary by organisation'!$B$55,'Work Package Breakdown'!$G:$G,'Summary by organisation'!$D59,'Work Package Breakdown'!$C:$C,M$21)/1000000</f>
        <v>0</v>
      </c>
      <c r="N59" s="49">
        <f>SUMIFS('Work Package Breakdown'!$M:$M,'Work Package Breakdown'!$F:$F,'Summary by organisation'!$B$55,'Work Package Breakdown'!$G:$G,'Summary by organisation'!$D59,'Work Package Breakdown'!$C:$C,N$21)/1000000</f>
        <v>0</v>
      </c>
      <c r="O59" s="49">
        <f>SUMIFS('Work Package Breakdown'!$M:$M,'Work Package Breakdown'!$F:$F,'Summary by organisation'!$B$55,'Work Package Breakdown'!$G:$G,'Summary by organisation'!$D59,'Work Package Breakdown'!$C:$C,O$21)/1000000</f>
        <v>0</v>
      </c>
      <c r="P59" s="49">
        <f>SUMIFS('Work Package Breakdown'!$M:$M,'Work Package Breakdown'!$F:$F,'Summary by organisation'!$B$55,'Work Package Breakdown'!$G:$G,'Summary by organisation'!$D59,'Work Package Breakdown'!$C:$C,P$21)/1000000</f>
        <v>0</v>
      </c>
      <c r="Q59" s="49">
        <f>SUMIFS('Work Package Breakdown'!$M:$M,'Work Package Breakdown'!$F:$F,'Summary by organisation'!$B$55,'Work Package Breakdown'!$G:$G,'Summary by organisation'!$D59,'Work Package Breakdown'!$C:$C,Q$21)/1000000</f>
        <v>0</v>
      </c>
      <c r="R59" s="49">
        <f>SUMIFS('Work Package Breakdown'!$M:$M,'Work Package Breakdown'!$F:$F,'Summary by organisation'!$B$55,'Work Package Breakdown'!$G:$G,'Summary by organisation'!$D59,'Work Package Breakdown'!$C:$C,R$21)/1000000</f>
        <v>0</v>
      </c>
      <c r="S59" s="49">
        <f>SUMIFS('Work Package Breakdown'!$M:$M,'Work Package Breakdown'!$F:$F,'Summary by organisation'!$B$55,'Work Package Breakdown'!$G:$G,'Summary by organisation'!$D59,'Work Package Breakdown'!$C:$C,S$21)/1000000</f>
        <v>0</v>
      </c>
      <c r="T59" s="49">
        <f>SUMIFS('Work Package Breakdown'!$M:$M,'Work Package Breakdown'!$F:$F,'Summary by organisation'!$B$55,'Work Package Breakdown'!$G:$G,'Summary by organisation'!$D59,'Work Package Breakdown'!$C:$C,T$21)/1000000</f>
        <v>0</v>
      </c>
      <c r="U59" s="49">
        <f>SUMIFS('Work Package Breakdown'!$M:$M,'Work Package Breakdown'!$F:$F,'Summary by organisation'!$B$55,'Work Package Breakdown'!$G:$G,'Summary by organisation'!$D59,'Work Package Breakdown'!$C:$C,U$21)/1000000</f>
        <v>0</v>
      </c>
      <c r="V59" s="49">
        <f>SUMIFS('Work Package Breakdown'!$M:$M,'Work Package Breakdown'!$F:$F,'Summary by organisation'!$B$55,'Work Package Breakdown'!$G:$G,'Summary by organisation'!$D59,'Work Package Breakdown'!$C:$C,V$21)/1000000</f>
        <v>0</v>
      </c>
      <c r="W59" s="49">
        <f>SUMIFS('Work Package Breakdown'!$M:$M,'Work Package Breakdown'!$F:$F,'Summary by organisation'!$B$55,'Work Package Breakdown'!$G:$G,'Summary by organisation'!$D59,'Work Package Breakdown'!$C:$C,W$21)/1000000</f>
        <v>0</v>
      </c>
      <c r="X59" s="49">
        <f>SUMIFS('Work Package Breakdown'!$M:$M,'Work Package Breakdown'!$F:$F,'Summary by organisation'!$B$55,'Work Package Breakdown'!$G:$G,'Summary by organisation'!$D59,'Work Package Breakdown'!$C:$C,X$21)/1000000</f>
        <v>0</v>
      </c>
      <c r="Y59" s="49">
        <f>SUMIFS('Work Package Breakdown'!$M:$M,'Work Package Breakdown'!$F:$F,'Summary by organisation'!$B$55,'Work Package Breakdown'!$G:$G,'Summary by organisation'!$D59,'Work Package Breakdown'!$C:$C,Y$21)/1000000</f>
        <v>0</v>
      </c>
      <c r="Z59" s="49">
        <f>SUMIFS('Work Package Breakdown'!$M:$M,'Work Package Breakdown'!$F:$F,'Summary by organisation'!$B$55,'Work Package Breakdown'!$G:$G,'Summary by organisation'!$D59,'Work Package Breakdown'!$C:$C,Z$21)/1000000</f>
        <v>0</v>
      </c>
      <c r="AA59" s="49">
        <f>SUMIFS('Work Package Breakdown'!$M:$M,'Work Package Breakdown'!$F:$F,'Summary by organisation'!$B$55,'Work Package Breakdown'!$G:$G,'Summary by organisation'!$D59,'Work Package Breakdown'!$C:$C,AA$21)/1000000</f>
        <v>0</v>
      </c>
      <c r="AB59" s="49">
        <f>SUMIFS('Work Package Breakdown'!$M:$M,'Work Package Breakdown'!$F:$F,'Summary by organisation'!$B$55,'Work Package Breakdown'!$G:$G,'Summary by organisation'!$D59,'Work Package Breakdown'!$C:$C,AB$21)/1000000</f>
        <v>0</v>
      </c>
      <c r="AC59" s="49">
        <f>SUMIFS('Work Package Breakdown'!$M:$M,'Work Package Breakdown'!$F:$F,'Summary by organisation'!$B$55,'Work Package Breakdown'!$G:$G,'Summary by organisation'!$D59,'Work Package Breakdown'!$C:$C,AC$21)/1000000</f>
        <v>0</v>
      </c>
      <c r="AD59" s="49">
        <f>SUMIFS('Work Package Breakdown'!$M:$M,'Work Package Breakdown'!$F:$F,'Summary by organisation'!$B$55,'Work Package Breakdown'!$G:$G,'Summary by organisation'!$D59,'Work Package Breakdown'!$C:$C,AD$21)/1000000</f>
        <v>0</v>
      </c>
      <c r="AE59" s="49">
        <f>SUMIFS('Work Package Breakdown'!$M:$M,'Work Package Breakdown'!$F:$F,'Summary by organisation'!$B$55,'Work Package Breakdown'!$G:$G,'Summary by organisation'!$D59,'Work Package Breakdown'!$C:$C,AE$21)/1000000</f>
        <v>0</v>
      </c>
      <c r="AF59" s="49">
        <f>SUMIFS('Work Package Breakdown'!$M:$M,'Work Package Breakdown'!$F:$F,'Summary by organisation'!$B$55,'Work Package Breakdown'!$G:$G,'Summary by organisation'!$D59,'Work Package Breakdown'!$C:$C,AF$21)/1000000</f>
        <v>0</v>
      </c>
      <c r="AG59" s="49">
        <f>SUMIFS('Work Package Breakdown'!$M:$M,'Work Package Breakdown'!$F:$F,'Summary by organisation'!$B$55,'Work Package Breakdown'!$G:$G,'Summary by organisation'!$D59,'Work Package Breakdown'!$C:$C,AG$21)/1000000</f>
        <v>0</v>
      </c>
      <c r="AH59" s="49">
        <f>SUMIFS('Work Package Breakdown'!$M:$M,'Work Package Breakdown'!$F:$F,'Summary by organisation'!$B$55,'Work Package Breakdown'!$G:$G,'Summary by organisation'!$D59,'Work Package Breakdown'!$C:$C,AH$21)/1000000</f>
        <v>0</v>
      </c>
      <c r="AI59" s="49">
        <f>SUMIFS('Work Package Breakdown'!$M:$M,'Work Package Breakdown'!$F:$F,'Summary by organisation'!$B$55,'Work Package Breakdown'!$G:$G,'Summary by organisation'!$D59,'Work Package Breakdown'!$C:$C,AI$21)/1000000</f>
        <v>0</v>
      </c>
      <c r="AJ59" s="49">
        <f>SUMIFS('Work Package Breakdown'!$M:$M,'Work Package Breakdown'!$F:$F,'Summary by organisation'!$B$55,'Work Package Breakdown'!$G:$G,'Summary by organisation'!$D59,'Work Package Breakdown'!$C:$C,AJ$21)/1000000</f>
        <v>0</v>
      </c>
      <c r="AK59" s="49">
        <f>SUMIFS('Work Package Breakdown'!$M:$M,'Work Package Breakdown'!$F:$F,'Summary by organisation'!$B$55,'Work Package Breakdown'!$G:$G,'Summary by organisation'!$D59,'Work Package Breakdown'!$C:$C,AK$21)/1000000</f>
        <v>0</v>
      </c>
      <c r="AL59" s="49">
        <f>SUMIFS('Work Package Breakdown'!$M:$M,'Work Package Breakdown'!$F:$F,'Summary by organisation'!$B$55,'Work Package Breakdown'!$G:$G,'Summary by organisation'!$D59,'Work Package Breakdown'!$C:$C,AL$21)/1000000</f>
        <v>0</v>
      </c>
      <c r="AM59" s="50">
        <f t="shared" si="74"/>
        <v>0</v>
      </c>
    </row>
    <row r="60" spans="2:39" ht="15" customHeight="1">
      <c r="B60" s="89"/>
      <c r="C60" s="92"/>
      <c r="D60" s="57" t="s">
        <v>160</v>
      </c>
      <c r="E60" s="58">
        <f>SUMIFS('Work Package Breakdown'!M:M,'Work Package Breakdown'!$F:$F,'Summary by organisation'!$B$55,'Work Package Breakdown'!$G:$G,'Summary by organisation'!$D60)</f>
        <v>0</v>
      </c>
      <c r="F60" s="58">
        <f>SUMIFS('Work Package Breakdown'!N:N,'Work Package Breakdown'!$F:$F,'Summary by organisation'!$B$55,'Work Package Breakdown'!$G:$G,'Summary by organisation'!$D60)</f>
        <v>0</v>
      </c>
      <c r="G60" s="58">
        <f>SUMIFS('Work Package Breakdown'!O:O,'Work Package Breakdown'!$F:$F,'Summary by organisation'!$B$55,'Work Package Breakdown'!$G:$G,'Summary by organisation'!$D60)</f>
        <v>0</v>
      </c>
      <c r="I60" s="49">
        <f>SUMIFS('Work Package Breakdown'!$M:$M,'Work Package Breakdown'!$F:$F,'Summary by organisation'!$B$55,'Work Package Breakdown'!$G:$G,'Summary by organisation'!$D60,'Work Package Breakdown'!$C:$C,I$21)/1000000</f>
        <v>0</v>
      </c>
      <c r="J60" s="49">
        <f>SUMIFS('Work Package Breakdown'!$M:$M,'Work Package Breakdown'!$F:$F,'Summary by organisation'!$B$55,'Work Package Breakdown'!$G:$G,'Summary by organisation'!$D60,'Work Package Breakdown'!$C:$C,J$21)/1000000</f>
        <v>0</v>
      </c>
      <c r="K60" s="49">
        <f>SUMIFS('Work Package Breakdown'!$M:$M,'Work Package Breakdown'!$F:$F,'Summary by organisation'!$B$55,'Work Package Breakdown'!$G:$G,'Summary by organisation'!$D60,'Work Package Breakdown'!$C:$C,K$21)/1000000</f>
        <v>0</v>
      </c>
      <c r="L60" s="49">
        <f>SUMIFS('Work Package Breakdown'!$M:$M,'Work Package Breakdown'!$F:$F,'Summary by organisation'!$B$55,'Work Package Breakdown'!$G:$G,'Summary by organisation'!$D60,'Work Package Breakdown'!$C:$C,L$21)/1000000</f>
        <v>0</v>
      </c>
      <c r="M60" s="49">
        <f>SUMIFS('Work Package Breakdown'!$M:$M,'Work Package Breakdown'!$F:$F,'Summary by organisation'!$B$55,'Work Package Breakdown'!$G:$G,'Summary by organisation'!$D60,'Work Package Breakdown'!$C:$C,M$21)/1000000</f>
        <v>0</v>
      </c>
      <c r="N60" s="49">
        <f>SUMIFS('Work Package Breakdown'!$M:$M,'Work Package Breakdown'!$F:$F,'Summary by organisation'!$B$55,'Work Package Breakdown'!$G:$G,'Summary by organisation'!$D60,'Work Package Breakdown'!$C:$C,N$21)/1000000</f>
        <v>0</v>
      </c>
      <c r="O60" s="49">
        <f>SUMIFS('Work Package Breakdown'!$M:$M,'Work Package Breakdown'!$F:$F,'Summary by organisation'!$B$55,'Work Package Breakdown'!$G:$G,'Summary by organisation'!$D60,'Work Package Breakdown'!$C:$C,O$21)/1000000</f>
        <v>0</v>
      </c>
      <c r="P60" s="49">
        <f>SUMIFS('Work Package Breakdown'!$M:$M,'Work Package Breakdown'!$F:$F,'Summary by organisation'!$B$55,'Work Package Breakdown'!$G:$G,'Summary by organisation'!$D60,'Work Package Breakdown'!$C:$C,P$21)/1000000</f>
        <v>0</v>
      </c>
      <c r="Q60" s="49">
        <f>SUMIFS('Work Package Breakdown'!$M:$M,'Work Package Breakdown'!$F:$F,'Summary by organisation'!$B$55,'Work Package Breakdown'!$G:$G,'Summary by organisation'!$D60,'Work Package Breakdown'!$C:$C,Q$21)/1000000</f>
        <v>0</v>
      </c>
      <c r="R60" s="49">
        <f>SUMIFS('Work Package Breakdown'!$M:$M,'Work Package Breakdown'!$F:$F,'Summary by organisation'!$B$55,'Work Package Breakdown'!$G:$G,'Summary by organisation'!$D60,'Work Package Breakdown'!$C:$C,R$21)/1000000</f>
        <v>0</v>
      </c>
      <c r="S60" s="49">
        <f>SUMIFS('Work Package Breakdown'!$M:$M,'Work Package Breakdown'!$F:$F,'Summary by organisation'!$B$55,'Work Package Breakdown'!$G:$G,'Summary by organisation'!$D60,'Work Package Breakdown'!$C:$C,S$21)/1000000</f>
        <v>0</v>
      </c>
      <c r="T60" s="49">
        <f>SUMIFS('Work Package Breakdown'!$M:$M,'Work Package Breakdown'!$F:$F,'Summary by organisation'!$B$55,'Work Package Breakdown'!$G:$G,'Summary by organisation'!$D60,'Work Package Breakdown'!$C:$C,T$21)/1000000</f>
        <v>0</v>
      </c>
      <c r="U60" s="49">
        <f>SUMIFS('Work Package Breakdown'!$M:$M,'Work Package Breakdown'!$F:$F,'Summary by organisation'!$B$55,'Work Package Breakdown'!$G:$G,'Summary by organisation'!$D60,'Work Package Breakdown'!$C:$C,U$21)/1000000</f>
        <v>0</v>
      </c>
      <c r="V60" s="49">
        <f>SUMIFS('Work Package Breakdown'!$M:$M,'Work Package Breakdown'!$F:$F,'Summary by organisation'!$B$55,'Work Package Breakdown'!$G:$G,'Summary by organisation'!$D60,'Work Package Breakdown'!$C:$C,V$21)/1000000</f>
        <v>0</v>
      </c>
      <c r="W60" s="49">
        <f>SUMIFS('Work Package Breakdown'!$M:$M,'Work Package Breakdown'!$F:$F,'Summary by organisation'!$B$55,'Work Package Breakdown'!$G:$G,'Summary by organisation'!$D60,'Work Package Breakdown'!$C:$C,W$21)/1000000</f>
        <v>0</v>
      </c>
      <c r="X60" s="49">
        <f>SUMIFS('Work Package Breakdown'!$M:$M,'Work Package Breakdown'!$F:$F,'Summary by organisation'!$B$55,'Work Package Breakdown'!$G:$G,'Summary by organisation'!$D60,'Work Package Breakdown'!$C:$C,X$21)/1000000</f>
        <v>0</v>
      </c>
      <c r="Y60" s="49">
        <f>SUMIFS('Work Package Breakdown'!$M:$M,'Work Package Breakdown'!$F:$F,'Summary by organisation'!$B$55,'Work Package Breakdown'!$G:$G,'Summary by organisation'!$D60,'Work Package Breakdown'!$C:$C,Y$21)/1000000</f>
        <v>0</v>
      </c>
      <c r="Z60" s="49">
        <f>SUMIFS('Work Package Breakdown'!$M:$M,'Work Package Breakdown'!$F:$F,'Summary by organisation'!$B$55,'Work Package Breakdown'!$G:$G,'Summary by organisation'!$D60,'Work Package Breakdown'!$C:$C,Z$21)/1000000</f>
        <v>0</v>
      </c>
      <c r="AA60" s="49">
        <f>SUMIFS('Work Package Breakdown'!$M:$M,'Work Package Breakdown'!$F:$F,'Summary by organisation'!$B$55,'Work Package Breakdown'!$G:$G,'Summary by organisation'!$D60,'Work Package Breakdown'!$C:$C,AA$21)/1000000</f>
        <v>0</v>
      </c>
      <c r="AB60" s="49">
        <f>SUMIFS('Work Package Breakdown'!$M:$M,'Work Package Breakdown'!$F:$F,'Summary by organisation'!$B$55,'Work Package Breakdown'!$G:$G,'Summary by organisation'!$D60,'Work Package Breakdown'!$C:$C,AB$21)/1000000</f>
        <v>0</v>
      </c>
      <c r="AC60" s="49">
        <f>SUMIFS('Work Package Breakdown'!$M:$M,'Work Package Breakdown'!$F:$F,'Summary by organisation'!$B$55,'Work Package Breakdown'!$G:$G,'Summary by organisation'!$D60,'Work Package Breakdown'!$C:$C,AC$21)/1000000</f>
        <v>0</v>
      </c>
      <c r="AD60" s="49">
        <f>SUMIFS('Work Package Breakdown'!$M:$M,'Work Package Breakdown'!$F:$F,'Summary by organisation'!$B$55,'Work Package Breakdown'!$G:$G,'Summary by organisation'!$D60,'Work Package Breakdown'!$C:$C,AD$21)/1000000</f>
        <v>0</v>
      </c>
      <c r="AE60" s="49">
        <f>SUMIFS('Work Package Breakdown'!$M:$M,'Work Package Breakdown'!$F:$F,'Summary by organisation'!$B$55,'Work Package Breakdown'!$G:$G,'Summary by organisation'!$D60,'Work Package Breakdown'!$C:$C,AE$21)/1000000</f>
        <v>0</v>
      </c>
      <c r="AF60" s="49">
        <f>SUMIFS('Work Package Breakdown'!$M:$M,'Work Package Breakdown'!$F:$F,'Summary by organisation'!$B$55,'Work Package Breakdown'!$G:$G,'Summary by organisation'!$D60,'Work Package Breakdown'!$C:$C,AF$21)/1000000</f>
        <v>0</v>
      </c>
      <c r="AG60" s="49">
        <f>SUMIFS('Work Package Breakdown'!$M:$M,'Work Package Breakdown'!$F:$F,'Summary by organisation'!$B$55,'Work Package Breakdown'!$G:$G,'Summary by organisation'!$D60,'Work Package Breakdown'!$C:$C,AG$21)/1000000</f>
        <v>0</v>
      </c>
      <c r="AH60" s="49">
        <f>SUMIFS('Work Package Breakdown'!$M:$M,'Work Package Breakdown'!$F:$F,'Summary by organisation'!$B$55,'Work Package Breakdown'!$G:$G,'Summary by organisation'!$D60,'Work Package Breakdown'!$C:$C,AH$21)/1000000</f>
        <v>0</v>
      </c>
      <c r="AI60" s="49">
        <f>SUMIFS('Work Package Breakdown'!$M:$M,'Work Package Breakdown'!$F:$F,'Summary by organisation'!$B$55,'Work Package Breakdown'!$G:$G,'Summary by organisation'!$D60,'Work Package Breakdown'!$C:$C,AI$21)/1000000</f>
        <v>0</v>
      </c>
      <c r="AJ60" s="49">
        <f>SUMIFS('Work Package Breakdown'!$M:$M,'Work Package Breakdown'!$F:$F,'Summary by organisation'!$B$55,'Work Package Breakdown'!$G:$G,'Summary by organisation'!$D60,'Work Package Breakdown'!$C:$C,AJ$21)/1000000</f>
        <v>0</v>
      </c>
      <c r="AK60" s="49">
        <f>SUMIFS('Work Package Breakdown'!$M:$M,'Work Package Breakdown'!$F:$F,'Summary by organisation'!$B$55,'Work Package Breakdown'!$G:$G,'Summary by organisation'!$D60,'Work Package Breakdown'!$C:$C,AK$21)/1000000</f>
        <v>0</v>
      </c>
      <c r="AL60" s="49">
        <f>SUMIFS('Work Package Breakdown'!$M:$M,'Work Package Breakdown'!$F:$F,'Summary by organisation'!$B$55,'Work Package Breakdown'!$G:$G,'Summary by organisation'!$D60,'Work Package Breakdown'!$C:$C,AL$21)/1000000</f>
        <v>0</v>
      </c>
      <c r="AM60" s="50">
        <f t="shared" si="74"/>
        <v>0</v>
      </c>
    </row>
    <row r="61" spans="2:39" ht="15" customHeight="1">
      <c r="B61" s="89"/>
      <c r="C61" s="92"/>
      <c r="D61" s="57" t="s">
        <v>161</v>
      </c>
      <c r="E61" s="58">
        <f>SUMIFS('Work Package Breakdown'!M:M,'Work Package Breakdown'!$F:$F,'Summary by organisation'!$B$55,'Work Package Breakdown'!$G:$G,'Summary by organisation'!$D61)</f>
        <v>0</v>
      </c>
      <c r="F61" s="58">
        <f>SUMIFS('Work Package Breakdown'!N:N,'Work Package Breakdown'!$F:$F,'Summary by organisation'!$B$55,'Work Package Breakdown'!$G:$G,'Summary by organisation'!$D61)</f>
        <v>0</v>
      </c>
      <c r="G61" s="58">
        <f>SUMIFS('Work Package Breakdown'!O:O,'Work Package Breakdown'!$F:$F,'Summary by organisation'!$B$55,'Work Package Breakdown'!$G:$G,'Summary by organisation'!$D61)</f>
        <v>0</v>
      </c>
      <c r="I61" s="49">
        <f>SUMIFS('Work Package Breakdown'!$M:$M,'Work Package Breakdown'!$F:$F,'Summary by organisation'!$B$55,'Work Package Breakdown'!$G:$G,'Summary by organisation'!$D61,'Work Package Breakdown'!$C:$C,I$21)/1000000</f>
        <v>0</v>
      </c>
      <c r="J61" s="49">
        <f>SUMIFS('Work Package Breakdown'!$M:$M,'Work Package Breakdown'!$F:$F,'Summary by organisation'!$B$55,'Work Package Breakdown'!$G:$G,'Summary by organisation'!$D61,'Work Package Breakdown'!$C:$C,J$21)/1000000</f>
        <v>0</v>
      </c>
      <c r="K61" s="49">
        <f>SUMIFS('Work Package Breakdown'!$M:$M,'Work Package Breakdown'!$F:$F,'Summary by organisation'!$B$55,'Work Package Breakdown'!$G:$G,'Summary by organisation'!$D61,'Work Package Breakdown'!$C:$C,K$21)/1000000</f>
        <v>0</v>
      </c>
      <c r="L61" s="49">
        <f>SUMIFS('Work Package Breakdown'!$M:$M,'Work Package Breakdown'!$F:$F,'Summary by organisation'!$B$55,'Work Package Breakdown'!$G:$G,'Summary by organisation'!$D61,'Work Package Breakdown'!$C:$C,L$21)/1000000</f>
        <v>0</v>
      </c>
      <c r="M61" s="49">
        <f>SUMIFS('Work Package Breakdown'!$M:$M,'Work Package Breakdown'!$F:$F,'Summary by organisation'!$B$55,'Work Package Breakdown'!$G:$G,'Summary by organisation'!$D61,'Work Package Breakdown'!$C:$C,M$21)/1000000</f>
        <v>0</v>
      </c>
      <c r="N61" s="49">
        <f>SUMIFS('Work Package Breakdown'!$M:$M,'Work Package Breakdown'!$F:$F,'Summary by organisation'!$B$55,'Work Package Breakdown'!$G:$G,'Summary by organisation'!$D61,'Work Package Breakdown'!$C:$C,N$21)/1000000</f>
        <v>0</v>
      </c>
      <c r="O61" s="49">
        <f>SUMIFS('Work Package Breakdown'!$M:$M,'Work Package Breakdown'!$F:$F,'Summary by organisation'!$B$55,'Work Package Breakdown'!$G:$G,'Summary by organisation'!$D61,'Work Package Breakdown'!$C:$C,O$21)/1000000</f>
        <v>0</v>
      </c>
      <c r="P61" s="49">
        <f>SUMIFS('Work Package Breakdown'!$M:$M,'Work Package Breakdown'!$F:$F,'Summary by organisation'!$B$55,'Work Package Breakdown'!$G:$G,'Summary by organisation'!$D61,'Work Package Breakdown'!$C:$C,P$21)/1000000</f>
        <v>0</v>
      </c>
      <c r="Q61" s="49">
        <f>SUMIFS('Work Package Breakdown'!$M:$M,'Work Package Breakdown'!$F:$F,'Summary by organisation'!$B$55,'Work Package Breakdown'!$G:$G,'Summary by organisation'!$D61,'Work Package Breakdown'!$C:$C,Q$21)/1000000</f>
        <v>0</v>
      </c>
      <c r="R61" s="49">
        <f>SUMIFS('Work Package Breakdown'!$M:$M,'Work Package Breakdown'!$F:$F,'Summary by organisation'!$B$55,'Work Package Breakdown'!$G:$G,'Summary by organisation'!$D61,'Work Package Breakdown'!$C:$C,R$21)/1000000</f>
        <v>0</v>
      </c>
      <c r="S61" s="49">
        <f>SUMIFS('Work Package Breakdown'!$M:$M,'Work Package Breakdown'!$F:$F,'Summary by organisation'!$B$55,'Work Package Breakdown'!$G:$G,'Summary by organisation'!$D61,'Work Package Breakdown'!$C:$C,S$21)/1000000</f>
        <v>0</v>
      </c>
      <c r="T61" s="49">
        <f>SUMIFS('Work Package Breakdown'!$M:$M,'Work Package Breakdown'!$F:$F,'Summary by organisation'!$B$55,'Work Package Breakdown'!$G:$G,'Summary by organisation'!$D61,'Work Package Breakdown'!$C:$C,T$21)/1000000</f>
        <v>0</v>
      </c>
      <c r="U61" s="49">
        <f>SUMIFS('Work Package Breakdown'!$M:$M,'Work Package Breakdown'!$F:$F,'Summary by organisation'!$B$55,'Work Package Breakdown'!$G:$G,'Summary by organisation'!$D61,'Work Package Breakdown'!$C:$C,U$21)/1000000</f>
        <v>0</v>
      </c>
      <c r="V61" s="49">
        <f>SUMIFS('Work Package Breakdown'!$M:$M,'Work Package Breakdown'!$F:$F,'Summary by organisation'!$B$55,'Work Package Breakdown'!$G:$G,'Summary by organisation'!$D61,'Work Package Breakdown'!$C:$C,V$21)/1000000</f>
        <v>0</v>
      </c>
      <c r="W61" s="49">
        <f>SUMIFS('Work Package Breakdown'!$M:$M,'Work Package Breakdown'!$F:$F,'Summary by organisation'!$B$55,'Work Package Breakdown'!$G:$G,'Summary by organisation'!$D61,'Work Package Breakdown'!$C:$C,W$21)/1000000</f>
        <v>0</v>
      </c>
      <c r="X61" s="49">
        <f>SUMIFS('Work Package Breakdown'!$M:$M,'Work Package Breakdown'!$F:$F,'Summary by organisation'!$B$55,'Work Package Breakdown'!$G:$G,'Summary by organisation'!$D61,'Work Package Breakdown'!$C:$C,X$21)/1000000</f>
        <v>0</v>
      </c>
      <c r="Y61" s="49">
        <f>SUMIFS('Work Package Breakdown'!$M:$M,'Work Package Breakdown'!$F:$F,'Summary by organisation'!$B$55,'Work Package Breakdown'!$G:$G,'Summary by organisation'!$D61,'Work Package Breakdown'!$C:$C,Y$21)/1000000</f>
        <v>0</v>
      </c>
      <c r="Z61" s="49">
        <f>SUMIFS('Work Package Breakdown'!$M:$M,'Work Package Breakdown'!$F:$F,'Summary by organisation'!$B$55,'Work Package Breakdown'!$G:$G,'Summary by organisation'!$D61,'Work Package Breakdown'!$C:$C,Z$21)/1000000</f>
        <v>0</v>
      </c>
      <c r="AA61" s="49">
        <f>SUMIFS('Work Package Breakdown'!$M:$M,'Work Package Breakdown'!$F:$F,'Summary by organisation'!$B$55,'Work Package Breakdown'!$G:$G,'Summary by organisation'!$D61,'Work Package Breakdown'!$C:$C,AA$21)/1000000</f>
        <v>0</v>
      </c>
      <c r="AB61" s="49">
        <f>SUMIFS('Work Package Breakdown'!$M:$M,'Work Package Breakdown'!$F:$F,'Summary by organisation'!$B$55,'Work Package Breakdown'!$G:$G,'Summary by organisation'!$D61,'Work Package Breakdown'!$C:$C,AB$21)/1000000</f>
        <v>0</v>
      </c>
      <c r="AC61" s="49">
        <f>SUMIFS('Work Package Breakdown'!$M:$M,'Work Package Breakdown'!$F:$F,'Summary by organisation'!$B$55,'Work Package Breakdown'!$G:$G,'Summary by organisation'!$D61,'Work Package Breakdown'!$C:$C,AC$21)/1000000</f>
        <v>0</v>
      </c>
      <c r="AD61" s="49">
        <f>SUMIFS('Work Package Breakdown'!$M:$M,'Work Package Breakdown'!$F:$F,'Summary by organisation'!$B$55,'Work Package Breakdown'!$G:$G,'Summary by organisation'!$D61,'Work Package Breakdown'!$C:$C,AD$21)/1000000</f>
        <v>0</v>
      </c>
      <c r="AE61" s="49">
        <f>SUMIFS('Work Package Breakdown'!$M:$M,'Work Package Breakdown'!$F:$F,'Summary by organisation'!$B$55,'Work Package Breakdown'!$G:$G,'Summary by organisation'!$D61,'Work Package Breakdown'!$C:$C,AE$21)/1000000</f>
        <v>0</v>
      </c>
      <c r="AF61" s="49">
        <f>SUMIFS('Work Package Breakdown'!$M:$M,'Work Package Breakdown'!$F:$F,'Summary by organisation'!$B$55,'Work Package Breakdown'!$G:$G,'Summary by organisation'!$D61,'Work Package Breakdown'!$C:$C,AF$21)/1000000</f>
        <v>0</v>
      </c>
      <c r="AG61" s="49">
        <f>SUMIFS('Work Package Breakdown'!$M:$M,'Work Package Breakdown'!$F:$F,'Summary by organisation'!$B$55,'Work Package Breakdown'!$G:$G,'Summary by organisation'!$D61,'Work Package Breakdown'!$C:$C,AG$21)/1000000</f>
        <v>0</v>
      </c>
      <c r="AH61" s="49">
        <f>SUMIFS('Work Package Breakdown'!$M:$M,'Work Package Breakdown'!$F:$F,'Summary by organisation'!$B$55,'Work Package Breakdown'!$G:$G,'Summary by organisation'!$D61,'Work Package Breakdown'!$C:$C,AH$21)/1000000</f>
        <v>0</v>
      </c>
      <c r="AI61" s="49">
        <f>SUMIFS('Work Package Breakdown'!$M:$M,'Work Package Breakdown'!$F:$F,'Summary by organisation'!$B$55,'Work Package Breakdown'!$G:$G,'Summary by organisation'!$D61,'Work Package Breakdown'!$C:$C,AI$21)/1000000</f>
        <v>0</v>
      </c>
      <c r="AJ61" s="49">
        <f>SUMIFS('Work Package Breakdown'!$M:$M,'Work Package Breakdown'!$F:$F,'Summary by organisation'!$B$55,'Work Package Breakdown'!$G:$G,'Summary by organisation'!$D61,'Work Package Breakdown'!$C:$C,AJ$21)/1000000</f>
        <v>0</v>
      </c>
      <c r="AK61" s="49">
        <f>SUMIFS('Work Package Breakdown'!$M:$M,'Work Package Breakdown'!$F:$F,'Summary by organisation'!$B$55,'Work Package Breakdown'!$G:$G,'Summary by organisation'!$D61,'Work Package Breakdown'!$C:$C,AK$21)/1000000</f>
        <v>0</v>
      </c>
      <c r="AL61" s="49">
        <f>SUMIFS('Work Package Breakdown'!$M:$M,'Work Package Breakdown'!$F:$F,'Summary by organisation'!$B$55,'Work Package Breakdown'!$G:$G,'Summary by organisation'!$D61,'Work Package Breakdown'!$C:$C,AL$21)/1000000</f>
        <v>0</v>
      </c>
      <c r="AM61" s="50">
        <f t="shared" si="74"/>
        <v>0</v>
      </c>
    </row>
    <row r="62" spans="2:39" ht="15" customHeight="1">
      <c r="B62" s="90"/>
      <c r="C62" s="93"/>
      <c r="D62" s="59" t="s">
        <v>162</v>
      </c>
      <c r="E62" s="58">
        <f>SUMIFS('Work Package Breakdown'!M:M,'Work Package Breakdown'!$F:$F,'Summary by organisation'!$B$55,'Work Package Breakdown'!$G:$G,'Summary by organisation'!$D62)</f>
        <v>0</v>
      </c>
      <c r="F62" s="58">
        <f>SUMIFS('Work Package Breakdown'!N:N,'Work Package Breakdown'!$F:$F,'Summary by organisation'!$B$55,'Work Package Breakdown'!$G:$G,'Summary by organisation'!$D62)</f>
        <v>0</v>
      </c>
      <c r="G62" s="58">
        <f>SUMIFS('Work Package Breakdown'!O:O,'Work Package Breakdown'!$F:$F,'Summary by organisation'!$B$55,'Work Package Breakdown'!$G:$G,'Summary by organisation'!$D62)</f>
        <v>0</v>
      </c>
      <c r="I62" s="49">
        <f>SUMIFS('Work Package Breakdown'!$M:$M,'Work Package Breakdown'!$F:$F,'Summary by organisation'!$B$55,'Work Package Breakdown'!$G:$G,'Summary by organisation'!$D62,'Work Package Breakdown'!$C:$C,I$21)/1000000</f>
        <v>0</v>
      </c>
      <c r="J62" s="49">
        <f>SUMIFS('Work Package Breakdown'!$M:$M,'Work Package Breakdown'!$F:$F,'Summary by organisation'!$B$55,'Work Package Breakdown'!$G:$G,'Summary by organisation'!$D62,'Work Package Breakdown'!$C:$C,J$21)/1000000</f>
        <v>0</v>
      </c>
      <c r="K62" s="49">
        <f>SUMIFS('Work Package Breakdown'!$M:$M,'Work Package Breakdown'!$F:$F,'Summary by organisation'!$B$55,'Work Package Breakdown'!$G:$G,'Summary by organisation'!$D62,'Work Package Breakdown'!$C:$C,K$21)/1000000</f>
        <v>0</v>
      </c>
      <c r="L62" s="49">
        <f>SUMIFS('Work Package Breakdown'!$M:$M,'Work Package Breakdown'!$F:$F,'Summary by organisation'!$B$55,'Work Package Breakdown'!$G:$G,'Summary by organisation'!$D62,'Work Package Breakdown'!$C:$C,L$21)/1000000</f>
        <v>0</v>
      </c>
      <c r="M62" s="49">
        <f>SUMIFS('Work Package Breakdown'!$M:$M,'Work Package Breakdown'!$F:$F,'Summary by organisation'!$B$55,'Work Package Breakdown'!$G:$G,'Summary by organisation'!$D62,'Work Package Breakdown'!$C:$C,M$21)/1000000</f>
        <v>0</v>
      </c>
      <c r="N62" s="49">
        <f>SUMIFS('Work Package Breakdown'!$M:$M,'Work Package Breakdown'!$F:$F,'Summary by organisation'!$B$55,'Work Package Breakdown'!$G:$G,'Summary by organisation'!$D62,'Work Package Breakdown'!$C:$C,N$21)/1000000</f>
        <v>0</v>
      </c>
      <c r="O62" s="49">
        <f>SUMIFS('Work Package Breakdown'!$M:$M,'Work Package Breakdown'!$F:$F,'Summary by organisation'!$B$55,'Work Package Breakdown'!$G:$G,'Summary by organisation'!$D62,'Work Package Breakdown'!$C:$C,O$21)/1000000</f>
        <v>0</v>
      </c>
      <c r="P62" s="49">
        <f>SUMIFS('Work Package Breakdown'!$M:$M,'Work Package Breakdown'!$F:$F,'Summary by organisation'!$B$55,'Work Package Breakdown'!$G:$G,'Summary by organisation'!$D62,'Work Package Breakdown'!$C:$C,P$21)/1000000</f>
        <v>0</v>
      </c>
      <c r="Q62" s="49">
        <f>SUMIFS('Work Package Breakdown'!$M:$M,'Work Package Breakdown'!$F:$F,'Summary by organisation'!$B$55,'Work Package Breakdown'!$G:$G,'Summary by organisation'!$D62,'Work Package Breakdown'!$C:$C,Q$21)/1000000</f>
        <v>0</v>
      </c>
      <c r="R62" s="49">
        <f>SUMIFS('Work Package Breakdown'!$M:$M,'Work Package Breakdown'!$F:$F,'Summary by organisation'!$B$55,'Work Package Breakdown'!$G:$G,'Summary by organisation'!$D62,'Work Package Breakdown'!$C:$C,R$21)/1000000</f>
        <v>0</v>
      </c>
      <c r="S62" s="49">
        <f>SUMIFS('Work Package Breakdown'!$M:$M,'Work Package Breakdown'!$F:$F,'Summary by organisation'!$B$55,'Work Package Breakdown'!$G:$G,'Summary by organisation'!$D62,'Work Package Breakdown'!$C:$C,S$21)/1000000</f>
        <v>0</v>
      </c>
      <c r="T62" s="49">
        <f>SUMIFS('Work Package Breakdown'!$M:$M,'Work Package Breakdown'!$F:$F,'Summary by organisation'!$B$55,'Work Package Breakdown'!$G:$G,'Summary by organisation'!$D62,'Work Package Breakdown'!$C:$C,T$21)/1000000</f>
        <v>0</v>
      </c>
      <c r="U62" s="49">
        <f>SUMIFS('Work Package Breakdown'!$M:$M,'Work Package Breakdown'!$F:$F,'Summary by organisation'!$B$55,'Work Package Breakdown'!$G:$G,'Summary by organisation'!$D62,'Work Package Breakdown'!$C:$C,U$21)/1000000</f>
        <v>0</v>
      </c>
      <c r="V62" s="49">
        <f>SUMIFS('Work Package Breakdown'!$M:$M,'Work Package Breakdown'!$F:$F,'Summary by organisation'!$B$55,'Work Package Breakdown'!$G:$G,'Summary by organisation'!$D62,'Work Package Breakdown'!$C:$C,V$21)/1000000</f>
        <v>0</v>
      </c>
      <c r="W62" s="49">
        <f>SUMIFS('Work Package Breakdown'!$M:$M,'Work Package Breakdown'!$F:$F,'Summary by organisation'!$B$55,'Work Package Breakdown'!$G:$G,'Summary by organisation'!$D62,'Work Package Breakdown'!$C:$C,W$21)/1000000</f>
        <v>0</v>
      </c>
      <c r="X62" s="49">
        <f>SUMIFS('Work Package Breakdown'!$M:$M,'Work Package Breakdown'!$F:$F,'Summary by organisation'!$B$55,'Work Package Breakdown'!$G:$G,'Summary by organisation'!$D62,'Work Package Breakdown'!$C:$C,X$21)/1000000</f>
        <v>0</v>
      </c>
      <c r="Y62" s="49">
        <f>SUMIFS('Work Package Breakdown'!$M:$M,'Work Package Breakdown'!$F:$F,'Summary by organisation'!$B$55,'Work Package Breakdown'!$G:$G,'Summary by organisation'!$D62,'Work Package Breakdown'!$C:$C,Y$21)/1000000</f>
        <v>0</v>
      </c>
      <c r="Z62" s="49">
        <f>SUMIFS('Work Package Breakdown'!$M:$M,'Work Package Breakdown'!$F:$F,'Summary by organisation'!$B$55,'Work Package Breakdown'!$G:$G,'Summary by organisation'!$D62,'Work Package Breakdown'!$C:$C,Z$21)/1000000</f>
        <v>0</v>
      </c>
      <c r="AA62" s="49">
        <f>SUMIFS('Work Package Breakdown'!$M:$M,'Work Package Breakdown'!$F:$F,'Summary by organisation'!$B$55,'Work Package Breakdown'!$G:$G,'Summary by organisation'!$D62,'Work Package Breakdown'!$C:$C,AA$21)/1000000</f>
        <v>0</v>
      </c>
      <c r="AB62" s="49">
        <f>SUMIFS('Work Package Breakdown'!$M:$M,'Work Package Breakdown'!$F:$F,'Summary by organisation'!$B$55,'Work Package Breakdown'!$G:$G,'Summary by organisation'!$D62,'Work Package Breakdown'!$C:$C,AB$21)/1000000</f>
        <v>0</v>
      </c>
      <c r="AC62" s="49">
        <f>SUMIFS('Work Package Breakdown'!$M:$M,'Work Package Breakdown'!$F:$F,'Summary by organisation'!$B$55,'Work Package Breakdown'!$G:$G,'Summary by organisation'!$D62,'Work Package Breakdown'!$C:$C,AC$21)/1000000</f>
        <v>0</v>
      </c>
      <c r="AD62" s="49">
        <f>SUMIFS('Work Package Breakdown'!$M:$M,'Work Package Breakdown'!$F:$F,'Summary by organisation'!$B$55,'Work Package Breakdown'!$G:$G,'Summary by organisation'!$D62,'Work Package Breakdown'!$C:$C,AD$21)/1000000</f>
        <v>0</v>
      </c>
      <c r="AE62" s="49">
        <f>SUMIFS('Work Package Breakdown'!$M:$M,'Work Package Breakdown'!$F:$F,'Summary by organisation'!$B$55,'Work Package Breakdown'!$G:$G,'Summary by organisation'!$D62,'Work Package Breakdown'!$C:$C,AE$21)/1000000</f>
        <v>0</v>
      </c>
      <c r="AF62" s="49">
        <f>SUMIFS('Work Package Breakdown'!$M:$M,'Work Package Breakdown'!$F:$F,'Summary by organisation'!$B$55,'Work Package Breakdown'!$G:$G,'Summary by organisation'!$D62,'Work Package Breakdown'!$C:$C,AF$21)/1000000</f>
        <v>0</v>
      </c>
      <c r="AG62" s="49">
        <f>SUMIFS('Work Package Breakdown'!$M:$M,'Work Package Breakdown'!$F:$F,'Summary by organisation'!$B$55,'Work Package Breakdown'!$G:$G,'Summary by organisation'!$D62,'Work Package Breakdown'!$C:$C,AG$21)/1000000</f>
        <v>0</v>
      </c>
      <c r="AH62" s="49">
        <f>SUMIFS('Work Package Breakdown'!$M:$M,'Work Package Breakdown'!$F:$F,'Summary by organisation'!$B$55,'Work Package Breakdown'!$G:$G,'Summary by organisation'!$D62,'Work Package Breakdown'!$C:$C,AH$21)/1000000</f>
        <v>0</v>
      </c>
      <c r="AI62" s="49">
        <f>SUMIFS('Work Package Breakdown'!$M:$M,'Work Package Breakdown'!$F:$F,'Summary by organisation'!$B$55,'Work Package Breakdown'!$G:$G,'Summary by organisation'!$D62,'Work Package Breakdown'!$C:$C,AI$21)/1000000</f>
        <v>0</v>
      </c>
      <c r="AJ62" s="49">
        <f>SUMIFS('Work Package Breakdown'!$M:$M,'Work Package Breakdown'!$F:$F,'Summary by organisation'!$B$55,'Work Package Breakdown'!$G:$G,'Summary by organisation'!$D62,'Work Package Breakdown'!$C:$C,AJ$21)/1000000</f>
        <v>0</v>
      </c>
      <c r="AK62" s="49">
        <f>SUMIFS('Work Package Breakdown'!$M:$M,'Work Package Breakdown'!$F:$F,'Summary by organisation'!$B$55,'Work Package Breakdown'!$G:$G,'Summary by organisation'!$D62,'Work Package Breakdown'!$C:$C,AK$21)/1000000</f>
        <v>0</v>
      </c>
      <c r="AL62" s="49">
        <f>SUMIFS('Work Package Breakdown'!$M:$M,'Work Package Breakdown'!$F:$F,'Summary by organisation'!$B$55,'Work Package Breakdown'!$G:$G,'Summary by organisation'!$D62,'Work Package Breakdown'!$C:$C,AL$21)/1000000</f>
        <v>0</v>
      </c>
      <c r="AM62" s="50">
        <f t="shared" si="74"/>
        <v>0</v>
      </c>
    </row>
    <row r="63" spans="2:39">
      <c r="B63" s="6"/>
      <c r="C63" s="60"/>
      <c r="D63" s="61">
        <f>B55</f>
        <v>0</v>
      </c>
      <c r="E63" s="62">
        <f t="shared" ref="E63" si="75">SUM(E55:E62)</f>
        <v>0</v>
      </c>
      <c r="F63" s="62">
        <f t="shared" ref="F63" si="76">SUM(F55:F62)</f>
        <v>0</v>
      </c>
      <c r="G63" s="62">
        <f t="shared" ref="G63" si="77">SUM(G55:G62)</f>
        <v>0</v>
      </c>
      <c r="I63" s="50">
        <f>SUM(I55:I62)</f>
        <v>0</v>
      </c>
      <c r="J63" s="50">
        <f t="shared" ref="J63" si="78">SUM(J55:J62)</f>
        <v>0</v>
      </c>
      <c r="K63" s="50">
        <f t="shared" ref="K63" si="79">SUM(K55:K62)</f>
        <v>0</v>
      </c>
      <c r="L63" s="50">
        <f t="shared" ref="L63" si="80">SUM(L55:L62)</f>
        <v>0</v>
      </c>
      <c r="M63" s="50">
        <f t="shared" ref="M63" si="81">SUM(M55:M62)</f>
        <v>0</v>
      </c>
      <c r="N63" s="50">
        <f t="shared" ref="N63" si="82">SUM(N55:N62)</f>
        <v>0</v>
      </c>
      <c r="O63" s="50">
        <f t="shared" ref="O63" si="83">SUM(O55:O62)</f>
        <v>0</v>
      </c>
      <c r="P63" s="50">
        <f t="shared" ref="P63" si="84">SUM(P55:P62)</f>
        <v>0</v>
      </c>
      <c r="Q63" s="50">
        <f t="shared" ref="Q63" si="85">SUM(Q55:Q62)</f>
        <v>0</v>
      </c>
      <c r="R63" s="50">
        <f t="shared" ref="R63" si="86">SUM(R55:R62)</f>
        <v>0</v>
      </c>
      <c r="S63" s="50">
        <f t="shared" ref="S63" si="87">SUM(S55:S62)</f>
        <v>0</v>
      </c>
      <c r="T63" s="50">
        <f t="shared" ref="T63" si="88">SUM(T55:T62)</f>
        <v>0</v>
      </c>
      <c r="U63" s="50">
        <f t="shared" ref="U63" si="89">SUM(U55:U62)</f>
        <v>0</v>
      </c>
      <c r="V63" s="50">
        <f t="shared" ref="V63" si="90">SUM(V55:V62)</f>
        <v>0</v>
      </c>
      <c r="W63" s="50">
        <f t="shared" ref="W63" si="91">SUM(W55:W62)</f>
        <v>0</v>
      </c>
      <c r="X63" s="50">
        <f t="shared" ref="X63" si="92">SUM(X55:X62)</f>
        <v>0</v>
      </c>
      <c r="Y63" s="50">
        <f t="shared" ref="Y63" si="93">SUM(Y55:Y62)</f>
        <v>0</v>
      </c>
      <c r="Z63" s="50">
        <f t="shared" ref="Z63" si="94">SUM(Z55:Z62)</f>
        <v>0</v>
      </c>
      <c r="AA63" s="50">
        <f t="shared" ref="AA63" si="95">SUM(AA55:AA62)</f>
        <v>0</v>
      </c>
      <c r="AB63" s="50">
        <f t="shared" ref="AB63" si="96">SUM(AB55:AB62)</f>
        <v>0</v>
      </c>
      <c r="AC63" s="50">
        <f t="shared" ref="AC63" si="97">SUM(AC55:AC62)</f>
        <v>0</v>
      </c>
      <c r="AD63" s="50">
        <f t="shared" ref="AD63" si="98">SUM(AD55:AD62)</f>
        <v>0</v>
      </c>
      <c r="AE63" s="50">
        <f t="shared" ref="AE63" si="99">SUM(AE55:AE62)</f>
        <v>0</v>
      </c>
      <c r="AF63" s="50">
        <f t="shared" ref="AF63" si="100">SUM(AF55:AF62)</f>
        <v>0</v>
      </c>
      <c r="AG63" s="50">
        <f t="shared" ref="AG63" si="101">SUM(AG55:AG62)</f>
        <v>0</v>
      </c>
      <c r="AH63" s="50">
        <f t="shared" ref="AH63" si="102">SUM(AH55:AH62)</f>
        <v>0</v>
      </c>
      <c r="AI63" s="50">
        <f t="shared" ref="AI63" si="103">SUM(AI55:AI62)</f>
        <v>0</v>
      </c>
      <c r="AJ63" s="50">
        <f t="shared" ref="AJ63" si="104">SUM(AJ55:AJ62)</f>
        <v>0</v>
      </c>
      <c r="AK63" s="50">
        <f t="shared" ref="AK63" si="105">SUM(AK55:AK62)</f>
        <v>0</v>
      </c>
      <c r="AL63" s="50">
        <f t="shared" ref="AL63" si="106">SUM(AL55:AL62)</f>
        <v>0</v>
      </c>
      <c r="AM63" s="50">
        <f>SUM(I63:AL63)</f>
        <v>0</v>
      </c>
    </row>
    <row r="64" spans="2:39">
      <c r="B64" s="60"/>
      <c r="C64" s="60"/>
      <c r="D64" s="60"/>
      <c r="E64" s="60"/>
      <c r="F64" s="60"/>
      <c r="G64" s="60"/>
    </row>
    <row r="65" spans="2:39" ht="24">
      <c r="B65" s="65" t="s">
        <v>44</v>
      </c>
      <c r="C65" s="65" t="s">
        <v>128</v>
      </c>
      <c r="D65" s="65" t="s">
        <v>154</v>
      </c>
      <c r="E65" s="65" t="s">
        <v>143</v>
      </c>
      <c r="F65" s="65" t="s">
        <v>144</v>
      </c>
      <c r="G65" s="65" t="s">
        <v>74</v>
      </c>
      <c r="I65" s="52" t="s">
        <v>97</v>
      </c>
      <c r="J65" s="52" t="s">
        <v>98</v>
      </c>
      <c r="K65" s="52" t="s">
        <v>99</v>
      </c>
      <c r="L65" s="52" t="s">
        <v>100</v>
      </c>
      <c r="M65" s="52" t="s">
        <v>101</v>
      </c>
      <c r="N65" s="52" t="s">
        <v>102</v>
      </c>
      <c r="O65" s="52" t="s">
        <v>103</v>
      </c>
      <c r="P65" s="52" t="s">
        <v>104</v>
      </c>
      <c r="Q65" s="52" t="s">
        <v>105</v>
      </c>
      <c r="R65" s="52" t="s">
        <v>106</v>
      </c>
      <c r="S65" s="52" t="s">
        <v>107</v>
      </c>
      <c r="T65" s="52" t="s">
        <v>108</v>
      </c>
      <c r="U65" s="52" t="s">
        <v>109</v>
      </c>
      <c r="V65" s="52" t="s">
        <v>110</v>
      </c>
      <c r="W65" s="52" t="s">
        <v>111</v>
      </c>
      <c r="X65" s="52" t="s">
        <v>112</v>
      </c>
      <c r="Y65" s="52" t="s">
        <v>113</v>
      </c>
      <c r="Z65" s="52" t="s">
        <v>114</v>
      </c>
      <c r="AA65" s="52" t="s">
        <v>115</v>
      </c>
      <c r="AB65" s="52" t="s">
        <v>116</v>
      </c>
      <c r="AC65" s="52" t="s">
        <v>117</v>
      </c>
      <c r="AD65" s="52" t="s">
        <v>118</v>
      </c>
      <c r="AE65" s="52" t="s">
        <v>119</v>
      </c>
      <c r="AF65" s="52" t="s">
        <v>120</v>
      </c>
      <c r="AG65" s="52" t="s">
        <v>121</v>
      </c>
      <c r="AH65" s="52" t="s">
        <v>122</v>
      </c>
      <c r="AI65" s="52" t="s">
        <v>123</v>
      </c>
      <c r="AJ65" s="52" t="s">
        <v>124</v>
      </c>
      <c r="AK65" s="52" t="s">
        <v>125</v>
      </c>
      <c r="AL65" s="52" t="s">
        <v>126</v>
      </c>
    </row>
    <row r="66" spans="2:39" ht="15" customHeight="1">
      <c r="B66" s="88">
        <f>B11</f>
        <v>0</v>
      </c>
      <c r="C66" s="91" t="str">
        <f>C11</f>
        <v/>
      </c>
      <c r="D66" s="57" t="s">
        <v>155</v>
      </c>
      <c r="E66" s="58">
        <f>SUMIFS('Work Package Breakdown'!M:M,'Work Package Breakdown'!$F:$F,'Summary by organisation'!$B$66,'Work Package Breakdown'!$G:$G,'Summary by organisation'!$D66)</f>
        <v>0</v>
      </c>
      <c r="F66" s="58">
        <f>SUMIFS('Work Package Breakdown'!N:N,'Work Package Breakdown'!$F:$F,'Summary by organisation'!$B$66,'Work Package Breakdown'!$G:$G,'Summary by organisation'!$D66)</f>
        <v>0</v>
      </c>
      <c r="G66" s="58">
        <f>SUMIFS('Work Package Breakdown'!O:O,'Work Package Breakdown'!$F:$F,'Summary by organisation'!$B$66,'Work Package Breakdown'!$G:$G,'Summary by organisation'!$D66)</f>
        <v>0</v>
      </c>
      <c r="I66" s="49">
        <f>SUMIFS('Work Package Breakdown'!$M:$M,'Work Package Breakdown'!$F:$F,'Summary by organisation'!$B$66,'Work Package Breakdown'!$G:$G,'Summary by organisation'!$D66,'Work Package Breakdown'!$C:$C,I$21)/1000000</f>
        <v>0</v>
      </c>
      <c r="J66" s="49">
        <f>SUMIFS('Work Package Breakdown'!$M:$M,'Work Package Breakdown'!$F:$F,'Summary by organisation'!$B$66,'Work Package Breakdown'!$G:$G,'Summary by organisation'!$D66,'Work Package Breakdown'!$C:$C,J$21)/1000000</f>
        <v>0</v>
      </c>
      <c r="K66" s="49">
        <f>SUMIFS('Work Package Breakdown'!$M:$M,'Work Package Breakdown'!$F:$F,'Summary by organisation'!$B$66,'Work Package Breakdown'!$G:$G,'Summary by organisation'!$D66,'Work Package Breakdown'!$C:$C,K$21)/1000000</f>
        <v>0</v>
      </c>
      <c r="L66" s="49">
        <f>SUMIFS('Work Package Breakdown'!$M:$M,'Work Package Breakdown'!$F:$F,'Summary by organisation'!$B$66,'Work Package Breakdown'!$G:$G,'Summary by organisation'!$D66,'Work Package Breakdown'!$C:$C,L$21)/1000000</f>
        <v>0</v>
      </c>
      <c r="M66" s="49">
        <f>SUMIFS('Work Package Breakdown'!$M:$M,'Work Package Breakdown'!$F:$F,'Summary by organisation'!$B$66,'Work Package Breakdown'!$G:$G,'Summary by organisation'!$D66,'Work Package Breakdown'!$C:$C,M$21)/1000000</f>
        <v>0</v>
      </c>
      <c r="N66" s="49">
        <f>SUMIFS('Work Package Breakdown'!$M:$M,'Work Package Breakdown'!$F:$F,'Summary by organisation'!$B$66,'Work Package Breakdown'!$G:$G,'Summary by organisation'!$D66,'Work Package Breakdown'!$C:$C,N$21)/1000000</f>
        <v>0</v>
      </c>
      <c r="O66" s="49">
        <f>SUMIFS('Work Package Breakdown'!$M:$M,'Work Package Breakdown'!$F:$F,'Summary by organisation'!$B$66,'Work Package Breakdown'!$G:$G,'Summary by organisation'!$D66,'Work Package Breakdown'!$C:$C,O$21)/1000000</f>
        <v>0</v>
      </c>
      <c r="P66" s="49">
        <f>SUMIFS('Work Package Breakdown'!$M:$M,'Work Package Breakdown'!$F:$F,'Summary by organisation'!$B$66,'Work Package Breakdown'!$G:$G,'Summary by organisation'!$D66,'Work Package Breakdown'!$C:$C,P$21)/1000000</f>
        <v>0</v>
      </c>
      <c r="Q66" s="49">
        <f>SUMIFS('Work Package Breakdown'!$M:$M,'Work Package Breakdown'!$F:$F,'Summary by organisation'!$B$66,'Work Package Breakdown'!$G:$G,'Summary by organisation'!$D66,'Work Package Breakdown'!$C:$C,Q$21)/1000000</f>
        <v>0</v>
      </c>
      <c r="R66" s="49">
        <f>SUMIFS('Work Package Breakdown'!$M:$M,'Work Package Breakdown'!$F:$F,'Summary by organisation'!$B$66,'Work Package Breakdown'!$G:$G,'Summary by organisation'!$D66,'Work Package Breakdown'!$C:$C,R$21)/1000000</f>
        <v>0</v>
      </c>
      <c r="S66" s="49">
        <f>SUMIFS('Work Package Breakdown'!$M:$M,'Work Package Breakdown'!$F:$F,'Summary by organisation'!$B$66,'Work Package Breakdown'!$G:$G,'Summary by organisation'!$D66,'Work Package Breakdown'!$C:$C,S$21)/1000000</f>
        <v>0</v>
      </c>
      <c r="T66" s="49">
        <f>SUMIFS('Work Package Breakdown'!$M:$M,'Work Package Breakdown'!$F:$F,'Summary by organisation'!$B$66,'Work Package Breakdown'!$G:$G,'Summary by organisation'!$D66,'Work Package Breakdown'!$C:$C,T$21)/1000000</f>
        <v>0</v>
      </c>
      <c r="U66" s="49">
        <f>SUMIFS('Work Package Breakdown'!$M:$M,'Work Package Breakdown'!$F:$F,'Summary by organisation'!$B$66,'Work Package Breakdown'!$G:$G,'Summary by organisation'!$D66,'Work Package Breakdown'!$C:$C,U$21)/1000000</f>
        <v>0</v>
      </c>
      <c r="V66" s="49">
        <f>SUMIFS('Work Package Breakdown'!$M:$M,'Work Package Breakdown'!$F:$F,'Summary by organisation'!$B$66,'Work Package Breakdown'!$G:$G,'Summary by organisation'!$D66,'Work Package Breakdown'!$C:$C,V$21)/1000000</f>
        <v>0</v>
      </c>
      <c r="W66" s="49">
        <f>SUMIFS('Work Package Breakdown'!$M:$M,'Work Package Breakdown'!$F:$F,'Summary by organisation'!$B$66,'Work Package Breakdown'!$G:$G,'Summary by organisation'!$D66,'Work Package Breakdown'!$C:$C,W$21)/1000000</f>
        <v>0</v>
      </c>
      <c r="X66" s="49">
        <f>SUMIFS('Work Package Breakdown'!$M:$M,'Work Package Breakdown'!$F:$F,'Summary by organisation'!$B$66,'Work Package Breakdown'!$G:$G,'Summary by organisation'!$D66,'Work Package Breakdown'!$C:$C,X$21)/1000000</f>
        <v>0</v>
      </c>
      <c r="Y66" s="49">
        <f>SUMIFS('Work Package Breakdown'!$M:$M,'Work Package Breakdown'!$F:$F,'Summary by organisation'!$B$66,'Work Package Breakdown'!$G:$G,'Summary by organisation'!$D66,'Work Package Breakdown'!$C:$C,Y$21)/1000000</f>
        <v>0</v>
      </c>
      <c r="Z66" s="49">
        <f>SUMIFS('Work Package Breakdown'!$M:$M,'Work Package Breakdown'!$F:$F,'Summary by organisation'!$B$66,'Work Package Breakdown'!$G:$G,'Summary by organisation'!$D66,'Work Package Breakdown'!$C:$C,Z$21)/1000000</f>
        <v>0</v>
      </c>
      <c r="AA66" s="49">
        <f>SUMIFS('Work Package Breakdown'!$M:$M,'Work Package Breakdown'!$F:$F,'Summary by organisation'!$B$66,'Work Package Breakdown'!$G:$G,'Summary by organisation'!$D66,'Work Package Breakdown'!$C:$C,AA$21)/1000000</f>
        <v>0</v>
      </c>
      <c r="AB66" s="49">
        <f>SUMIFS('Work Package Breakdown'!$M:$M,'Work Package Breakdown'!$F:$F,'Summary by organisation'!$B$66,'Work Package Breakdown'!$G:$G,'Summary by organisation'!$D66,'Work Package Breakdown'!$C:$C,AB$21)/1000000</f>
        <v>0</v>
      </c>
      <c r="AC66" s="49">
        <f>SUMIFS('Work Package Breakdown'!$M:$M,'Work Package Breakdown'!$F:$F,'Summary by organisation'!$B$66,'Work Package Breakdown'!$G:$G,'Summary by organisation'!$D66,'Work Package Breakdown'!$C:$C,AC$21)/1000000</f>
        <v>0</v>
      </c>
      <c r="AD66" s="49">
        <f>SUMIFS('Work Package Breakdown'!$M:$M,'Work Package Breakdown'!$F:$F,'Summary by organisation'!$B$66,'Work Package Breakdown'!$G:$G,'Summary by organisation'!$D66,'Work Package Breakdown'!$C:$C,AD$21)/1000000</f>
        <v>0</v>
      </c>
      <c r="AE66" s="49">
        <f>SUMIFS('Work Package Breakdown'!$M:$M,'Work Package Breakdown'!$F:$F,'Summary by organisation'!$B$66,'Work Package Breakdown'!$G:$G,'Summary by organisation'!$D66,'Work Package Breakdown'!$C:$C,AE$21)/1000000</f>
        <v>0</v>
      </c>
      <c r="AF66" s="49">
        <f>SUMIFS('Work Package Breakdown'!$M:$M,'Work Package Breakdown'!$F:$F,'Summary by organisation'!$B$66,'Work Package Breakdown'!$G:$G,'Summary by organisation'!$D66,'Work Package Breakdown'!$C:$C,AF$21)/1000000</f>
        <v>0</v>
      </c>
      <c r="AG66" s="49">
        <f>SUMIFS('Work Package Breakdown'!$M:$M,'Work Package Breakdown'!$F:$F,'Summary by organisation'!$B$66,'Work Package Breakdown'!$G:$G,'Summary by organisation'!$D66,'Work Package Breakdown'!$C:$C,AG$21)/1000000</f>
        <v>0</v>
      </c>
      <c r="AH66" s="49">
        <f>SUMIFS('Work Package Breakdown'!$M:$M,'Work Package Breakdown'!$F:$F,'Summary by organisation'!$B$66,'Work Package Breakdown'!$G:$G,'Summary by organisation'!$D66,'Work Package Breakdown'!$C:$C,AH$21)/1000000</f>
        <v>0</v>
      </c>
      <c r="AI66" s="49">
        <f>SUMIFS('Work Package Breakdown'!$M:$M,'Work Package Breakdown'!$F:$F,'Summary by organisation'!$B$66,'Work Package Breakdown'!$G:$G,'Summary by organisation'!$D66,'Work Package Breakdown'!$C:$C,AI$21)/1000000</f>
        <v>0</v>
      </c>
      <c r="AJ66" s="49">
        <f>SUMIFS('Work Package Breakdown'!$M:$M,'Work Package Breakdown'!$F:$F,'Summary by organisation'!$B$66,'Work Package Breakdown'!$G:$G,'Summary by organisation'!$D66,'Work Package Breakdown'!$C:$C,AJ$21)/1000000</f>
        <v>0</v>
      </c>
      <c r="AK66" s="49">
        <f>SUMIFS('Work Package Breakdown'!$M:$M,'Work Package Breakdown'!$F:$F,'Summary by organisation'!$B$66,'Work Package Breakdown'!$G:$G,'Summary by organisation'!$D66,'Work Package Breakdown'!$C:$C,AK$21)/1000000</f>
        <v>0</v>
      </c>
      <c r="AL66" s="49">
        <f>SUMIFS('Work Package Breakdown'!$M:$M,'Work Package Breakdown'!$F:$F,'Summary by organisation'!$B$66,'Work Package Breakdown'!$G:$G,'Summary by organisation'!$D66,'Work Package Breakdown'!$C:$C,AL$21)/1000000</f>
        <v>0</v>
      </c>
      <c r="AM66" s="50">
        <f t="shared" ref="AM66:AM73" si="107">SUM(I66:AL66)</f>
        <v>0</v>
      </c>
    </row>
    <row r="67" spans="2:39" ht="15" customHeight="1">
      <c r="B67" s="89"/>
      <c r="C67" s="92"/>
      <c r="D67" s="57" t="s">
        <v>156</v>
      </c>
      <c r="E67" s="58">
        <f>SUMIFS('Work Package Breakdown'!M:M,'Work Package Breakdown'!$F:$F,'Summary by organisation'!$B$66,'Work Package Breakdown'!$G:$G,'Summary by organisation'!$D67)</f>
        <v>0</v>
      </c>
      <c r="F67" s="58">
        <f>SUMIFS('Work Package Breakdown'!N:N,'Work Package Breakdown'!$F:$F,'Summary by organisation'!$B$66,'Work Package Breakdown'!$G:$G,'Summary by organisation'!$D67)</f>
        <v>0</v>
      </c>
      <c r="G67" s="58">
        <f>SUMIFS('Work Package Breakdown'!O:O,'Work Package Breakdown'!$F:$F,'Summary by organisation'!$B$66,'Work Package Breakdown'!$G:$G,'Summary by organisation'!$D67)</f>
        <v>0</v>
      </c>
      <c r="I67" s="49">
        <f>SUMIFS('Work Package Breakdown'!$M:$M,'Work Package Breakdown'!$F:$F,'Summary by organisation'!$B$66,'Work Package Breakdown'!$G:$G,'Summary by organisation'!$D67,'Work Package Breakdown'!$C:$C,I$21)/1000000</f>
        <v>0</v>
      </c>
      <c r="J67" s="49">
        <f>SUMIFS('Work Package Breakdown'!$M:$M,'Work Package Breakdown'!$F:$F,'Summary by organisation'!$B$66,'Work Package Breakdown'!$G:$G,'Summary by organisation'!$D67,'Work Package Breakdown'!$C:$C,J$21)/1000000</f>
        <v>0</v>
      </c>
      <c r="K67" s="49">
        <f>SUMIFS('Work Package Breakdown'!$M:$M,'Work Package Breakdown'!$F:$F,'Summary by organisation'!$B$66,'Work Package Breakdown'!$G:$G,'Summary by organisation'!$D67,'Work Package Breakdown'!$C:$C,K$21)/1000000</f>
        <v>0</v>
      </c>
      <c r="L67" s="49">
        <f>SUMIFS('Work Package Breakdown'!$M:$M,'Work Package Breakdown'!$F:$F,'Summary by organisation'!$B$66,'Work Package Breakdown'!$G:$G,'Summary by organisation'!$D67,'Work Package Breakdown'!$C:$C,L$21)/1000000</f>
        <v>0</v>
      </c>
      <c r="M67" s="49">
        <f>SUMIFS('Work Package Breakdown'!$M:$M,'Work Package Breakdown'!$F:$F,'Summary by organisation'!$B$66,'Work Package Breakdown'!$G:$G,'Summary by organisation'!$D67,'Work Package Breakdown'!$C:$C,M$21)/1000000</f>
        <v>0</v>
      </c>
      <c r="N67" s="49">
        <f>SUMIFS('Work Package Breakdown'!$M:$M,'Work Package Breakdown'!$F:$F,'Summary by organisation'!$B$66,'Work Package Breakdown'!$G:$G,'Summary by organisation'!$D67,'Work Package Breakdown'!$C:$C,N$21)/1000000</f>
        <v>0</v>
      </c>
      <c r="O67" s="49">
        <f>SUMIFS('Work Package Breakdown'!$M:$M,'Work Package Breakdown'!$F:$F,'Summary by organisation'!$B$66,'Work Package Breakdown'!$G:$G,'Summary by organisation'!$D67,'Work Package Breakdown'!$C:$C,O$21)/1000000</f>
        <v>0</v>
      </c>
      <c r="P67" s="49">
        <f>SUMIFS('Work Package Breakdown'!$M:$M,'Work Package Breakdown'!$F:$F,'Summary by organisation'!$B$66,'Work Package Breakdown'!$G:$G,'Summary by organisation'!$D67,'Work Package Breakdown'!$C:$C,P$21)/1000000</f>
        <v>0</v>
      </c>
      <c r="Q67" s="49">
        <f>SUMIFS('Work Package Breakdown'!$M:$M,'Work Package Breakdown'!$F:$F,'Summary by organisation'!$B$66,'Work Package Breakdown'!$G:$G,'Summary by organisation'!$D67,'Work Package Breakdown'!$C:$C,Q$21)/1000000</f>
        <v>0</v>
      </c>
      <c r="R67" s="49">
        <f>SUMIFS('Work Package Breakdown'!$M:$M,'Work Package Breakdown'!$F:$F,'Summary by organisation'!$B$66,'Work Package Breakdown'!$G:$G,'Summary by organisation'!$D67,'Work Package Breakdown'!$C:$C,R$21)/1000000</f>
        <v>0</v>
      </c>
      <c r="S67" s="49">
        <f>SUMIFS('Work Package Breakdown'!$M:$M,'Work Package Breakdown'!$F:$F,'Summary by organisation'!$B$66,'Work Package Breakdown'!$G:$G,'Summary by organisation'!$D67,'Work Package Breakdown'!$C:$C,S$21)/1000000</f>
        <v>0</v>
      </c>
      <c r="T67" s="49">
        <f>SUMIFS('Work Package Breakdown'!$M:$M,'Work Package Breakdown'!$F:$F,'Summary by organisation'!$B$66,'Work Package Breakdown'!$G:$G,'Summary by organisation'!$D67,'Work Package Breakdown'!$C:$C,T$21)/1000000</f>
        <v>0</v>
      </c>
      <c r="U67" s="49">
        <f>SUMIFS('Work Package Breakdown'!$M:$M,'Work Package Breakdown'!$F:$F,'Summary by organisation'!$B$66,'Work Package Breakdown'!$G:$G,'Summary by organisation'!$D67,'Work Package Breakdown'!$C:$C,U$21)/1000000</f>
        <v>0</v>
      </c>
      <c r="V67" s="49">
        <f>SUMIFS('Work Package Breakdown'!$M:$M,'Work Package Breakdown'!$F:$F,'Summary by organisation'!$B$66,'Work Package Breakdown'!$G:$G,'Summary by organisation'!$D67,'Work Package Breakdown'!$C:$C,V$21)/1000000</f>
        <v>0</v>
      </c>
      <c r="W67" s="49">
        <f>SUMIFS('Work Package Breakdown'!$M:$M,'Work Package Breakdown'!$F:$F,'Summary by organisation'!$B$66,'Work Package Breakdown'!$G:$G,'Summary by organisation'!$D67,'Work Package Breakdown'!$C:$C,W$21)/1000000</f>
        <v>0</v>
      </c>
      <c r="X67" s="49">
        <f>SUMIFS('Work Package Breakdown'!$M:$M,'Work Package Breakdown'!$F:$F,'Summary by organisation'!$B$66,'Work Package Breakdown'!$G:$G,'Summary by organisation'!$D67,'Work Package Breakdown'!$C:$C,X$21)/1000000</f>
        <v>0</v>
      </c>
      <c r="Y67" s="49">
        <f>SUMIFS('Work Package Breakdown'!$M:$M,'Work Package Breakdown'!$F:$F,'Summary by organisation'!$B$66,'Work Package Breakdown'!$G:$G,'Summary by organisation'!$D67,'Work Package Breakdown'!$C:$C,Y$21)/1000000</f>
        <v>0</v>
      </c>
      <c r="Z67" s="49">
        <f>SUMIFS('Work Package Breakdown'!$M:$M,'Work Package Breakdown'!$F:$F,'Summary by organisation'!$B$66,'Work Package Breakdown'!$G:$G,'Summary by organisation'!$D67,'Work Package Breakdown'!$C:$C,Z$21)/1000000</f>
        <v>0</v>
      </c>
      <c r="AA67" s="49">
        <f>SUMIFS('Work Package Breakdown'!$M:$M,'Work Package Breakdown'!$F:$F,'Summary by organisation'!$B$66,'Work Package Breakdown'!$G:$G,'Summary by organisation'!$D67,'Work Package Breakdown'!$C:$C,AA$21)/1000000</f>
        <v>0</v>
      </c>
      <c r="AB67" s="49">
        <f>SUMIFS('Work Package Breakdown'!$M:$M,'Work Package Breakdown'!$F:$F,'Summary by organisation'!$B$66,'Work Package Breakdown'!$G:$G,'Summary by organisation'!$D67,'Work Package Breakdown'!$C:$C,AB$21)/1000000</f>
        <v>0</v>
      </c>
      <c r="AC67" s="49">
        <f>SUMIFS('Work Package Breakdown'!$M:$M,'Work Package Breakdown'!$F:$F,'Summary by organisation'!$B$66,'Work Package Breakdown'!$G:$G,'Summary by organisation'!$D67,'Work Package Breakdown'!$C:$C,AC$21)/1000000</f>
        <v>0</v>
      </c>
      <c r="AD67" s="49">
        <f>SUMIFS('Work Package Breakdown'!$M:$M,'Work Package Breakdown'!$F:$F,'Summary by organisation'!$B$66,'Work Package Breakdown'!$G:$G,'Summary by organisation'!$D67,'Work Package Breakdown'!$C:$C,AD$21)/1000000</f>
        <v>0</v>
      </c>
      <c r="AE67" s="49">
        <f>SUMIFS('Work Package Breakdown'!$M:$M,'Work Package Breakdown'!$F:$F,'Summary by organisation'!$B$66,'Work Package Breakdown'!$G:$G,'Summary by organisation'!$D67,'Work Package Breakdown'!$C:$C,AE$21)/1000000</f>
        <v>0</v>
      </c>
      <c r="AF67" s="49">
        <f>SUMIFS('Work Package Breakdown'!$M:$M,'Work Package Breakdown'!$F:$F,'Summary by organisation'!$B$66,'Work Package Breakdown'!$G:$G,'Summary by organisation'!$D67,'Work Package Breakdown'!$C:$C,AF$21)/1000000</f>
        <v>0</v>
      </c>
      <c r="AG67" s="49">
        <f>SUMIFS('Work Package Breakdown'!$M:$M,'Work Package Breakdown'!$F:$F,'Summary by organisation'!$B$66,'Work Package Breakdown'!$G:$G,'Summary by organisation'!$D67,'Work Package Breakdown'!$C:$C,AG$21)/1000000</f>
        <v>0</v>
      </c>
      <c r="AH67" s="49">
        <f>SUMIFS('Work Package Breakdown'!$M:$M,'Work Package Breakdown'!$F:$F,'Summary by organisation'!$B$66,'Work Package Breakdown'!$G:$G,'Summary by organisation'!$D67,'Work Package Breakdown'!$C:$C,AH$21)/1000000</f>
        <v>0</v>
      </c>
      <c r="AI67" s="49">
        <f>SUMIFS('Work Package Breakdown'!$M:$M,'Work Package Breakdown'!$F:$F,'Summary by organisation'!$B$66,'Work Package Breakdown'!$G:$G,'Summary by organisation'!$D67,'Work Package Breakdown'!$C:$C,AI$21)/1000000</f>
        <v>0</v>
      </c>
      <c r="AJ67" s="49">
        <f>SUMIFS('Work Package Breakdown'!$M:$M,'Work Package Breakdown'!$F:$F,'Summary by organisation'!$B$66,'Work Package Breakdown'!$G:$G,'Summary by organisation'!$D67,'Work Package Breakdown'!$C:$C,AJ$21)/1000000</f>
        <v>0</v>
      </c>
      <c r="AK67" s="49">
        <f>SUMIFS('Work Package Breakdown'!$M:$M,'Work Package Breakdown'!$F:$F,'Summary by organisation'!$B$66,'Work Package Breakdown'!$G:$G,'Summary by organisation'!$D67,'Work Package Breakdown'!$C:$C,AK$21)/1000000</f>
        <v>0</v>
      </c>
      <c r="AL67" s="49">
        <f>SUMIFS('Work Package Breakdown'!$M:$M,'Work Package Breakdown'!$F:$F,'Summary by organisation'!$B$66,'Work Package Breakdown'!$G:$G,'Summary by organisation'!$D67,'Work Package Breakdown'!$C:$C,AL$21)/1000000</f>
        <v>0</v>
      </c>
      <c r="AM67" s="50">
        <f t="shared" si="107"/>
        <v>0</v>
      </c>
    </row>
    <row r="68" spans="2:39" ht="15" customHeight="1">
      <c r="B68" s="89"/>
      <c r="C68" s="92"/>
      <c r="D68" s="57" t="s">
        <v>157</v>
      </c>
      <c r="E68" s="58">
        <f>SUMIFS('Work Package Breakdown'!M:M,'Work Package Breakdown'!$F:$F,'Summary by organisation'!$B$66,'Work Package Breakdown'!$G:$G,'Summary by organisation'!$D68)</f>
        <v>0</v>
      </c>
      <c r="F68" s="58">
        <f>SUMIFS('Work Package Breakdown'!N:N,'Work Package Breakdown'!$F:$F,'Summary by organisation'!$B$66,'Work Package Breakdown'!$G:$G,'Summary by organisation'!$D68)</f>
        <v>0</v>
      </c>
      <c r="G68" s="58">
        <f>SUMIFS('Work Package Breakdown'!O:O,'Work Package Breakdown'!$F:$F,'Summary by organisation'!$B$66,'Work Package Breakdown'!$G:$G,'Summary by organisation'!$D68)</f>
        <v>0</v>
      </c>
      <c r="I68" s="49">
        <f>SUMIFS('Work Package Breakdown'!$M:$M,'Work Package Breakdown'!$F:$F,'Summary by organisation'!$B$66,'Work Package Breakdown'!$G:$G,'Summary by organisation'!$D68,'Work Package Breakdown'!$C:$C,I$21)/1000000</f>
        <v>0</v>
      </c>
      <c r="J68" s="49">
        <f>SUMIFS('Work Package Breakdown'!$M:$M,'Work Package Breakdown'!$F:$F,'Summary by organisation'!$B$66,'Work Package Breakdown'!$G:$G,'Summary by organisation'!$D68,'Work Package Breakdown'!$C:$C,J$21)/1000000</f>
        <v>0</v>
      </c>
      <c r="K68" s="49">
        <f>SUMIFS('Work Package Breakdown'!$M:$M,'Work Package Breakdown'!$F:$F,'Summary by organisation'!$B$66,'Work Package Breakdown'!$G:$G,'Summary by organisation'!$D68,'Work Package Breakdown'!$C:$C,K$21)/1000000</f>
        <v>0</v>
      </c>
      <c r="L68" s="49">
        <f>SUMIFS('Work Package Breakdown'!$M:$M,'Work Package Breakdown'!$F:$F,'Summary by organisation'!$B$66,'Work Package Breakdown'!$G:$G,'Summary by organisation'!$D68,'Work Package Breakdown'!$C:$C,L$21)/1000000</f>
        <v>0</v>
      </c>
      <c r="M68" s="49">
        <f>SUMIFS('Work Package Breakdown'!$M:$M,'Work Package Breakdown'!$F:$F,'Summary by organisation'!$B$66,'Work Package Breakdown'!$G:$G,'Summary by organisation'!$D68,'Work Package Breakdown'!$C:$C,M$21)/1000000</f>
        <v>0</v>
      </c>
      <c r="N68" s="49">
        <f>SUMIFS('Work Package Breakdown'!$M:$M,'Work Package Breakdown'!$F:$F,'Summary by organisation'!$B$66,'Work Package Breakdown'!$G:$G,'Summary by organisation'!$D68,'Work Package Breakdown'!$C:$C,N$21)/1000000</f>
        <v>0</v>
      </c>
      <c r="O68" s="49">
        <f>SUMIFS('Work Package Breakdown'!$M:$M,'Work Package Breakdown'!$F:$F,'Summary by organisation'!$B$66,'Work Package Breakdown'!$G:$G,'Summary by organisation'!$D68,'Work Package Breakdown'!$C:$C,O$21)/1000000</f>
        <v>0</v>
      </c>
      <c r="P68" s="49">
        <f>SUMIFS('Work Package Breakdown'!$M:$M,'Work Package Breakdown'!$F:$F,'Summary by organisation'!$B$66,'Work Package Breakdown'!$G:$G,'Summary by organisation'!$D68,'Work Package Breakdown'!$C:$C,P$21)/1000000</f>
        <v>0</v>
      </c>
      <c r="Q68" s="49">
        <f>SUMIFS('Work Package Breakdown'!$M:$M,'Work Package Breakdown'!$F:$F,'Summary by organisation'!$B$66,'Work Package Breakdown'!$G:$G,'Summary by organisation'!$D68,'Work Package Breakdown'!$C:$C,Q$21)/1000000</f>
        <v>0</v>
      </c>
      <c r="R68" s="49">
        <f>SUMIFS('Work Package Breakdown'!$M:$M,'Work Package Breakdown'!$F:$F,'Summary by organisation'!$B$66,'Work Package Breakdown'!$G:$G,'Summary by organisation'!$D68,'Work Package Breakdown'!$C:$C,R$21)/1000000</f>
        <v>0</v>
      </c>
      <c r="S68" s="49">
        <f>SUMIFS('Work Package Breakdown'!$M:$M,'Work Package Breakdown'!$F:$F,'Summary by organisation'!$B$66,'Work Package Breakdown'!$G:$G,'Summary by organisation'!$D68,'Work Package Breakdown'!$C:$C,S$21)/1000000</f>
        <v>0</v>
      </c>
      <c r="T68" s="49">
        <f>SUMIFS('Work Package Breakdown'!$M:$M,'Work Package Breakdown'!$F:$F,'Summary by organisation'!$B$66,'Work Package Breakdown'!$G:$G,'Summary by organisation'!$D68,'Work Package Breakdown'!$C:$C,T$21)/1000000</f>
        <v>0</v>
      </c>
      <c r="U68" s="49">
        <f>SUMIFS('Work Package Breakdown'!$M:$M,'Work Package Breakdown'!$F:$F,'Summary by organisation'!$B$66,'Work Package Breakdown'!$G:$G,'Summary by organisation'!$D68,'Work Package Breakdown'!$C:$C,U$21)/1000000</f>
        <v>0</v>
      </c>
      <c r="V68" s="49">
        <f>SUMIFS('Work Package Breakdown'!$M:$M,'Work Package Breakdown'!$F:$F,'Summary by organisation'!$B$66,'Work Package Breakdown'!$G:$G,'Summary by organisation'!$D68,'Work Package Breakdown'!$C:$C,V$21)/1000000</f>
        <v>0</v>
      </c>
      <c r="W68" s="49">
        <f>SUMIFS('Work Package Breakdown'!$M:$M,'Work Package Breakdown'!$F:$F,'Summary by organisation'!$B$66,'Work Package Breakdown'!$G:$G,'Summary by organisation'!$D68,'Work Package Breakdown'!$C:$C,W$21)/1000000</f>
        <v>0</v>
      </c>
      <c r="X68" s="49">
        <f>SUMIFS('Work Package Breakdown'!$M:$M,'Work Package Breakdown'!$F:$F,'Summary by organisation'!$B$66,'Work Package Breakdown'!$G:$G,'Summary by organisation'!$D68,'Work Package Breakdown'!$C:$C,X$21)/1000000</f>
        <v>0</v>
      </c>
      <c r="Y68" s="49">
        <f>SUMIFS('Work Package Breakdown'!$M:$M,'Work Package Breakdown'!$F:$F,'Summary by organisation'!$B$66,'Work Package Breakdown'!$G:$G,'Summary by organisation'!$D68,'Work Package Breakdown'!$C:$C,Y$21)/1000000</f>
        <v>0</v>
      </c>
      <c r="Z68" s="49">
        <f>SUMIFS('Work Package Breakdown'!$M:$M,'Work Package Breakdown'!$F:$F,'Summary by organisation'!$B$66,'Work Package Breakdown'!$G:$G,'Summary by organisation'!$D68,'Work Package Breakdown'!$C:$C,Z$21)/1000000</f>
        <v>0</v>
      </c>
      <c r="AA68" s="49">
        <f>SUMIFS('Work Package Breakdown'!$M:$M,'Work Package Breakdown'!$F:$F,'Summary by organisation'!$B$66,'Work Package Breakdown'!$G:$G,'Summary by organisation'!$D68,'Work Package Breakdown'!$C:$C,AA$21)/1000000</f>
        <v>0</v>
      </c>
      <c r="AB68" s="49">
        <f>SUMIFS('Work Package Breakdown'!$M:$M,'Work Package Breakdown'!$F:$F,'Summary by organisation'!$B$66,'Work Package Breakdown'!$G:$G,'Summary by organisation'!$D68,'Work Package Breakdown'!$C:$C,AB$21)/1000000</f>
        <v>0</v>
      </c>
      <c r="AC68" s="49">
        <f>SUMIFS('Work Package Breakdown'!$M:$M,'Work Package Breakdown'!$F:$F,'Summary by organisation'!$B$66,'Work Package Breakdown'!$G:$G,'Summary by organisation'!$D68,'Work Package Breakdown'!$C:$C,AC$21)/1000000</f>
        <v>0</v>
      </c>
      <c r="AD68" s="49">
        <f>SUMIFS('Work Package Breakdown'!$M:$M,'Work Package Breakdown'!$F:$F,'Summary by organisation'!$B$66,'Work Package Breakdown'!$G:$G,'Summary by organisation'!$D68,'Work Package Breakdown'!$C:$C,AD$21)/1000000</f>
        <v>0</v>
      </c>
      <c r="AE68" s="49">
        <f>SUMIFS('Work Package Breakdown'!$M:$M,'Work Package Breakdown'!$F:$F,'Summary by organisation'!$B$66,'Work Package Breakdown'!$G:$G,'Summary by organisation'!$D68,'Work Package Breakdown'!$C:$C,AE$21)/1000000</f>
        <v>0</v>
      </c>
      <c r="AF68" s="49">
        <f>SUMIFS('Work Package Breakdown'!$M:$M,'Work Package Breakdown'!$F:$F,'Summary by organisation'!$B$66,'Work Package Breakdown'!$G:$G,'Summary by organisation'!$D68,'Work Package Breakdown'!$C:$C,AF$21)/1000000</f>
        <v>0</v>
      </c>
      <c r="AG68" s="49">
        <f>SUMIFS('Work Package Breakdown'!$M:$M,'Work Package Breakdown'!$F:$F,'Summary by organisation'!$B$66,'Work Package Breakdown'!$G:$G,'Summary by organisation'!$D68,'Work Package Breakdown'!$C:$C,AG$21)/1000000</f>
        <v>0</v>
      </c>
      <c r="AH68" s="49">
        <f>SUMIFS('Work Package Breakdown'!$M:$M,'Work Package Breakdown'!$F:$F,'Summary by organisation'!$B$66,'Work Package Breakdown'!$G:$G,'Summary by organisation'!$D68,'Work Package Breakdown'!$C:$C,AH$21)/1000000</f>
        <v>0</v>
      </c>
      <c r="AI68" s="49">
        <f>SUMIFS('Work Package Breakdown'!$M:$M,'Work Package Breakdown'!$F:$F,'Summary by organisation'!$B$66,'Work Package Breakdown'!$G:$G,'Summary by organisation'!$D68,'Work Package Breakdown'!$C:$C,AI$21)/1000000</f>
        <v>0</v>
      </c>
      <c r="AJ68" s="49">
        <f>SUMIFS('Work Package Breakdown'!$M:$M,'Work Package Breakdown'!$F:$F,'Summary by organisation'!$B$66,'Work Package Breakdown'!$G:$G,'Summary by organisation'!$D68,'Work Package Breakdown'!$C:$C,AJ$21)/1000000</f>
        <v>0</v>
      </c>
      <c r="AK68" s="49">
        <f>SUMIFS('Work Package Breakdown'!$M:$M,'Work Package Breakdown'!$F:$F,'Summary by organisation'!$B$66,'Work Package Breakdown'!$G:$G,'Summary by organisation'!$D68,'Work Package Breakdown'!$C:$C,AK$21)/1000000</f>
        <v>0</v>
      </c>
      <c r="AL68" s="49">
        <f>SUMIFS('Work Package Breakdown'!$M:$M,'Work Package Breakdown'!$F:$F,'Summary by organisation'!$B$66,'Work Package Breakdown'!$G:$G,'Summary by organisation'!$D68,'Work Package Breakdown'!$C:$C,AL$21)/1000000</f>
        <v>0</v>
      </c>
      <c r="AM68" s="50">
        <f t="shared" si="107"/>
        <v>0</v>
      </c>
    </row>
    <row r="69" spans="2:39" ht="15" customHeight="1">
      <c r="B69" s="89"/>
      <c r="C69" s="92"/>
      <c r="D69" s="59" t="s">
        <v>158</v>
      </c>
      <c r="E69" s="58">
        <f>SUMIFS('Work Package Breakdown'!M:M,'Work Package Breakdown'!$F:$F,'Summary by organisation'!$B$66,'Work Package Breakdown'!$G:$G,'Summary by organisation'!$D69)</f>
        <v>0</v>
      </c>
      <c r="F69" s="58">
        <f>SUMIFS('Work Package Breakdown'!N:N,'Work Package Breakdown'!$F:$F,'Summary by organisation'!$B$66,'Work Package Breakdown'!$G:$G,'Summary by organisation'!$D69)</f>
        <v>0</v>
      </c>
      <c r="G69" s="58">
        <f>SUMIFS('Work Package Breakdown'!O:O,'Work Package Breakdown'!$F:$F,'Summary by organisation'!$B$66,'Work Package Breakdown'!$G:$G,'Summary by organisation'!$D69)</f>
        <v>0</v>
      </c>
      <c r="I69" s="49">
        <f>SUMIFS('Work Package Breakdown'!$M:$M,'Work Package Breakdown'!$F:$F,'Summary by organisation'!$B$66,'Work Package Breakdown'!$G:$G,'Summary by organisation'!$D69,'Work Package Breakdown'!$C:$C,I$21)/1000000</f>
        <v>0</v>
      </c>
      <c r="J69" s="49">
        <f>SUMIFS('Work Package Breakdown'!$M:$M,'Work Package Breakdown'!$F:$F,'Summary by organisation'!$B$66,'Work Package Breakdown'!$G:$G,'Summary by organisation'!$D69,'Work Package Breakdown'!$C:$C,J$21)/1000000</f>
        <v>0</v>
      </c>
      <c r="K69" s="49">
        <f>SUMIFS('Work Package Breakdown'!$M:$M,'Work Package Breakdown'!$F:$F,'Summary by organisation'!$B$66,'Work Package Breakdown'!$G:$G,'Summary by organisation'!$D69,'Work Package Breakdown'!$C:$C,K$21)/1000000</f>
        <v>0</v>
      </c>
      <c r="L69" s="49">
        <f>SUMIFS('Work Package Breakdown'!$M:$M,'Work Package Breakdown'!$F:$F,'Summary by organisation'!$B$66,'Work Package Breakdown'!$G:$G,'Summary by organisation'!$D69,'Work Package Breakdown'!$C:$C,L$21)/1000000</f>
        <v>0</v>
      </c>
      <c r="M69" s="49">
        <f>SUMIFS('Work Package Breakdown'!$M:$M,'Work Package Breakdown'!$F:$F,'Summary by organisation'!$B$66,'Work Package Breakdown'!$G:$G,'Summary by organisation'!$D69,'Work Package Breakdown'!$C:$C,M$21)/1000000</f>
        <v>0</v>
      </c>
      <c r="N69" s="49">
        <f>SUMIFS('Work Package Breakdown'!$M:$M,'Work Package Breakdown'!$F:$F,'Summary by organisation'!$B$66,'Work Package Breakdown'!$G:$G,'Summary by organisation'!$D69,'Work Package Breakdown'!$C:$C,N$21)/1000000</f>
        <v>0</v>
      </c>
      <c r="O69" s="49">
        <f>SUMIFS('Work Package Breakdown'!$M:$M,'Work Package Breakdown'!$F:$F,'Summary by organisation'!$B$66,'Work Package Breakdown'!$G:$G,'Summary by organisation'!$D69,'Work Package Breakdown'!$C:$C,O$21)/1000000</f>
        <v>0</v>
      </c>
      <c r="P69" s="49">
        <f>SUMIFS('Work Package Breakdown'!$M:$M,'Work Package Breakdown'!$F:$F,'Summary by organisation'!$B$66,'Work Package Breakdown'!$G:$G,'Summary by organisation'!$D69,'Work Package Breakdown'!$C:$C,P$21)/1000000</f>
        <v>0</v>
      </c>
      <c r="Q69" s="49">
        <f>SUMIFS('Work Package Breakdown'!$M:$M,'Work Package Breakdown'!$F:$F,'Summary by organisation'!$B$66,'Work Package Breakdown'!$G:$G,'Summary by organisation'!$D69,'Work Package Breakdown'!$C:$C,Q$21)/1000000</f>
        <v>0</v>
      </c>
      <c r="R69" s="49">
        <f>SUMIFS('Work Package Breakdown'!$M:$M,'Work Package Breakdown'!$F:$F,'Summary by organisation'!$B$66,'Work Package Breakdown'!$G:$G,'Summary by organisation'!$D69,'Work Package Breakdown'!$C:$C,R$21)/1000000</f>
        <v>0</v>
      </c>
      <c r="S69" s="49">
        <f>SUMIFS('Work Package Breakdown'!$M:$M,'Work Package Breakdown'!$F:$F,'Summary by organisation'!$B$66,'Work Package Breakdown'!$G:$G,'Summary by organisation'!$D69,'Work Package Breakdown'!$C:$C,S$21)/1000000</f>
        <v>0</v>
      </c>
      <c r="T69" s="49">
        <f>SUMIFS('Work Package Breakdown'!$M:$M,'Work Package Breakdown'!$F:$F,'Summary by organisation'!$B$66,'Work Package Breakdown'!$G:$G,'Summary by organisation'!$D69,'Work Package Breakdown'!$C:$C,T$21)/1000000</f>
        <v>0</v>
      </c>
      <c r="U69" s="49">
        <f>SUMIFS('Work Package Breakdown'!$M:$M,'Work Package Breakdown'!$F:$F,'Summary by organisation'!$B$66,'Work Package Breakdown'!$G:$G,'Summary by organisation'!$D69,'Work Package Breakdown'!$C:$C,U$21)/1000000</f>
        <v>0</v>
      </c>
      <c r="V69" s="49">
        <f>SUMIFS('Work Package Breakdown'!$M:$M,'Work Package Breakdown'!$F:$F,'Summary by organisation'!$B$66,'Work Package Breakdown'!$G:$G,'Summary by organisation'!$D69,'Work Package Breakdown'!$C:$C,V$21)/1000000</f>
        <v>0</v>
      </c>
      <c r="W69" s="49">
        <f>SUMIFS('Work Package Breakdown'!$M:$M,'Work Package Breakdown'!$F:$F,'Summary by organisation'!$B$66,'Work Package Breakdown'!$G:$G,'Summary by organisation'!$D69,'Work Package Breakdown'!$C:$C,W$21)/1000000</f>
        <v>0</v>
      </c>
      <c r="X69" s="49">
        <f>SUMIFS('Work Package Breakdown'!$M:$M,'Work Package Breakdown'!$F:$F,'Summary by organisation'!$B$66,'Work Package Breakdown'!$G:$G,'Summary by organisation'!$D69,'Work Package Breakdown'!$C:$C,X$21)/1000000</f>
        <v>0</v>
      </c>
      <c r="Y69" s="49">
        <f>SUMIFS('Work Package Breakdown'!$M:$M,'Work Package Breakdown'!$F:$F,'Summary by organisation'!$B$66,'Work Package Breakdown'!$G:$G,'Summary by organisation'!$D69,'Work Package Breakdown'!$C:$C,Y$21)/1000000</f>
        <v>0</v>
      </c>
      <c r="Z69" s="49">
        <f>SUMIFS('Work Package Breakdown'!$M:$M,'Work Package Breakdown'!$F:$F,'Summary by organisation'!$B$66,'Work Package Breakdown'!$G:$G,'Summary by organisation'!$D69,'Work Package Breakdown'!$C:$C,Z$21)/1000000</f>
        <v>0</v>
      </c>
      <c r="AA69" s="49">
        <f>SUMIFS('Work Package Breakdown'!$M:$M,'Work Package Breakdown'!$F:$F,'Summary by organisation'!$B$66,'Work Package Breakdown'!$G:$G,'Summary by organisation'!$D69,'Work Package Breakdown'!$C:$C,AA$21)/1000000</f>
        <v>0</v>
      </c>
      <c r="AB69" s="49">
        <f>SUMIFS('Work Package Breakdown'!$M:$M,'Work Package Breakdown'!$F:$F,'Summary by organisation'!$B$66,'Work Package Breakdown'!$G:$G,'Summary by organisation'!$D69,'Work Package Breakdown'!$C:$C,AB$21)/1000000</f>
        <v>0</v>
      </c>
      <c r="AC69" s="49">
        <f>SUMIFS('Work Package Breakdown'!$M:$M,'Work Package Breakdown'!$F:$F,'Summary by organisation'!$B$66,'Work Package Breakdown'!$G:$G,'Summary by organisation'!$D69,'Work Package Breakdown'!$C:$C,AC$21)/1000000</f>
        <v>0</v>
      </c>
      <c r="AD69" s="49">
        <f>SUMIFS('Work Package Breakdown'!$M:$M,'Work Package Breakdown'!$F:$F,'Summary by organisation'!$B$66,'Work Package Breakdown'!$G:$G,'Summary by organisation'!$D69,'Work Package Breakdown'!$C:$C,AD$21)/1000000</f>
        <v>0</v>
      </c>
      <c r="AE69" s="49">
        <f>SUMIFS('Work Package Breakdown'!$M:$M,'Work Package Breakdown'!$F:$F,'Summary by organisation'!$B$66,'Work Package Breakdown'!$G:$G,'Summary by organisation'!$D69,'Work Package Breakdown'!$C:$C,AE$21)/1000000</f>
        <v>0</v>
      </c>
      <c r="AF69" s="49">
        <f>SUMIFS('Work Package Breakdown'!$M:$M,'Work Package Breakdown'!$F:$F,'Summary by organisation'!$B$66,'Work Package Breakdown'!$G:$G,'Summary by organisation'!$D69,'Work Package Breakdown'!$C:$C,AF$21)/1000000</f>
        <v>0</v>
      </c>
      <c r="AG69" s="49">
        <f>SUMIFS('Work Package Breakdown'!$M:$M,'Work Package Breakdown'!$F:$F,'Summary by organisation'!$B$66,'Work Package Breakdown'!$G:$G,'Summary by organisation'!$D69,'Work Package Breakdown'!$C:$C,AG$21)/1000000</f>
        <v>0</v>
      </c>
      <c r="AH69" s="49">
        <f>SUMIFS('Work Package Breakdown'!$M:$M,'Work Package Breakdown'!$F:$F,'Summary by organisation'!$B$66,'Work Package Breakdown'!$G:$G,'Summary by organisation'!$D69,'Work Package Breakdown'!$C:$C,AH$21)/1000000</f>
        <v>0</v>
      </c>
      <c r="AI69" s="49">
        <f>SUMIFS('Work Package Breakdown'!$M:$M,'Work Package Breakdown'!$F:$F,'Summary by organisation'!$B$66,'Work Package Breakdown'!$G:$G,'Summary by organisation'!$D69,'Work Package Breakdown'!$C:$C,AI$21)/1000000</f>
        <v>0</v>
      </c>
      <c r="AJ69" s="49">
        <f>SUMIFS('Work Package Breakdown'!$M:$M,'Work Package Breakdown'!$F:$F,'Summary by organisation'!$B$66,'Work Package Breakdown'!$G:$G,'Summary by organisation'!$D69,'Work Package Breakdown'!$C:$C,AJ$21)/1000000</f>
        <v>0</v>
      </c>
      <c r="AK69" s="49">
        <f>SUMIFS('Work Package Breakdown'!$M:$M,'Work Package Breakdown'!$F:$F,'Summary by organisation'!$B$66,'Work Package Breakdown'!$G:$G,'Summary by organisation'!$D69,'Work Package Breakdown'!$C:$C,AK$21)/1000000</f>
        <v>0</v>
      </c>
      <c r="AL69" s="49">
        <f>SUMIFS('Work Package Breakdown'!$M:$M,'Work Package Breakdown'!$F:$F,'Summary by organisation'!$B$66,'Work Package Breakdown'!$G:$G,'Summary by organisation'!$D69,'Work Package Breakdown'!$C:$C,AL$21)/1000000</f>
        <v>0</v>
      </c>
      <c r="AM69" s="50">
        <f t="shared" si="107"/>
        <v>0</v>
      </c>
    </row>
    <row r="70" spans="2:39" ht="15" customHeight="1">
      <c r="B70" s="89"/>
      <c r="C70" s="92"/>
      <c r="D70" s="57" t="s">
        <v>159</v>
      </c>
      <c r="E70" s="58">
        <f>SUMIFS('Work Package Breakdown'!M:M,'Work Package Breakdown'!$F:$F,'Summary by organisation'!$B$66,'Work Package Breakdown'!$G:$G,'Summary by organisation'!$D70)</f>
        <v>0</v>
      </c>
      <c r="F70" s="58">
        <f>SUMIFS('Work Package Breakdown'!N:N,'Work Package Breakdown'!$F:$F,'Summary by organisation'!$B$66,'Work Package Breakdown'!$G:$G,'Summary by organisation'!$D70)</f>
        <v>0</v>
      </c>
      <c r="G70" s="58">
        <f>SUMIFS('Work Package Breakdown'!O:O,'Work Package Breakdown'!$F:$F,'Summary by organisation'!$B$66,'Work Package Breakdown'!$G:$G,'Summary by organisation'!$D70)</f>
        <v>0</v>
      </c>
      <c r="I70" s="49">
        <f>SUMIFS('Work Package Breakdown'!$M:$M,'Work Package Breakdown'!$F:$F,'Summary by organisation'!$B$66,'Work Package Breakdown'!$G:$G,'Summary by organisation'!$D70,'Work Package Breakdown'!$C:$C,I$21)/1000000</f>
        <v>0</v>
      </c>
      <c r="J70" s="49">
        <f>SUMIFS('Work Package Breakdown'!$M:$M,'Work Package Breakdown'!$F:$F,'Summary by organisation'!$B$66,'Work Package Breakdown'!$G:$G,'Summary by organisation'!$D70,'Work Package Breakdown'!$C:$C,J$21)/1000000</f>
        <v>0</v>
      </c>
      <c r="K70" s="49">
        <f>SUMIFS('Work Package Breakdown'!$M:$M,'Work Package Breakdown'!$F:$F,'Summary by organisation'!$B$66,'Work Package Breakdown'!$G:$G,'Summary by organisation'!$D70,'Work Package Breakdown'!$C:$C,K$21)/1000000</f>
        <v>0</v>
      </c>
      <c r="L70" s="49">
        <f>SUMIFS('Work Package Breakdown'!$M:$M,'Work Package Breakdown'!$F:$F,'Summary by organisation'!$B$66,'Work Package Breakdown'!$G:$G,'Summary by organisation'!$D70,'Work Package Breakdown'!$C:$C,L$21)/1000000</f>
        <v>0</v>
      </c>
      <c r="M70" s="49">
        <f>SUMIFS('Work Package Breakdown'!$M:$M,'Work Package Breakdown'!$F:$F,'Summary by organisation'!$B$66,'Work Package Breakdown'!$G:$G,'Summary by organisation'!$D70,'Work Package Breakdown'!$C:$C,M$21)/1000000</f>
        <v>0</v>
      </c>
      <c r="N70" s="49">
        <f>SUMIFS('Work Package Breakdown'!$M:$M,'Work Package Breakdown'!$F:$F,'Summary by organisation'!$B$66,'Work Package Breakdown'!$G:$G,'Summary by organisation'!$D70,'Work Package Breakdown'!$C:$C,N$21)/1000000</f>
        <v>0</v>
      </c>
      <c r="O70" s="49">
        <f>SUMIFS('Work Package Breakdown'!$M:$M,'Work Package Breakdown'!$F:$F,'Summary by organisation'!$B$66,'Work Package Breakdown'!$G:$G,'Summary by organisation'!$D70,'Work Package Breakdown'!$C:$C,O$21)/1000000</f>
        <v>0</v>
      </c>
      <c r="P70" s="49">
        <f>SUMIFS('Work Package Breakdown'!$M:$M,'Work Package Breakdown'!$F:$F,'Summary by organisation'!$B$66,'Work Package Breakdown'!$G:$G,'Summary by organisation'!$D70,'Work Package Breakdown'!$C:$C,P$21)/1000000</f>
        <v>0</v>
      </c>
      <c r="Q70" s="49">
        <f>SUMIFS('Work Package Breakdown'!$M:$M,'Work Package Breakdown'!$F:$F,'Summary by organisation'!$B$66,'Work Package Breakdown'!$G:$G,'Summary by organisation'!$D70,'Work Package Breakdown'!$C:$C,Q$21)/1000000</f>
        <v>0</v>
      </c>
      <c r="R70" s="49">
        <f>SUMIFS('Work Package Breakdown'!$M:$M,'Work Package Breakdown'!$F:$F,'Summary by organisation'!$B$66,'Work Package Breakdown'!$G:$G,'Summary by organisation'!$D70,'Work Package Breakdown'!$C:$C,R$21)/1000000</f>
        <v>0</v>
      </c>
      <c r="S70" s="49">
        <f>SUMIFS('Work Package Breakdown'!$M:$M,'Work Package Breakdown'!$F:$F,'Summary by organisation'!$B$66,'Work Package Breakdown'!$G:$G,'Summary by organisation'!$D70,'Work Package Breakdown'!$C:$C,S$21)/1000000</f>
        <v>0</v>
      </c>
      <c r="T70" s="49">
        <f>SUMIFS('Work Package Breakdown'!$M:$M,'Work Package Breakdown'!$F:$F,'Summary by organisation'!$B$66,'Work Package Breakdown'!$G:$G,'Summary by organisation'!$D70,'Work Package Breakdown'!$C:$C,T$21)/1000000</f>
        <v>0</v>
      </c>
      <c r="U70" s="49">
        <f>SUMIFS('Work Package Breakdown'!$M:$M,'Work Package Breakdown'!$F:$F,'Summary by organisation'!$B$66,'Work Package Breakdown'!$G:$G,'Summary by organisation'!$D70,'Work Package Breakdown'!$C:$C,U$21)/1000000</f>
        <v>0</v>
      </c>
      <c r="V70" s="49">
        <f>SUMIFS('Work Package Breakdown'!$M:$M,'Work Package Breakdown'!$F:$F,'Summary by organisation'!$B$66,'Work Package Breakdown'!$G:$G,'Summary by organisation'!$D70,'Work Package Breakdown'!$C:$C,V$21)/1000000</f>
        <v>0</v>
      </c>
      <c r="W70" s="49">
        <f>SUMIFS('Work Package Breakdown'!$M:$M,'Work Package Breakdown'!$F:$F,'Summary by organisation'!$B$66,'Work Package Breakdown'!$G:$G,'Summary by organisation'!$D70,'Work Package Breakdown'!$C:$C,W$21)/1000000</f>
        <v>0</v>
      </c>
      <c r="X70" s="49">
        <f>SUMIFS('Work Package Breakdown'!$M:$M,'Work Package Breakdown'!$F:$F,'Summary by organisation'!$B$66,'Work Package Breakdown'!$G:$G,'Summary by organisation'!$D70,'Work Package Breakdown'!$C:$C,X$21)/1000000</f>
        <v>0</v>
      </c>
      <c r="Y70" s="49">
        <f>SUMIFS('Work Package Breakdown'!$M:$M,'Work Package Breakdown'!$F:$F,'Summary by organisation'!$B$66,'Work Package Breakdown'!$G:$G,'Summary by organisation'!$D70,'Work Package Breakdown'!$C:$C,Y$21)/1000000</f>
        <v>0</v>
      </c>
      <c r="Z70" s="49">
        <f>SUMIFS('Work Package Breakdown'!$M:$M,'Work Package Breakdown'!$F:$F,'Summary by organisation'!$B$66,'Work Package Breakdown'!$G:$G,'Summary by organisation'!$D70,'Work Package Breakdown'!$C:$C,Z$21)/1000000</f>
        <v>0</v>
      </c>
      <c r="AA70" s="49">
        <f>SUMIFS('Work Package Breakdown'!$M:$M,'Work Package Breakdown'!$F:$F,'Summary by organisation'!$B$66,'Work Package Breakdown'!$G:$G,'Summary by organisation'!$D70,'Work Package Breakdown'!$C:$C,AA$21)/1000000</f>
        <v>0</v>
      </c>
      <c r="AB70" s="49">
        <f>SUMIFS('Work Package Breakdown'!$M:$M,'Work Package Breakdown'!$F:$F,'Summary by organisation'!$B$66,'Work Package Breakdown'!$G:$G,'Summary by organisation'!$D70,'Work Package Breakdown'!$C:$C,AB$21)/1000000</f>
        <v>0</v>
      </c>
      <c r="AC70" s="49">
        <f>SUMIFS('Work Package Breakdown'!$M:$M,'Work Package Breakdown'!$F:$F,'Summary by organisation'!$B$66,'Work Package Breakdown'!$G:$G,'Summary by organisation'!$D70,'Work Package Breakdown'!$C:$C,AC$21)/1000000</f>
        <v>0</v>
      </c>
      <c r="AD70" s="49">
        <f>SUMIFS('Work Package Breakdown'!$M:$M,'Work Package Breakdown'!$F:$F,'Summary by organisation'!$B$66,'Work Package Breakdown'!$G:$G,'Summary by organisation'!$D70,'Work Package Breakdown'!$C:$C,AD$21)/1000000</f>
        <v>0</v>
      </c>
      <c r="AE70" s="49">
        <f>SUMIFS('Work Package Breakdown'!$M:$M,'Work Package Breakdown'!$F:$F,'Summary by organisation'!$B$66,'Work Package Breakdown'!$G:$G,'Summary by organisation'!$D70,'Work Package Breakdown'!$C:$C,AE$21)/1000000</f>
        <v>0</v>
      </c>
      <c r="AF70" s="49">
        <f>SUMIFS('Work Package Breakdown'!$M:$M,'Work Package Breakdown'!$F:$F,'Summary by organisation'!$B$66,'Work Package Breakdown'!$G:$G,'Summary by organisation'!$D70,'Work Package Breakdown'!$C:$C,AF$21)/1000000</f>
        <v>0</v>
      </c>
      <c r="AG70" s="49">
        <f>SUMIFS('Work Package Breakdown'!$M:$M,'Work Package Breakdown'!$F:$F,'Summary by organisation'!$B$66,'Work Package Breakdown'!$G:$G,'Summary by organisation'!$D70,'Work Package Breakdown'!$C:$C,AG$21)/1000000</f>
        <v>0</v>
      </c>
      <c r="AH70" s="49">
        <f>SUMIFS('Work Package Breakdown'!$M:$M,'Work Package Breakdown'!$F:$F,'Summary by organisation'!$B$66,'Work Package Breakdown'!$G:$G,'Summary by organisation'!$D70,'Work Package Breakdown'!$C:$C,AH$21)/1000000</f>
        <v>0</v>
      </c>
      <c r="AI70" s="49">
        <f>SUMIFS('Work Package Breakdown'!$M:$M,'Work Package Breakdown'!$F:$F,'Summary by organisation'!$B$66,'Work Package Breakdown'!$G:$G,'Summary by organisation'!$D70,'Work Package Breakdown'!$C:$C,AI$21)/1000000</f>
        <v>0</v>
      </c>
      <c r="AJ70" s="49">
        <f>SUMIFS('Work Package Breakdown'!$M:$M,'Work Package Breakdown'!$F:$F,'Summary by organisation'!$B$66,'Work Package Breakdown'!$G:$G,'Summary by organisation'!$D70,'Work Package Breakdown'!$C:$C,AJ$21)/1000000</f>
        <v>0</v>
      </c>
      <c r="AK70" s="49">
        <f>SUMIFS('Work Package Breakdown'!$M:$M,'Work Package Breakdown'!$F:$F,'Summary by organisation'!$B$66,'Work Package Breakdown'!$G:$G,'Summary by organisation'!$D70,'Work Package Breakdown'!$C:$C,AK$21)/1000000</f>
        <v>0</v>
      </c>
      <c r="AL70" s="49">
        <f>SUMIFS('Work Package Breakdown'!$M:$M,'Work Package Breakdown'!$F:$F,'Summary by organisation'!$B$66,'Work Package Breakdown'!$G:$G,'Summary by organisation'!$D70,'Work Package Breakdown'!$C:$C,AL$21)/1000000</f>
        <v>0</v>
      </c>
      <c r="AM70" s="50">
        <f t="shared" si="107"/>
        <v>0</v>
      </c>
    </row>
    <row r="71" spans="2:39" ht="15" customHeight="1">
      <c r="B71" s="89"/>
      <c r="C71" s="92"/>
      <c r="D71" s="57" t="s">
        <v>160</v>
      </c>
      <c r="E71" s="58">
        <f>SUMIFS('Work Package Breakdown'!M:M,'Work Package Breakdown'!$F:$F,'Summary by organisation'!$B$66,'Work Package Breakdown'!$G:$G,'Summary by organisation'!$D71)</f>
        <v>0</v>
      </c>
      <c r="F71" s="58">
        <f>SUMIFS('Work Package Breakdown'!N:N,'Work Package Breakdown'!$F:$F,'Summary by organisation'!$B$66,'Work Package Breakdown'!$G:$G,'Summary by organisation'!$D71)</f>
        <v>0</v>
      </c>
      <c r="G71" s="58">
        <f>SUMIFS('Work Package Breakdown'!O:O,'Work Package Breakdown'!$F:$F,'Summary by organisation'!$B$66,'Work Package Breakdown'!$G:$G,'Summary by organisation'!$D71)</f>
        <v>0</v>
      </c>
      <c r="I71" s="49">
        <f>SUMIFS('Work Package Breakdown'!$M:$M,'Work Package Breakdown'!$F:$F,'Summary by organisation'!$B$66,'Work Package Breakdown'!$G:$G,'Summary by organisation'!$D71,'Work Package Breakdown'!$C:$C,I$21)/1000000</f>
        <v>0</v>
      </c>
      <c r="J71" s="49">
        <f>SUMIFS('Work Package Breakdown'!$M:$M,'Work Package Breakdown'!$F:$F,'Summary by organisation'!$B$66,'Work Package Breakdown'!$G:$G,'Summary by organisation'!$D71,'Work Package Breakdown'!$C:$C,J$21)/1000000</f>
        <v>0</v>
      </c>
      <c r="K71" s="49">
        <f>SUMIFS('Work Package Breakdown'!$M:$M,'Work Package Breakdown'!$F:$F,'Summary by organisation'!$B$66,'Work Package Breakdown'!$G:$G,'Summary by organisation'!$D71,'Work Package Breakdown'!$C:$C,K$21)/1000000</f>
        <v>0</v>
      </c>
      <c r="L71" s="49">
        <f>SUMIFS('Work Package Breakdown'!$M:$M,'Work Package Breakdown'!$F:$F,'Summary by organisation'!$B$66,'Work Package Breakdown'!$G:$G,'Summary by organisation'!$D71,'Work Package Breakdown'!$C:$C,L$21)/1000000</f>
        <v>0</v>
      </c>
      <c r="M71" s="49">
        <f>SUMIFS('Work Package Breakdown'!$M:$M,'Work Package Breakdown'!$F:$F,'Summary by organisation'!$B$66,'Work Package Breakdown'!$G:$G,'Summary by organisation'!$D71,'Work Package Breakdown'!$C:$C,M$21)/1000000</f>
        <v>0</v>
      </c>
      <c r="N71" s="49">
        <f>SUMIFS('Work Package Breakdown'!$M:$M,'Work Package Breakdown'!$F:$F,'Summary by organisation'!$B$66,'Work Package Breakdown'!$G:$G,'Summary by organisation'!$D71,'Work Package Breakdown'!$C:$C,N$21)/1000000</f>
        <v>0</v>
      </c>
      <c r="O71" s="49">
        <f>SUMIFS('Work Package Breakdown'!$M:$M,'Work Package Breakdown'!$F:$F,'Summary by organisation'!$B$66,'Work Package Breakdown'!$G:$G,'Summary by organisation'!$D71,'Work Package Breakdown'!$C:$C,O$21)/1000000</f>
        <v>0</v>
      </c>
      <c r="P71" s="49">
        <f>SUMIFS('Work Package Breakdown'!$M:$M,'Work Package Breakdown'!$F:$F,'Summary by organisation'!$B$66,'Work Package Breakdown'!$G:$G,'Summary by organisation'!$D71,'Work Package Breakdown'!$C:$C,P$21)/1000000</f>
        <v>0</v>
      </c>
      <c r="Q71" s="49">
        <f>SUMIFS('Work Package Breakdown'!$M:$M,'Work Package Breakdown'!$F:$F,'Summary by organisation'!$B$66,'Work Package Breakdown'!$G:$G,'Summary by organisation'!$D71,'Work Package Breakdown'!$C:$C,Q$21)/1000000</f>
        <v>0</v>
      </c>
      <c r="R71" s="49">
        <f>SUMIFS('Work Package Breakdown'!$M:$M,'Work Package Breakdown'!$F:$F,'Summary by organisation'!$B$66,'Work Package Breakdown'!$G:$G,'Summary by organisation'!$D71,'Work Package Breakdown'!$C:$C,R$21)/1000000</f>
        <v>0</v>
      </c>
      <c r="S71" s="49">
        <f>SUMIFS('Work Package Breakdown'!$M:$M,'Work Package Breakdown'!$F:$F,'Summary by organisation'!$B$66,'Work Package Breakdown'!$G:$G,'Summary by organisation'!$D71,'Work Package Breakdown'!$C:$C,S$21)/1000000</f>
        <v>0</v>
      </c>
      <c r="T71" s="49">
        <f>SUMIFS('Work Package Breakdown'!$M:$M,'Work Package Breakdown'!$F:$F,'Summary by organisation'!$B$66,'Work Package Breakdown'!$G:$G,'Summary by organisation'!$D71,'Work Package Breakdown'!$C:$C,T$21)/1000000</f>
        <v>0</v>
      </c>
      <c r="U71" s="49">
        <f>SUMIFS('Work Package Breakdown'!$M:$M,'Work Package Breakdown'!$F:$F,'Summary by organisation'!$B$66,'Work Package Breakdown'!$G:$G,'Summary by organisation'!$D71,'Work Package Breakdown'!$C:$C,U$21)/1000000</f>
        <v>0</v>
      </c>
      <c r="V71" s="49">
        <f>SUMIFS('Work Package Breakdown'!$M:$M,'Work Package Breakdown'!$F:$F,'Summary by organisation'!$B$66,'Work Package Breakdown'!$G:$G,'Summary by organisation'!$D71,'Work Package Breakdown'!$C:$C,V$21)/1000000</f>
        <v>0</v>
      </c>
      <c r="W71" s="49">
        <f>SUMIFS('Work Package Breakdown'!$M:$M,'Work Package Breakdown'!$F:$F,'Summary by organisation'!$B$66,'Work Package Breakdown'!$G:$G,'Summary by organisation'!$D71,'Work Package Breakdown'!$C:$C,W$21)/1000000</f>
        <v>0</v>
      </c>
      <c r="X71" s="49">
        <f>SUMIFS('Work Package Breakdown'!$M:$M,'Work Package Breakdown'!$F:$F,'Summary by organisation'!$B$66,'Work Package Breakdown'!$G:$G,'Summary by organisation'!$D71,'Work Package Breakdown'!$C:$C,X$21)/1000000</f>
        <v>0</v>
      </c>
      <c r="Y71" s="49">
        <f>SUMIFS('Work Package Breakdown'!$M:$M,'Work Package Breakdown'!$F:$F,'Summary by organisation'!$B$66,'Work Package Breakdown'!$G:$G,'Summary by organisation'!$D71,'Work Package Breakdown'!$C:$C,Y$21)/1000000</f>
        <v>0</v>
      </c>
      <c r="Z71" s="49">
        <f>SUMIFS('Work Package Breakdown'!$M:$M,'Work Package Breakdown'!$F:$F,'Summary by organisation'!$B$66,'Work Package Breakdown'!$G:$G,'Summary by organisation'!$D71,'Work Package Breakdown'!$C:$C,Z$21)/1000000</f>
        <v>0</v>
      </c>
      <c r="AA71" s="49">
        <f>SUMIFS('Work Package Breakdown'!$M:$M,'Work Package Breakdown'!$F:$F,'Summary by organisation'!$B$66,'Work Package Breakdown'!$G:$G,'Summary by organisation'!$D71,'Work Package Breakdown'!$C:$C,AA$21)/1000000</f>
        <v>0</v>
      </c>
      <c r="AB71" s="49">
        <f>SUMIFS('Work Package Breakdown'!$M:$M,'Work Package Breakdown'!$F:$F,'Summary by organisation'!$B$66,'Work Package Breakdown'!$G:$G,'Summary by organisation'!$D71,'Work Package Breakdown'!$C:$C,AB$21)/1000000</f>
        <v>0</v>
      </c>
      <c r="AC71" s="49">
        <f>SUMIFS('Work Package Breakdown'!$M:$M,'Work Package Breakdown'!$F:$F,'Summary by organisation'!$B$66,'Work Package Breakdown'!$G:$G,'Summary by organisation'!$D71,'Work Package Breakdown'!$C:$C,AC$21)/1000000</f>
        <v>0</v>
      </c>
      <c r="AD71" s="49">
        <f>SUMIFS('Work Package Breakdown'!$M:$M,'Work Package Breakdown'!$F:$F,'Summary by organisation'!$B$66,'Work Package Breakdown'!$G:$G,'Summary by organisation'!$D71,'Work Package Breakdown'!$C:$C,AD$21)/1000000</f>
        <v>0</v>
      </c>
      <c r="AE71" s="49">
        <f>SUMIFS('Work Package Breakdown'!$M:$M,'Work Package Breakdown'!$F:$F,'Summary by organisation'!$B$66,'Work Package Breakdown'!$G:$G,'Summary by organisation'!$D71,'Work Package Breakdown'!$C:$C,AE$21)/1000000</f>
        <v>0</v>
      </c>
      <c r="AF71" s="49">
        <f>SUMIFS('Work Package Breakdown'!$M:$M,'Work Package Breakdown'!$F:$F,'Summary by organisation'!$B$66,'Work Package Breakdown'!$G:$G,'Summary by organisation'!$D71,'Work Package Breakdown'!$C:$C,AF$21)/1000000</f>
        <v>0</v>
      </c>
      <c r="AG71" s="49">
        <f>SUMIFS('Work Package Breakdown'!$M:$M,'Work Package Breakdown'!$F:$F,'Summary by organisation'!$B$66,'Work Package Breakdown'!$G:$G,'Summary by organisation'!$D71,'Work Package Breakdown'!$C:$C,AG$21)/1000000</f>
        <v>0</v>
      </c>
      <c r="AH71" s="49">
        <f>SUMIFS('Work Package Breakdown'!$M:$M,'Work Package Breakdown'!$F:$F,'Summary by organisation'!$B$66,'Work Package Breakdown'!$G:$G,'Summary by organisation'!$D71,'Work Package Breakdown'!$C:$C,AH$21)/1000000</f>
        <v>0</v>
      </c>
      <c r="AI71" s="49">
        <f>SUMIFS('Work Package Breakdown'!$M:$M,'Work Package Breakdown'!$F:$F,'Summary by organisation'!$B$66,'Work Package Breakdown'!$G:$G,'Summary by organisation'!$D71,'Work Package Breakdown'!$C:$C,AI$21)/1000000</f>
        <v>0</v>
      </c>
      <c r="AJ71" s="49">
        <f>SUMIFS('Work Package Breakdown'!$M:$M,'Work Package Breakdown'!$F:$F,'Summary by organisation'!$B$66,'Work Package Breakdown'!$G:$G,'Summary by organisation'!$D71,'Work Package Breakdown'!$C:$C,AJ$21)/1000000</f>
        <v>0</v>
      </c>
      <c r="AK71" s="49">
        <f>SUMIFS('Work Package Breakdown'!$M:$M,'Work Package Breakdown'!$F:$F,'Summary by organisation'!$B$66,'Work Package Breakdown'!$G:$G,'Summary by organisation'!$D71,'Work Package Breakdown'!$C:$C,AK$21)/1000000</f>
        <v>0</v>
      </c>
      <c r="AL71" s="49">
        <f>SUMIFS('Work Package Breakdown'!$M:$M,'Work Package Breakdown'!$F:$F,'Summary by organisation'!$B$66,'Work Package Breakdown'!$G:$G,'Summary by organisation'!$D71,'Work Package Breakdown'!$C:$C,AL$21)/1000000</f>
        <v>0</v>
      </c>
      <c r="AM71" s="50">
        <f t="shared" si="107"/>
        <v>0</v>
      </c>
    </row>
    <row r="72" spans="2:39" ht="15" customHeight="1">
      <c r="B72" s="89"/>
      <c r="C72" s="92"/>
      <c r="D72" s="57" t="s">
        <v>161</v>
      </c>
      <c r="E72" s="58">
        <f>SUMIFS('Work Package Breakdown'!M:M,'Work Package Breakdown'!$F:$F,'Summary by organisation'!$B$66,'Work Package Breakdown'!$G:$G,'Summary by organisation'!$D72)</f>
        <v>0</v>
      </c>
      <c r="F72" s="58">
        <f>SUMIFS('Work Package Breakdown'!N:N,'Work Package Breakdown'!$F:$F,'Summary by organisation'!$B$66,'Work Package Breakdown'!$G:$G,'Summary by organisation'!$D72)</f>
        <v>0</v>
      </c>
      <c r="G72" s="58">
        <f>SUMIFS('Work Package Breakdown'!O:O,'Work Package Breakdown'!$F:$F,'Summary by organisation'!$B$66,'Work Package Breakdown'!$G:$G,'Summary by organisation'!$D72)</f>
        <v>0</v>
      </c>
      <c r="I72" s="49">
        <f>SUMIFS('Work Package Breakdown'!$M:$M,'Work Package Breakdown'!$F:$F,'Summary by organisation'!$B$66,'Work Package Breakdown'!$G:$G,'Summary by organisation'!$D72,'Work Package Breakdown'!$C:$C,I$21)/1000000</f>
        <v>0</v>
      </c>
      <c r="J72" s="49">
        <f>SUMIFS('Work Package Breakdown'!$M:$M,'Work Package Breakdown'!$F:$F,'Summary by organisation'!$B$66,'Work Package Breakdown'!$G:$G,'Summary by organisation'!$D72,'Work Package Breakdown'!$C:$C,J$21)/1000000</f>
        <v>0</v>
      </c>
      <c r="K72" s="49">
        <f>SUMIFS('Work Package Breakdown'!$M:$M,'Work Package Breakdown'!$F:$F,'Summary by organisation'!$B$66,'Work Package Breakdown'!$G:$G,'Summary by organisation'!$D72,'Work Package Breakdown'!$C:$C,K$21)/1000000</f>
        <v>0</v>
      </c>
      <c r="L72" s="49">
        <f>SUMIFS('Work Package Breakdown'!$M:$M,'Work Package Breakdown'!$F:$F,'Summary by organisation'!$B$66,'Work Package Breakdown'!$G:$G,'Summary by organisation'!$D72,'Work Package Breakdown'!$C:$C,L$21)/1000000</f>
        <v>0</v>
      </c>
      <c r="M72" s="49">
        <f>SUMIFS('Work Package Breakdown'!$M:$M,'Work Package Breakdown'!$F:$F,'Summary by organisation'!$B$66,'Work Package Breakdown'!$G:$G,'Summary by organisation'!$D72,'Work Package Breakdown'!$C:$C,M$21)/1000000</f>
        <v>0</v>
      </c>
      <c r="N72" s="49">
        <f>SUMIFS('Work Package Breakdown'!$M:$M,'Work Package Breakdown'!$F:$F,'Summary by organisation'!$B$66,'Work Package Breakdown'!$G:$G,'Summary by organisation'!$D72,'Work Package Breakdown'!$C:$C,N$21)/1000000</f>
        <v>0</v>
      </c>
      <c r="O72" s="49">
        <f>SUMIFS('Work Package Breakdown'!$M:$M,'Work Package Breakdown'!$F:$F,'Summary by organisation'!$B$66,'Work Package Breakdown'!$G:$G,'Summary by organisation'!$D72,'Work Package Breakdown'!$C:$C,O$21)/1000000</f>
        <v>0</v>
      </c>
      <c r="P72" s="49">
        <f>SUMIFS('Work Package Breakdown'!$M:$M,'Work Package Breakdown'!$F:$F,'Summary by organisation'!$B$66,'Work Package Breakdown'!$G:$G,'Summary by organisation'!$D72,'Work Package Breakdown'!$C:$C,P$21)/1000000</f>
        <v>0</v>
      </c>
      <c r="Q72" s="49">
        <f>SUMIFS('Work Package Breakdown'!$M:$M,'Work Package Breakdown'!$F:$F,'Summary by organisation'!$B$66,'Work Package Breakdown'!$G:$G,'Summary by organisation'!$D72,'Work Package Breakdown'!$C:$C,Q$21)/1000000</f>
        <v>0</v>
      </c>
      <c r="R72" s="49">
        <f>SUMIFS('Work Package Breakdown'!$M:$M,'Work Package Breakdown'!$F:$F,'Summary by organisation'!$B$66,'Work Package Breakdown'!$G:$G,'Summary by organisation'!$D72,'Work Package Breakdown'!$C:$C,R$21)/1000000</f>
        <v>0</v>
      </c>
      <c r="S72" s="49">
        <f>SUMIFS('Work Package Breakdown'!$M:$M,'Work Package Breakdown'!$F:$F,'Summary by organisation'!$B$66,'Work Package Breakdown'!$G:$G,'Summary by organisation'!$D72,'Work Package Breakdown'!$C:$C,S$21)/1000000</f>
        <v>0</v>
      </c>
      <c r="T72" s="49">
        <f>SUMIFS('Work Package Breakdown'!$M:$M,'Work Package Breakdown'!$F:$F,'Summary by organisation'!$B$66,'Work Package Breakdown'!$G:$G,'Summary by organisation'!$D72,'Work Package Breakdown'!$C:$C,T$21)/1000000</f>
        <v>0</v>
      </c>
      <c r="U72" s="49">
        <f>SUMIFS('Work Package Breakdown'!$M:$M,'Work Package Breakdown'!$F:$F,'Summary by organisation'!$B$66,'Work Package Breakdown'!$G:$G,'Summary by organisation'!$D72,'Work Package Breakdown'!$C:$C,U$21)/1000000</f>
        <v>0</v>
      </c>
      <c r="V72" s="49">
        <f>SUMIFS('Work Package Breakdown'!$M:$M,'Work Package Breakdown'!$F:$F,'Summary by organisation'!$B$66,'Work Package Breakdown'!$G:$G,'Summary by organisation'!$D72,'Work Package Breakdown'!$C:$C,V$21)/1000000</f>
        <v>0</v>
      </c>
      <c r="W72" s="49">
        <f>SUMIFS('Work Package Breakdown'!$M:$M,'Work Package Breakdown'!$F:$F,'Summary by organisation'!$B$66,'Work Package Breakdown'!$G:$G,'Summary by organisation'!$D72,'Work Package Breakdown'!$C:$C,W$21)/1000000</f>
        <v>0</v>
      </c>
      <c r="X72" s="49">
        <f>SUMIFS('Work Package Breakdown'!$M:$M,'Work Package Breakdown'!$F:$F,'Summary by organisation'!$B$66,'Work Package Breakdown'!$G:$G,'Summary by organisation'!$D72,'Work Package Breakdown'!$C:$C,X$21)/1000000</f>
        <v>0</v>
      </c>
      <c r="Y72" s="49">
        <f>SUMIFS('Work Package Breakdown'!$M:$M,'Work Package Breakdown'!$F:$F,'Summary by organisation'!$B$66,'Work Package Breakdown'!$G:$G,'Summary by organisation'!$D72,'Work Package Breakdown'!$C:$C,Y$21)/1000000</f>
        <v>0</v>
      </c>
      <c r="Z72" s="49">
        <f>SUMIFS('Work Package Breakdown'!$M:$M,'Work Package Breakdown'!$F:$F,'Summary by organisation'!$B$66,'Work Package Breakdown'!$G:$G,'Summary by organisation'!$D72,'Work Package Breakdown'!$C:$C,Z$21)/1000000</f>
        <v>0</v>
      </c>
      <c r="AA72" s="49">
        <f>SUMIFS('Work Package Breakdown'!$M:$M,'Work Package Breakdown'!$F:$F,'Summary by organisation'!$B$66,'Work Package Breakdown'!$G:$G,'Summary by organisation'!$D72,'Work Package Breakdown'!$C:$C,AA$21)/1000000</f>
        <v>0</v>
      </c>
      <c r="AB72" s="49">
        <f>SUMIFS('Work Package Breakdown'!$M:$M,'Work Package Breakdown'!$F:$F,'Summary by organisation'!$B$66,'Work Package Breakdown'!$G:$G,'Summary by organisation'!$D72,'Work Package Breakdown'!$C:$C,AB$21)/1000000</f>
        <v>0</v>
      </c>
      <c r="AC72" s="49">
        <f>SUMIFS('Work Package Breakdown'!$M:$M,'Work Package Breakdown'!$F:$F,'Summary by organisation'!$B$66,'Work Package Breakdown'!$G:$G,'Summary by organisation'!$D72,'Work Package Breakdown'!$C:$C,AC$21)/1000000</f>
        <v>0</v>
      </c>
      <c r="AD72" s="49">
        <f>SUMIFS('Work Package Breakdown'!$M:$M,'Work Package Breakdown'!$F:$F,'Summary by organisation'!$B$66,'Work Package Breakdown'!$G:$G,'Summary by organisation'!$D72,'Work Package Breakdown'!$C:$C,AD$21)/1000000</f>
        <v>0</v>
      </c>
      <c r="AE72" s="49">
        <f>SUMIFS('Work Package Breakdown'!$M:$M,'Work Package Breakdown'!$F:$F,'Summary by organisation'!$B$66,'Work Package Breakdown'!$G:$G,'Summary by organisation'!$D72,'Work Package Breakdown'!$C:$C,AE$21)/1000000</f>
        <v>0</v>
      </c>
      <c r="AF72" s="49">
        <f>SUMIFS('Work Package Breakdown'!$M:$M,'Work Package Breakdown'!$F:$F,'Summary by organisation'!$B$66,'Work Package Breakdown'!$G:$G,'Summary by organisation'!$D72,'Work Package Breakdown'!$C:$C,AF$21)/1000000</f>
        <v>0</v>
      </c>
      <c r="AG72" s="49">
        <f>SUMIFS('Work Package Breakdown'!$M:$M,'Work Package Breakdown'!$F:$F,'Summary by organisation'!$B$66,'Work Package Breakdown'!$G:$G,'Summary by organisation'!$D72,'Work Package Breakdown'!$C:$C,AG$21)/1000000</f>
        <v>0</v>
      </c>
      <c r="AH72" s="49">
        <f>SUMIFS('Work Package Breakdown'!$M:$M,'Work Package Breakdown'!$F:$F,'Summary by organisation'!$B$66,'Work Package Breakdown'!$G:$G,'Summary by organisation'!$D72,'Work Package Breakdown'!$C:$C,AH$21)/1000000</f>
        <v>0</v>
      </c>
      <c r="AI72" s="49">
        <f>SUMIFS('Work Package Breakdown'!$M:$M,'Work Package Breakdown'!$F:$F,'Summary by organisation'!$B$66,'Work Package Breakdown'!$G:$G,'Summary by organisation'!$D72,'Work Package Breakdown'!$C:$C,AI$21)/1000000</f>
        <v>0</v>
      </c>
      <c r="AJ72" s="49">
        <f>SUMIFS('Work Package Breakdown'!$M:$M,'Work Package Breakdown'!$F:$F,'Summary by organisation'!$B$66,'Work Package Breakdown'!$G:$G,'Summary by organisation'!$D72,'Work Package Breakdown'!$C:$C,AJ$21)/1000000</f>
        <v>0</v>
      </c>
      <c r="AK72" s="49">
        <f>SUMIFS('Work Package Breakdown'!$M:$M,'Work Package Breakdown'!$F:$F,'Summary by organisation'!$B$66,'Work Package Breakdown'!$G:$G,'Summary by organisation'!$D72,'Work Package Breakdown'!$C:$C,AK$21)/1000000</f>
        <v>0</v>
      </c>
      <c r="AL72" s="49">
        <f>SUMIFS('Work Package Breakdown'!$M:$M,'Work Package Breakdown'!$F:$F,'Summary by organisation'!$B$66,'Work Package Breakdown'!$G:$G,'Summary by organisation'!$D72,'Work Package Breakdown'!$C:$C,AL$21)/1000000</f>
        <v>0</v>
      </c>
      <c r="AM72" s="50">
        <f t="shared" si="107"/>
        <v>0</v>
      </c>
    </row>
    <row r="73" spans="2:39" ht="15" customHeight="1">
      <c r="B73" s="90"/>
      <c r="C73" s="93"/>
      <c r="D73" s="59" t="s">
        <v>162</v>
      </c>
      <c r="E73" s="58">
        <f>SUMIFS('Work Package Breakdown'!M:M,'Work Package Breakdown'!$F:$F,'Summary by organisation'!$B$66,'Work Package Breakdown'!$G:$G,'Summary by organisation'!$D73)</f>
        <v>0</v>
      </c>
      <c r="F73" s="58">
        <f>SUMIFS('Work Package Breakdown'!N:N,'Work Package Breakdown'!$F:$F,'Summary by organisation'!$B$66,'Work Package Breakdown'!$G:$G,'Summary by organisation'!$D73)</f>
        <v>0</v>
      </c>
      <c r="G73" s="58">
        <f>SUMIFS('Work Package Breakdown'!O:O,'Work Package Breakdown'!$F:$F,'Summary by organisation'!$B$66,'Work Package Breakdown'!$G:$G,'Summary by organisation'!$D73)</f>
        <v>0</v>
      </c>
      <c r="I73" s="49">
        <f>SUMIFS('Work Package Breakdown'!$M:$M,'Work Package Breakdown'!$F:$F,'Summary by organisation'!$B$66,'Work Package Breakdown'!$G:$G,'Summary by organisation'!$D73,'Work Package Breakdown'!$C:$C,I$21)/1000000</f>
        <v>0</v>
      </c>
      <c r="J73" s="49">
        <f>SUMIFS('Work Package Breakdown'!$M:$M,'Work Package Breakdown'!$F:$F,'Summary by organisation'!$B$66,'Work Package Breakdown'!$G:$G,'Summary by organisation'!$D73,'Work Package Breakdown'!$C:$C,J$21)/1000000</f>
        <v>0</v>
      </c>
      <c r="K73" s="49">
        <f>SUMIFS('Work Package Breakdown'!$M:$M,'Work Package Breakdown'!$F:$F,'Summary by organisation'!$B$66,'Work Package Breakdown'!$G:$G,'Summary by organisation'!$D73,'Work Package Breakdown'!$C:$C,K$21)/1000000</f>
        <v>0</v>
      </c>
      <c r="L73" s="49">
        <f>SUMIFS('Work Package Breakdown'!$M:$M,'Work Package Breakdown'!$F:$F,'Summary by organisation'!$B$66,'Work Package Breakdown'!$G:$G,'Summary by organisation'!$D73,'Work Package Breakdown'!$C:$C,L$21)/1000000</f>
        <v>0</v>
      </c>
      <c r="M73" s="49">
        <f>SUMIFS('Work Package Breakdown'!$M:$M,'Work Package Breakdown'!$F:$F,'Summary by organisation'!$B$66,'Work Package Breakdown'!$G:$G,'Summary by organisation'!$D73,'Work Package Breakdown'!$C:$C,M$21)/1000000</f>
        <v>0</v>
      </c>
      <c r="N73" s="49">
        <f>SUMIFS('Work Package Breakdown'!$M:$M,'Work Package Breakdown'!$F:$F,'Summary by organisation'!$B$66,'Work Package Breakdown'!$G:$G,'Summary by organisation'!$D73,'Work Package Breakdown'!$C:$C,N$21)/1000000</f>
        <v>0</v>
      </c>
      <c r="O73" s="49">
        <f>SUMIFS('Work Package Breakdown'!$M:$M,'Work Package Breakdown'!$F:$F,'Summary by organisation'!$B$66,'Work Package Breakdown'!$G:$G,'Summary by organisation'!$D73,'Work Package Breakdown'!$C:$C,O$21)/1000000</f>
        <v>0</v>
      </c>
      <c r="P73" s="49">
        <f>SUMIFS('Work Package Breakdown'!$M:$M,'Work Package Breakdown'!$F:$F,'Summary by organisation'!$B$66,'Work Package Breakdown'!$G:$G,'Summary by organisation'!$D73,'Work Package Breakdown'!$C:$C,P$21)/1000000</f>
        <v>0</v>
      </c>
      <c r="Q73" s="49">
        <f>SUMIFS('Work Package Breakdown'!$M:$M,'Work Package Breakdown'!$F:$F,'Summary by organisation'!$B$66,'Work Package Breakdown'!$G:$G,'Summary by organisation'!$D73,'Work Package Breakdown'!$C:$C,Q$21)/1000000</f>
        <v>0</v>
      </c>
      <c r="R73" s="49">
        <f>SUMIFS('Work Package Breakdown'!$M:$M,'Work Package Breakdown'!$F:$F,'Summary by organisation'!$B$66,'Work Package Breakdown'!$G:$G,'Summary by organisation'!$D73,'Work Package Breakdown'!$C:$C,R$21)/1000000</f>
        <v>0</v>
      </c>
      <c r="S73" s="49">
        <f>SUMIFS('Work Package Breakdown'!$M:$M,'Work Package Breakdown'!$F:$F,'Summary by organisation'!$B$66,'Work Package Breakdown'!$G:$G,'Summary by organisation'!$D73,'Work Package Breakdown'!$C:$C,S$21)/1000000</f>
        <v>0</v>
      </c>
      <c r="T73" s="49">
        <f>SUMIFS('Work Package Breakdown'!$M:$M,'Work Package Breakdown'!$F:$F,'Summary by organisation'!$B$66,'Work Package Breakdown'!$G:$G,'Summary by organisation'!$D73,'Work Package Breakdown'!$C:$C,T$21)/1000000</f>
        <v>0</v>
      </c>
      <c r="U73" s="49">
        <f>SUMIFS('Work Package Breakdown'!$M:$M,'Work Package Breakdown'!$F:$F,'Summary by organisation'!$B$66,'Work Package Breakdown'!$G:$G,'Summary by organisation'!$D73,'Work Package Breakdown'!$C:$C,U$21)/1000000</f>
        <v>0</v>
      </c>
      <c r="V73" s="49">
        <f>SUMIFS('Work Package Breakdown'!$M:$M,'Work Package Breakdown'!$F:$F,'Summary by organisation'!$B$66,'Work Package Breakdown'!$G:$G,'Summary by organisation'!$D73,'Work Package Breakdown'!$C:$C,V$21)/1000000</f>
        <v>0</v>
      </c>
      <c r="W73" s="49">
        <f>SUMIFS('Work Package Breakdown'!$M:$M,'Work Package Breakdown'!$F:$F,'Summary by organisation'!$B$66,'Work Package Breakdown'!$G:$G,'Summary by organisation'!$D73,'Work Package Breakdown'!$C:$C,W$21)/1000000</f>
        <v>0</v>
      </c>
      <c r="X73" s="49">
        <f>SUMIFS('Work Package Breakdown'!$M:$M,'Work Package Breakdown'!$F:$F,'Summary by organisation'!$B$66,'Work Package Breakdown'!$G:$G,'Summary by organisation'!$D73,'Work Package Breakdown'!$C:$C,X$21)/1000000</f>
        <v>0</v>
      </c>
      <c r="Y73" s="49">
        <f>SUMIFS('Work Package Breakdown'!$M:$M,'Work Package Breakdown'!$F:$F,'Summary by organisation'!$B$66,'Work Package Breakdown'!$G:$G,'Summary by organisation'!$D73,'Work Package Breakdown'!$C:$C,Y$21)/1000000</f>
        <v>0</v>
      </c>
      <c r="Z73" s="49">
        <f>SUMIFS('Work Package Breakdown'!$M:$M,'Work Package Breakdown'!$F:$F,'Summary by organisation'!$B$66,'Work Package Breakdown'!$G:$G,'Summary by organisation'!$D73,'Work Package Breakdown'!$C:$C,Z$21)/1000000</f>
        <v>0</v>
      </c>
      <c r="AA73" s="49">
        <f>SUMIFS('Work Package Breakdown'!$M:$M,'Work Package Breakdown'!$F:$F,'Summary by organisation'!$B$66,'Work Package Breakdown'!$G:$G,'Summary by organisation'!$D73,'Work Package Breakdown'!$C:$C,AA$21)/1000000</f>
        <v>0</v>
      </c>
      <c r="AB73" s="49">
        <f>SUMIFS('Work Package Breakdown'!$M:$M,'Work Package Breakdown'!$F:$F,'Summary by organisation'!$B$66,'Work Package Breakdown'!$G:$G,'Summary by organisation'!$D73,'Work Package Breakdown'!$C:$C,AB$21)/1000000</f>
        <v>0</v>
      </c>
      <c r="AC73" s="49">
        <f>SUMIFS('Work Package Breakdown'!$M:$M,'Work Package Breakdown'!$F:$F,'Summary by organisation'!$B$66,'Work Package Breakdown'!$G:$G,'Summary by organisation'!$D73,'Work Package Breakdown'!$C:$C,AC$21)/1000000</f>
        <v>0</v>
      </c>
      <c r="AD73" s="49">
        <f>SUMIFS('Work Package Breakdown'!$M:$M,'Work Package Breakdown'!$F:$F,'Summary by organisation'!$B$66,'Work Package Breakdown'!$G:$G,'Summary by organisation'!$D73,'Work Package Breakdown'!$C:$C,AD$21)/1000000</f>
        <v>0</v>
      </c>
      <c r="AE73" s="49">
        <f>SUMIFS('Work Package Breakdown'!$M:$M,'Work Package Breakdown'!$F:$F,'Summary by organisation'!$B$66,'Work Package Breakdown'!$G:$G,'Summary by organisation'!$D73,'Work Package Breakdown'!$C:$C,AE$21)/1000000</f>
        <v>0</v>
      </c>
      <c r="AF73" s="49">
        <f>SUMIFS('Work Package Breakdown'!$M:$M,'Work Package Breakdown'!$F:$F,'Summary by organisation'!$B$66,'Work Package Breakdown'!$G:$G,'Summary by organisation'!$D73,'Work Package Breakdown'!$C:$C,AF$21)/1000000</f>
        <v>0</v>
      </c>
      <c r="AG73" s="49">
        <f>SUMIFS('Work Package Breakdown'!$M:$M,'Work Package Breakdown'!$F:$F,'Summary by organisation'!$B$66,'Work Package Breakdown'!$G:$G,'Summary by organisation'!$D73,'Work Package Breakdown'!$C:$C,AG$21)/1000000</f>
        <v>0</v>
      </c>
      <c r="AH73" s="49">
        <f>SUMIFS('Work Package Breakdown'!$M:$M,'Work Package Breakdown'!$F:$F,'Summary by organisation'!$B$66,'Work Package Breakdown'!$G:$G,'Summary by organisation'!$D73,'Work Package Breakdown'!$C:$C,AH$21)/1000000</f>
        <v>0</v>
      </c>
      <c r="AI73" s="49">
        <f>SUMIFS('Work Package Breakdown'!$M:$M,'Work Package Breakdown'!$F:$F,'Summary by organisation'!$B$66,'Work Package Breakdown'!$G:$G,'Summary by organisation'!$D73,'Work Package Breakdown'!$C:$C,AI$21)/1000000</f>
        <v>0</v>
      </c>
      <c r="AJ73" s="49">
        <f>SUMIFS('Work Package Breakdown'!$M:$M,'Work Package Breakdown'!$F:$F,'Summary by organisation'!$B$66,'Work Package Breakdown'!$G:$G,'Summary by organisation'!$D73,'Work Package Breakdown'!$C:$C,AJ$21)/1000000</f>
        <v>0</v>
      </c>
      <c r="AK73" s="49">
        <f>SUMIFS('Work Package Breakdown'!$M:$M,'Work Package Breakdown'!$F:$F,'Summary by organisation'!$B$66,'Work Package Breakdown'!$G:$G,'Summary by organisation'!$D73,'Work Package Breakdown'!$C:$C,AK$21)/1000000</f>
        <v>0</v>
      </c>
      <c r="AL73" s="49">
        <f>SUMIFS('Work Package Breakdown'!$M:$M,'Work Package Breakdown'!$F:$F,'Summary by organisation'!$B$66,'Work Package Breakdown'!$G:$G,'Summary by organisation'!$D73,'Work Package Breakdown'!$C:$C,AL$21)/1000000</f>
        <v>0</v>
      </c>
      <c r="AM73" s="50">
        <f t="shared" si="107"/>
        <v>0</v>
      </c>
    </row>
    <row r="74" spans="2:39">
      <c r="B74" s="6"/>
      <c r="C74" s="60"/>
      <c r="D74" s="61">
        <f>B66</f>
        <v>0</v>
      </c>
      <c r="E74" s="62">
        <f t="shared" ref="E74" si="108">SUM(E66:E73)</f>
        <v>0</v>
      </c>
      <c r="F74" s="62">
        <f t="shared" ref="F74" si="109">SUM(F66:F73)</f>
        <v>0</v>
      </c>
      <c r="G74" s="62">
        <f t="shared" ref="G74" si="110">SUM(G66:G73)</f>
        <v>0</v>
      </c>
      <c r="I74" s="50">
        <f>SUM(I66:I73)</f>
        <v>0</v>
      </c>
      <c r="J74" s="50">
        <f t="shared" ref="J74" si="111">SUM(J66:J73)</f>
        <v>0</v>
      </c>
      <c r="K74" s="50">
        <f t="shared" ref="K74" si="112">SUM(K66:K73)</f>
        <v>0</v>
      </c>
      <c r="L74" s="50">
        <f t="shared" ref="L74" si="113">SUM(L66:L73)</f>
        <v>0</v>
      </c>
      <c r="M74" s="50">
        <f t="shared" ref="M74" si="114">SUM(M66:M73)</f>
        <v>0</v>
      </c>
      <c r="N74" s="50">
        <f t="shared" ref="N74" si="115">SUM(N66:N73)</f>
        <v>0</v>
      </c>
      <c r="O74" s="50">
        <f t="shared" ref="O74" si="116">SUM(O66:O73)</f>
        <v>0</v>
      </c>
      <c r="P74" s="50">
        <f t="shared" ref="P74" si="117">SUM(P66:P73)</f>
        <v>0</v>
      </c>
      <c r="Q74" s="50">
        <f t="shared" ref="Q74" si="118">SUM(Q66:Q73)</f>
        <v>0</v>
      </c>
      <c r="R74" s="50">
        <f t="shared" ref="R74" si="119">SUM(R66:R73)</f>
        <v>0</v>
      </c>
      <c r="S74" s="50">
        <f t="shared" ref="S74" si="120">SUM(S66:S73)</f>
        <v>0</v>
      </c>
      <c r="T74" s="50">
        <f t="shared" ref="T74" si="121">SUM(T66:T73)</f>
        <v>0</v>
      </c>
      <c r="U74" s="50">
        <f t="shared" ref="U74" si="122">SUM(U66:U73)</f>
        <v>0</v>
      </c>
      <c r="V74" s="50">
        <f t="shared" ref="V74" si="123">SUM(V66:V73)</f>
        <v>0</v>
      </c>
      <c r="W74" s="50">
        <f t="shared" ref="W74" si="124">SUM(W66:W73)</f>
        <v>0</v>
      </c>
      <c r="X74" s="50">
        <f t="shared" ref="X74" si="125">SUM(X66:X73)</f>
        <v>0</v>
      </c>
      <c r="Y74" s="50">
        <f t="shared" ref="Y74" si="126">SUM(Y66:Y73)</f>
        <v>0</v>
      </c>
      <c r="Z74" s="50">
        <f t="shared" ref="Z74" si="127">SUM(Z66:Z73)</f>
        <v>0</v>
      </c>
      <c r="AA74" s="50">
        <f t="shared" ref="AA74" si="128">SUM(AA66:AA73)</f>
        <v>0</v>
      </c>
      <c r="AB74" s="50">
        <f t="shared" ref="AB74" si="129">SUM(AB66:AB73)</f>
        <v>0</v>
      </c>
      <c r="AC74" s="50">
        <f t="shared" ref="AC74" si="130">SUM(AC66:AC73)</f>
        <v>0</v>
      </c>
      <c r="AD74" s="50">
        <f t="shared" ref="AD74" si="131">SUM(AD66:AD73)</f>
        <v>0</v>
      </c>
      <c r="AE74" s="50">
        <f t="shared" ref="AE74" si="132">SUM(AE66:AE73)</f>
        <v>0</v>
      </c>
      <c r="AF74" s="50">
        <f t="shared" ref="AF74" si="133">SUM(AF66:AF73)</f>
        <v>0</v>
      </c>
      <c r="AG74" s="50">
        <f t="shared" ref="AG74" si="134">SUM(AG66:AG73)</f>
        <v>0</v>
      </c>
      <c r="AH74" s="50">
        <f t="shared" ref="AH74" si="135">SUM(AH66:AH73)</f>
        <v>0</v>
      </c>
      <c r="AI74" s="50">
        <f t="shared" ref="AI74" si="136">SUM(AI66:AI73)</f>
        <v>0</v>
      </c>
      <c r="AJ74" s="50">
        <f t="shared" ref="AJ74" si="137">SUM(AJ66:AJ73)</f>
        <v>0</v>
      </c>
      <c r="AK74" s="50">
        <f t="shared" ref="AK74" si="138">SUM(AK66:AK73)</f>
        <v>0</v>
      </c>
      <c r="AL74" s="50">
        <f t="shared" ref="AL74" si="139">SUM(AL66:AL73)</f>
        <v>0</v>
      </c>
      <c r="AM74" s="50">
        <f>SUM(I74:AL74)</f>
        <v>0</v>
      </c>
    </row>
    <row r="75" spans="2:39">
      <c r="B75" s="60"/>
      <c r="C75" s="60"/>
      <c r="D75" s="60"/>
      <c r="E75" s="60"/>
      <c r="F75" s="60"/>
      <c r="G75" s="60"/>
    </row>
    <row r="76" spans="2:39" ht="24">
      <c r="B76" s="65" t="s">
        <v>44</v>
      </c>
      <c r="C76" s="65" t="s">
        <v>128</v>
      </c>
      <c r="D76" s="65" t="s">
        <v>154</v>
      </c>
      <c r="E76" s="65" t="s">
        <v>143</v>
      </c>
      <c r="F76" s="65" t="s">
        <v>144</v>
      </c>
      <c r="G76" s="65" t="s">
        <v>74</v>
      </c>
      <c r="I76" s="52" t="s">
        <v>97</v>
      </c>
      <c r="J76" s="52" t="s">
        <v>98</v>
      </c>
      <c r="K76" s="52" t="s">
        <v>99</v>
      </c>
      <c r="L76" s="52" t="s">
        <v>100</v>
      </c>
      <c r="M76" s="52" t="s">
        <v>101</v>
      </c>
      <c r="N76" s="52" t="s">
        <v>102</v>
      </c>
      <c r="O76" s="52" t="s">
        <v>103</v>
      </c>
      <c r="P76" s="52" t="s">
        <v>104</v>
      </c>
      <c r="Q76" s="52" t="s">
        <v>105</v>
      </c>
      <c r="R76" s="52" t="s">
        <v>106</v>
      </c>
      <c r="S76" s="52" t="s">
        <v>107</v>
      </c>
      <c r="T76" s="52" t="s">
        <v>108</v>
      </c>
      <c r="U76" s="52" t="s">
        <v>109</v>
      </c>
      <c r="V76" s="52" t="s">
        <v>110</v>
      </c>
      <c r="W76" s="52" t="s">
        <v>111</v>
      </c>
      <c r="X76" s="52" t="s">
        <v>112</v>
      </c>
      <c r="Y76" s="52" t="s">
        <v>113</v>
      </c>
      <c r="Z76" s="52" t="s">
        <v>114</v>
      </c>
      <c r="AA76" s="52" t="s">
        <v>115</v>
      </c>
      <c r="AB76" s="52" t="s">
        <v>116</v>
      </c>
      <c r="AC76" s="52" t="s">
        <v>117</v>
      </c>
      <c r="AD76" s="52" t="s">
        <v>118</v>
      </c>
      <c r="AE76" s="52" t="s">
        <v>119</v>
      </c>
      <c r="AF76" s="52" t="s">
        <v>120</v>
      </c>
      <c r="AG76" s="52" t="s">
        <v>121</v>
      </c>
      <c r="AH76" s="52" t="s">
        <v>122</v>
      </c>
      <c r="AI76" s="52" t="s">
        <v>123</v>
      </c>
      <c r="AJ76" s="52" t="s">
        <v>124</v>
      </c>
      <c r="AK76" s="52" t="s">
        <v>125</v>
      </c>
      <c r="AL76" s="52" t="s">
        <v>126</v>
      </c>
    </row>
    <row r="77" spans="2:39" ht="15" customHeight="1">
      <c r="B77" s="88">
        <f>B12</f>
        <v>0</v>
      </c>
      <c r="C77" s="91" t="str">
        <f>C12</f>
        <v/>
      </c>
      <c r="D77" s="57" t="s">
        <v>155</v>
      </c>
      <c r="E77" s="58">
        <f>SUMIFS('Work Package Breakdown'!M:M,'Work Package Breakdown'!$F:$F,'Summary by organisation'!$B$77,'Work Package Breakdown'!$G:$G,'Summary by organisation'!$D77)</f>
        <v>0</v>
      </c>
      <c r="F77" s="58">
        <f>SUMIFS('Work Package Breakdown'!N:N,'Work Package Breakdown'!$F:$F,'Summary by organisation'!$B$77,'Work Package Breakdown'!$G:$G,'Summary by organisation'!$D77)</f>
        <v>0</v>
      </c>
      <c r="G77" s="58">
        <f>SUMIFS('Work Package Breakdown'!O:O,'Work Package Breakdown'!$F:$F,'Summary by organisation'!$B$77,'Work Package Breakdown'!$G:$G,'Summary by organisation'!$D77)</f>
        <v>0</v>
      </c>
      <c r="I77" s="49">
        <f>SUMIFS('Work Package Breakdown'!$M:$M,'Work Package Breakdown'!$F:$F,'Summary by organisation'!$B$77,'Work Package Breakdown'!$G:$G,'Summary by organisation'!$D77,'Work Package Breakdown'!$C:$C,I$21)/1000000</f>
        <v>0</v>
      </c>
      <c r="J77" s="49">
        <f>SUMIFS('Work Package Breakdown'!$M:$M,'Work Package Breakdown'!$F:$F,'Summary by organisation'!$B$77,'Work Package Breakdown'!$G:$G,'Summary by organisation'!$D77,'Work Package Breakdown'!$C:$C,J$21)/1000000</f>
        <v>0</v>
      </c>
      <c r="K77" s="49">
        <f>SUMIFS('Work Package Breakdown'!$M:$M,'Work Package Breakdown'!$F:$F,'Summary by organisation'!$B$77,'Work Package Breakdown'!$G:$G,'Summary by organisation'!$D77,'Work Package Breakdown'!$C:$C,K$21)/1000000</f>
        <v>0</v>
      </c>
      <c r="L77" s="49">
        <f>SUMIFS('Work Package Breakdown'!$M:$M,'Work Package Breakdown'!$F:$F,'Summary by organisation'!$B$77,'Work Package Breakdown'!$G:$G,'Summary by organisation'!$D77,'Work Package Breakdown'!$C:$C,L$21)/1000000</f>
        <v>0</v>
      </c>
      <c r="M77" s="49">
        <f>SUMIFS('Work Package Breakdown'!$M:$M,'Work Package Breakdown'!$F:$F,'Summary by organisation'!$B$77,'Work Package Breakdown'!$G:$G,'Summary by organisation'!$D77,'Work Package Breakdown'!$C:$C,M$21)/1000000</f>
        <v>0</v>
      </c>
      <c r="N77" s="49">
        <f>SUMIFS('Work Package Breakdown'!$M:$M,'Work Package Breakdown'!$F:$F,'Summary by organisation'!$B$77,'Work Package Breakdown'!$G:$G,'Summary by organisation'!$D77,'Work Package Breakdown'!$C:$C,N$21)/1000000</f>
        <v>0</v>
      </c>
      <c r="O77" s="49">
        <f>SUMIFS('Work Package Breakdown'!$M:$M,'Work Package Breakdown'!$F:$F,'Summary by organisation'!$B$77,'Work Package Breakdown'!$G:$G,'Summary by organisation'!$D77,'Work Package Breakdown'!$C:$C,O$21)/1000000</f>
        <v>0</v>
      </c>
      <c r="P77" s="49">
        <f>SUMIFS('Work Package Breakdown'!$M:$M,'Work Package Breakdown'!$F:$F,'Summary by organisation'!$B$77,'Work Package Breakdown'!$G:$G,'Summary by organisation'!$D77,'Work Package Breakdown'!$C:$C,P$21)/1000000</f>
        <v>0</v>
      </c>
      <c r="Q77" s="49">
        <f>SUMIFS('Work Package Breakdown'!$M:$M,'Work Package Breakdown'!$F:$F,'Summary by organisation'!$B$77,'Work Package Breakdown'!$G:$G,'Summary by organisation'!$D77,'Work Package Breakdown'!$C:$C,Q$21)/1000000</f>
        <v>0</v>
      </c>
      <c r="R77" s="49">
        <f>SUMIFS('Work Package Breakdown'!$M:$M,'Work Package Breakdown'!$F:$F,'Summary by organisation'!$B$77,'Work Package Breakdown'!$G:$G,'Summary by organisation'!$D77,'Work Package Breakdown'!$C:$C,R$21)/1000000</f>
        <v>0</v>
      </c>
      <c r="S77" s="49">
        <f>SUMIFS('Work Package Breakdown'!$M:$M,'Work Package Breakdown'!$F:$F,'Summary by organisation'!$B$77,'Work Package Breakdown'!$G:$G,'Summary by organisation'!$D77,'Work Package Breakdown'!$C:$C,S$21)/1000000</f>
        <v>0</v>
      </c>
      <c r="T77" s="49">
        <f>SUMIFS('Work Package Breakdown'!$M:$M,'Work Package Breakdown'!$F:$F,'Summary by organisation'!$B$77,'Work Package Breakdown'!$G:$G,'Summary by organisation'!$D77,'Work Package Breakdown'!$C:$C,T$21)/1000000</f>
        <v>0</v>
      </c>
      <c r="U77" s="49">
        <f>SUMIFS('Work Package Breakdown'!$M:$M,'Work Package Breakdown'!$F:$F,'Summary by organisation'!$B$77,'Work Package Breakdown'!$G:$G,'Summary by organisation'!$D77,'Work Package Breakdown'!$C:$C,U$21)/1000000</f>
        <v>0</v>
      </c>
      <c r="V77" s="49">
        <f>SUMIFS('Work Package Breakdown'!$M:$M,'Work Package Breakdown'!$F:$F,'Summary by organisation'!$B$77,'Work Package Breakdown'!$G:$G,'Summary by organisation'!$D77,'Work Package Breakdown'!$C:$C,V$21)/1000000</f>
        <v>0</v>
      </c>
      <c r="W77" s="49">
        <f>SUMIFS('Work Package Breakdown'!$M:$M,'Work Package Breakdown'!$F:$F,'Summary by organisation'!$B$77,'Work Package Breakdown'!$G:$G,'Summary by organisation'!$D77,'Work Package Breakdown'!$C:$C,W$21)/1000000</f>
        <v>0</v>
      </c>
      <c r="X77" s="49">
        <f>SUMIFS('Work Package Breakdown'!$M:$M,'Work Package Breakdown'!$F:$F,'Summary by organisation'!$B$77,'Work Package Breakdown'!$G:$G,'Summary by organisation'!$D77,'Work Package Breakdown'!$C:$C,X$21)/1000000</f>
        <v>0</v>
      </c>
      <c r="Y77" s="49">
        <f>SUMIFS('Work Package Breakdown'!$M:$M,'Work Package Breakdown'!$F:$F,'Summary by organisation'!$B$77,'Work Package Breakdown'!$G:$G,'Summary by organisation'!$D77,'Work Package Breakdown'!$C:$C,Y$21)/1000000</f>
        <v>0</v>
      </c>
      <c r="Z77" s="49">
        <f>SUMIFS('Work Package Breakdown'!$M:$M,'Work Package Breakdown'!$F:$F,'Summary by organisation'!$B$77,'Work Package Breakdown'!$G:$G,'Summary by organisation'!$D77,'Work Package Breakdown'!$C:$C,Z$21)/1000000</f>
        <v>0</v>
      </c>
      <c r="AA77" s="49">
        <f>SUMIFS('Work Package Breakdown'!$M:$M,'Work Package Breakdown'!$F:$F,'Summary by organisation'!$B$77,'Work Package Breakdown'!$G:$G,'Summary by organisation'!$D77,'Work Package Breakdown'!$C:$C,AA$21)/1000000</f>
        <v>0</v>
      </c>
      <c r="AB77" s="49">
        <f>SUMIFS('Work Package Breakdown'!$M:$M,'Work Package Breakdown'!$F:$F,'Summary by organisation'!$B$77,'Work Package Breakdown'!$G:$G,'Summary by organisation'!$D77,'Work Package Breakdown'!$C:$C,AB$21)/1000000</f>
        <v>0</v>
      </c>
      <c r="AC77" s="49">
        <f>SUMIFS('Work Package Breakdown'!$M:$M,'Work Package Breakdown'!$F:$F,'Summary by organisation'!$B$77,'Work Package Breakdown'!$G:$G,'Summary by organisation'!$D77,'Work Package Breakdown'!$C:$C,AC$21)/1000000</f>
        <v>0</v>
      </c>
      <c r="AD77" s="49">
        <f>SUMIFS('Work Package Breakdown'!$M:$M,'Work Package Breakdown'!$F:$F,'Summary by organisation'!$B$77,'Work Package Breakdown'!$G:$G,'Summary by organisation'!$D77,'Work Package Breakdown'!$C:$C,AD$21)/1000000</f>
        <v>0</v>
      </c>
      <c r="AE77" s="49">
        <f>SUMIFS('Work Package Breakdown'!$M:$M,'Work Package Breakdown'!$F:$F,'Summary by organisation'!$B$77,'Work Package Breakdown'!$G:$G,'Summary by organisation'!$D77,'Work Package Breakdown'!$C:$C,AE$21)/1000000</f>
        <v>0</v>
      </c>
      <c r="AF77" s="49">
        <f>SUMIFS('Work Package Breakdown'!$M:$M,'Work Package Breakdown'!$F:$F,'Summary by organisation'!$B$77,'Work Package Breakdown'!$G:$G,'Summary by organisation'!$D77,'Work Package Breakdown'!$C:$C,AF$21)/1000000</f>
        <v>0</v>
      </c>
      <c r="AG77" s="49">
        <f>SUMIFS('Work Package Breakdown'!$M:$M,'Work Package Breakdown'!$F:$F,'Summary by organisation'!$B$77,'Work Package Breakdown'!$G:$G,'Summary by organisation'!$D77,'Work Package Breakdown'!$C:$C,AG$21)/1000000</f>
        <v>0</v>
      </c>
      <c r="AH77" s="49">
        <f>SUMIFS('Work Package Breakdown'!$M:$M,'Work Package Breakdown'!$F:$F,'Summary by organisation'!$B$77,'Work Package Breakdown'!$G:$G,'Summary by organisation'!$D77,'Work Package Breakdown'!$C:$C,AH$21)/1000000</f>
        <v>0</v>
      </c>
      <c r="AI77" s="49">
        <f>SUMIFS('Work Package Breakdown'!$M:$M,'Work Package Breakdown'!$F:$F,'Summary by organisation'!$B$77,'Work Package Breakdown'!$G:$G,'Summary by organisation'!$D77,'Work Package Breakdown'!$C:$C,AI$21)/1000000</f>
        <v>0</v>
      </c>
      <c r="AJ77" s="49">
        <f>SUMIFS('Work Package Breakdown'!$M:$M,'Work Package Breakdown'!$F:$F,'Summary by organisation'!$B$77,'Work Package Breakdown'!$G:$G,'Summary by organisation'!$D77,'Work Package Breakdown'!$C:$C,AJ$21)/1000000</f>
        <v>0</v>
      </c>
      <c r="AK77" s="49">
        <f>SUMIFS('Work Package Breakdown'!$M:$M,'Work Package Breakdown'!$F:$F,'Summary by organisation'!$B$77,'Work Package Breakdown'!$G:$G,'Summary by organisation'!$D77,'Work Package Breakdown'!$C:$C,AK$21)/1000000</f>
        <v>0</v>
      </c>
      <c r="AL77" s="49">
        <f>SUMIFS('Work Package Breakdown'!$M:$M,'Work Package Breakdown'!$F:$F,'Summary by organisation'!$B$77,'Work Package Breakdown'!$G:$G,'Summary by organisation'!$D77,'Work Package Breakdown'!$C:$C,AL$21)/1000000</f>
        <v>0</v>
      </c>
      <c r="AM77" s="50">
        <f t="shared" ref="AM77:AM84" si="140">SUM(I77:AL77)</f>
        <v>0</v>
      </c>
    </row>
    <row r="78" spans="2:39" ht="15" customHeight="1">
      <c r="B78" s="89"/>
      <c r="C78" s="92"/>
      <c r="D78" s="57" t="s">
        <v>156</v>
      </c>
      <c r="E78" s="58">
        <f>SUMIFS('Work Package Breakdown'!M:M,'Work Package Breakdown'!$F:$F,'Summary by organisation'!$B$77,'Work Package Breakdown'!$G:$G,'Summary by organisation'!$D78)</f>
        <v>0</v>
      </c>
      <c r="F78" s="58">
        <f>SUMIFS('Work Package Breakdown'!N:N,'Work Package Breakdown'!$F:$F,'Summary by organisation'!$B$77,'Work Package Breakdown'!$G:$G,'Summary by organisation'!$D78)</f>
        <v>0</v>
      </c>
      <c r="G78" s="58">
        <f>SUMIFS('Work Package Breakdown'!O:O,'Work Package Breakdown'!$F:$F,'Summary by organisation'!$B$77,'Work Package Breakdown'!$G:$G,'Summary by organisation'!$D78)</f>
        <v>0</v>
      </c>
      <c r="I78" s="49">
        <f>SUMIFS('Work Package Breakdown'!$M:$M,'Work Package Breakdown'!$F:$F,'Summary by organisation'!$B$77,'Work Package Breakdown'!$G:$G,'Summary by organisation'!$D78,'Work Package Breakdown'!$C:$C,I$21)/1000000</f>
        <v>0</v>
      </c>
      <c r="J78" s="49">
        <f>SUMIFS('Work Package Breakdown'!$M:$M,'Work Package Breakdown'!$F:$F,'Summary by organisation'!$B$77,'Work Package Breakdown'!$G:$G,'Summary by organisation'!$D78,'Work Package Breakdown'!$C:$C,J$21)/1000000</f>
        <v>0</v>
      </c>
      <c r="K78" s="49">
        <f>SUMIFS('Work Package Breakdown'!$M:$M,'Work Package Breakdown'!$F:$F,'Summary by organisation'!$B$77,'Work Package Breakdown'!$G:$G,'Summary by organisation'!$D78,'Work Package Breakdown'!$C:$C,K$21)/1000000</f>
        <v>0</v>
      </c>
      <c r="L78" s="49">
        <f>SUMIFS('Work Package Breakdown'!$M:$M,'Work Package Breakdown'!$F:$F,'Summary by organisation'!$B$77,'Work Package Breakdown'!$G:$G,'Summary by organisation'!$D78,'Work Package Breakdown'!$C:$C,L$21)/1000000</f>
        <v>0</v>
      </c>
      <c r="M78" s="49">
        <f>SUMIFS('Work Package Breakdown'!$M:$M,'Work Package Breakdown'!$F:$F,'Summary by organisation'!$B$77,'Work Package Breakdown'!$G:$G,'Summary by organisation'!$D78,'Work Package Breakdown'!$C:$C,M$21)/1000000</f>
        <v>0</v>
      </c>
      <c r="N78" s="49">
        <f>SUMIFS('Work Package Breakdown'!$M:$M,'Work Package Breakdown'!$F:$F,'Summary by organisation'!$B$77,'Work Package Breakdown'!$G:$G,'Summary by organisation'!$D78,'Work Package Breakdown'!$C:$C,N$21)/1000000</f>
        <v>0</v>
      </c>
      <c r="O78" s="49">
        <f>SUMIFS('Work Package Breakdown'!$M:$M,'Work Package Breakdown'!$F:$F,'Summary by organisation'!$B$77,'Work Package Breakdown'!$G:$G,'Summary by organisation'!$D78,'Work Package Breakdown'!$C:$C,O$21)/1000000</f>
        <v>0</v>
      </c>
      <c r="P78" s="49">
        <f>SUMIFS('Work Package Breakdown'!$M:$M,'Work Package Breakdown'!$F:$F,'Summary by organisation'!$B$77,'Work Package Breakdown'!$G:$G,'Summary by organisation'!$D78,'Work Package Breakdown'!$C:$C,P$21)/1000000</f>
        <v>0</v>
      </c>
      <c r="Q78" s="49">
        <f>SUMIFS('Work Package Breakdown'!$M:$M,'Work Package Breakdown'!$F:$F,'Summary by organisation'!$B$77,'Work Package Breakdown'!$G:$G,'Summary by organisation'!$D78,'Work Package Breakdown'!$C:$C,Q$21)/1000000</f>
        <v>0</v>
      </c>
      <c r="R78" s="49">
        <f>SUMIFS('Work Package Breakdown'!$M:$M,'Work Package Breakdown'!$F:$F,'Summary by organisation'!$B$77,'Work Package Breakdown'!$G:$G,'Summary by organisation'!$D78,'Work Package Breakdown'!$C:$C,R$21)/1000000</f>
        <v>0</v>
      </c>
      <c r="S78" s="49">
        <f>SUMIFS('Work Package Breakdown'!$M:$M,'Work Package Breakdown'!$F:$F,'Summary by organisation'!$B$77,'Work Package Breakdown'!$G:$G,'Summary by organisation'!$D78,'Work Package Breakdown'!$C:$C,S$21)/1000000</f>
        <v>0</v>
      </c>
      <c r="T78" s="49">
        <f>SUMIFS('Work Package Breakdown'!$M:$M,'Work Package Breakdown'!$F:$F,'Summary by organisation'!$B$77,'Work Package Breakdown'!$G:$G,'Summary by organisation'!$D78,'Work Package Breakdown'!$C:$C,T$21)/1000000</f>
        <v>0</v>
      </c>
      <c r="U78" s="49">
        <f>SUMIFS('Work Package Breakdown'!$M:$M,'Work Package Breakdown'!$F:$F,'Summary by organisation'!$B$77,'Work Package Breakdown'!$G:$G,'Summary by organisation'!$D78,'Work Package Breakdown'!$C:$C,U$21)/1000000</f>
        <v>0</v>
      </c>
      <c r="V78" s="49">
        <f>SUMIFS('Work Package Breakdown'!$M:$M,'Work Package Breakdown'!$F:$F,'Summary by organisation'!$B$77,'Work Package Breakdown'!$G:$G,'Summary by organisation'!$D78,'Work Package Breakdown'!$C:$C,V$21)/1000000</f>
        <v>0</v>
      </c>
      <c r="W78" s="49">
        <f>SUMIFS('Work Package Breakdown'!$M:$M,'Work Package Breakdown'!$F:$F,'Summary by organisation'!$B$77,'Work Package Breakdown'!$G:$G,'Summary by organisation'!$D78,'Work Package Breakdown'!$C:$C,W$21)/1000000</f>
        <v>0</v>
      </c>
      <c r="X78" s="49">
        <f>SUMIFS('Work Package Breakdown'!$M:$M,'Work Package Breakdown'!$F:$F,'Summary by organisation'!$B$77,'Work Package Breakdown'!$G:$G,'Summary by organisation'!$D78,'Work Package Breakdown'!$C:$C,X$21)/1000000</f>
        <v>0</v>
      </c>
      <c r="Y78" s="49">
        <f>SUMIFS('Work Package Breakdown'!$M:$M,'Work Package Breakdown'!$F:$F,'Summary by organisation'!$B$77,'Work Package Breakdown'!$G:$G,'Summary by organisation'!$D78,'Work Package Breakdown'!$C:$C,Y$21)/1000000</f>
        <v>0</v>
      </c>
      <c r="Z78" s="49">
        <f>SUMIFS('Work Package Breakdown'!$M:$M,'Work Package Breakdown'!$F:$F,'Summary by organisation'!$B$77,'Work Package Breakdown'!$G:$G,'Summary by organisation'!$D78,'Work Package Breakdown'!$C:$C,Z$21)/1000000</f>
        <v>0</v>
      </c>
      <c r="AA78" s="49">
        <f>SUMIFS('Work Package Breakdown'!$M:$M,'Work Package Breakdown'!$F:$F,'Summary by organisation'!$B$77,'Work Package Breakdown'!$G:$G,'Summary by organisation'!$D78,'Work Package Breakdown'!$C:$C,AA$21)/1000000</f>
        <v>0</v>
      </c>
      <c r="AB78" s="49">
        <f>SUMIFS('Work Package Breakdown'!$M:$M,'Work Package Breakdown'!$F:$F,'Summary by organisation'!$B$77,'Work Package Breakdown'!$G:$G,'Summary by organisation'!$D78,'Work Package Breakdown'!$C:$C,AB$21)/1000000</f>
        <v>0</v>
      </c>
      <c r="AC78" s="49">
        <f>SUMIFS('Work Package Breakdown'!$M:$M,'Work Package Breakdown'!$F:$F,'Summary by organisation'!$B$77,'Work Package Breakdown'!$G:$G,'Summary by organisation'!$D78,'Work Package Breakdown'!$C:$C,AC$21)/1000000</f>
        <v>0</v>
      </c>
      <c r="AD78" s="49">
        <f>SUMIFS('Work Package Breakdown'!$M:$M,'Work Package Breakdown'!$F:$F,'Summary by organisation'!$B$77,'Work Package Breakdown'!$G:$G,'Summary by organisation'!$D78,'Work Package Breakdown'!$C:$C,AD$21)/1000000</f>
        <v>0</v>
      </c>
      <c r="AE78" s="49">
        <f>SUMIFS('Work Package Breakdown'!$M:$M,'Work Package Breakdown'!$F:$F,'Summary by organisation'!$B$77,'Work Package Breakdown'!$G:$G,'Summary by organisation'!$D78,'Work Package Breakdown'!$C:$C,AE$21)/1000000</f>
        <v>0</v>
      </c>
      <c r="AF78" s="49">
        <f>SUMIFS('Work Package Breakdown'!$M:$M,'Work Package Breakdown'!$F:$F,'Summary by organisation'!$B$77,'Work Package Breakdown'!$G:$G,'Summary by organisation'!$D78,'Work Package Breakdown'!$C:$C,AF$21)/1000000</f>
        <v>0</v>
      </c>
      <c r="AG78" s="49">
        <f>SUMIFS('Work Package Breakdown'!$M:$M,'Work Package Breakdown'!$F:$F,'Summary by organisation'!$B$77,'Work Package Breakdown'!$G:$G,'Summary by organisation'!$D78,'Work Package Breakdown'!$C:$C,AG$21)/1000000</f>
        <v>0</v>
      </c>
      <c r="AH78" s="49">
        <f>SUMIFS('Work Package Breakdown'!$M:$M,'Work Package Breakdown'!$F:$F,'Summary by organisation'!$B$77,'Work Package Breakdown'!$G:$G,'Summary by organisation'!$D78,'Work Package Breakdown'!$C:$C,AH$21)/1000000</f>
        <v>0</v>
      </c>
      <c r="AI78" s="49">
        <f>SUMIFS('Work Package Breakdown'!$M:$M,'Work Package Breakdown'!$F:$F,'Summary by organisation'!$B$77,'Work Package Breakdown'!$G:$G,'Summary by organisation'!$D78,'Work Package Breakdown'!$C:$C,AI$21)/1000000</f>
        <v>0</v>
      </c>
      <c r="AJ78" s="49">
        <f>SUMIFS('Work Package Breakdown'!$M:$M,'Work Package Breakdown'!$F:$F,'Summary by organisation'!$B$77,'Work Package Breakdown'!$G:$G,'Summary by organisation'!$D78,'Work Package Breakdown'!$C:$C,AJ$21)/1000000</f>
        <v>0</v>
      </c>
      <c r="AK78" s="49">
        <f>SUMIFS('Work Package Breakdown'!$M:$M,'Work Package Breakdown'!$F:$F,'Summary by organisation'!$B$77,'Work Package Breakdown'!$G:$G,'Summary by organisation'!$D78,'Work Package Breakdown'!$C:$C,AK$21)/1000000</f>
        <v>0</v>
      </c>
      <c r="AL78" s="49">
        <f>SUMIFS('Work Package Breakdown'!$M:$M,'Work Package Breakdown'!$F:$F,'Summary by organisation'!$B$77,'Work Package Breakdown'!$G:$G,'Summary by organisation'!$D78,'Work Package Breakdown'!$C:$C,AL$21)/1000000</f>
        <v>0</v>
      </c>
      <c r="AM78" s="50">
        <f t="shared" si="140"/>
        <v>0</v>
      </c>
    </row>
    <row r="79" spans="2:39" ht="15" customHeight="1">
      <c r="B79" s="89"/>
      <c r="C79" s="92"/>
      <c r="D79" s="57" t="s">
        <v>157</v>
      </c>
      <c r="E79" s="58">
        <f>SUMIFS('Work Package Breakdown'!M:M,'Work Package Breakdown'!$F:$F,'Summary by organisation'!$B$77,'Work Package Breakdown'!$G:$G,'Summary by organisation'!$D79)</f>
        <v>0</v>
      </c>
      <c r="F79" s="58">
        <f>SUMIFS('Work Package Breakdown'!N:N,'Work Package Breakdown'!$F:$F,'Summary by organisation'!$B$77,'Work Package Breakdown'!$G:$G,'Summary by organisation'!$D79)</f>
        <v>0</v>
      </c>
      <c r="G79" s="58">
        <f>SUMIFS('Work Package Breakdown'!O:O,'Work Package Breakdown'!$F:$F,'Summary by organisation'!$B$77,'Work Package Breakdown'!$G:$G,'Summary by organisation'!$D79)</f>
        <v>0</v>
      </c>
      <c r="I79" s="49">
        <f>SUMIFS('Work Package Breakdown'!$M:$M,'Work Package Breakdown'!$F:$F,'Summary by organisation'!$B$77,'Work Package Breakdown'!$G:$G,'Summary by organisation'!$D79,'Work Package Breakdown'!$C:$C,I$21)/1000000</f>
        <v>0</v>
      </c>
      <c r="J79" s="49">
        <f>SUMIFS('Work Package Breakdown'!$M:$M,'Work Package Breakdown'!$F:$F,'Summary by organisation'!$B$77,'Work Package Breakdown'!$G:$G,'Summary by organisation'!$D79,'Work Package Breakdown'!$C:$C,J$21)/1000000</f>
        <v>0</v>
      </c>
      <c r="K79" s="49">
        <f>SUMIFS('Work Package Breakdown'!$M:$M,'Work Package Breakdown'!$F:$F,'Summary by organisation'!$B$77,'Work Package Breakdown'!$G:$G,'Summary by organisation'!$D79,'Work Package Breakdown'!$C:$C,K$21)/1000000</f>
        <v>0</v>
      </c>
      <c r="L79" s="49">
        <f>SUMIFS('Work Package Breakdown'!$M:$M,'Work Package Breakdown'!$F:$F,'Summary by organisation'!$B$77,'Work Package Breakdown'!$G:$G,'Summary by organisation'!$D79,'Work Package Breakdown'!$C:$C,L$21)/1000000</f>
        <v>0</v>
      </c>
      <c r="M79" s="49">
        <f>SUMIFS('Work Package Breakdown'!$M:$M,'Work Package Breakdown'!$F:$F,'Summary by organisation'!$B$77,'Work Package Breakdown'!$G:$G,'Summary by organisation'!$D79,'Work Package Breakdown'!$C:$C,M$21)/1000000</f>
        <v>0</v>
      </c>
      <c r="N79" s="49">
        <f>SUMIFS('Work Package Breakdown'!$M:$M,'Work Package Breakdown'!$F:$F,'Summary by organisation'!$B$77,'Work Package Breakdown'!$G:$G,'Summary by organisation'!$D79,'Work Package Breakdown'!$C:$C,N$21)/1000000</f>
        <v>0</v>
      </c>
      <c r="O79" s="49">
        <f>SUMIFS('Work Package Breakdown'!$M:$M,'Work Package Breakdown'!$F:$F,'Summary by organisation'!$B$77,'Work Package Breakdown'!$G:$G,'Summary by organisation'!$D79,'Work Package Breakdown'!$C:$C,O$21)/1000000</f>
        <v>0</v>
      </c>
      <c r="P79" s="49">
        <f>SUMIFS('Work Package Breakdown'!$M:$M,'Work Package Breakdown'!$F:$F,'Summary by organisation'!$B$77,'Work Package Breakdown'!$G:$G,'Summary by organisation'!$D79,'Work Package Breakdown'!$C:$C,P$21)/1000000</f>
        <v>0</v>
      </c>
      <c r="Q79" s="49">
        <f>SUMIFS('Work Package Breakdown'!$M:$M,'Work Package Breakdown'!$F:$F,'Summary by organisation'!$B$77,'Work Package Breakdown'!$G:$G,'Summary by organisation'!$D79,'Work Package Breakdown'!$C:$C,Q$21)/1000000</f>
        <v>0</v>
      </c>
      <c r="R79" s="49">
        <f>SUMIFS('Work Package Breakdown'!$M:$M,'Work Package Breakdown'!$F:$F,'Summary by organisation'!$B$77,'Work Package Breakdown'!$G:$G,'Summary by organisation'!$D79,'Work Package Breakdown'!$C:$C,R$21)/1000000</f>
        <v>0</v>
      </c>
      <c r="S79" s="49">
        <f>SUMIFS('Work Package Breakdown'!$M:$M,'Work Package Breakdown'!$F:$F,'Summary by organisation'!$B$77,'Work Package Breakdown'!$G:$G,'Summary by organisation'!$D79,'Work Package Breakdown'!$C:$C,S$21)/1000000</f>
        <v>0</v>
      </c>
      <c r="T79" s="49">
        <f>SUMIFS('Work Package Breakdown'!$M:$M,'Work Package Breakdown'!$F:$F,'Summary by organisation'!$B$77,'Work Package Breakdown'!$G:$G,'Summary by organisation'!$D79,'Work Package Breakdown'!$C:$C,T$21)/1000000</f>
        <v>0</v>
      </c>
      <c r="U79" s="49">
        <f>SUMIFS('Work Package Breakdown'!$M:$M,'Work Package Breakdown'!$F:$F,'Summary by organisation'!$B$77,'Work Package Breakdown'!$G:$G,'Summary by organisation'!$D79,'Work Package Breakdown'!$C:$C,U$21)/1000000</f>
        <v>0</v>
      </c>
      <c r="V79" s="49">
        <f>SUMIFS('Work Package Breakdown'!$M:$M,'Work Package Breakdown'!$F:$F,'Summary by organisation'!$B$77,'Work Package Breakdown'!$G:$G,'Summary by organisation'!$D79,'Work Package Breakdown'!$C:$C,V$21)/1000000</f>
        <v>0</v>
      </c>
      <c r="W79" s="49">
        <f>SUMIFS('Work Package Breakdown'!$M:$M,'Work Package Breakdown'!$F:$F,'Summary by organisation'!$B$77,'Work Package Breakdown'!$G:$G,'Summary by organisation'!$D79,'Work Package Breakdown'!$C:$C,W$21)/1000000</f>
        <v>0</v>
      </c>
      <c r="X79" s="49">
        <f>SUMIFS('Work Package Breakdown'!$M:$M,'Work Package Breakdown'!$F:$F,'Summary by organisation'!$B$77,'Work Package Breakdown'!$G:$G,'Summary by organisation'!$D79,'Work Package Breakdown'!$C:$C,X$21)/1000000</f>
        <v>0</v>
      </c>
      <c r="Y79" s="49">
        <f>SUMIFS('Work Package Breakdown'!$M:$M,'Work Package Breakdown'!$F:$F,'Summary by organisation'!$B$77,'Work Package Breakdown'!$G:$G,'Summary by organisation'!$D79,'Work Package Breakdown'!$C:$C,Y$21)/1000000</f>
        <v>0</v>
      </c>
      <c r="Z79" s="49">
        <f>SUMIFS('Work Package Breakdown'!$M:$M,'Work Package Breakdown'!$F:$F,'Summary by organisation'!$B$77,'Work Package Breakdown'!$G:$G,'Summary by organisation'!$D79,'Work Package Breakdown'!$C:$C,Z$21)/1000000</f>
        <v>0</v>
      </c>
      <c r="AA79" s="49">
        <f>SUMIFS('Work Package Breakdown'!$M:$M,'Work Package Breakdown'!$F:$F,'Summary by organisation'!$B$77,'Work Package Breakdown'!$G:$G,'Summary by organisation'!$D79,'Work Package Breakdown'!$C:$C,AA$21)/1000000</f>
        <v>0</v>
      </c>
      <c r="AB79" s="49">
        <f>SUMIFS('Work Package Breakdown'!$M:$M,'Work Package Breakdown'!$F:$F,'Summary by organisation'!$B$77,'Work Package Breakdown'!$G:$G,'Summary by organisation'!$D79,'Work Package Breakdown'!$C:$C,AB$21)/1000000</f>
        <v>0</v>
      </c>
      <c r="AC79" s="49">
        <f>SUMIFS('Work Package Breakdown'!$M:$M,'Work Package Breakdown'!$F:$F,'Summary by organisation'!$B$77,'Work Package Breakdown'!$G:$G,'Summary by organisation'!$D79,'Work Package Breakdown'!$C:$C,AC$21)/1000000</f>
        <v>0</v>
      </c>
      <c r="AD79" s="49">
        <f>SUMIFS('Work Package Breakdown'!$M:$M,'Work Package Breakdown'!$F:$F,'Summary by organisation'!$B$77,'Work Package Breakdown'!$G:$G,'Summary by organisation'!$D79,'Work Package Breakdown'!$C:$C,AD$21)/1000000</f>
        <v>0</v>
      </c>
      <c r="AE79" s="49">
        <f>SUMIFS('Work Package Breakdown'!$M:$M,'Work Package Breakdown'!$F:$F,'Summary by organisation'!$B$77,'Work Package Breakdown'!$G:$G,'Summary by organisation'!$D79,'Work Package Breakdown'!$C:$C,AE$21)/1000000</f>
        <v>0</v>
      </c>
      <c r="AF79" s="49">
        <f>SUMIFS('Work Package Breakdown'!$M:$M,'Work Package Breakdown'!$F:$F,'Summary by organisation'!$B$77,'Work Package Breakdown'!$G:$G,'Summary by organisation'!$D79,'Work Package Breakdown'!$C:$C,AF$21)/1000000</f>
        <v>0</v>
      </c>
      <c r="AG79" s="49">
        <f>SUMIFS('Work Package Breakdown'!$M:$M,'Work Package Breakdown'!$F:$F,'Summary by organisation'!$B$77,'Work Package Breakdown'!$G:$G,'Summary by organisation'!$D79,'Work Package Breakdown'!$C:$C,AG$21)/1000000</f>
        <v>0</v>
      </c>
      <c r="AH79" s="49">
        <f>SUMIFS('Work Package Breakdown'!$M:$M,'Work Package Breakdown'!$F:$F,'Summary by organisation'!$B$77,'Work Package Breakdown'!$G:$G,'Summary by organisation'!$D79,'Work Package Breakdown'!$C:$C,AH$21)/1000000</f>
        <v>0</v>
      </c>
      <c r="AI79" s="49">
        <f>SUMIFS('Work Package Breakdown'!$M:$M,'Work Package Breakdown'!$F:$F,'Summary by organisation'!$B$77,'Work Package Breakdown'!$G:$G,'Summary by organisation'!$D79,'Work Package Breakdown'!$C:$C,AI$21)/1000000</f>
        <v>0</v>
      </c>
      <c r="AJ79" s="49">
        <f>SUMIFS('Work Package Breakdown'!$M:$M,'Work Package Breakdown'!$F:$F,'Summary by organisation'!$B$77,'Work Package Breakdown'!$G:$G,'Summary by organisation'!$D79,'Work Package Breakdown'!$C:$C,AJ$21)/1000000</f>
        <v>0</v>
      </c>
      <c r="AK79" s="49">
        <f>SUMIFS('Work Package Breakdown'!$M:$M,'Work Package Breakdown'!$F:$F,'Summary by organisation'!$B$77,'Work Package Breakdown'!$G:$G,'Summary by organisation'!$D79,'Work Package Breakdown'!$C:$C,AK$21)/1000000</f>
        <v>0</v>
      </c>
      <c r="AL79" s="49">
        <f>SUMIFS('Work Package Breakdown'!$M:$M,'Work Package Breakdown'!$F:$F,'Summary by organisation'!$B$77,'Work Package Breakdown'!$G:$G,'Summary by organisation'!$D79,'Work Package Breakdown'!$C:$C,AL$21)/1000000</f>
        <v>0</v>
      </c>
      <c r="AM79" s="50">
        <f t="shared" si="140"/>
        <v>0</v>
      </c>
    </row>
    <row r="80" spans="2:39" ht="15" customHeight="1">
      <c r="B80" s="89"/>
      <c r="C80" s="92"/>
      <c r="D80" s="59" t="s">
        <v>158</v>
      </c>
      <c r="E80" s="58">
        <f>SUMIFS('Work Package Breakdown'!M:M,'Work Package Breakdown'!$F:$F,'Summary by organisation'!$B$77,'Work Package Breakdown'!$G:$G,'Summary by organisation'!$D80)</f>
        <v>0</v>
      </c>
      <c r="F80" s="58">
        <f>SUMIFS('Work Package Breakdown'!N:N,'Work Package Breakdown'!$F:$F,'Summary by organisation'!$B$77,'Work Package Breakdown'!$G:$G,'Summary by organisation'!$D80)</f>
        <v>0</v>
      </c>
      <c r="G80" s="58">
        <f>SUMIFS('Work Package Breakdown'!O:O,'Work Package Breakdown'!$F:$F,'Summary by organisation'!$B$77,'Work Package Breakdown'!$G:$G,'Summary by organisation'!$D80)</f>
        <v>0</v>
      </c>
      <c r="I80" s="49">
        <f>SUMIFS('Work Package Breakdown'!$M:$M,'Work Package Breakdown'!$F:$F,'Summary by organisation'!$B$77,'Work Package Breakdown'!$G:$G,'Summary by organisation'!$D80,'Work Package Breakdown'!$C:$C,I$21)/1000000</f>
        <v>0</v>
      </c>
      <c r="J80" s="49">
        <f>SUMIFS('Work Package Breakdown'!$M:$M,'Work Package Breakdown'!$F:$F,'Summary by organisation'!$B$77,'Work Package Breakdown'!$G:$G,'Summary by organisation'!$D80,'Work Package Breakdown'!$C:$C,J$21)/1000000</f>
        <v>0</v>
      </c>
      <c r="K80" s="49">
        <f>SUMIFS('Work Package Breakdown'!$M:$M,'Work Package Breakdown'!$F:$F,'Summary by organisation'!$B$77,'Work Package Breakdown'!$G:$G,'Summary by organisation'!$D80,'Work Package Breakdown'!$C:$C,K$21)/1000000</f>
        <v>0</v>
      </c>
      <c r="L80" s="49">
        <f>SUMIFS('Work Package Breakdown'!$M:$M,'Work Package Breakdown'!$F:$F,'Summary by organisation'!$B$77,'Work Package Breakdown'!$G:$G,'Summary by organisation'!$D80,'Work Package Breakdown'!$C:$C,L$21)/1000000</f>
        <v>0</v>
      </c>
      <c r="M80" s="49">
        <f>SUMIFS('Work Package Breakdown'!$M:$M,'Work Package Breakdown'!$F:$F,'Summary by organisation'!$B$77,'Work Package Breakdown'!$G:$G,'Summary by organisation'!$D80,'Work Package Breakdown'!$C:$C,M$21)/1000000</f>
        <v>0</v>
      </c>
      <c r="N80" s="49">
        <f>SUMIFS('Work Package Breakdown'!$M:$M,'Work Package Breakdown'!$F:$F,'Summary by organisation'!$B$77,'Work Package Breakdown'!$G:$G,'Summary by organisation'!$D80,'Work Package Breakdown'!$C:$C,N$21)/1000000</f>
        <v>0</v>
      </c>
      <c r="O80" s="49">
        <f>SUMIFS('Work Package Breakdown'!$M:$M,'Work Package Breakdown'!$F:$F,'Summary by organisation'!$B$77,'Work Package Breakdown'!$G:$G,'Summary by organisation'!$D80,'Work Package Breakdown'!$C:$C,O$21)/1000000</f>
        <v>0</v>
      </c>
      <c r="P80" s="49">
        <f>SUMIFS('Work Package Breakdown'!$M:$M,'Work Package Breakdown'!$F:$F,'Summary by organisation'!$B$77,'Work Package Breakdown'!$G:$G,'Summary by organisation'!$D80,'Work Package Breakdown'!$C:$C,P$21)/1000000</f>
        <v>0</v>
      </c>
      <c r="Q80" s="49">
        <f>SUMIFS('Work Package Breakdown'!$M:$M,'Work Package Breakdown'!$F:$F,'Summary by organisation'!$B$77,'Work Package Breakdown'!$G:$G,'Summary by organisation'!$D80,'Work Package Breakdown'!$C:$C,Q$21)/1000000</f>
        <v>0</v>
      </c>
      <c r="R80" s="49">
        <f>SUMIFS('Work Package Breakdown'!$M:$M,'Work Package Breakdown'!$F:$F,'Summary by organisation'!$B$77,'Work Package Breakdown'!$G:$G,'Summary by organisation'!$D80,'Work Package Breakdown'!$C:$C,R$21)/1000000</f>
        <v>0</v>
      </c>
      <c r="S80" s="49">
        <f>SUMIFS('Work Package Breakdown'!$M:$M,'Work Package Breakdown'!$F:$F,'Summary by organisation'!$B$77,'Work Package Breakdown'!$G:$G,'Summary by organisation'!$D80,'Work Package Breakdown'!$C:$C,S$21)/1000000</f>
        <v>0</v>
      </c>
      <c r="T80" s="49">
        <f>SUMIFS('Work Package Breakdown'!$M:$M,'Work Package Breakdown'!$F:$F,'Summary by organisation'!$B$77,'Work Package Breakdown'!$G:$G,'Summary by organisation'!$D80,'Work Package Breakdown'!$C:$C,T$21)/1000000</f>
        <v>0</v>
      </c>
      <c r="U80" s="49">
        <f>SUMIFS('Work Package Breakdown'!$M:$M,'Work Package Breakdown'!$F:$F,'Summary by organisation'!$B$77,'Work Package Breakdown'!$G:$G,'Summary by organisation'!$D80,'Work Package Breakdown'!$C:$C,U$21)/1000000</f>
        <v>0</v>
      </c>
      <c r="V80" s="49">
        <f>SUMIFS('Work Package Breakdown'!$M:$M,'Work Package Breakdown'!$F:$F,'Summary by organisation'!$B$77,'Work Package Breakdown'!$G:$G,'Summary by organisation'!$D80,'Work Package Breakdown'!$C:$C,V$21)/1000000</f>
        <v>0</v>
      </c>
      <c r="W80" s="49">
        <f>SUMIFS('Work Package Breakdown'!$M:$M,'Work Package Breakdown'!$F:$F,'Summary by organisation'!$B$77,'Work Package Breakdown'!$G:$G,'Summary by organisation'!$D80,'Work Package Breakdown'!$C:$C,W$21)/1000000</f>
        <v>0</v>
      </c>
      <c r="X80" s="49">
        <f>SUMIFS('Work Package Breakdown'!$M:$M,'Work Package Breakdown'!$F:$F,'Summary by organisation'!$B$77,'Work Package Breakdown'!$G:$G,'Summary by organisation'!$D80,'Work Package Breakdown'!$C:$C,X$21)/1000000</f>
        <v>0</v>
      </c>
      <c r="Y80" s="49">
        <f>SUMIFS('Work Package Breakdown'!$M:$M,'Work Package Breakdown'!$F:$F,'Summary by organisation'!$B$77,'Work Package Breakdown'!$G:$G,'Summary by organisation'!$D80,'Work Package Breakdown'!$C:$C,Y$21)/1000000</f>
        <v>0</v>
      </c>
      <c r="Z80" s="49">
        <f>SUMIFS('Work Package Breakdown'!$M:$M,'Work Package Breakdown'!$F:$F,'Summary by organisation'!$B$77,'Work Package Breakdown'!$G:$G,'Summary by organisation'!$D80,'Work Package Breakdown'!$C:$C,Z$21)/1000000</f>
        <v>0</v>
      </c>
      <c r="AA80" s="49">
        <f>SUMIFS('Work Package Breakdown'!$M:$M,'Work Package Breakdown'!$F:$F,'Summary by organisation'!$B$77,'Work Package Breakdown'!$G:$G,'Summary by organisation'!$D80,'Work Package Breakdown'!$C:$C,AA$21)/1000000</f>
        <v>0</v>
      </c>
      <c r="AB80" s="49">
        <f>SUMIFS('Work Package Breakdown'!$M:$M,'Work Package Breakdown'!$F:$F,'Summary by organisation'!$B$77,'Work Package Breakdown'!$G:$G,'Summary by organisation'!$D80,'Work Package Breakdown'!$C:$C,AB$21)/1000000</f>
        <v>0</v>
      </c>
      <c r="AC80" s="49">
        <f>SUMIFS('Work Package Breakdown'!$M:$M,'Work Package Breakdown'!$F:$F,'Summary by organisation'!$B$77,'Work Package Breakdown'!$G:$G,'Summary by organisation'!$D80,'Work Package Breakdown'!$C:$C,AC$21)/1000000</f>
        <v>0</v>
      </c>
      <c r="AD80" s="49">
        <f>SUMIFS('Work Package Breakdown'!$M:$M,'Work Package Breakdown'!$F:$F,'Summary by organisation'!$B$77,'Work Package Breakdown'!$G:$G,'Summary by organisation'!$D80,'Work Package Breakdown'!$C:$C,AD$21)/1000000</f>
        <v>0</v>
      </c>
      <c r="AE80" s="49">
        <f>SUMIFS('Work Package Breakdown'!$M:$M,'Work Package Breakdown'!$F:$F,'Summary by organisation'!$B$77,'Work Package Breakdown'!$G:$G,'Summary by organisation'!$D80,'Work Package Breakdown'!$C:$C,AE$21)/1000000</f>
        <v>0</v>
      </c>
      <c r="AF80" s="49">
        <f>SUMIFS('Work Package Breakdown'!$M:$M,'Work Package Breakdown'!$F:$F,'Summary by organisation'!$B$77,'Work Package Breakdown'!$G:$G,'Summary by organisation'!$D80,'Work Package Breakdown'!$C:$C,AF$21)/1000000</f>
        <v>0</v>
      </c>
      <c r="AG80" s="49">
        <f>SUMIFS('Work Package Breakdown'!$M:$M,'Work Package Breakdown'!$F:$F,'Summary by organisation'!$B$77,'Work Package Breakdown'!$G:$G,'Summary by organisation'!$D80,'Work Package Breakdown'!$C:$C,AG$21)/1000000</f>
        <v>0</v>
      </c>
      <c r="AH80" s="49">
        <f>SUMIFS('Work Package Breakdown'!$M:$M,'Work Package Breakdown'!$F:$F,'Summary by organisation'!$B$77,'Work Package Breakdown'!$G:$G,'Summary by organisation'!$D80,'Work Package Breakdown'!$C:$C,AH$21)/1000000</f>
        <v>0</v>
      </c>
      <c r="AI80" s="49">
        <f>SUMIFS('Work Package Breakdown'!$M:$M,'Work Package Breakdown'!$F:$F,'Summary by organisation'!$B$77,'Work Package Breakdown'!$G:$G,'Summary by organisation'!$D80,'Work Package Breakdown'!$C:$C,AI$21)/1000000</f>
        <v>0</v>
      </c>
      <c r="AJ80" s="49">
        <f>SUMIFS('Work Package Breakdown'!$M:$M,'Work Package Breakdown'!$F:$F,'Summary by organisation'!$B$77,'Work Package Breakdown'!$G:$G,'Summary by organisation'!$D80,'Work Package Breakdown'!$C:$C,AJ$21)/1000000</f>
        <v>0</v>
      </c>
      <c r="AK80" s="49">
        <f>SUMIFS('Work Package Breakdown'!$M:$M,'Work Package Breakdown'!$F:$F,'Summary by organisation'!$B$77,'Work Package Breakdown'!$G:$G,'Summary by organisation'!$D80,'Work Package Breakdown'!$C:$C,AK$21)/1000000</f>
        <v>0</v>
      </c>
      <c r="AL80" s="49">
        <f>SUMIFS('Work Package Breakdown'!$M:$M,'Work Package Breakdown'!$F:$F,'Summary by organisation'!$B$77,'Work Package Breakdown'!$G:$G,'Summary by organisation'!$D80,'Work Package Breakdown'!$C:$C,AL$21)/1000000</f>
        <v>0</v>
      </c>
      <c r="AM80" s="50">
        <f t="shared" si="140"/>
        <v>0</v>
      </c>
    </row>
    <row r="81" spans="2:39" ht="15" customHeight="1">
      <c r="B81" s="89"/>
      <c r="C81" s="92"/>
      <c r="D81" s="57" t="s">
        <v>159</v>
      </c>
      <c r="E81" s="58">
        <f>SUMIFS('Work Package Breakdown'!M:M,'Work Package Breakdown'!$F:$F,'Summary by organisation'!$B$77,'Work Package Breakdown'!$G:$G,'Summary by organisation'!$D81)</f>
        <v>0</v>
      </c>
      <c r="F81" s="58">
        <f>SUMIFS('Work Package Breakdown'!N:N,'Work Package Breakdown'!$F:$F,'Summary by organisation'!$B$77,'Work Package Breakdown'!$G:$G,'Summary by organisation'!$D81)</f>
        <v>0</v>
      </c>
      <c r="G81" s="58">
        <f>SUMIFS('Work Package Breakdown'!O:O,'Work Package Breakdown'!$F:$F,'Summary by organisation'!$B$77,'Work Package Breakdown'!$G:$G,'Summary by organisation'!$D81)</f>
        <v>0</v>
      </c>
      <c r="I81" s="49">
        <f>SUMIFS('Work Package Breakdown'!$M:$M,'Work Package Breakdown'!$F:$F,'Summary by organisation'!$B$77,'Work Package Breakdown'!$G:$G,'Summary by organisation'!$D81,'Work Package Breakdown'!$C:$C,I$21)/1000000</f>
        <v>0</v>
      </c>
      <c r="J81" s="49">
        <f>SUMIFS('Work Package Breakdown'!$M:$M,'Work Package Breakdown'!$F:$F,'Summary by organisation'!$B$77,'Work Package Breakdown'!$G:$G,'Summary by organisation'!$D81,'Work Package Breakdown'!$C:$C,J$21)/1000000</f>
        <v>0</v>
      </c>
      <c r="K81" s="49">
        <f>SUMIFS('Work Package Breakdown'!$M:$M,'Work Package Breakdown'!$F:$F,'Summary by organisation'!$B$77,'Work Package Breakdown'!$G:$G,'Summary by organisation'!$D81,'Work Package Breakdown'!$C:$C,K$21)/1000000</f>
        <v>0</v>
      </c>
      <c r="L81" s="49">
        <f>SUMIFS('Work Package Breakdown'!$M:$M,'Work Package Breakdown'!$F:$F,'Summary by organisation'!$B$77,'Work Package Breakdown'!$G:$G,'Summary by organisation'!$D81,'Work Package Breakdown'!$C:$C,L$21)/1000000</f>
        <v>0</v>
      </c>
      <c r="M81" s="49">
        <f>SUMIFS('Work Package Breakdown'!$M:$M,'Work Package Breakdown'!$F:$F,'Summary by organisation'!$B$77,'Work Package Breakdown'!$G:$G,'Summary by organisation'!$D81,'Work Package Breakdown'!$C:$C,M$21)/1000000</f>
        <v>0</v>
      </c>
      <c r="N81" s="49">
        <f>SUMIFS('Work Package Breakdown'!$M:$M,'Work Package Breakdown'!$F:$F,'Summary by organisation'!$B$77,'Work Package Breakdown'!$G:$G,'Summary by organisation'!$D81,'Work Package Breakdown'!$C:$C,N$21)/1000000</f>
        <v>0</v>
      </c>
      <c r="O81" s="49">
        <f>SUMIFS('Work Package Breakdown'!$M:$M,'Work Package Breakdown'!$F:$F,'Summary by organisation'!$B$77,'Work Package Breakdown'!$G:$G,'Summary by organisation'!$D81,'Work Package Breakdown'!$C:$C,O$21)/1000000</f>
        <v>0</v>
      </c>
      <c r="P81" s="49">
        <f>SUMIFS('Work Package Breakdown'!$M:$M,'Work Package Breakdown'!$F:$F,'Summary by organisation'!$B$77,'Work Package Breakdown'!$G:$G,'Summary by organisation'!$D81,'Work Package Breakdown'!$C:$C,P$21)/1000000</f>
        <v>0</v>
      </c>
      <c r="Q81" s="49">
        <f>SUMIFS('Work Package Breakdown'!$M:$M,'Work Package Breakdown'!$F:$F,'Summary by organisation'!$B$77,'Work Package Breakdown'!$G:$G,'Summary by organisation'!$D81,'Work Package Breakdown'!$C:$C,Q$21)/1000000</f>
        <v>0</v>
      </c>
      <c r="R81" s="49">
        <f>SUMIFS('Work Package Breakdown'!$M:$M,'Work Package Breakdown'!$F:$F,'Summary by organisation'!$B$77,'Work Package Breakdown'!$G:$G,'Summary by organisation'!$D81,'Work Package Breakdown'!$C:$C,R$21)/1000000</f>
        <v>0</v>
      </c>
      <c r="S81" s="49">
        <f>SUMIFS('Work Package Breakdown'!$M:$M,'Work Package Breakdown'!$F:$F,'Summary by organisation'!$B$77,'Work Package Breakdown'!$G:$G,'Summary by organisation'!$D81,'Work Package Breakdown'!$C:$C,S$21)/1000000</f>
        <v>0</v>
      </c>
      <c r="T81" s="49">
        <f>SUMIFS('Work Package Breakdown'!$M:$M,'Work Package Breakdown'!$F:$F,'Summary by organisation'!$B$77,'Work Package Breakdown'!$G:$G,'Summary by organisation'!$D81,'Work Package Breakdown'!$C:$C,T$21)/1000000</f>
        <v>0</v>
      </c>
      <c r="U81" s="49">
        <f>SUMIFS('Work Package Breakdown'!$M:$M,'Work Package Breakdown'!$F:$F,'Summary by organisation'!$B$77,'Work Package Breakdown'!$G:$G,'Summary by organisation'!$D81,'Work Package Breakdown'!$C:$C,U$21)/1000000</f>
        <v>0</v>
      </c>
      <c r="V81" s="49">
        <f>SUMIFS('Work Package Breakdown'!$M:$M,'Work Package Breakdown'!$F:$F,'Summary by organisation'!$B$77,'Work Package Breakdown'!$G:$G,'Summary by organisation'!$D81,'Work Package Breakdown'!$C:$C,V$21)/1000000</f>
        <v>0</v>
      </c>
      <c r="W81" s="49">
        <f>SUMIFS('Work Package Breakdown'!$M:$M,'Work Package Breakdown'!$F:$F,'Summary by organisation'!$B$77,'Work Package Breakdown'!$G:$G,'Summary by organisation'!$D81,'Work Package Breakdown'!$C:$C,W$21)/1000000</f>
        <v>0</v>
      </c>
      <c r="X81" s="49">
        <f>SUMIFS('Work Package Breakdown'!$M:$M,'Work Package Breakdown'!$F:$F,'Summary by organisation'!$B$77,'Work Package Breakdown'!$G:$G,'Summary by organisation'!$D81,'Work Package Breakdown'!$C:$C,X$21)/1000000</f>
        <v>0</v>
      </c>
      <c r="Y81" s="49">
        <f>SUMIFS('Work Package Breakdown'!$M:$M,'Work Package Breakdown'!$F:$F,'Summary by organisation'!$B$77,'Work Package Breakdown'!$G:$G,'Summary by organisation'!$D81,'Work Package Breakdown'!$C:$C,Y$21)/1000000</f>
        <v>0</v>
      </c>
      <c r="Z81" s="49">
        <f>SUMIFS('Work Package Breakdown'!$M:$M,'Work Package Breakdown'!$F:$F,'Summary by organisation'!$B$77,'Work Package Breakdown'!$G:$G,'Summary by organisation'!$D81,'Work Package Breakdown'!$C:$C,Z$21)/1000000</f>
        <v>0</v>
      </c>
      <c r="AA81" s="49">
        <f>SUMIFS('Work Package Breakdown'!$M:$M,'Work Package Breakdown'!$F:$F,'Summary by organisation'!$B$77,'Work Package Breakdown'!$G:$G,'Summary by organisation'!$D81,'Work Package Breakdown'!$C:$C,AA$21)/1000000</f>
        <v>0</v>
      </c>
      <c r="AB81" s="49">
        <f>SUMIFS('Work Package Breakdown'!$M:$M,'Work Package Breakdown'!$F:$F,'Summary by organisation'!$B$77,'Work Package Breakdown'!$G:$G,'Summary by organisation'!$D81,'Work Package Breakdown'!$C:$C,AB$21)/1000000</f>
        <v>0</v>
      </c>
      <c r="AC81" s="49">
        <f>SUMIFS('Work Package Breakdown'!$M:$M,'Work Package Breakdown'!$F:$F,'Summary by organisation'!$B$77,'Work Package Breakdown'!$G:$G,'Summary by organisation'!$D81,'Work Package Breakdown'!$C:$C,AC$21)/1000000</f>
        <v>0</v>
      </c>
      <c r="AD81" s="49">
        <f>SUMIFS('Work Package Breakdown'!$M:$M,'Work Package Breakdown'!$F:$F,'Summary by organisation'!$B$77,'Work Package Breakdown'!$G:$G,'Summary by organisation'!$D81,'Work Package Breakdown'!$C:$C,AD$21)/1000000</f>
        <v>0</v>
      </c>
      <c r="AE81" s="49">
        <f>SUMIFS('Work Package Breakdown'!$M:$M,'Work Package Breakdown'!$F:$F,'Summary by organisation'!$B$77,'Work Package Breakdown'!$G:$G,'Summary by organisation'!$D81,'Work Package Breakdown'!$C:$C,AE$21)/1000000</f>
        <v>0</v>
      </c>
      <c r="AF81" s="49">
        <f>SUMIFS('Work Package Breakdown'!$M:$M,'Work Package Breakdown'!$F:$F,'Summary by organisation'!$B$77,'Work Package Breakdown'!$G:$G,'Summary by organisation'!$D81,'Work Package Breakdown'!$C:$C,AF$21)/1000000</f>
        <v>0</v>
      </c>
      <c r="AG81" s="49">
        <f>SUMIFS('Work Package Breakdown'!$M:$M,'Work Package Breakdown'!$F:$F,'Summary by organisation'!$B$77,'Work Package Breakdown'!$G:$G,'Summary by organisation'!$D81,'Work Package Breakdown'!$C:$C,AG$21)/1000000</f>
        <v>0</v>
      </c>
      <c r="AH81" s="49">
        <f>SUMIFS('Work Package Breakdown'!$M:$M,'Work Package Breakdown'!$F:$F,'Summary by organisation'!$B$77,'Work Package Breakdown'!$G:$G,'Summary by organisation'!$D81,'Work Package Breakdown'!$C:$C,AH$21)/1000000</f>
        <v>0</v>
      </c>
      <c r="AI81" s="49">
        <f>SUMIFS('Work Package Breakdown'!$M:$M,'Work Package Breakdown'!$F:$F,'Summary by organisation'!$B$77,'Work Package Breakdown'!$G:$G,'Summary by organisation'!$D81,'Work Package Breakdown'!$C:$C,AI$21)/1000000</f>
        <v>0</v>
      </c>
      <c r="AJ81" s="49">
        <f>SUMIFS('Work Package Breakdown'!$M:$M,'Work Package Breakdown'!$F:$F,'Summary by organisation'!$B$77,'Work Package Breakdown'!$G:$G,'Summary by organisation'!$D81,'Work Package Breakdown'!$C:$C,AJ$21)/1000000</f>
        <v>0</v>
      </c>
      <c r="AK81" s="49">
        <f>SUMIFS('Work Package Breakdown'!$M:$M,'Work Package Breakdown'!$F:$F,'Summary by organisation'!$B$77,'Work Package Breakdown'!$G:$G,'Summary by organisation'!$D81,'Work Package Breakdown'!$C:$C,AK$21)/1000000</f>
        <v>0</v>
      </c>
      <c r="AL81" s="49">
        <f>SUMIFS('Work Package Breakdown'!$M:$M,'Work Package Breakdown'!$F:$F,'Summary by organisation'!$B$77,'Work Package Breakdown'!$G:$G,'Summary by organisation'!$D81,'Work Package Breakdown'!$C:$C,AL$21)/1000000</f>
        <v>0</v>
      </c>
      <c r="AM81" s="50">
        <f t="shared" si="140"/>
        <v>0</v>
      </c>
    </row>
    <row r="82" spans="2:39" ht="15" customHeight="1">
      <c r="B82" s="89"/>
      <c r="C82" s="92"/>
      <c r="D82" s="57" t="s">
        <v>160</v>
      </c>
      <c r="E82" s="58">
        <f>SUMIFS('Work Package Breakdown'!M:M,'Work Package Breakdown'!$F:$F,'Summary by organisation'!$B$77,'Work Package Breakdown'!$G:$G,'Summary by organisation'!$D82)</f>
        <v>0</v>
      </c>
      <c r="F82" s="58">
        <f>SUMIFS('Work Package Breakdown'!N:N,'Work Package Breakdown'!$F:$F,'Summary by organisation'!$B$77,'Work Package Breakdown'!$G:$G,'Summary by organisation'!$D82)</f>
        <v>0</v>
      </c>
      <c r="G82" s="58">
        <f>SUMIFS('Work Package Breakdown'!O:O,'Work Package Breakdown'!$F:$F,'Summary by organisation'!$B$77,'Work Package Breakdown'!$G:$G,'Summary by organisation'!$D82)</f>
        <v>0</v>
      </c>
      <c r="I82" s="49">
        <f>SUMIFS('Work Package Breakdown'!$M:$M,'Work Package Breakdown'!$F:$F,'Summary by organisation'!$B$77,'Work Package Breakdown'!$G:$G,'Summary by organisation'!$D82,'Work Package Breakdown'!$C:$C,I$21)/1000000</f>
        <v>0</v>
      </c>
      <c r="J82" s="49">
        <f>SUMIFS('Work Package Breakdown'!$M:$M,'Work Package Breakdown'!$F:$F,'Summary by organisation'!$B$77,'Work Package Breakdown'!$G:$G,'Summary by organisation'!$D82,'Work Package Breakdown'!$C:$C,J$21)/1000000</f>
        <v>0</v>
      </c>
      <c r="K82" s="49">
        <f>SUMIFS('Work Package Breakdown'!$M:$M,'Work Package Breakdown'!$F:$F,'Summary by organisation'!$B$77,'Work Package Breakdown'!$G:$G,'Summary by organisation'!$D82,'Work Package Breakdown'!$C:$C,K$21)/1000000</f>
        <v>0</v>
      </c>
      <c r="L82" s="49">
        <f>SUMIFS('Work Package Breakdown'!$M:$M,'Work Package Breakdown'!$F:$F,'Summary by organisation'!$B$77,'Work Package Breakdown'!$G:$G,'Summary by organisation'!$D82,'Work Package Breakdown'!$C:$C,L$21)/1000000</f>
        <v>0</v>
      </c>
      <c r="M82" s="49">
        <f>SUMIFS('Work Package Breakdown'!$M:$M,'Work Package Breakdown'!$F:$F,'Summary by organisation'!$B$77,'Work Package Breakdown'!$G:$G,'Summary by organisation'!$D82,'Work Package Breakdown'!$C:$C,M$21)/1000000</f>
        <v>0</v>
      </c>
      <c r="N82" s="49">
        <f>SUMIFS('Work Package Breakdown'!$M:$M,'Work Package Breakdown'!$F:$F,'Summary by organisation'!$B$77,'Work Package Breakdown'!$G:$G,'Summary by organisation'!$D82,'Work Package Breakdown'!$C:$C,N$21)/1000000</f>
        <v>0</v>
      </c>
      <c r="O82" s="49">
        <f>SUMIFS('Work Package Breakdown'!$M:$M,'Work Package Breakdown'!$F:$F,'Summary by organisation'!$B$77,'Work Package Breakdown'!$G:$G,'Summary by organisation'!$D82,'Work Package Breakdown'!$C:$C,O$21)/1000000</f>
        <v>0</v>
      </c>
      <c r="P82" s="49">
        <f>SUMIFS('Work Package Breakdown'!$M:$M,'Work Package Breakdown'!$F:$F,'Summary by organisation'!$B$77,'Work Package Breakdown'!$G:$G,'Summary by organisation'!$D82,'Work Package Breakdown'!$C:$C,P$21)/1000000</f>
        <v>0</v>
      </c>
      <c r="Q82" s="49">
        <f>SUMIFS('Work Package Breakdown'!$M:$M,'Work Package Breakdown'!$F:$F,'Summary by organisation'!$B$77,'Work Package Breakdown'!$G:$G,'Summary by organisation'!$D82,'Work Package Breakdown'!$C:$C,Q$21)/1000000</f>
        <v>0</v>
      </c>
      <c r="R82" s="49">
        <f>SUMIFS('Work Package Breakdown'!$M:$M,'Work Package Breakdown'!$F:$F,'Summary by organisation'!$B$77,'Work Package Breakdown'!$G:$G,'Summary by organisation'!$D82,'Work Package Breakdown'!$C:$C,R$21)/1000000</f>
        <v>0</v>
      </c>
      <c r="S82" s="49">
        <f>SUMIFS('Work Package Breakdown'!$M:$M,'Work Package Breakdown'!$F:$F,'Summary by organisation'!$B$77,'Work Package Breakdown'!$G:$G,'Summary by organisation'!$D82,'Work Package Breakdown'!$C:$C,S$21)/1000000</f>
        <v>0</v>
      </c>
      <c r="T82" s="49">
        <f>SUMIFS('Work Package Breakdown'!$M:$M,'Work Package Breakdown'!$F:$F,'Summary by organisation'!$B$77,'Work Package Breakdown'!$G:$G,'Summary by organisation'!$D82,'Work Package Breakdown'!$C:$C,T$21)/1000000</f>
        <v>0</v>
      </c>
      <c r="U82" s="49">
        <f>SUMIFS('Work Package Breakdown'!$M:$M,'Work Package Breakdown'!$F:$F,'Summary by organisation'!$B$77,'Work Package Breakdown'!$G:$G,'Summary by organisation'!$D82,'Work Package Breakdown'!$C:$C,U$21)/1000000</f>
        <v>0</v>
      </c>
      <c r="V82" s="49">
        <f>SUMIFS('Work Package Breakdown'!$M:$M,'Work Package Breakdown'!$F:$F,'Summary by organisation'!$B$77,'Work Package Breakdown'!$G:$G,'Summary by organisation'!$D82,'Work Package Breakdown'!$C:$C,V$21)/1000000</f>
        <v>0</v>
      </c>
      <c r="W82" s="49">
        <f>SUMIFS('Work Package Breakdown'!$M:$M,'Work Package Breakdown'!$F:$F,'Summary by organisation'!$B$77,'Work Package Breakdown'!$G:$G,'Summary by organisation'!$D82,'Work Package Breakdown'!$C:$C,W$21)/1000000</f>
        <v>0</v>
      </c>
      <c r="X82" s="49">
        <f>SUMIFS('Work Package Breakdown'!$M:$M,'Work Package Breakdown'!$F:$F,'Summary by organisation'!$B$77,'Work Package Breakdown'!$G:$G,'Summary by organisation'!$D82,'Work Package Breakdown'!$C:$C,X$21)/1000000</f>
        <v>0</v>
      </c>
      <c r="Y82" s="49">
        <f>SUMIFS('Work Package Breakdown'!$M:$M,'Work Package Breakdown'!$F:$F,'Summary by organisation'!$B$77,'Work Package Breakdown'!$G:$G,'Summary by organisation'!$D82,'Work Package Breakdown'!$C:$C,Y$21)/1000000</f>
        <v>0</v>
      </c>
      <c r="Z82" s="49">
        <f>SUMIFS('Work Package Breakdown'!$M:$M,'Work Package Breakdown'!$F:$F,'Summary by organisation'!$B$77,'Work Package Breakdown'!$G:$G,'Summary by organisation'!$D82,'Work Package Breakdown'!$C:$C,Z$21)/1000000</f>
        <v>0</v>
      </c>
      <c r="AA82" s="49">
        <f>SUMIFS('Work Package Breakdown'!$M:$M,'Work Package Breakdown'!$F:$F,'Summary by organisation'!$B$77,'Work Package Breakdown'!$G:$G,'Summary by organisation'!$D82,'Work Package Breakdown'!$C:$C,AA$21)/1000000</f>
        <v>0</v>
      </c>
      <c r="AB82" s="49">
        <f>SUMIFS('Work Package Breakdown'!$M:$M,'Work Package Breakdown'!$F:$F,'Summary by organisation'!$B$77,'Work Package Breakdown'!$G:$G,'Summary by organisation'!$D82,'Work Package Breakdown'!$C:$C,AB$21)/1000000</f>
        <v>0</v>
      </c>
      <c r="AC82" s="49">
        <f>SUMIFS('Work Package Breakdown'!$M:$M,'Work Package Breakdown'!$F:$F,'Summary by organisation'!$B$77,'Work Package Breakdown'!$G:$G,'Summary by organisation'!$D82,'Work Package Breakdown'!$C:$C,AC$21)/1000000</f>
        <v>0</v>
      </c>
      <c r="AD82" s="49">
        <f>SUMIFS('Work Package Breakdown'!$M:$M,'Work Package Breakdown'!$F:$F,'Summary by organisation'!$B$77,'Work Package Breakdown'!$G:$G,'Summary by organisation'!$D82,'Work Package Breakdown'!$C:$C,AD$21)/1000000</f>
        <v>0</v>
      </c>
      <c r="AE82" s="49">
        <f>SUMIFS('Work Package Breakdown'!$M:$M,'Work Package Breakdown'!$F:$F,'Summary by organisation'!$B$77,'Work Package Breakdown'!$G:$G,'Summary by organisation'!$D82,'Work Package Breakdown'!$C:$C,AE$21)/1000000</f>
        <v>0</v>
      </c>
      <c r="AF82" s="49">
        <f>SUMIFS('Work Package Breakdown'!$M:$M,'Work Package Breakdown'!$F:$F,'Summary by organisation'!$B$77,'Work Package Breakdown'!$G:$G,'Summary by organisation'!$D82,'Work Package Breakdown'!$C:$C,AF$21)/1000000</f>
        <v>0</v>
      </c>
      <c r="AG82" s="49">
        <f>SUMIFS('Work Package Breakdown'!$M:$M,'Work Package Breakdown'!$F:$F,'Summary by organisation'!$B$77,'Work Package Breakdown'!$G:$G,'Summary by organisation'!$D82,'Work Package Breakdown'!$C:$C,AG$21)/1000000</f>
        <v>0</v>
      </c>
      <c r="AH82" s="49">
        <f>SUMIFS('Work Package Breakdown'!$M:$M,'Work Package Breakdown'!$F:$F,'Summary by organisation'!$B$77,'Work Package Breakdown'!$G:$G,'Summary by organisation'!$D82,'Work Package Breakdown'!$C:$C,AH$21)/1000000</f>
        <v>0</v>
      </c>
      <c r="AI82" s="49">
        <f>SUMIFS('Work Package Breakdown'!$M:$M,'Work Package Breakdown'!$F:$F,'Summary by organisation'!$B$77,'Work Package Breakdown'!$G:$G,'Summary by organisation'!$D82,'Work Package Breakdown'!$C:$C,AI$21)/1000000</f>
        <v>0</v>
      </c>
      <c r="AJ82" s="49">
        <f>SUMIFS('Work Package Breakdown'!$M:$M,'Work Package Breakdown'!$F:$F,'Summary by organisation'!$B$77,'Work Package Breakdown'!$G:$G,'Summary by organisation'!$D82,'Work Package Breakdown'!$C:$C,AJ$21)/1000000</f>
        <v>0</v>
      </c>
      <c r="AK82" s="49">
        <f>SUMIFS('Work Package Breakdown'!$M:$M,'Work Package Breakdown'!$F:$F,'Summary by organisation'!$B$77,'Work Package Breakdown'!$G:$G,'Summary by organisation'!$D82,'Work Package Breakdown'!$C:$C,AK$21)/1000000</f>
        <v>0</v>
      </c>
      <c r="AL82" s="49">
        <f>SUMIFS('Work Package Breakdown'!$M:$M,'Work Package Breakdown'!$F:$F,'Summary by organisation'!$B$77,'Work Package Breakdown'!$G:$G,'Summary by organisation'!$D82,'Work Package Breakdown'!$C:$C,AL$21)/1000000</f>
        <v>0</v>
      </c>
      <c r="AM82" s="50">
        <f t="shared" si="140"/>
        <v>0</v>
      </c>
    </row>
    <row r="83" spans="2:39" ht="15" customHeight="1">
      <c r="B83" s="89"/>
      <c r="C83" s="92"/>
      <c r="D83" s="57" t="s">
        <v>161</v>
      </c>
      <c r="E83" s="58">
        <f>SUMIFS('Work Package Breakdown'!M:M,'Work Package Breakdown'!$F:$F,'Summary by organisation'!$B$77,'Work Package Breakdown'!$G:$G,'Summary by organisation'!$D83)</f>
        <v>0</v>
      </c>
      <c r="F83" s="58">
        <f>SUMIFS('Work Package Breakdown'!N:N,'Work Package Breakdown'!$F:$F,'Summary by organisation'!$B$77,'Work Package Breakdown'!$G:$G,'Summary by organisation'!$D83)</f>
        <v>0</v>
      </c>
      <c r="G83" s="58">
        <f>SUMIFS('Work Package Breakdown'!O:O,'Work Package Breakdown'!$F:$F,'Summary by organisation'!$B$77,'Work Package Breakdown'!$G:$G,'Summary by organisation'!$D83)</f>
        <v>0</v>
      </c>
      <c r="I83" s="49">
        <f>SUMIFS('Work Package Breakdown'!$M:$M,'Work Package Breakdown'!$F:$F,'Summary by organisation'!$B$77,'Work Package Breakdown'!$G:$G,'Summary by organisation'!$D83,'Work Package Breakdown'!$C:$C,I$21)/1000000</f>
        <v>0</v>
      </c>
      <c r="J83" s="49">
        <f>SUMIFS('Work Package Breakdown'!$M:$M,'Work Package Breakdown'!$F:$F,'Summary by organisation'!$B$77,'Work Package Breakdown'!$G:$G,'Summary by organisation'!$D83,'Work Package Breakdown'!$C:$C,J$21)/1000000</f>
        <v>0</v>
      </c>
      <c r="K83" s="49">
        <f>SUMIFS('Work Package Breakdown'!$M:$M,'Work Package Breakdown'!$F:$F,'Summary by organisation'!$B$77,'Work Package Breakdown'!$G:$G,'Summary by organisation'!$D83,'Work Package Breakdown'!$C:$C,K$21)/1000000</f>
        <v>0</v>
      </c>
      <c r="L83" s="49">
        <f>SUMIFS('Work Package Breakdown'!$M:$M,'Work Package Breakdown'!$F:$F,'Summary by organisation'!$B$77,'Work Package Breakdown'!$G:$G,'Summary by organisation'!$D83,'Work Package Breakdown'!$C:$C,L$21)/1000000</f>
        <v>0</v>
      </c>
      <c r="M83" s="49">
        <f>SUMIFS('Work Package Breakdown'!$M:$M,'Work Package Breakdown'!$F:$F,'Summary by organisation'!$B$77,'Work Package Breakdown'!$G:$G,'Summary by organisation'!$D83,'Work Package Breakdown'!$C:$C,M$21)/1000000</f>
        <v>0</v>
      </c>
      <c r="N83" s="49">
        <f>SUMIFS('Work Package Breakdown'!$M:$M,'Work Package Breakdown'!$F:$F,'Summary by organisation'!$B$77,'Work Package Breakdown'!$G:$G,'Summary by organisation'!$D83,'Work Package Breakdown'!$C:$C,N$21)/1000000</f>
        <v>0</v>
      </c>
      <c r="O83" s="49">
        <f>SUMIFS('Work Package Breakdown'!$M:$M,'Work Package Breakdown'!$F:$F,'Summary by organisation'!$B$77,'Work Package Breakdown'!$G:$G,'Summary by organisation'!$D83,'Work Package Breakdown'!$C:$C,O$21)/1000000</f>
        <v>0</v>
      </c>
      <c r="P83" s="49">
        <f>SUMIFS('Work Package Breakdown'!$M:$M,'Work Package Breakdown'!$F:$F,'Summary by organisation'!$B$77,'Work Package Breakdown'!$G:$G,'Summary by organisation'!$D83,'Work Package Breakdown'!$C:$C,P$21)/1000000</f>
        <v>0</v>
      </c>
      <c r="Q83" s="49">
        <f>SUMIFS('Work Package Breakdown'!$M:$M,'Work Package Breakdown'!$F:$F,'Summary by organisation'!$B$77,'Work Package Breakdown'!$G:$G,'Summary by organisation'!$D83,'Work Package Breakdown'!$C:$C,Q$21)/1000000</f>
        <v>0</v>
      </c>
      <c r="R83" s="49">
        <f>SUMIFS('Work Package Breakdown'!$M:$M,'Work Package Breakdown'!$F:$F,'Summary by organisation'!$B$77,'Work Package Breakdown'!$G:$G,'Summary by organisation'!$D83,'Work Package Breakdown'!$C:$C,R$21)/1000000</f>
        <v>0</v>
      </c>
      <c r="S83" s="49">
        <f>SUMIFS('Work Package Breakdown'!$M:$M,'Work Package Breakdown'!$F:$F,'Summary by organisation'!$B$77,'Work Package Breakdown'!$G:$G,'Summary by organisation'!$D83,'Work Package Breakdown'!$C:$C,S$21)/1000000</f>
        <v>0</v>
      </c>
      <c r="T83" s="49">
        <f>SUMIFS('Work Package Breakdown'!$M:$M,'Work Package Breakdown'!$F:$F,'Summary by organisation'!$B$77,'Work Package Breakdown'!$G:$G,'Summary by organisation'!$D83,'Work Package Breakdown'!$C:$C,T$21)/1000000</f>
        <v>0</v>
      </c>
      <c r="U83" s="49">
        <f>SUMIFS('Work Package Breakdown'!$M:$M,'Work Package Breakdown'!$F:$F,'Summary by organisation'!$B$77,'Work Package Breakdown'!$G:$G,'Summary by organisation'!$D83,'Work Package Breakdown'!$C:$C,U$21)/1000000</f>
        <v>0</v>
      </c>
      <c r="V83" s="49">
        <f>SUMIFS('Work Package Breakdown'!$M:$M,'Work Package Breakdown'!$F:$F,'Summary by organisation'!$B$77,'Work Package Breakdown'!$G:$G,'Summary by organisation'!$D83,'Work Package Breakdown'!$C:$C,V$21)/1000000</f>
        <v>0</v>
      </c>
      <c r="W83" s="49">
        <f>SUMIFS('Work Package Breakdown'!$M:$M,'Work Package Breakdown'!$F:$F,'Summary by organisation'!$B$77,'Work Package Breakdown'!$G:$G,'Summary by organisation'!$D83,'Work Package Breakdown'!$C:$C,W$21)/1000000</f>
        <v>0</v>
      </c>
      <c r="X83" s="49">
        <f>SUMIFS('Work Package Breakdown'!$M:$M,'Work Package Breakdown'!$F:$F,'Summary by organisation'!$B$77,'Work Package Breakdown'!$G:$G,'Summary by organisation'!$D83,'Work Package Breakdown'!$C:$C,X$21)/1000000</f>
        <v>0</v>
      </c>
      <c r="Y83" s="49">
        <f>SUMIFS('Work Package Breakdown'!$M:$M,'Work Package Breakdown'!$F:$F,'Summary by organisation'!$B$77,'Work Package Breakdown'!$G:$G,'Summary by organisation'!$D83,'Work Package Breakdown'!$C:$C,Y$21)/1000000</f>
        <v>0</v>
      </c>
      <c r="Z83" s="49">
        <f>SUMIFS('Work Package Breakdown'!$M:$M,'Work Package Breakdown'!$F:$F,'Summary by organisation'!$B$77,'Work Package Breakdown'!$G:$G,'Summary by organisation'!$D83,'Work Package Breakdown'!$C:$C,Z$21)/1000000</f>
        <v>0</v>
      </c>
      <c r="AA83" s="49">
        <f>SUMIFS('Work Package Breakdown'!$M:$M,'Work Package Breakdown'!$F:$F,'Summary by organisation'!$B$77,'Work Package Breakdown'!$G:$G,'Summary by organisation'!$D83,'Work Package Breakdown'!$C:$C,AA$21)/1000000</f>
        <v>0</v>
      </c>
      <c r="AB83" s="49">
        <f>SUMIFS('Work Package Breakdown'!$M:$M,'Work Package Breakdown'!$F:$F,'Summary by organisation'!$B$77,'Work Package Breakdown'!$G:$G,'Summary by organisation'!$D83,'Work Package Breakdown'!$C:$C,AB$21)/1000000</f>
        <v>0</v>
      </c>
      <c r="AC83" s="49">
        <f>SUMIFS('Work Package Breakdown'!$M:$M,'Work Package Breakdown'!$F:$F,'Summary by organisation'!$B$77,'Work Package Breakdown'!$G:$G,'Summary by organisation'!$D83,'Work Package Breakdown'!$C:$C,AC$21)/1000000</f>
        <v>0</v>
      </c>
      <c r="AD83" s="49">
        <f>SUMIFS('Work Package Breakdown'!$M:$M,'Work Package Breakdown'!$F:$F,'Summary by organisation'!$B$77,'Work Package Breakdown'!$G:$G,'Summary by organisation'!$D83,'Work Package Breakdown'!$C:$C,AD$21)/1000000</f>
        <v>0</v>
      </c>
      <c r="AE83" s="49">
        <f>SUMIFS('Work Package Breakdown'!$M:$M,'Work Package Breakdown'!$F:$F,'Summary by organisation'!$B$77,'Work Package Breakdown'!$G:$G,'Summary by organisation'!$D83,'Work Package Breakdown'!$C:$C,AE$21)/1000000</f>
        <v>0</v>
      </c>
      <c r="AF83" s="49">
        <f>SUMIFS('Work Package Breakdown'!$M:$M,'Work Package Breakdown'!$F:$F,'Summary by organisation'!$B$77,'Work Package Breakdown'!$G:$G,'Summary by organisation'!$D83,'Work Package Breakdown'!$C:$C,AF$21)/1000000</f>
        <v>0</v>
      </c>
      <c r="AG83" s="49">
        <f>SUMIFS('Work Package Breakdown'!$M:$M,'Work Package Breakdown'!$F:$F,'Summary by organisation'!$B$77,'Work Package Breakdown'!$G:$G,'Summary by organisation'!$D83,'Work Package Breakdown'!$C:$C,AG$21)/1000000</f>
        <v>0</v>
      </c>
      <c r="AH83" s="49">
        <f>SUMIFS('Work Package Breakdown'!$M:$M,'Work Package Breakdown'!$F:$F,'Summary by organisation'!$B$77,'Work Package Breakdown'!$G:$G,'Summary by organisation'!$D83,'Work Package Breakdown'!$C:$C,AH$21)/1000000</f>
        <v>0</v>
      </c>
      <c r="AI83" s="49">
        <f>SUMIFS('Work Package Breakdown'!$M:$M,'Work Package Breakdown'!$F:$F,'Summary by organisation'!$B$77,'Work Package Breakdown'!$G:$G,'Summary by organisation'!$D83,'Work Package Breakdown'!$C:$C,AI$21)/1000000</f>
        <v>0</v>
      </c>
      <c r="AJ83" s="49">
        <f>SUMIFS('Work Package Breakdown'!$M:$M,'Work Package Breakdown'!$F:$F,'Summary by organisation'!$B$77,'Work Package Breakdown'!$G:$G,'Summary by organisation'!$D83,'Work Package Breakdown'!$C:$C,AJ$21)/1000000</f>
        <v>0</v>
      </c>
      <c r="AK83" s="49">
        <f>SUMIFS('Work Package Breakdown'!$M:$M,'Work Package Breakdown'!$F:$F,'Summary by organisation'!$B$77,'Work Package Breakdown'!$G:$G,'Summary by organisation'!$D83,'Work Package Breakdown'!$C:$C,AK$21)/1000000</f>
        <v>0</v>
      </c>
      <c r="AL83" s="49">
        <f>SUMIFS('Work Package Breakdown'!$M:$M,'Work Package Breakdown'!$F:$F,'Summary by organisation'!$B$77,'Work Package Breakdown'!$G:$G,'Summary by organisation'!$D83,'Work Package Breakdown'!$C:$C,AL$21)/1000000</f>
        <v>0</v>
      </c>
      <c r="AM83" s="50">
        <f t="shared" si="140"/>
        <v>0</v>
      </c>
    </row>
    <row r="84" spans="2:39" ht="15" customHeight="1">
      <c r="B84" s="90"/>
      <c r="C84" s="93"/>
      <c r="D84" s="59" t="s">
        <v>162</v>
      </c>
      <c r="E84" s="58">
        <f>SUMIFS('Work Package Breakdown'!M:M,'Work Package Breakdown'!$F:$F,'Summary by organisation'!$B$77,'Work Package Breakdown'!$G:$G,'Summary by organisation'!$D84)</f>
        <v>0</v>
      </c>
      <c r="F84" s="58">
        <f>SUMIFS('Work Package Breakdown'!N:N,'Work Package Breakdown'!$F:$F,'Summary by organisation'!$B$77,'Work Package Breakdown'!$G:$G,'Summary by organisation'!$D84)</f>
        <v>0</v>
      </c>
      <c r="G84" s="58">
        <f>SUMIFS('Work Package Breakdown'!O:O,'Work Package Breakdown'!$F:$F,'Summary by organisation'!$B$77,'Work Package Breakdown'!$G:$G,'Summary by organisation'!$D84)</f>
        <v>0</v>
      </c>
      <c r="I84" s="49">
        <f>SUMIFS('Work Package Breakdown'!$M:$M,'Work Package Breakdown'!$F:$F,'Summary by organisation'!$B$77,'Work Package Breakdown'!$G:$G,'Summary by organisation'!$D84,'Work Package Breakdown'!$C:$C,I$21)/1000000</f>
        <v>0</v>
      </c>
      <c r="J84" s="49">
        <f>SUMIFS('Work Package Breakdown'!$M:$M,'Work Package Breakdown'!$F:$F,'Summary by organisation'!$B$77,'Work Package Breakdown'!$G:$G,'Summary by organisation'!$D84,'Work Package Breakdown'!$C:$C,J$21)/1000000</f>
        <v>0</v>
      </c>
      <c r="K84" s="49">
        <f>SUMIFS('Work Package Breakdown'!$M:$M,'Work Package Breakdown'!$F:$F,'Summary by organisation'!$B$77,'Work Package Breakdown'!$G:$G,'Summary by organisation'!$D84,'Work Package Breakdown'!$C:$C,K$21)/1000000</f>
        <v>0</v>
      </c>
      <c r="L84" s="49">
        <f>SUMIFS('Work Package Breakdown'!$M:$M,'Work Package Breakdown'!$F:$F,'Summary by organisation'!$B$77,'Work Package Breakdown'!$G:$G,'Summary by organisation'!$D84,'Work Package Breakdown'!$C:$C,L$21)/1000000</f>
        <v>0</v>
      </c>
      <c r="M84" s="49">
        <f>SUMIFS('Work Package Breakdown'!$M:$M,'Work Package Breakdown'!$F:$F,'Summary by organisation'!$B$77,'Work Package Breakdown'!$G:$G,'Summary by organisation'!$D84,'Work Package Breakdown'!$C:$C,M$21)/1000000</f>
        <v>0</v>
      </c>
      <c r="N84" s="49">
        <f>SUMIFS('Work Package Breakdown'!$M:$M,'Work Package Breakdown'!$F:$F,'Summary by organisation'!$B$77,'Work Package Breakdown'!$G:$G,'Summary by organisation'!$D84,'Work Package Breakdown'!$C:$C,N$21)/1000000</f>
        <v>0</v>
      </c>
      <c r="O84" s="49">
        <f>SUMIFS('Work Package Breakdown'!$M:$M,'Work Package Breakdown'!$F:$F,'Summary by organisation'!$B$77,'Work Package Breakdown'!$G:$G,'Summary by organisation'!$D84,'Work Package Breakdown'!$C:$C,O$21)/1000000</f>
        <v>0</v>
      </c>
      <c r="P84" s="49">
        <f>SUMIFS('Work Package Breakdown'!$M:$M,'Work Package Breakdown'!$F:$F,'Summary by organisation'!$B$77,'Work Package Breakdown'!$G:$G,'Summary by organisation'!$D84,'Work Package Breakdown'!$C:$C,P$21)/1000000</f>
        <v>0</v>
      </c>
      <c r="Q84" s="49">
        <f>SUMIFS('Work Package Breakdown'!$M:$M,'Work Package Breakdown'!$F:$F,'Summary by organisation'!$B$77,'Work Package Breakdown'!$G:$G,'Summary by organisation'!$D84,'Work Package Breakdown'!$C:$C,Q$21)/1000000</f>
        <v>0</v>
      </c>
      <c r="R84" s="49">
        <f>SUMIFS('Work Package Breakdown'!$M:$M,'Work Package Breakdown'!$F:$F,'Summary by organisation'!$B$77,'Work Package Breakdown'!$G:$G,'Summary by organisation'!$D84,'Work Package Breakdown'!$C:$C,R$21)/1000000</f>
        <v>0</v>
      </c>
      <c r="S84" s="49">
        <f>SUMIFS('Work Package Breakdown'!$M:$M,'Work Package Breakdown'!$F:$F,'Summary by organisation'!$B$77,'Work Package Breakdown'!$G:$G,'Summary by organisation'!$D84,'Work Package Breakdown'!$C:$C,S$21)/1000000</f>
        <v>0</v>
      </c>
      <c r="T84" s="49">
        <f>SUMIFS('Work Package Breakdown'!$M:$M,'Work Package Breakdown'!$F:$F,'Summary by organisation'!$B$77,'Work Package Breakdown'!$G:$G,'Summary by organisation'!$D84,'Work Package Breakdown'!$C:$C,T$21)/1000000</f>
        <v>0</v>
      </c>
      <c r="U84" s="49">
        <f>SUMIFS('Work Package Breakdown'!$M:$M,'Work Package Breakdown'!$F:$F,'Summary by organisation'!$B$77,'Work Package Breakdown'!$G:$G,'Summary by organisation'!$D84,'Work Package Breakdown'!$C:$C,U$21)/1000000</f>
        <v>0</v>
      </c>
      <c r="V84" s="49">
        <f>SUMIFS('Work Package Breakdown'!$M:$M,'Work Package Breakdown'!$F:$F,'Summary by organisation'!$B$77,'Work Package Breakdown'!$G:$G,'Summary by organisation'!$D84,'Work Package Breakdown'!$C:$C,V$21)/1000000</f>
        <v>0</v>
      </c>
      <c r="W84" s="49">
        <f>SUMIFS('Work Package Breakdown'!$M:$M,'Work Package Breakdown'!$F:$F,'Summary by organisation'!$B$77,'Work Package Breakdown'!$G:$G,'Summary by organisation'!$D84,'Work Package Breakdown'!$C:$C,W$21)/1000000</f>
        <v>0</v>
      </c>
      <c r="X84" s="49">
        <f>SUMIFS('Work Package Breakdown'!$M:$M,'Work Package Breakdown'!$F:$F,'Summary by organisation'!$B$77,'Work Package Breakdown'!$G:$G,'Summary by organisation'!$D84,'Work Package Breakdown'!$C:$C,X$21)/1000000</f>
        <v>0</v>
      </c>
      <c r="Y84" s="49">
        <f>SUMIFS('Work Package Breakdown'!$M:$M,'Work Package Breakdown'!$F:$F,'Summary by organisation'!$B$77,'Work Package Breakdown'!$G:$G,'Summary by organisation'!$D84,'Work Package Breakdown'!$C:$C,Y$21)/1000000</f>
        <v>0</v>
      </c>
      <c r="Z84" s="49">
        <f>SUMIFS('Work Package Breakdown'!$M:$M,'Work Package Breakdown'!$F:$F,'Summary by organisation'!$B$77,'Work Package Breakdown'!$G:$G,'Summary by organisation'!$D84,'Work Package Breakdown'!$C:$C,Z$21)/1000000</f>
        <v>0</v>
      </c>
      <c r="AA84" s="49">
        <f>SUMIFS('Work Package Breakdown'!$M:$M,'Work Package Breakdown'!$F:$F,'Summary by organisation'!$B$77,'Work Package Breakdown'!$G:$G,'Summary by organisation'!$D84,'Work Package Breakdown'!$C:$C,AA$21)/1000000</f>
        <v>0</v>
      </c>
      <c r="AB84" s="49">
        <f>SUMIFS('Work Package Breakdown'!$M:$M,'Work Package Breakdown'!$F:$F,'Summary by organisation'!$B$77,'Work Package Breakdown'!$G:$G,'Summary by organisation'!$D84,'Work Package Breakdown'!$C:$C,AB$21)/1000000</f>
        <v>0</v>
      </c>
      <c r="AC84" s="49">
        <f>SUMIFS('Work Package Breakdown'!$M:$M,'Work Package Breakdown'!$F:$F,'Summary by organisation'!$B$77,'Work Package Breakdown'!$G:$G,'Summary by organisation'!$D84,'Work Package Breakdown'!$C:$C,AC$21)/1000000</f>
        <v>0</v>
      </c>
      <c r="AD84" s="49">
        <f>SUMIFS('Work Package Breakdown'!$M:$M,'Work Package Breakdown'!$F:$F,'Summary by organisation'!$B$77,'Work Package Breakdown'!$G:$G,'Summary by organisation'!$D84,'Work Package Breakdown'!$C:$C,AD$21)/1000000</f>
        <v>0</v>
      </c>
      <c r="AE84" s="49">
        <f>SUMIFS('Work Package Breakdown'!$M:$M,'Work Package Breakdown'!$F:$F,'Summary by organisation'!$B$77,'Work Package Breakdown'!$G:$G,'Summary by organisation'!$D84,'Work Package Breakdown'!$C:$C,AE$21)/1000000</f>
        <v>0</v>
      </c>
      <c r="AF84" s="49">
        <f>SUMIFS('Work Package Breakdown'!$M:$M,'Work Package Breakdown'!$F:$F,'Summary by organisation'!$B$77,'Work Package Breakdown'!$G:$G,'Summary by organisation'!$D84,'Work Package Breakdown'!$C:$C,AF$21)/1000000</f>
        <v>0</v>
      </c>
      <c r="AG84" s="49">
        <f>SUMIFS('Work Package Breakdown'!$M:$M,'Work Package Breakdown'!$F:$F,'Summary by organisation'!$B$77,'Work Package Breakdown'!$G:$G,'Summary by organisation'!$D84,'Work Package Breakdown'!$C:$C,AG$21)/1000000</f>
        <v>0</v>
      </c>
      <c r="AH84" s="49">
        <f>SUMIFS('Work Package Breakdown'!$M:$M,'Work Package Breakdown'!$F:$F,'Summary by organisation'!$B$77,'Work Package Breakdown'!$G:$G,'Summary by organisation'!$D84,'Work Package Breakdown'!$C:$C,AH$21)/1000000</f>
        <v>0</v>
      </c>
      <c r="AI84" s="49">
        <f>SUMIFS('Work Package Breakdown'!$M:$M,'Work Package Breakdown'!$F:$F,'Summary by organisation'!$B$77,'Work Package Breakdown'!$G:$G,'Summary by organisation'!$D84,'Work Package Breakdown'!$C:$C,AI$21)/1000000</f>
        <v>0</v>
      </c>
      <c r="AJ84" s="49">
        <f>SUMIFS('Work Package Breakdown'!$M:$M,'Work Package Breakdown'!$F:$F,'Summary by organisation'!$B$77,'Work Package Breakdown'!$G:$G,'Summary by organisation'!$D84,'Work Package Breakdown'!$C:$C,AJ$21)/1000000</f>
        <v>0</v>
      </c>
      <c r="AK84" s="49">
        <f>SUMIFS('Work Package Breakdown'!$M:$M,'Work Package Breakdown'!$F:$F,'Summary by organisation'!$B$77,'Work Package Breakdown'!$G:$G,'Summary by organisation'!$D84,'Work Package Breakdown'!$C:$C,AK$21)/1000000</f>
        <v>0</v>
      </c>
      <c r="AL84" s="49">
        <f>SUMIFS('Work Package Breakdown'!$M:$M,'Work Package Breakdown'!$F:$F,'Summary by organisation'!$B$77,'Work Package Breakdown'!$G:$G,'Summary by organisation'!$D84,'Work Package Breakdown'!$C:$C,AL$21)/1000000</f>
        <v>0</v>
      </c>
      <c r="AM84" s="50">
        <f t="shared" si="140"/>
        <v>0</v>
      </c>
    </row>
    <row r="85" spans="2:39">
      <c r="B85" s="6"/>
      <c r="C85" s="60"/>
      <c r="D85" s="61">
        <f>B77</f>
        <v>0</v>
      </c>
      <c r="E85" s="62">
        <f t="shared" ref="E85" si="141">SUM(E77:E84)</f>
        <v>0</v>
      </c>
      <c r="F85" s="62">
        <f t="shared" ref="F85" si="142">SUM(F77:F84)</f>
        <v>0</v>
      </c>
      <c r="G85" s="62">
        <f t="shared" ref="G85" si="143">SUM(G77:G84)</f>
        <v>0</v>
      </c>
      <c r="I85" s="50">
        <f>SUM(I77:I84)</f>
        <v>0</v>
      </c>
      <c r="J85" s="50">
        <f t="shared" ref="J85" si="144">SUM(J77:J84)</f>
        <v>0</v>
      </c>
      <c r="K85" s="50">
        <f t="shared" ref="K85" si="145">SUM(K77:K84)</f>
        <v>0</v>
      </c>
      <c r="L85" s="50">
        <f t="shared" ref="L85" si="146">SUM(L77:L84)</f>
        <v>0</v>
      </c>
      <c r="M85" s="50">
        <f t="shared" ref="M85" si="147">SUM(M77:M84)</f>
        <v>0</v>
      </c>
      <c r="N85" s="50">
        <f t="shared" ref="N85" si="148">SUM(N77:N84)</f>
        <v>0</v>
      </c>
      <c r="O85" s="50">
        <f t="shared" ref="O85" si="149">SUM(O77:O84)</f>
        <v>0</v>
      </c>
      <c r="P85" s="50">
        <f t="shared" ref="P85" si="150">SUM(P77:P84)</f>
        <v>0</v>
      </c>
      <c r="Q85" s="50">
        <f t="shared" ref="Q85" si="151">SUM(Q77:Q84)</f>
        <v>0</v>
      </c>
      <c r="R85" s="50">
        <f t="shared" ref="R85" si="152">SUM(R77:R84)</f>
        <v>0</v>
      </c>
      <c r="S85" s="50">
        <f t="shared" ref="S85" si="153">SUM(S77:S84)</f>
        <v>0</v>
      </c>
      <c r="T85" s="50">
        <f t="shared" ref="T85" si="154">SUM(T77:T84)</f>
        <v>0</v>
      </c>
      <c r="U85" s="50">
        <f t="shared" ref="U85" si="155">SUM(U77:U84)</f>
        <v>0</v>
      </c>
      <c r="V85" s="50">
        <f t="shared" ref="V85" si="156">SUM(V77:V84)</f>
        <v>0</v>
      </c>
      <c r="W85" s="50">
        <f t="shared" ref="W85" si="157">SUM(W77:W84)</f>
        <v>0</v>
      </c>
      <c r="X85" s="50">
        <f t="shared" ref="X85" si="158">SUM(X77:X84)</f>
        <v>0</v>
      </c>
      <c r="Y85" s="50">
        <f t="shared" ref="Y85" si="159">SUM(Y77:Y84)</f>
        <v>0</v>
      </c>
      <c r="Z85" s="50">
        <f t="shared" ref="Z85" si="160">SUM(Z77:Z84)</f>
        <v>0</v>
      </c>
      <c r="AA85" s="50">
        <f t="shared" ref="AA85" si="161">SUM(AA77:AA84)</f>
        <v>0</v>
      </c>
      <c r="AB85" s="50">
        <f t="shared" ref="AB85" si="162">SUM(AB77:AB84)</f>
        <v>0</v>
      </c>
      <c r="AC85" s="50">
        <f t="shared" ref="AC85" si="163">SUM(AC77:AC84)</f>
        <v>0</v>
      </c>
      <c r="AD85" s="50">
        <f t="shared" ref="AD85" si="164">SUM(AD77:AD84)</f>
        <v>0</v>
      </c>
      <c r="AE85" s="50">
        <f t="shared" ref="AE85" si="165">SUM(AE77:AE84)</f>
        <v>0</v>
      </c>
      <c r="AF85" s="50">
        <f t="shared" ref="AF85" si="166">SUM(AF77:AF84)</f>
        <v>0</v>
      </c>
      <c r="AG85" s="50">
        <f t="shared" ref="AG85" si="167">SUM(AG77:AG84)</f>
        <v>0</v>
      </c>
      <c r="AH85" s="50">
        <f t="shared" ref="AH85" si="168">SUM(AH77:AH84)</f>
        <v>0</v>
      </c>
      <c r="AI85" s="50">
        <f t="shared" ref="AI85" si="169">SUM(AI77:AI84)</f>
        <v>0</v>
      </c>
      <c r="AJ85" s="50">
        <f t="shared" ref="AJ85" si="170">SUM(AJ77:AJ84)</f>
        <v>0</v>
      </c>
      <c r="AK85" s="50">
        <f t="shared" ref="AK85" si="171">SUM(AK77:AK84)</f>
        <v>0</v>
      </c>
      <c r="AL85" s="50">
        <f t="shared" ref="AL85" si="172">SUM(AL77:AL84)</f>
        <v>0</v>
      </c>
      <c r="AM85" s="50">
        <f>SUM(I85:AL85)</f>
        <v>0</v>
      </c>
    </row>
    <row r="86" spans="2:39">
      <c r="B86" s="60"/>
      <c r="C86" s="60"/>
      <c r="D86" s="60"/>
      <c r="E86" s="60"/>
      <c r="F86" s="60"/>
      <c r="G86" s="60"/>
    </row>
    <row r="87" spans="2:39" ht="24">
      <c r="B87" s="65" t="s">
        <v>44</v>
      </c>
      <c r="C87" s="65" t="s">
        <v>128</v>
      </c>
      <c r="D87" s="65" t="s">
        <v>154</v>
      </c>
      <c r="E87" s="65" t="s">
        <v>143</v>
      </c>
      <c r="F87" s="65" t="s">
        <v>144</v>
      </c>
      <c r="G87" s="65" t="s">
        <v>74</v>
      </c>
      <c r="I87" s="52" t="s">
        <v>97</v>
      </c>
      <c r="J87" s="52" t="s">
        <v>98</v>
      </c>
      <c r="K87" s="52" t="s">
        <v>99</v>
      </c>
      <c r="L87" s="52" t="s">
        <v>100</v>
      </c>
      <c r="M87" s="52" t="s">
        <v>101</v>
      </c>
      <c r="N87" s="52" t="s">
        <v>102</v>
      </c>
      <c r="O87" s="52" t="s">
        <v>103</v>
      </c>
      <c r="P87" s="52" t="s">
        <v>104</v>
      </c>
      <c r="Q87" s="52" t="s">
        <v>105</v>
      </c>
      <c r="R87" s="52" t="s">
        <v>106</v>
      </c>
      <c r="S87" s="52" t="s">
        <v>107</v>
      </c>
      <c r="T87" s="52" t="s">
        <v>108</v>
      </c>
      <c r="U87" s="52" t="s">
        <v>109</v>
      </c>
      <c r="V87" s="52" t="s">
        <v>110</v>
      </c>
      <c r="W87" s="52" t="s">
        <v>111</v>
      </c>
      <c r="X87" s="52" t="s">
        <v>112</v>
      </c>
      <c r="Y87" s="52" t="s">
        <v>113</v>
      </c>
      <c r="Z87" s="52" t="s">
        <v>114</v>
      </c>
      <c r="AA87" s="52" t="s">
        <v>115</v>
      </c>
      <c r="AB87" s="52" t="s">
        <v>116</v>
      </c>
      <c r="AC87" s="52" t="s">
        <v>117</v>
      </c>
      <c r="AD87" s="52" t="s">
        <v>118</v>
      </c>
      <c r="AE87" s="52" t="s">
        <v>119</v>
      </c>
      <c r="AF87" s="52" t="s">
        <v>120</v>
      </c>
      <c r="AG87" s="52" t="s">
        <v>121</v>
      </c>
      <c r="AH87" s="52" t="s">
        <v>122</v>
      </c>
      <c r="AI87" s="52" t="s">
        <v>123</v>
      </c>
      <c r="AJ87" s="52" t="s">
        <v>124</v>
      </c>
      <c r="AK87" s="52" t="s">
        <v>125</v>
      </c>
      <c r="AL87" s="52" t="s">
        <v>126</v>
      </c>
    </row>
    <row r="88" spans="2:39">
      <c r="B88" s="88">
        <f>B13</f>
        <v>0</v>
      </c>
      <c r="C88" s="91" t="str">
        <f>C13</f>
        <v/>
      </c>
      <c r="D88" s="57" t="s">
        <v>155</v>
      </c>
      <c r="E88" s="58">
        <f>SUMIFS('Work Package Breakdown'!M:M,'Work Package Breakdown'!$F:$F,'Summary by organisation'!$B$88,'Work Package Breakdown'!$G:$G,'Summary by organisation'!$D88)</f>
        <v>0</v>
      </c>
      <c r="F88" s="58">
        <f>SUMIFS('Work Package Breakdown'!N:N,'Work Package Breakdown'!$F:$F,'Summary by organisation'!$B$88,'Work Package Breakdown'!$G:$G,'Summary by organisation'!$D88)</f>
        <v>0</v>
      </c>
      <c r="G88" s="58">
        <f>SUMIFS('Work Package Breakdown'!O:O,'Work Package Breakdown'!$F:$F,'Summary by organisation'!$B$88,'Work Package Breakdown'!$G:$G,'Summary by organisation'!$D88)</f>
        <v>0</v>
      </c>
      <c r="I88" s="49">
        <f>SUMIFS('Work Package Breakdown'!$M:$M,'Work Package Breakdown'!$F:$F,'Summary by organisation'!$B$88,'Work Package Breakdown'!$G:$G,'Summary by organisation'!$D88,'Work Package Breakdown'!$C:$C,I$21)/1000000</f>
        <v>0</v>
      </c>
      <c r="J88" s="49">
        <f>SUMIFS('Work Package Breakdown'!$M:$M,'Work Package Breakdown'!$F:$F,'Summary by organisation'!$B$88,'Work Package Breakdown'!$G:$G,'Summary by organisation'!$D88,'Work Package Breakdown'!$C:$C,J$21)/1000000</f>
        <v>0</v>
      </c>
      <c r="K88" s="49">
        <f>SUMIFS('Work Package Breakdown'!$M:$M,'Work Package Breakdown'!$F:$F,'Summary by organisation'!$B$88,'Work Package Breakdown'!$G:$G,'Summary by organisation'!$D88,'Work Package Breakdown'!$C:$C,K$21)/1000000</f>
        <v>0</v>
      </c>
      <c r="L88" s="49">
        <f>SUMIFS('Work Package Breakdown'!$M:$M,'Work Package Breakdown'!$F:$F,'Summary by organisation'!$B$88,'Work Package Breakdown'!$G:$G,'Summary by organisation'!$D88,'Work Package Breakdown'!$C:$C,L$21)/1000000</f>
        <v>0</v>
      </c>
      <c r="M88" s="49">
        <f>SUMIFS('Work Package Breakdown'!$M:$M,'Work Package Breakdown'!$F:$F,'Summary by organisation'!$B$88,'Work Package Breakdown'!$G:$G,'Summary by organisation'!$D88,'Work Package Breakdown'!$C:$C,M$21)/1000000</f>
        <v>0</v>
      </c>
      <c r="N88" s="49">
        <f>SUMIFS('Work Package Breakdown'!$M:$M,'Work Package Breakdown'!$F:$F,'Summary by organisation'!$B$88,'Work Package Breakdown'!$G:$G,'Summary by organisation'!$D88,'Work Package Breakdown'!$C:$C,N$21)/1000000</f>
        <v>0</v>
      </c>
      <c r="O88" s="49">
        <f>SUMIFS('Work Package Breakdown'!$M:$M,'Work Package Breakdown'!$F:$F,'Summary by organisation'!$B$88,'Work Package Breakdown'!$G:$G,'Summary by organisation'!$D88,'Work Package Breakdown'!$C:$C,O$21)/1000000</f>
        <v>0</v>
      </c>
      <c r="P88" s="49">
        <f>SUMIFS('Work Package Breakdown'!$M:$M,'Work Package Breakdown'!$F:$F,'Summary by organisation'!$B$88,'Work Package Breakdown'!$G:$G,'Summary by organisation'!$D88,'Work Package Breakdown'!$C:$C,P$21)/1000000</f>
        <v>0</v>
      </c>
      <c r="Q88" s="49">
        <f>SUMIFS('Work Package Breakdown'!$M:$M,'Work Package Breakdown'!$F:$F,'Summary by organisation'!$B$88,'Work Package Breakdown'!$G:$G,'Summary by organisation'!$D88,'Work Package Breakdown'!$C:$C,Q$21)/1000000</f>
        <v>0</v>
      </c>
      <c r="R88" s="49">
        <f>SUMIFS('Work Package Breakdown'!$M:$M,'Work Package Breakdown'!$F:$F,'Summary by organisation'!$B$88,'Work Package Breakdown'!$G:$G,'Summary by organisation'!$D88,'Work Package Breakdown'!$C:$C,R$21)/1000000</f>
        <v>0</v>
      </c>
      <c r="S88" s="49">
        <f>SUMIFS('Work Package Breakdown'!$M:$M,'Work Package Breakdown'!$F:$F,'Summary by organisation'!$B$88,'Work Package Breakdown'!$G:$G,'Summary by organisation'!$D88,'Work Package Breakdown'!$C:$C,S$21)/1000000</f>
        <v>0</v>
      </c>
      <c r="T88" s="49">
        <f>SUMIFS('Work Package Breakdown'!$M:$M,'Work Package Breakdown'!$F:$F,'Summary by organisation'!$B$88,'Work Package Breakdown'!$G:$G,'Summary by organisation'!$D88,'Work Package Breakdown'!$C:$C,T$21)/1000000</f>
        <v>0</v>
      </c>
      <c r="U88" s="49">
        <f>SUMIFS('Work Package Breakdown'!$M:$M,'Work Package Breakdown'!$F:$F,'Summary by organisation'!$B$88,'Work Package Breakdown'!$G:$G,'Summary by organisation'!$D88,'Work Package Breakdown'!$C:$C,U$21)/1000000</f>
        <v>0</v>
      </c>
      <c r="V88" s="49">
        <f>SUMIFS('Work Package Breakdown'!$M:$M,'Work Package Breakdown'!$F:$F,'Summary by organisation'!$B$88,'Work Package Breakdown'!$G:$G,'Summary by organisation'!$D88,'Work Package Breakdown'!$C:$C,V$21)/1000000</f>
        <v>0</v>
      </c>
      <c r="W88" s="49">
        <f>SUMIFS('Work Package Breakdown'!$M:$M,'Work Package Breakdown'!$F:$F,'Summary by organisation'!$B$88,'Work Package Breakdown'!$G:$G,'Summary by organisation'!$D88,'Work Package Breakdown'!$C:$C,W$21)/1000000</f>
        <v>0</v>
      </c>
      <c r="X88" s="49">
        <f>SUMIFS('Work Package Breakdown'!$M:$M,'Work Package Breakdown'!$F:$F,'Summary by organisation'!$B$88,'Work Package Breakdown'!$G:$G,'Summary by organisation'!$D88,'Work Package Breakdown'!$C:$C,X$21)/1000000</f>
        <v>0</v>
      </c>
      <c r="Y88" s="49">
        <f>SUMIFS('Work Package Breakdown'!$M:$M,'Work Package Breakdown'!$F:$F,'Summary by organisation'!$B$88,'Work Package Breakdown'!$G:$G,'Summary by organisation'!$D88,'Work Package Breakdown'!$C:$C,Y$21)/1000000</f>
        <v>0</v>
      </c>
      <c r="Z88" s="49">
        <f>SUMIFS('Work Package Breakdown'!$M:$M,'Work Package Breakdown'!$F:$F,'Summary by organisation'!$B$88,'Work Package Breakdown'!$G:$G,'Summary by organisation'!$D88,'Work Package Breakdown'!$C:$C,Z$21)/1000000</f>
        <v>0</v>
      </c>
      <c r="AA88" s="49">
        <f>SUMIFS('Work Package Breakdown'!$M:$M,'Work Package Breakdown'!$F:$F,'Summary by organisation'!$B$88,'Work Package Breakdown'!$G:$G,'Summary by organisation'!$D88,'Work Package Breakdown'!$C:$C,AA$21)/1000000</f>
        <v>0</v>
      </c>
      <c r="AB88" s="49">
        <f>SUMIFS('Work Package Breakdown'!$M:$M,'Work Package Breakdown'!$F:$F,'Summary by organisation'!$B$88,'Work Package Breakdown'!$G:$G,'Summary by organisation'!$D88,'Work Package Breakdown'!$C:$C,AB$21)/1000000</f>
        <v>0</v>
      </c>
      <c r="AC88" s="49">
        <f>SUMIFS('Work Package Breakdown'!$M:$M,'Work Package Breakdown'!$F:$F,'Summary by organisation'!$B$88,'Work Package Breakdown'!$G:$G,'Summary by organisation'!$D88,'Work Package Breakdown'!$C:$C,AC$21)/1000000</f>
        <v>0</v>
      </c>
      <c r="AD88" s="49">
        <f>SUMIFS('Work Package Breakdown'!$M:$M,'Work Package Breakdown'!$F:$F,'Summary by organisation'!$B$88,'Work Package Breakdown'!$G:$G,'Summary by organisation'!$D88,'Work Package Breakdown'!$C:$C,AD$21)/1000000</f>
        <v>0</v>
      </c>
      <c r="AE88" s="49">
        <f>SUMIFS('Work Package Breakdown'!$M:$M,'Work Package Breakdown'!$F:$F,'Summary by organisation'!$B$88,'Work Package Breakdown'!$G:$G,'Summary by organisation'!$D88,'Work Package Breakdown'!$C:$C,AE$21)/1000000</f>
        <v>0</v>
      </c>
      <c r="AF88" s="49">
        <f>SUMIFS('Work Package Breakdown'!$M:$M,'Work Package Breakdown'!$F:$F,'Summary by organisation'!$B$88,'Work Package Breakdown'!$G:$G,'Summary by organisation'!$D88,'Work Package Breakdown'!$C:$C,AF$21)/1000000</f>
        <v>0</v>
      </c>
      <c r="AG88" s="49">
        <f>SUMIFS('Work Package Breakdown'!$M:$M,'Work Package Breakdown'!$F:$F,'Summary by organisation'!$B$88,'Work Package Breakdown'!$G:$G,'Summary by organisation'!$D88,'Work Package Breakdown'!$C:$C,AG$21)/1000000</f>
        <v>0</v>
      </c>
      <c r="AH88" s="49">
        <f>SUMIFS('Work Package Breakdown'!$M:$M,'Work Package Breakdown'!$F:$F,'Summary by organisation'!$B$88,'Work Package Breakdown'!$G:$G,'Summary by organisation'!$D88,'Work Package Breakdown'!$C:$C,AH$21)/1000000</f>
        <v>0</v>
      </c>
      <c r="AI88" s="49">
        <f>SUMIFS('Work Package Breakdown'!$M:$M,'Work Package Breakdown'!$F:$F,'Summary by organisation'!$B$88,'Work Package Breakdown'!$G:$G,'Summary by organisation'!$D88,'Work Package Breakdown'!$C:$C,AI$21)/1000000</f>
        <v>0</v>
      </c>
      <c r="AJ88" s="49">
        <f>SUMIFS('Work Package Breakdown'!$M:$M,'Work Package Breakdown'!$F:$F,'Summary by organisation'!$B$88,'Work Package Breakdown'!$G:$G,'Summary by organisation'!$D88,'Work Package Breakdown'!$C:$C,AJ$21)/1000000</f>
        <v>0</v>
      </c>
      <c r="AK88" s="49">
        <f>SUMIFS('Work Package Breakdown'!$M:$M,'Work Package Breakdown'!$F:$F,'Summary by organisation'!$B$88,'Work Package Breakdown'!$G:$G,'Summary by organisation'!$D88,'Work Package Breakdown'!$C:$C,AK$21)/1000000</f>
        <v>0</v>
      </c>
      <c r="AL88" s="49">
        <f>SUMIFS('Work Package Breakdown'!$M:$M,'Work Package Breakdown'!$F:$F,'Summary by organisation'!$B$88,'Work Package Breakdown'!$G:$G,'Summary by organisation'!$D88,'Work Package Breakdown'!$C:$C,AL$21)/1000000</f>
        <v>0</v>
      </c>
      <c r="AM88" s="50">
        <f t="shared" ref="AM88:AM95" si="173">SUM(I88:AL88)</f>
        <v>0</v>
      </c>
    </row>
    <row r="89" spans="2:39">
      <c r="B89" s="89"/>
      <c r="C89" s="92"/>
      <c r="D89" s="57" t="s">
        <v>156</v>
      </c>
      <c r="E89" s="58">
        <f>SUMIFS('Work Package Breakdown'!M:M,'Work Package Breakdown'!$F:$F,'Summary by organisation'!$B$88,'Work Package Breakdown'!$G:$G,'Summary by organisation'!$D89)</f>
        <v>0</v>
      </c>
      <c r="F89" s="58">
        <f>SUMIFS('Work Package Breakdown'!N:N,'Work Package Breakdown'!$F:$F,'Summary by organisation'!$B$88,'Work Package Breakdown'!$G:$G,'Summary by organisation'!$D89)</f>
        <v>0</v>
      </c>
      <c r="G89" s="58">
        <f>SUMIFS('Work Package Breakdown'!O:O,'Work Package Breakdown'!$F:$F,'Summary by organisation'!$B$88,'Work Package Breakdown'!$G:$G,'Summary by organisation'!$D89)</f>
        <v>0</v>
      </c>
      <c r="I89" s="49">
        <f>SUMIFS('Work Package Breakdown'!$M:$M,'Work Package Breakdown'!$F:$F,'Summary by organisation'!$B$88,'Work Package Breakdown'!$G:$G,'Summary by organisation'!$D89,'Work Package Breakdown'!$C:$C,I$21)/1000000</f>
        <v>0</v>
      </c>
      <c r="J89" s="49">
        <f>SUMIFS('Work Package Breakdown'!$M:$M,'Work Package Breakdown'!$F:$F,'Summary by organisation'!$B$88,'Work Package Breakdown'!$G:$G,'Summary by organisation'!$D89,'Work Package Breakdown'!$C:$C,J$21)/1000000</f>
        <v>0</v>
      </c>
      <c r="K89" s="49">
        <f>SUMIFS('Work Package Breakdown'!$M:$M,'Work Package Breakdown'!$F:$F,'Summary by organisation'!$B$88,'Work Package Breakdown'!$G:$G,'Summary by organisation'!$D89,'Work Package Breakdown'!$C:$C,K$21)/1000000</f>
        <v>0</v>
      </c>
      <c r="L89" s="49">
        <f>SUMIFS('Work Package Breakdown'!$M:$M,'Work Package Breakdown'!$F:$F,'Summary by organisation'!$B$88,'Work Package Breakdown'!$G:$G,'Summary by organisation'!$D89,'Work Package Breakdown'!$C:$C,L$21)/1000000</f>
        <v>0</v>
      </c>
      <c r="M89" s="49">
        <f>SUMIFS('Work Package Breakdown'!$M:$M,'Work Package Breakdown'!$F:$F,'Summary by organisation'!$B$88,'Work Package Breakdown'!$G:$G,'Summary by organisation'!$D89,'Work Package Breakdown'!$C:$C,M$21)/1000000</f>
        <v>0</v>
      </c>
      <c r="N89" s="49">
        <f>SUMIFS('Work Package Breakdown'!$M:$M,'Work Package Breakdown'!$F:$F,'Summary by organisation'!$B$88,'Work Package Breakdown'!$G:$G,'Summary by organisation'!$D89,'Work Package Breakdown'!$C:$C,N$21)/1000000</f>
        <v>0</v>
      </c>
      <c r="O89" s="49">
        <f>SUMIFS('Work Package Breakdown'!$M:$M,'Work Package Breakdown'!$F:$F,'Summary by organisation'!$B$88,'Work Package Breakdown'!$G:$G,'Summary by organisation'!$D89,'Work Package Breakdown'!$C:$C,O$21)/1000000</f>
        <v>0</v>
      </c>
      <c r="P89" s="49">
        <f>SUMIFS('Work Package Breakdown'!$M:$M,'Work Package Breakdown'!$F:$F,'Summary by organisation'!$B$88,'Work Package Breakdown'!$G:$G,'Summary by organisation'!$D89,'Work Package Breakdown'!$C:$C,P$21)/1000000</f>
        <v>0</v>
      </c>
      <c r="Q89" s="49">
        <f>SUMIFS('Work Package Breakdown'!$M:$M,'Work Package Breakdown'!$F:$F,'Summary by organisation'!$B$88,'Work Package Breakdown'!$G:$G,'Summary by organisation'!$D89,'Work Package Breakdown'!$C:$C,Q$21)/1000000</f>
        <v>0</v>
      </c>
      <c r="R89" s="49">
        <f>SUMIFS('Work Package Breakdown'!$M:$M,'Work Package Breakdown'!$F:$F,'Summary by organisation'!$B$88,'Work Package Breakdown'!$G:$G,'Summary by organisation'!$D89,'Work Package Breakdown'!$C:$C,R$21)/1000000</f>
        <v>0</v>
      </c>
      <c r="S89" s="49">
        <f>SUMIFS('Work Package Breakdown'!$M:$M,'Work Package Breakdown'!$F:$F,'Summary by organisation'!$B$88,'Work Package Breakdown'!$G:$G,'Summary by organisation'!$D89,'Work Package Breakdown'!$C:$C,S$21)/1000000</f>
        <v>0</v>
      </c>
      <c r="T89" s="49">
        <f>SUMIFS('Work Package Breakdown'!$M:$M,'Work Package Breakdown'!$F:$F,'Summary by organisation'!$B$88,'Work Package Breakdown'!$G:$G,'Summary by organisation'!$D89,'Work Package Breakdown'!$C:$C,T$21)/1000000</f>
        <v>0</v>
      </c>
      <c r="U89" s="49">
        <f>SUMIFS('Work Package Breakdown'!$M:$M,'Work Package Breakdown'!$F:$F,'Summary by organisation'!$B$88,'Work Package Breakdown'!$G:$G,'Summary by organisation'!$D89,'Work Package Breakdown'!$C:$C,U$21)/1000000</f>
        <v>0</v>
      </c>
      <c r="V89" s="49">
        <f>SUMIFS('Work Package Breakdown'!$M:$M,'Work Package Breakdown'!$F:$F,'Summary by organisation'!$B$88,'Work Package Breakdown'!$G:$G,'Summary by organisation'!$D89,'Work Package Breakdown'!$C:$C,V$21)/1000000</f>
        <v>0</v>
      </c>
      <c r="W89" s="49">
        <f>SUMIFS('Work Package Breakdown'!$M:$M,'Work Package Breakdown'!$F:$F,'Summary by organisation'!$B$88,'Work Package Breakdown'!$G:$G,'Summary by organisation'!$D89,'Work Package Breakdown'!$C:$C,W$21)/1000000</f>
        <v>0</v>
      </c>
      <c r="X89" s="49">
        <f>SUMIFS('Work Package Breakdown'!$M:$M,'Work Package Breakdown'!$F:$F,'Summary by organisation'!$B$88,'Work Package Breakdown'!$G:$G,'Summary by organisation'!$D89,'Work Package Breakdown'!$C:$C,X$21)/1000000</f>
        <v>0</v>
      </c>
      <c r="Y89" s="49">
        <f>SUMIFS('Work Package Breakdown'!$M:$M,'Work Package Breakdown'!$F:$F,'Summary by organisation'!$B$88,'Work Package Breakdown'!$G:$G,'Summary by organisation'!$D89,'Work Package Breakdown'!$C:$C,Y$21)/1000000</f>
        <v>0</v>
      </c>
      <c r="Z89" s="49">
        <f>SUMIFS('Work Package Breakdown'!$M:$M,'Work Package Breakdown'!$F:$F,'Summary by organisation'!$B$88,'Work Package Breakdown'!$G:$G,'Summary by organisation'!$D89,'Work Package Breakdown'!$C:$C,Z$21)/1000000</f>
        <v>0</v>
      </c>
      <c r="AA89" s="49">
        <f>SUMIFS('Work Package Breakdown'!$M:$M,'Work Package Breakdown'!$F:$F,'Summary by organisation'!$B$88,'Work Package Breakdown'!$G:$G,'Summary by organisation'!$D89,'Work Package Breakdown'!$C:$C,AA$21)/1000000</f>
        <v>0</v>
      </c>
      <c r="AB89" s="49">
        <f>SUMIFS('Work Package Breakdown'!$M:$M,'Work Package Breakdown'!$F:$F,'Summary by organisation'!$B$88,'Work Package Breakdown'!$G:$G,'Summary by organisation'!$D89,'Work Package Breakdown'!$C:$C,AB$21)/1000000</f>
        <v>0</v>
      </c>
      <c r="AC89" s="49">
        <f>SUMIFS('Work Package Breakdown'!$M:$M,'Work Package Breakdown'!$F:$F,'Summary by organisation'!$B$88,'Work Package Breakdown'!$G:$G,'Summary by organisation'!$D89,'Work Package Breakdown'!$C:$C,AC$21)/1000000</f>
        <v>0</v>
      </c>
      <c r="AD89" s="49">
        <f>SUMIFS('Work Package Breakdown'!$M:$M,'Work Package Breakdown'!$F:$F,'Summary by organisation'!$B$88,'Work Package Breakdown'!$G:$G,'Summary by organisation'!$D89,'Work Package Breakdown'!$C:$C,AD$21)/1000000</f>
        <v>0</v>
      </c>
      <c r="AE89" s="49">
        <f>SUMIFS('Work Package Breakdown'!$M:$M,'Work Package Breakdown'!$F:$F,'Summary by organisation'!$B$88,'Work Package Breakdown'!$G:$G,'Summary by organisation'!$D89,'Work Package Breakdown'!$C:$C,AE$21)/1000000</f>
        <v>0</v>
      </c>
      <c r="AF89" s="49">
        <f>SUMIFS('Work Package Breakdown'!$M:$M,'Work Package Breakdown'!$F:$F,'Summary by organisation'!$B$88,'Work Package Breakdown'!$G:$G,'Summary by organisation'!$D89,'Work Package Breakdown'!$C:$C,AF$21)/1000000</f>
        <v>0</v>
      </c>
      <c r="AG89" s="49">
        <f>SUMIFS('Work Package Breakdown'!$M:$M,'Work Package Breakdown'!$F:$F,'Summary by organisation'!$B$88,'Work Package Breakdown'!$G:$G,'Summary by organisation'!$D89,'Work Package Breakdown'!$C:$C,AG$21)/1000000</f>
        <v>0</v>
      </c>
      <c r="AH89" s="49">
        <f>SUMIFS('Work Package Breakdown'!$M:$M,'Work Package Breakdown'!$F:$F,'Summary by organisation'!$B$88,'Work Package Breakdown'!$G:$G,'Summary by organisation'!$D89,'Work Package Breakdown'!$C:$C,AH$21)/1000000</f>
        <v>0</v>
      </c>
      <c r="AI89" s="49">
        <f>SUMIFS('Work Package Breakdown'!$M:$M,'Work Package Breakdown'!$F:$F,'Summary by organisation'!$B$88,'Work Package Breakdown'!$G:$G,'Summary by organisation'!$D89,'Work Package Breakdown'!$C:$C,AI$21)/1000000</f>
        <v>0</v>
      </c>
      <c r="AJ89" s="49">
        <f>SUMIFS('Work Package Breakdown'!$M:$M,'Work Package Breakdown'!$F:$F,'Summary by organisation'!$B$88,'Work Package Breakdown'!$G:$G,'Summary by organisation'!$D89,'Work Package Breakdown'!$C:$C,AJ$21)/1000000</f>
        <v>0</v>
      </c>
      <c r="AK89" s="49">
        <f>SUMIFS('Work Package Breakdown'!$M:$M,'Work Package Breakdown'!$F:$F,'Summary by organisation'!$B$88,'Work Package Breakdown'!$G:$G,'Summary by organisation'!$D89,'Work Package Breakdown'!$C:$C,AK$21)/1000000</f>
        <v>0</v>
      </c>
      <c r="AL89" s="49">
        <f>SUMIFS('Work Package Breakdown'!$M:$M,'Work Package Breakdown'!$F:$F,'Summary by organisation'!$B$88,'Work Package Breakdown'!$G:$G,'Summary by organisation'!$D89,'Work Package Breakdown'!$C:$C,AL$21)/1000000</f>
        <v>0</v>
      </c>
      <c r="AM89" s="50">
        <f t="shared" si="173"/>
        <v>0</v>
      </c>
    </row>
    <row r="90" spans="2:39">
      <c r="B90" s="89"/>
      <c r="C90" s="92"/>
      <c r="D90" s="57" t="s">
        <v>157</v>
      </c>
      <c r="E90" s="58">
        <f>SUMIFS('Work Package Breakdown'!M:M,'Work Package Breakdown'!$F:$F,'Summary by organisation'!$B$88,'Work Package Breakdown'!$G:$G,'Summary by organisation'!$D90)</f>
        <v>0</v>
      </c>
      <c r="F90" s="58">
        <f>SUMIFS('Work Package Breakdown'!N:N,'Work Package Breakdown'!$F:$F,'Summary by organisation'!$B$88,'Work Package Breakdown'!$G:$G,'Summary by organisation'!$D90)</f>
        <v>0</v>
      </c>
      <c r="G90" s="58">
        <f>SUMIFS('Work Package Breakdown'!O:O,'Work Package Breakdown'!$F:$F,'Summary by organisation'!$B$88,'Work Package Breakdown'!$G:$G,'Summary by organisation'!$D90)</f>
        <v>0</v>
      </c>
      <c r="I90" s="49">
        <f>SUMIFS('Work Package Breakdown'!$M:$M,'Work Package Breakdown'!$F:$F,'Summary by organisation'!$B$88,'Work Package Breakdown'!$G:$G,'Summary by organisation'!$D90,'Work Package Breakdown'!$C:$C,I$21)/1000000</f>
        <v>0</v>
      </c>
      <c r="J90" s="49">
        <f>SUMIFS('Work Package Breakdown'!$M:$M,'Work Package Breakdown'!$F:$F,'Summary by organisation'!$B$88,'Work Package Breakdown'!$G:$G,'Summary by organisation'!$D90,'Work Package Breakdown'!$C:$C,J$21)/1000000</f>
        <v>0</v>
      </c>
      <c r="K90" s="49">
        <f>SUMIFS('Work Package Breakdown'!$M:$M,'Work Package Breakdown'!$F:$F,'Summary by organisation'!$B$88,'Work Package Breakdown'!$G:$G,'Summary by organisation'!$D90,'Work Package Breakdown'!$C:$C,K$21)/1000000</f>
        <v>0</v>
      </c>
      <c r="L90" s="49">
        <f>SUMIFS('Work Package Breakdown'!$M:$M,'Work Package Breakdown'!$F:$F,'Summary by organisation'!$B$88,'Work Package Breakdown'!$G:$G,'Summary by organisation'!$D90,'Work Package Breakdown'!$C:$C,L$21)/1000000</f>
        <v>0</v>
      </c>
      <c r="M90" s="49">
        <f>SUMIFS('Work Package Breakdown'!$M:$M,'Work Package Breakdown'!$F:$F,'Summary by organisation'!$B$88,'Work Package Breakdown'!$G:$G,'Summary by organisation'!$D90,'Work Package Breakdown'!$C:$C,M$21)/1000000</f>
        <v>0</v>
      </c>
      <c r="N90" s="49">
        <f>SUMIFS('Work Package Breakdown'!$M:$M,'Work Package Breakdown'!$F:$F,'Summary by organisation'!$B$88,'Work Package Breakdown'!$G:$G,'Summary by organisation'!$D90,'Work Package Breakdown'!$C:$C,N$21)/1000000</f>
        <v>0</v>
      </c>
      <c r="O90" s="49">
        <f>SUMIFS('Work Package Breakdown'!$M:$M,'Work Package Breakdown'!$F:$F,'Summary by organisation'!$B$88,'Work Package Breakdown'!$G:$G,'Summary by organisation'!$D90,'Work Package Breakdown'!$C:$C,O$21)/1000000</f>
        <v>0</v>
      </c>
      <c r="P90" s="49">
        <f>SUMIFS('Work Package Breakdown'!$M:$M,'Work Package Breakdown'!$F:$F,'Summary by organisation'!$B$88,'Work Package Breakdown'!$G:$G,'Summary by organisation'!$D90,'Work Package Breakdown'!$C:$C,P$21)/1000000</f>
        <v>0</v>
      </c>
      <c r="Q90" s="49">
        <f>SUMIFS('Work Package Breakdown'!$M:$M,'Work Package Breakdown'!$F:$F,'Summary by organisation'!$B$88,'Work Package Breakdown'!$G:$G,'Summary by organisation'!$D90,'Work Package Breakdown'!$C:$C,Q$21)/1000000</f>
        <v>0</v>
      </c>
      <c r="R90" s="49">
        <f>SUMIFS('Work Package Breakdown'!$M:$M,'Work Package Breakdown'!$F:$F,'Summary by organisation'!$B$88,'Work Package Breakdown'!$G:$G,'Summary by organisation'!$D90,'Work Package Breakdown'!$C:$C,R$21)/1000000</f>
        <v>0</v>
      </c>
      <c r="S90" s="49">
        <f>SUMIFS('Work Package Breakdown'!$M:$M,'Work Package Breakdown'!$F:$F,'Summary by organisation'!$B$88,'Work Package Breakdown'!$G:$G,'Summary by organisation'!$D90,'Work Package Breakdown'!$C:$C,S$21)/1000000</f>
        <v>0</v>
      </c>
      <c r="T90" s="49">
        <f>SUMIFS('Work Package Breakdown'!$M:$M,'Work Package Breakdown'!$F:$F,'Summary by organisation'!$B$88,'Work Package Breakdown'!$G:$G,'Summary by organisation'!$D90,'Work Package Breakdown'!$C:$C,T$21)/1000000</f>
        <v>0</v>
      </c>
      <c r="U90" s="49">
        <f>SUMIFS('Work Package Breakdown'!$M:$M,'Work Package Breakdown'!$F:$F,'Summary by organisation'!$B$88,'Work Package Breakdown'!$G:$G,'Summary by organisation'!$D90,'Work Package Breakdown'!$C:$C,U$21)/1000000</f>
        <v>0</v>
      </c>
      <c r="V90" s="49">
        <f>SUMIFS('Work Package Breakdown'!$M:$M,'Work Package Breakdown'!$F:$F,'Summary by organisation'!$B$88,'Work Package Breakdown'!$G:$G,'Summary by organisation'!$D90,'Work Package Breakdown'!$C:$C,V$21)/1000000</f>
        <v>0</v>
      </c>
      <c r="W90" s="49">
        <f>SUMIFS('Work Package Breakdown'!$M:$M,'Work Package Breakdown'!$F:$F,'Summary by organisation'!$B$88,'Work Package Breakdown'!$G:$G,'Summary by organisation'!$D90,'Work Package Breakdown'!$C:$C,W$21)/1000000</f>
        <v>0</v>
      </c>
      <c r="X90" s="49">
        <f>SUMIFS('Work Package Breakdown'!$M:$M,'Work Package Breakdown'!$F:$F,'Summary by organisation'!$B$88,'Work Package Breakdown'!$G:$G,'Summary by organisation'!$D90,'Work Package Breakdown'!$C:$C,X$21)/1000000</f>
        <v>0</v>
      </c>
      <c r="Y90" s="49">
        <f>SUMIFS('Work Package Breakdown'!$M:$M,'Work Package Breakdown'!$F:$F,'Summary by organisation'!$B$88,'Work Package Breakdown'!$G:$G,'Summary by organisation'!$D90,'Work Package Breakdown'!$C:$C,Y$21)/1000000</f>
        <v>0</v>
      </c>
      <c r="Z90" s="49">
        <f>SUMIFS('Work Package Breakdown'!$M:$M,'Work Package Breakdown'!$F:$F,'Summary by organisation'!$B$88,'Work Package Breakdown'!$G:$G,'Summary by organisation'!$D90,'Work Package Breakdown'!$C:$C,Z$21)/1000000</f>
        <v>0</v>
      </c>
      <c r="AA90" s="49">
        <f>SUMIFS('Work Package Breakdown'!$M:$M,'Work Package Breakdown'!$F:$F,'Summary by organisation'!$B$88,'Work Package Breakdown'!$G:$G,'Summary by organisation'!$D90,'Work Package Breakdown'!$C:$C,AA$21)/1000000</f>
        <v>0</v>
      </c>
      <c r="AB90" s="49">
        <f>SUMIFS('Work Package Breakdown'!$M:$M,'Work Package Breakdown'!$F:$F,'Summary by organisation'!$B$88,'Work Package Breakdown'!$G:$G,'Summary by organisation'!$D90,'Work Package Breakdown'!$C:$C,AB$21)/1000000</f>
        <v>0</v>
      </c>
      <c r="AC90" s="49">
        <f>SUMIFS('Work Package Breakdown'!$M:$M,'Work Package Breakdown'!$F:$F,'Summary by organisation'!$B$88,'Work Package Breakdown'!$G:$G,'Summary by organisation'!$D90,'Work Package Breakdown'!$C:$C,AC$21)/1000000</f>
        <v>0</v>
      </c>
      <c r="AD90" s="49">
        <f>SUMIFS('Work Package Breakdown'!$M:$M,'Work Package Breakdown'!$F:$F,'Summary by organisation'!$B$88,'Work Package Breakdown'!$G:$G,'Summary by organisation'!$D90,'Work Package Breakdown'!$C:$C,AD$21)/1000000</f>
        <v>0</v>
      </c>
      <c r="AE90" s="49">
        <f>SUMIFS('Work Package Breakdown'!$M:$M,'Work Package Breakdown'!$F:$F,'Summary by organisation'!$B$88,'Work Package Breakdown'!$G:$G,'Summary by organisation'!$D90,'Work Package Breakdown'!$C:$C,AE$21)/1000000</f>
        <v>0</v>
      </c>
      <c r="AF90" s="49">
        <f>SUMIFS('Work Package Breakdown'!$M:$M,'Work Package Breakdown'!$F:$F,'Summary by organisation'!$B$88,'Work Package Breakdown'!$G:$G,'Summary by organisation'!$D90,'Work Package Breakdown'!$C:$C,AF$21)/1000000</f>
        <v>0</v>
      </c>
      <c r="AG90" s="49">
        <f>SUMIFS('Work Package Breakdown'!$M:$M,'Work Package Breakdown'!$F:$F,'Summary by organisation'!$B$88,'Work Package Breakdown'!$G:$G,'Summary by organisation'!$D90,'Work Package Breakdown'!$C:$C,AG$21)/1000000</f>
        <v>0</v>
      </c>
      <c r="AH90" s="49">
        <f>SUMIFS('Work Package Breakdown'!$M:$M,'Work Package Breakdown'!$F:$F,'Summary by organisation'!$B$88,'Work Package Breakdown'!$G:$G,'Summary by organisation'!$D90,'Work Package Breakdown'!$C:$C,AH$21)/1000000</f>
        <v>0</v>
      </c>
      <c r="AI90" s="49">
        <f>SUMIFS('Work Package Breakdown'!$M:$M,'Work Package Breakdown'!$F:$F,'Summary by organisation'!$B$88,'Work Package Breakdown'!$G:$G,'Summary by organisation'!$D90,'Work Package Breakdown'!$C:$C,AI$21)/1000000</f>
        <v>0</v>
      </c>
      <c r="AJ90" s="49">
        <f>SUMIFS('Work Package Breakdown'!$M:$M,'Work Package Breakdown'!$F:$F,'Summary by organisation'!$B$88,'Work Package Breakdown'!$G:$G,'Summary by organisation'!$D90,'Work Package Breakdown'!$C:$C,AJ$21)/1000000</f>
        <v>0</v>
      </c>
      <c r="AK90" s="49">
        <f>SUMIFS('Work Package Breakdown'!$M:$M,'Work Package Breakdown'!$F:$F,'Summary by organisation'!$B$88,'Work Package Breakdown'!$G:$G,'Summary by organisation'!$D90,'Work Package Breakdown'!$C:$C,AK$21)/1000000</f>
        <v>0</v>
      </c>
      <c r="AL90" s="49">
        <f>SUMIFS('Work Package Breakdown'!$M:$M,'Work Package Breakdown'!$F:$F,'Summary by organisation'!$B$88,'Work Package Breakdown'!$G:$G,'Summary by organisation'!$D90,'Work Package Breakdown'!$C:$C,AL$21)/1000000</f>
        <v>0</v>
      </c>
      <c r="AM90" s="50">
        <f t="shared" si="173"/>
        <v>0</v>
      </c>
    </row>
    <row r="91" spans="2:39">
      <c r="B91" s="89"/>
      <c r="C91" s="92"/>
      <c r="D91" s="59" t="s">
        <v>158</v>
      </c>
      <c r="E91" s="58">
        <f>SUMIFS('Work Package Breakdown'!M:M,'Work Package Breakdown'!$F:$F,'Summary by organisation'!$B$88,'Work Package Breakdown'!$G:$G,'Summary by organisation'!$D91)</f>
        <v>0</v>
      </c>
      <c r="F91" s="58">
        <f>SUMIFS('Work Package Breakdown'!N:N,'Work Package Breakdown'!$F:$F,'Summary by organisation'!$B$88,'Work Package Breakdown'!$G:$G,'Summary by organisation'!$D91)</f>
        <v>0</v>
      </c>
      <c r="G91" s="58">
        <f>SUMIFS('Work Package Breakdown'!O:O,'Work Package Breakdown'!$F:$F,'Summary by organisation'!$B$88,'Work Package Breakdown'!$G:$G,'Summary by organisation'!$D91)</f>
        <v>0</v>
      </c>
      <c r="I91" s="49">
        <f>SUMIFS('Work Package Breakdown'!$M:$M,'Work Package Breakdown'!$F:$F,'Summary by organisation'!$B$88,'Work Package Breakdown'!$G:$G,'Summary by organisation'!$D91,'Work Package Breakdown'!$C:$C,I$21)/1000000</f>
        <v>0</v>
      </c>
      <c r="J91" s="49">
        <f>SUMIFS('Work Package Breakdown'!$M:$M,'Work Package Breakdown'!$F:$F,'Summary by organisation'!$B$88,'Work Package Breakdown'!$G:$G,'Summary by organisation'!$D91,'Work Package Breakdown'!$C:$C,J$21)/1000000</f>
        <v>0</v>
      </c>
      <c r="K91" s="49">
        <f>SUMIFS('Work Package Breakdown'!$M:$M,'Work Package Breakdown'!$F:$F,'Summary by organisation'!$B$88,'Work Package Breakdown'!$G:$G,'Summary by organisation'!$D91,'Work Package Breakdown'!$C:$C,K$21)/1000000</f>
        <v>0</v>
      </c>
      <c r="L91" s="49">
        <f>SUMIFS('Work Package Breakdown'!$M:$M,'Work Package Breakdown'!$F:$F,'Summary by organisation'!$B$88,'Work Package Breakdown'!$G:$G,'Summary by organisation'!$D91,'Work Package Breakdown'!$C:$C,L$21)/1000000</f>
        <v>0</v>
      </c>
      <c r="M91" s="49">
        <f>SUMIFS('Work Package Breakdown'!$M:$M,'Work Package Breakdown'!$F:$F,'Summary by organisation'!$B$88,'Work Package Breakdown'!$G:$G,'Summary by organisation'!$D91,'Work Package Breakdown'!$C:$C,M$21)/1000000</f>
        <v>0</v>
      </c>
      <c r="N91" s="49">
        <f>SUMIFS('Work Package Breakdown'!$M:$M,'Work Package Breakdown'!$F:$F,'Summary by organisation'!$B$88,'Work Package Breakdown'!$G:$G,'Summary by organisation'!$D91,'Work Package Breakdown'!$C:$C,N$21)/1000000</f>
        <v>0</v>
      </c>
      <c r="O91" s="49">
        <f>SUMIFS('Work Package Breakdown'!$M:$M,'Work Package Breakdown'!$F:$F,'Summary by organisation'!$B$88,'Work Package Breakdown'!$G:$G,'Summary by organisation'!$D91,'Work Package Breakdown'!$C:$C,O$21)/1000000</f>
        <v>0</v>
      </c>
      <c r="P91" s="49">
        <f>SUMIFS('Work Package Breakdown'!$M:$M,'Work Package Breakdown'!$F:$F,'Summary by organisation'!$B$88,'Work Package Breakdown'!$G:$G,'Summary by organisation'!$D91,'Work Package Breakdown'!$C:$C,P$21)/1000000</f>
        <v>0</v>
      </c>
      <c r="Q91" s="49">
        <f>SUMIFS('Work Package Breakdown'!$M:$M,'Work Package Breakdown'!$F:$F,'Summary by organisation'!$B$88,'Work Package Breakdown'!$G:$G,'Summary by organisation'!$D91,'Work Package Breakdown'!$C:$C,Q$21)/1000000</f>
        <v>0</v>
      </c>
      <c r="R91" s="49">
        <f>SUMIFS('Work Package Breakdown'!$M:$M,'Work Package Breakdown'!$F:$F,'Summary by organisation'!$B$88,'Work Package Breakdown'!$G:$G,'Summary by organisation'!$D91,'Work Package Breakdown'!$C:$C,R$21)/1000000</f>
        <v>0</v>
      </c>
      <c r="S91" s="49">
        <f>SUMIFS('Work Package Breakdown'!$M:$M,'Work Package Breakdown'!$F:$F,'Summary by organisation'!$B$88,'Work Package Breakdown'!$G:$G,'Summary by organisation'!$D91,'Work Package Breakdown'!$C:$C,S$21)/1000000</f>
        <v>0</v>
      </c>
      <c r="T91" s="49">
        <f>SUMIFS('Work Package Breakdown'!$M:$M,'Work Package Breakdown'!$F:$F,'Summary by organisation'!$B$88,'Work Package Breakdown'!$G:$G,'Summary by organisation'!$D91,'Work Package Breakdown'!$C:$C,T$21)/1000000</f>
        <v>0</v>
      </c>
      <c r="U91" s="49">
        <f>SUMIFS('Work Package Breakdown'!$M:$M,'Work Package Breakdown'!$F:$F,'Summary by organisation'!$B$88,'Work Package Breakdown'!$G:$G,'Summary by organisation'!$D91,'Work Package Breakdown'!$C:$C,U$21)/1000000</f>
        <v>0</v>
      </c>
      <c r="V91" s="49">
        <f>SUMIFS('Work Package Breakdown'!$M:$M,'Work Package Breakdown'!$F:$F,'Summary by organisation'!$B$88,'Work Package Breakdown'!$G:$G,'Summary by organisation'!$D91,'Work Package Breakdown'!$C:$C,V$21)/1000000</f>
        <v>0</v>
      </c>
      <c r="W91" s="49">
        <f>SUMIFS('Work Package Breakdown'!$M:$M,'Work Package Breakdown'!$F:$F,'Summary by organisation'!$B$88,'Work Package Breakdown'!$G:$G,'Summary by organisation'!$D91,'Work Package Breakdown'!$C:$C,W$21)/1000000</f>
        <v>0</v>
      </c>
      <c r="X91" s="49">
        <f>SUMIFS('Work Package Breakdown'!$M:$M,'Work Package Breakdown'!$F:$F,'Summary by organisation'!$B$88,'Work Package Breakdown'!$G:$G,'Summary by organisation'!$D91,'Work Package Breakdown'!$C:$C,X$21)/1000000</f>
        <v>0</v>
      </c>
      <c r="Y91" s="49">
        <f>SUMIFS('Work Package Breakdown'!$M:$M,'Work Package Breakdown'!$F:$F,'Summary by organisation'!$B$88,'Work Package Breakdown'!$G:$G,'Summary by organisation'!$D91,'Work Package Breakdown'!$C:$C,Y$21)/1000000</f>
        <v>0</v>
      </c>
      <c r="Z91" s="49">
        <f>SUMIFS('Work Package Breakdown'!$M:$M,'Work Package Breakdown'!$F:$F,'Summary by organisation'!$B$88,'Work Package Breakdown'!$G:$G,'Summary by organisation'!$D91,'Work Package Breakdown'!$C:$C,Z$21)/1000000</f>
        <v>0</v>
      </c>
      <c r="AA91" s="49">
        <f>SUMIFS('Work Package Breakdown'!$M:$M,'Work Package Breakdown'!$F:$F,'Summary by organisation'!$B$88,'Work Package Breakdown'!$G:$G,'Summary by organisation'!$D91,'Work Package Breakdown'!$C:$C,AA$21)/1000000</f>
        <v>0</v>
      </c>
      <c r="AB91" s="49">
        <f>SUMIFS('Work Package Breakdown'!$M:$M,'Work Package Breakdown'!$F:$F,'Summary by organisation'!$B$88,'Work Package Breakdown'!$G:$G,'Summary by organisation'!$D91,'Work Package Breakdown'!$C:$C,AB$21)/1000000</f>
        <v>0</v>
      </c>
      <c r="AC91" s="49">
        <f>SUMIFS('Work Package Breakdown'!$M:$M,'Work Package Breakdown'!$F:$F,'Summary by organisation'!$B$88,'Work Package Breakdown'!$G:$G,'Summary by organisation'!$D91,'Work Package Breakdown'!$C:$C,AC$21)/1000000</f>
        <v>0</v>
      </c>
      <c r="AD91" s="49">
        <f>SUMIFS('Work Package Breakdown'!$M:$M,'Work Package Breakdown'!$F:$F,'Summary by organisation'!$B$88,'Work Package Breakdown'!$G:$G,'Summary by organisation'!$D91,'Work Package Breakdown'!$C:$C,AD$21)/1000000</f>
        <v>0</v>
      </c>
      <c r="AE91" s="49">
        <f>SUMIFS('Work Package Breakdown'!$M:$M,'Work Package Breakdown'!$F:$F,'Summary by organisation'!$B$88,'Work Package Breakdown'!$G:$G,'Summary by organisation'!$D91,'Work Package Breakdown'!$C:$C,AE$21)/1000000</f>
        <v>0</v>
      </c>
      <c r="AF91" s="49">
        <f>SUMIFS('Work Package Breakdown'!$M:$M,'Work Package Breakdown'!$F:$F,'Summary by organisation'!$B$88,'Work Package Breakdown'!$G:$G,'Summary by organisation'!$D91,'Work Package Breakdown'!$C:$C,AF$21)/1000000</f>
        <v>0</v>
      </c>
      <c r="AG91" s="49">
        <f>SUMIFS('Work Package Breakdown'!$M:$M,'Work Package Breakdown'!$F:$F,'Summary by organisation'!$B$88,'Work Package Breakdown'!$G:$G,'Summary by organisation'!$D91,'Work Package Breakdown'!$C:$C,AG$21)/1000000</f>
        <v>0</v>
      </c>
      <c r="AH91" s="49">
        <f>SUMIFS('Work Package Breakdown'!$M:$M,'Work Package Breakdown'!$F:$F,'Summary by organisation'!$B$88,'Work Package Breakdown'!$G:$G,'Summary by organisation'!$D91,'Work Package Breakdown'!$C:$C,AH$21)/1000000</f>
        <v>0</v>
      </c>
      <c r="AI91" s="49">
        <f>SUMIFS('Work Package Breakdown'!$M:$M,'Work Package Breakdown'!$F:$F,'Summary by organisation'!$B$88,'Work Package Breakdown'!$G:$G,'Summary by organisation'!$D91,'Work Package Breakdown'!$C:$C,AI$21)/1000000</f>
        <v>0</v>
      </c>
      <c r="AJ91" s="49">
        <f>SUMIFS('Work Package Breakdown'!$M:$M,'Work Package Breakdown'!$F:$F,'Summary by organisation'!$B$88,'Work Package Breakdown'!$G:$G,'Summary by organisation'!$D91,'Work Package Breakdown'!$C:$C,AJ$21)/1000000</f>
        <v>0</v>
      </c>
      <c r="AK91" s="49">
        <f>SUMIFS('Work Package Breakdown'!$M:$M,'Work Package Breakdown'!$F:$F,'Summary by organisation'!$B$88,'Work Package Breakdown'!$G:$G,'Summary by organisation'!$D91,'Work Package Breakdown'!$C:$C,AK$21)/1000000</f>
        <v>0</v>
      </c>
      <c r="AL91" s="49">
        <f>SUMIFS('Work Package Breakdown'!$M:$M,'Work Package Breakdown'!$F:$F,'Summary by organisation'!$B$88,'Work Package Breakdown'!$G:$G,'Summary by organisation'!$D91,'Work Package Breakdown'!$C:$C,AL$21)/1000000</f>
        <v>0</v>
      </c>
      <c r="AM91" s="50">
        <f t="shared" si="173"/>
        <v>0</v>
      </c>
    </row>
    <row r="92" spans="2:39">
      <c r="B92" s="89"/>
      <c r="C92" s="92"/>
      <c r="D92" s="57" t="s">
        <v>159</v>
      </c>
      <c r="E92" s="58">
        <f>SUMIFS('Work Package Breakdown'!M:M,'Work Package Breakdown'!$F:$F,'Summary by organisation'!$B$88,'Work Package Breakdown'!$G:$G,'Summary by organisation'!$D92)</f>
        <v>0</v>
      </c>
      <c r="F92" s="58">
        <f>SUMIFS('Work Package Breakdown'!N:N,'Work Package Breakdown'!$F:$F,'Summary by organisation'!$B$88,'Work Package Breakdown'!$G:$G,'Summary by organisation'!$D92)</f>
        <v>0</v>
      </c>
      <c r="G92" s="58">
        <f>SUMIFS('Work Package Breakdown'!O:O,'Work Package Breakdown'!$F:$F,'Summary by organisation'!$B$88,'Work Package Breakdown'!$G:$G,'Summary by organisation'!$D92)</f>
        <v>0</v>
      </c>
      <c r="I92" s="49">
        <f>SUMIFS('Work Package Breakdown'!$M:$M,'Work Package Breakdown'!$F:$F,'Summary by organisation'!$B$88,'Work Package Breakdown'!$G:$G,'Summary by organisation'!$D92,'Work Package Breakdown'!$C:$C,I$21)/1000000</f>
        <v>0</v>
      </c>
      <c r="J92" s="49">
        <f>SUMIFS('Work Package Breakdown'!$M:$M,'Work Package Breakdown'!$F:$F,'Summary by organisation'!$B$88,'Work Package Breakdown'!$G:$G,'Summary by organisation'!$D92,'Work Package Breakdown'!$C:$C,J$21)/1000000</f>
        <v>0</v>
      </c>
      <c r="K92" s="49">
        <f>SUMIFS('Work Package Breakdown'!$M:$M,'Work Package Breakdown'!$F:$F,'Summary by organisation'!$B$88,'Work Package Breakdown'!$G:$G,'Summary by organisation'!$D92,'Work Package Breakdown'!$C:$C,K$21)/1000000</f>
        <v>0</v>
      </c>
      <c r="L92" s="49">
        <f>SUMIFS('Work Package Breakdown'!$M:$M,'Work Package Breakdown'!$F:$F,'Summary by organisation'!$B$88,'Work Package Breakdown'!$G:$G,'Summary by organisation'!$D92,'Work Package Breakdown'!$C:$C,L$21)/1000000</f>
        <v>0</v>
      </c>
      <c r="M92" s="49">
        <f>SUMIFS('Work Package Breakdown'!$M:$M,'Work Package Breakdown'!$F:$F,'Summary by organisation'!$B$88,'Work Package Breakdown'!$G:$G,'Summary by organisation'!$D92,'Work Package Breakdown'!$C:$C,M$21)/1000000</f>
        <v>0</v>
      </c>
      <c r="N92" s="49">
        <f>SUMIFS('Work Package Breakdown'!$M:$M,'Work Package Breakdown'!$F:$F,'Summary by organisation'!$B$88,'Work Package Breakdown'!$G:$G,'Summary by organisation'!$D92,'Work Package Breakdown'!$C:$C,N$21)/1000000</f>
        <v>0</v>
      </c>
      <c r="O92" s="49">
        <f>SUMIFS('Work Package Breakdown'!$M:$M,'Work Package Breakdown'!$F:$F,'Summary by organisation'!$B$88,'Work Package Breakdown'!$G:$G,'Summary by organisation'!$D92,'Work Package Breakdown'!$C:$C,O$21)/1000000</f>
        <v>0</v>
      </c>
      <c r="P92" s="49">
        <f>SUMIFS('Work Package Breakdown'!$M:$M,'Work Package Breakdown'!$F:$F,'Summary by organisation'!$B$88,'Work Package Breakdown'!$G:$G,'Summary by organisation'!$D92,'Work Package Breakdown'!$C:$C,P$21)/1000000</f>
        <v>0</v>
      </c>
      <c r="Q92" s="49">
        <f>SUMIFS('Work Package Breakdown'!$M:$M,'Work Package Breakdown'!$F:$F,'Summary by organisation'!$B$88,'Work Package Breakdown'!$G:$G,'Summary by organisation'!$D92,'Work Package Breakdown'!$C:$C,Q$21)/1000000</f>
        <v>0</v>
      </c>
      <c r="R92" s="49">
        <f>SUMIFS('Work Package Breakdown'!$M:$M,'Work Package Breakdown'!$F:$F,'Summary by organisation'!$B$88,'Work Package Breakdown'!$G:$G,'Summary by organisation'!$D92,'Work Package Breakdown'!$C:$C,R$21)/1000000</f>
        <v>0</v>
      </c>
      <c r="S92" s="49">
        <f>SUMIFS('Work Package Breakdown'!$M:$M,'Work Package Breakdown'!$F:$F,'Summary by organisation'!$B$88,'Work Package Breakdown'!$G:$G,'Summary by organisation'!$D92,'Work Package Breakdown'!$C:$C,S$21)/1000000</f>
        <v>0</v>
      </c>
      <c r="T92" s="49">
        <f>SUMIFS('Work Package Breakdown'!$M:$M,'Work Package Breakdown'!$F:$F,'Summary by organisation'!$B$88,'Work Package Breakdown'!$G:$G,'Summary by organisation'!$D92,'Work Package Breakdown'!$C:$C,T$21)/1000000</f>
        <v>0</v>
      </c>
      <c r="U92" s="49">
        <f>SUMIFS('Work Package Breakdown'!$M:$M,'Work Package Breakdown'!$F:$F,'Summary by organisation'!$B$88,'Work Package Breakdown'!$G:$G,'Summary by organisation'!$D92,'Work Package Breakdown'!$C:$C,U$21)/1000000</f>
        <v>0</v>
      </c>
      <c r="V92" s="49">
        <f>SUMIFS('Work Package Breakdown'!$M:$M,'Work Package Breakdown'!$F:$F,'Summary by organisation'!$B$88,'Work Package Breakdown'!$G:$G,'Summary by organisation'!$D92,'Work Package Breakdown'!$C:$C,V$21)/1000000</f>
        <v>0</v>
      </c>
      <c r="W92" s="49">
        <f>SUMIFS('Work Package Breakdown'!$M:$M,'Work Package Breakdown'!$F:$F,'Summary by organisation'!$B$88,'Work Package Breakdown'!$G:$G,'Summary by organisation'!$D92,'Work Package Breakdown'!$C:$C,W$21)/1000000</f>
        <v>0</v>
      </c>
      <c r="X92" s="49">
        <f>SUMIFS('Work Package Breakdown'!$M:$M,'Work Package Breakdown'!$F:$F,'Summary by organisation'!$B$88,'Work Package Breakdown'!$G:$G,'Summary by organisation'!$D92,'Work Package Breakdown'!$C:$C,X$21)/1000000</f>
        <v>0</v>
      </c>
      <c r="Y92" s="49">
        <f>SUMIFS('Work Package Breakdown'!$M:$M,'Work Package Breakdown'!$F:$F,'Summary by organisation'!$B$88,'Work Package Breakdown'!$G:$G,'Summary by organisation'!$D92,'Work Package Breakdown'!$C:$C,Y$21)/1000000</f>
        <v>0</v>
      </c>
      <c r="Z92" s="49">
        <f>SUMIFS('Work Package Breakdown'!$M:$M,'Work Package Breakdown'!$F:$F,'Summary by organisation'!$B$88,'Work Package Breakdown'!$G:$G,'Summary by organisation'!$D92,'Work Package Breakdown'!$C:$C,Z$21)/1000000</f>
        <v>0</v>
      </c>
      <c r="AA92" s="49">
        <f>SUMIFS('Work Package Breakdown'!$M:$M,'Work Package Breakdown'!$F:$F,'Summary by organisation'!$B$88,'Work Package Breakdown'!$G:$G,'Summary by organisation'!$D92,'Work Package Breakdown'!$C:$C,AA$21)/1000000</f>
        <v>0</v>
      </c>
      <c r="AB92" s="49">
        <f>SUMIFS('Work Package Breakdown'!$M:$M,'Work Package Breakdown'!$F:$F,'Summary by organisation'!$B$88,'Work Package Breakdown'!$G:$G,'Summary by organisation'!$D92,'Work Package Breakdown'!$C:$C,AB$21)/1000000</f>
        <v>0</v>
      </c>
      <c r="AC92" s="49">
        <f>SUMIFS('Work Package Breakdown'!$M:$M,'Work Package Breakdown'!$F:$F,'Summary by organisation'!$B$88,'Work Package Breakdown'!$G:$G,'Summary by organisation'!$D92,'Work Package Breakdown'!$C:$C,AC$21)/1000000</f>
        <v>0</v>
      </c>
      <c r="AD92" s="49">
        <f>SUMIFS('Work Package Breakdown'!$M:$M,'Work Package Breakdown'!$F:$F,'Summary by organisation'!$B$88,'Work Package Breakdown'!$G:$G,'Summary by organisation'!$D92,'Work Package Breakdown'!$C:$C,AD$21)/1000000</f>
        <v>0</v>
      </c>
      <c r="AE92" s="49">
        <f>SUMIFS('Work Package Breakdown'!$M:$M,'Work Package Breakdown'!$F:$F,'Summary by organisation'!$B$88,'Work Package Breakdown'!$G:$G,'Summary by organisation'!$D92,'Work Package Breakdown'!$C:$C,AE$21)/1000000</f>
        <v>0</v>
      </c>
      <c r="AF92" s="49">
        <f>SUMIFS('Work Package Breakdown'!$M:$M,'Work Package Breakdown'!$F:$F,'Summary by organisation'!$B$88,'Work Package Breakdown'!$G:$G,'Summary by organisation'!$D92,'Work Package Breakdown'!$C:$C,AF$21)/1000000</f>
        <v>0</v>
      </c>
      <c r="AG92" s="49">
        <f>SUMIFS('Work Package Breakdown'!$M:$M,'Work Package Breakdown'!$F:$F,'Summary by organisation'!$B$88,'Work Package Breakdown'!$G:$G,'Summary by organisation'!$D92,'Work Package Breakdown'!$C:$C,AG$21)/1000000</f>
        <v>0</v>
      </c>
      <c r="AH92" s="49">
        <f>SUMIFS('Work Package Breakdown'!$M:$M,'Work Package Breakdown'!$F:$F,'Summary by organisation'!$B$88,'Work Package Breakdown'!$G:$G,'Summary by organisation'!$D92,'Work Package Breakdown'!$C:$C,AH$21)/1000000</f>
        <v>0</v>
      </c>
      <c r="AI92" s="49">
        <f>SUMIFS('Work Package Breakdown'!$M:$M,'Work Package Breakdown'!$F:$F,'Summary by organisation'!$B$88,'Work Package Breakdown'!$G:$G,'Summary by organisation'!$D92,'Work Package Breakdown'!$C:$C,AI$21)/1000000</f>
        <v>0</v>
      </c>
      <c r="AJ92" s="49">
        <f>SUMIFS('Work Package Breakdown'!$M:$M,'Work Package Breakdown'!$F:$F,'Summary by organisation'!$B$88,'Work Package Breakdown'!$G:$G,'Summary by organisation'!$D92,'Work Package Breakdown'!$C:$C,AJ$21)/1000000</f>
        <v>0</v>
      </c>
      <c r="AK92" s="49">
        <f>SUMIFS('Work Package Breakdown'!$M:$M,'Work Package Breakdown'!$F:$F,'Summary by organisation'!$B$88,'Work Package Breakdown'!$G:$G,'Summary by organisation'!$D92,'Work Package Breakdown'!$C:$C,AK$21)/1000000</f>
        <v>0</v>
      </c>
      <c r="AL92" s="49">
        <f>SUMIFS('Work Package Breakdown'!$M:$M,'Work Package Breakdown'!$F:$F,'Summary by organisation'!$B$88,'Work Package Breakdown'!$G:$G,'Summary by organisation'!$D92,'Work Package Breakdown'!$C:$C,AL$21)/1000000</f>
        <v>0</v>
      </c>
      <c r="AM92" s="50">
        <f t="shared" si="173"/>
        <v>0</v>
      </c>
    </row>
    <row r="93" spans="2:39">
      <c r="B93" s="89"/>
      <c r="C93" s="92"/>
      <c r="D93" s="57" t="s">
        <v>160</v>
      </c>
      <c r="E93" s="58">
        <f>SUMIFS('Work Package Breakdown'!M:M,'Work Package Breakdown'!$F:$F,'Summary by organisation'!$B$88,'Work Package Breakdown'!$G:$G,'Summary by organisation'!$D93)</f>
        <v>0</v>
      </c>
      <c r="F93" s="58">
        <f>SUMIFS('Work Package Breakdown'!N:N,'Work Package Breakdown'!$F:$F,'Summary by organisation'!$B$88,'Work Package Breakdown'!$G:$G,'Summary by organisation'!$D93)</f>
        <v>0</v>
      </c>
      <c r="G93" s="58">
        <f>SUMIFS('Work Package Breakdown'!O:O,'Work Package Breakdown'!$F:$F,'Summary by organisation'!$B$88,'Work Package Breakdown'!$G:$G,'Summary by organisation'!$D93)</f>
        <v>0</v>
      </c>
      <c r="I93" s="49">
        <f>SUMIFS('Work Package Breakdown'!$M:$M,'Work Package Breakdown'!$F:$F,'Summary by organisation'!$B$88,'Work Package Breakdown'!$G:$G,'Summary by organisation'!$D93,'Work Package Breakdown'!$C:$C,I$21)/1000000</f>
        <v>0</v>
      </c>
      <c r="J93" s="49">
        <f>SUMIFS('Work Package Breakdown'!$M:$M,'Work Package Breakdown'!$F:$F,'Summary by organisation'!$B$88,'Work Package Breakdown'!$G:$G,'Summary by organisation'!$D93,'Work Package Breakdown'!$C:$C,J$21)/1000000</f>
        <v>0</v>
      </c>
      <c r="K93" s="49">
        <f>SUMIFS('Work Package Breakdown'!$M:$M,'Work Package Breakdown'!$F:$F,'Summary by organisation'!$B$88,'Work Package Breakdown'!$G:$G,'Summary by organisation'!$D93,'Work Package Breakdown'!$C:$C,K$21)/1000000</f>
        <v>0</v>
      </c>
      <c r="L93" s="49">
        <f>SUMIFS('Work Package Breakdown'!$M:$M,'Work Package Breakdown'!$F:$F,'Summary by organisation'!$B$88,'Work Package Breakdown'!$G:$G,'Summary by organisation'!$D93,'Work Package Breakdown'!$C:$C,L$21)/1000000</f>
        <v>0</v>
      </c>
      <c r="M93" s="49">
        <f>SUMIFS('Work Package Breakdown'!$M:$M,'Work Package Breakdown'!$F:$F,'Summary by organisation'!$B$88,'Work Package Breakdown'!$G:$G,'Summary by organisation'!$D93,'Work Package Breakdown'!$C:$C,M$21)/1000000</f>
        <v>0</v>
      </c>
      <c r="N93" s="49">
        <f>SUMIFS('Work Package Breakdown'!$M:$M,'Work Package Breakdown'!$F:$F,'Summary by organisation'!$B$88,'Work Package Breakdown'!$G:$G,'Summary by organisation'!$D93,'Work Package Breakdown'!$C:$C,N$21)/1000000</f>
        <v>0</v>
      </c>
      <c r="O93" s="49">
        <f>SUMIFS('Work Package Breakdown'!$M:$M,'Work Package Breakdown'!$F:$F,'Summary by organisation'!$B$88,'Work Package Breakdown'!$G:$G,'Summary by organisation'!$D93,'Work Package Breakdown'!$C:$C,O$21)/1000000</f>
        <v>0</v>
      </c>
      <c r="P93" s="49">
        <f>SUMIFS('Work Package Breakdown'!$M:$M,'Work Package Breakdown'!$F:$F,'Summary by organisation'!$B$88,'Work Package Breakdown'!$G:$G,'Summary by organisation'!$D93,'Work Package Breakdown'!$C:$C,P$21)/1000000</f>
        <v>0</v>
      </c>
      <c r="Q93" s="49">
        <f>SUMIFS('Work Package Breakdown'!$M:$M,'Work Package Breakdown'!$F:$F,'Summary by organisation'!$B$88,'Work Package Breakdown'!$G:$G,'Summary by organisation'!$D93,'Work Package Breakdown'!$C:$C,Q$21)/1000000</f>
        <v>0</v>
      </c>
      <c r="R93" s="49">
        <f>SUMIFS('Work Package Breakdown'!$M:$M,'Work Package Breakdown'!$F:$F,'Summary by organisation'!$B$88,'Work Package Breakdown'!$G:$G,'Summary by organisation'!$D93,'Work Package Breakdown'!$C:$C,R$21)/1000000</f>
        <v>0</v>
      </c>
      <c r="S93" s="49">
        <f>SUMIFS('Work Package Breakdown'!$M:$M,'Work Package Breakdown'!$F:$F,'Summary by organisation'!$B$88,'Work Package Breakdown'!$G:$G,'Summary by organisation'!$D93,'Work Package Breakdown'!$C:$C,S$21)/1000000</f>
        <v>0</v>
      </c>
      <c r="T93" s="49">
        <f>SUMIFS('Work Package Breakdown'!$M:$M,'Work Package Breakdown'!$F:$F,'Summary by organisation'!$B$88,'Work Package Breakdown'!$G:$G,'Summary by organisation'!$D93,'Work Package Breakdown'!$C:$C,T$21)/1000000</f>
        <v>0</v>
      </c>
      <c r="U93" s="49">
        <f>SUMIFS('Work Package Breakdown'!$M:$M,'Work Package Breakdown'!$F:$F,'Summary by organisation'!$B$88,'Work Package Breakdown'!$G:$G,'Summary by organisation'!$D93,'Work Package Breakdown'!$C:$C,U$21)/1000000</f>
        <v>0</v>
      </c>
      <c r="V93" s="49">
        <f>SUMIFS('Work Package Breakdown'!$M:$M,'Work Package Breakdown'!$F:$F,'Summary by organisation'!$B$88,'Work Package Breakdown'!$G:$G,'Summary by organisation'!$D93,'Work Package Breakdown'!$C:$C,V$21)/1000000</f>
        <v>0</v>
      </c>
      <c r="W93" s="49">
        <f>SUMIFS('Work Package Breakdown'!$M:$M,'Work Package Breakdown'!$F:$F,'Summary by organisation'!$B$88,'Work Package Breakdown'!$G:$G,'Summary by organisation'!$D93,'Work Package Breakdown'!$C:$C,W$21)/1000000</f>
        <v>0</v>
      </c>
      <c r="X93" s="49">
        <f>SUMIFS('Work Package Breakdown'!$M:$M,'Work Package Breakdown'!$F:$F,'Summary by organisation'!$B$88,'Work Package Breakdown'!$G:$G,'Summary by organisation'!$D93,'Work Package Breakdown'!$C:$C,X$21)/1000000</f>
        <v>0</v>
      </c>
      <c r="Y93" s="49">
        <f>SUMIFS('Work Package Breakdown'!$M:$M,'Work Package Breakdown'!$F:$F,'Summary by organisation'!$B$88,'Work Package Breakdown'!$G:$G,'Summary by organisation'!$D93,'Work Package Breakdown'!$C:$C,Y$21)/1000000</f>
        <v>0</v>
      </c>
      <c r="Z93" s="49">
        <f>SUMIFS('Work Package Breakdown'!$M:$M,'Work Package Breakdown'!$F:$F,'Summary by organisation'!$B$88,'Work Package Breakdown'!$G:$G,'Summary by organisation'!$D93,'Work Package Breakdown'!$C:$C,Z$21)/1000000</f>
        <v>0</v>
      </c>
      <c r="AA93" s="49">
        <f>SUMIFS('Work Package Breakdown'!$M:$M,'Work Package Breakdown'!$F:$F,'Summary by organisation'!$B$88,'Work Package Breakdown'!$G:$G,'Summary by organisation'!$D93,'Work Package Breakdown'!$C:$C,AA$21)/1000000</f>
        <v>0</v>
      </c>
      <c r="AB93" s="49">
        <f>SUMIFS('Work Package Breakdown'!$M:$M,'Work Package Breakdown'!$F:$F,'Summary by organisation'!$B$88,'Work Package Breakdown'!$G:$G,'Summary by organisation'!$D93,'Work Package Breakdown'!$C:$C,AB$21)/1000000</f>
        <v>0</v>
      </c>
      <c r="AC93" s="49">
        <f>SUMIFS('Work Package Breakdown'!$M:$M,'Work Package Breakdown'!$F:$F,'Summary by organisation'!$B$88,'Work Package Breakdown'!$G:$G,'Summary by organisation'!$D93,'Work Package Breakdown'!$C:$C,AC$21)/1000000</f>
        <v>0</v>
      </c>
      <c r="AD93" s="49">
        <f>SUMIFS('Work Package Breakdown'!$M:$M,'Work Package Breakdown'!$F:$F,'Summary by organisation'!$B$88,'Work Package Breakdown'!$G:$G,'Summary by organisation'!$D93,'Work Package Breakdown'!$C:$C,AD$21)/1000000</f>
        <v>0</v>
      </c>
      <c r="AE93" s="49">
        <f>SUMIFS('Work Package Breakdown'!$M:$M,'Work Package Breakdown'!$F:$F,'Summary by organisation'!$B$88,'Work Package Breakdown'!$G:$G,'Summary by organisation'!$D93,'Work Package Breakdown'!$C:$C,AE$21)/1000000</f>
        <v>0</v>
      </c>
      <c r="AF93" s="49">
        <f>SUMIFS('Work Package Breakdown'!$M:$M,'Work Package Breakdown'!$F:$F,'Summary by organisation'!$B$88,'Work Package Breakdown'!$G:$G,'Summary by organisation'!$D93,'Work Package Breakdown'!$C:$C,AF$21)/1000000</f>
        <v>0</v>
      </c>
      <c r="AG93" s="49">
        <f>SUMIFS('Work Package Breakdown'!$M:$M,'Work Package Breakdown'!$F:$F,'Summary by organisation'!$B$88,'Work Package Breakdown'!$G:$G,'Summary by organisation'!$D93,'Work Package Breakdown'!$C:$C,AG$21)/1000000</f>
        <v>0</v>
      </c>
      <c r="AH93" s="49">
        <f>SUMIFS('Work Package Breakdown'!$M:$M,'Work Package Breakdown'!$F:$F,'Summary by organisation'!$B$88,'Work Package Breakdown'!$G:$G,'Summary by organisation'!$D93,'Work Package Breakdown'!$C:$C,AH$21)/1000000</f>
        <v>0</v>
      </c>
      <c r="AI93" s="49">
        <f>SUMIFS('Work Package Breakdown'!$M:$M,'Work Package Breakdown'!$F:$F,'Summary by organisation'!$B$88,'Work Package Breakdown'!$G:$G,'Summary by organisation'!$D93,'Work Package Breakdown'!$C:$C,AI$21)/1000000</f>
        <v>0</v>
      </c>
      <c r="AJ93" s="49">
        <f>SUMIFS('Work Package Breakdown'!$M:$M,'Work Package Breakdown'!$F:$F,'Summary by organisation'!$B$88,'Work Package Breakdown'!$G:$G,'Summary by organisation'!$D93,'Work Package Breakdown'!$C:$C,AJ$21)/1000000</f>
        <v>0</v>
      </c>
      <c r="AK93" s="49">
        <f>SUMIFS('Work Package Breakdown'!$M:$M,'Work Package Breakdown'!$F:$F,'Summary by organisation'!$B$88,'Work Package Breakdown'!$G:$G,'Summary by organisation'!$D93,'Work Package Breakdown'!$C:$C,AK$21)/1000000</f>
        <v>0</v>
      </c>
      <c r="AL93" s="49">
        <f>SUMIFS('Work Package Breakdown'!$M:$M,'Work Package Breakdown'!$F:$F,'Summary by organisation'!$B$88,'Work Package Breakdown'!$G:$G,'Summary by organisation'!$D93,'Work Package Breakdown'!$C:$C,AL$21)/1000000</f>
        <v>0</v>
      </c>
      <c r="AM93" s="50">
        <f t="shared" si="173"/>
        <v>0</v>
      </c>
    </row>
    <row r="94" spans="2:39">
      <c r="B94" s="89"/>
      <c r="C94" s="92"/>
      <c r="D94" s="57" t="s">
        <v>161</v>
      </c>
      <c r="E94" s="58">
        <f>SUMIFS('Work Package Breakdown'!M:M,'Work Package Breakdown'!$F:$F,'Summary by organisation'!$B$88,'Work Package Breakdown'!$G:$G,'Summary by organisation'!$D94)</f>
        <v>0</v>
      </c>
      <c r="F94" s="58">
        <f>SUMIFS('Work Package Breakdown'!N:N,'Work Package Breakdown'!$F:$F,'Summary by organisation'!$B$88,'Work Package Breakdown'!$G:$G,'Summary by organisation'!$D94)</f>
        <v>0</v>
      </c>
      <c r="G94" s="58">
        <f>SUMIFS('Work Package Breakdown'!O:O,'Work Package Breakdown'!$F:$F,'Summary by organisation'!$B$88,'Work Package Breakdown'!$G:$G,'Summary by organisation'!$D94)</f>
        <v>0</v>
      </c>
      <c r="I94" s="49">
        <f>SUMIFS('Work Package Breakdown'!$M:$M,'Work Package Breakdown'!$F:$F,'Summary by organisation'!$B$88,'Work Package Breakdown'!$G:$G,'Summary by organisation'!$D94,'Work Package Breakdown'!$C:$C,I$21)/1000000</f>
        <v>0</v>
      </c>
      <c r="J94" s="49">
        <f>SUMIFS('Work Package Breakdown'!$M:$M,'Work Package Breakdown'!$F:$F,'Summary by organisation'!$B$88,'Work Package Breakdown'!$G:$G,'Summary by organisation'!$D94,'Work Package Breakdown'!$C:$C,J$21)/1000000</f>
        <v>0</v>
      </c>
      <c r="K94" s="49">
        <f>SUMIFS('Work Package Breakdown'!$M:$M,'Work Package Breakdown'!$F:$F,'Summary by organisation'!$B$88,'Work Package Breakdown'!$G:$G,'Summary by organisation'!$D94,'Work Package Breakdown'!$C:$C,K$21)/1000000</f>
        <v>0</v>
      </c>
      <c r="L94" s="49">
        <f>SUMIFS('Work Package Breakdown'!$M:$M,'Work Package Breakdown'!$F:$F,'Summary by organisation'!$B$88,'Work Package Breakdown'!$G:$G,'Summary by organisation'!$D94,'Work Package Breakdown'!$C:$C,L$21)/1000000</f>
        <v>0</v>
      </c>
      <c r="M94" s="49">
        <f>SUMIFS('Work Package Breakdown'!$M:$M,'Work Package Breakdown'!$F:$F,'Summary by organisation'!$B$88,'Work Package Breakdown'!$G:$G,'Summary by organisation'!$D94,'Work Package Breakdown'!$C:$C,M$21)/1000000</f>
        <v>0</v>
      </c>
      <c r="N94" s="49">
        <f>SUMIFS('Work Package Breakdown'!$M:$M,'Work Package Breakdown'!$F:$F,'Summary by organisation'!$B$88,'Work Package Breakdown'!$G:$G,'Summary by organisation'!$D94,'Work Package Breakdown'!$C:$C,N$21)/1000000</f>
        <v>0</v>
      </c>
      <c r="O94" s="49">
        <f>SUMIFS('Work Package Breakdown'!$M:$M,'Work Package Breakdown'!$F:$F,'Summary by organisation'!$B$88,'Work Package Breakdown'!$G:$G,'Summary by organisation'!$D94,'Work Package Breakdown'!$C:$C,O$21)/1000000</f>
        <v>0</v>
      </c>
      <c r="P94" s="49">
        <f>SUMIFS('Work Package Breakdown'!$M:$M,'Work Package Breakdown'!$F:$F,'Summary by organisation'!$B$88,'Work Package Breakdown'!$G:$G,'Summary by organisation'!$D94,'Work Package Breakdown'!$C:$C,P$21)/1000000</f>
        <v>0</v>
      </c>
      <c r="Q94" s="49">
        <f>SUMIFS('Work Package Breakdown'!$M:$M,'Work Package Breakdown'!$F:$F,'Summary by organisation'!$B$88,'Work Package Breakdown'!$G:$G,'Summary by organisation'!$D94,'Work Package Breakdown'!$C:$C,Q$21)/1000000</f>
        <v>0</v>
      </c>
      <c r="R94" s="49">
        <f>SUMIFS('Work Package Breakdown'!$M:$M,'Work Package Breakdown'!$F:$F,'Summary by organisation'!$B$88,'Work Package Breakdown'!$G:$G,'Summary by organisation'!$D94,'Work Package Breakdown'!$C:$C,R$21)/1000000</f>
        <v>0</v>
      </c>
      <c r="S94" s="49">
        <f>SUMIFS('Work Package Breakdown'!$M:$M,'Work Package Breakdown'!$F:$F,'Summary by organisation'!$B$88,'Work Package Breakdown'!$G:$G,'Summary by organisation'!$D94,'Work Package Breakdown'!$C:$C,S$21)/1000000</f>
        <v>0</v>
      </c>
      <c r="T94" s="49">
        <f>SUMIFS('Work Package Breakdown'!$M:$M,'Work Package Breakdown'!$F:$F,'Summary by organisation'!$B$88,'Work Package Breakdown'!$G:$G,'Summary by organisation'!$D94,'Work Package Breakdown'!$C:$C,T$21)/1000000</f>
        <v>0</v>
      </c>
      <c r="U94" s="49">
        <f>SUMIFS('Work Package Breakdown'!$M:$M,'Work Package Breakdown'!$F:$F,'Summary by organisation'!$B$88,'Work Package Breakdown'!$G:$G,'Summary by organisation'!$D94,'Work Package Breakdown'!$C:$C,U$21)/1000000</f>
        <v>0</v>
      </c>
      <c r="V94" s="49">
        <f>SUMIFS('Work Package Breakdown'!$M:$M,'Work Package Breakdown'!$F:$F,'Summary by organisation'!$B$88,'Work Package Breakdown'!$G:$G,'Summary by organisation'!$D94,'Work Package Breakdown'!$C:$C,V$21)/1000000</f>
        <v>0</v>
      </c>
      <c r="W94" s="49">
        <f>SUMIFS('Work Package Breakdown'!$M:$M,'Work Package Breakdown'!$F:$F,'Summary by organisation'!$B$88,'Work Package Breakdown'!$G:$G,'Summary by organisation'!$D94,'Work Package Breakdown'!$C:$C,W$21)/1000000</f>
        <v>0</v>
      </c>
      <c r="X94" s="49">
        <f>SUMIFS('Work Package Breakdown'!$M:$M,'Work Package Breakdown'!$F:$F,'Summary by organisation'!$B$88,'Work Package Breakdown'!$G:$G,'Summary by organisation'!$D94,'Work Package Breakdown'!$C:$C,X$21)/1000000</f>
        <v>0</v>
      </c>
      <c r="Y94" s="49">
        <f>SUMIFS('Work Package Breakdown'!$M:$M,'Work Package Breakdown'!$F:$F,'Summary by organisation'!$B$88,'Work Package Breakdown'!$G:$G,'Summary by organisation'!$D94,'Work Package Breakdown'!$C:$C,Y$21)/1000000</f>
        <v>0</v>
      </c>
      <c r="Z94" s="49">
        <f>SUMIFS('Work Package Breakdown'!$M:$M,'Work Package Breakdown'!$F:$F,'Summary by organisation'!$B$88,'Work Package Breakdown'!$G:$G,'Summary by organisation'!$D94,'Work Package Breakdown'!$C:$C,Z$21)/1000000</f>
        <v>0</v>
      </c>
      <c r="AA94" s="49">
        <f>SUMIFS('Work Package Breakdown'!$M:$M,'Work Package Breakdown'!$F:$F,'Summary by organisation'!$B$88,'Work Package Breakdown'!$G:$G,'Summary by organisation'!$D94,'Work Package Breakdown'!$C:$C,AA$21)/1000000</f>
        <v>0</v>
      </c>
      <c r="AB94" s="49">
        <f>SUMIFS('Work Package Breakdown'!$M:$M,'Work Package Breakdown'!$F:$F,'Summary by organisation'!$B$88,'Work Package Breakdown'!$G:$G,'Summary by organisation'!$D94,'Work Package Breakdown'!$C:$C,AB$21)/1000000</f>
        <v>0</v>
      </c>
      <c r="AC94" s="49">
        <f>SUMIFS('Work Package Breakdown'!$M:$M,'Work Package Breakdown'!$F:$F,'Summary by organisation'!$B$88,'Work Package Breakdown'!$G:$G,'Summary by organisation'!$D94,'Work Package Breakdown'!$C:$C,AC$21)/1000000</f>
        <v>0</v>
      </c>
      <c r="AD94" s="49">
        <f>SUMIFS('Work Package Breakdown'!$M:$M,'Work Package Breakdown'!$F:$F,'Summary by organisation'!$B$88,'Work Package Breakdown'!$G:$G,'Summary by organisation'!$D94,'Work Package Breakdown'!$C:$C,AD$21)/1000000</f>
        <v>0</v>
      </c>
      <c r="AE94" s="49">
        <f>SUMIFS('Work Package Breakdown'!$M:$M,'Work Package Breakdown'!$F:$F,'Summary by organisation'!$B$88,'Work Package Breakdown'!$G:$G,'Summary by organisation'!$D94,'Work Package Breakdown'!$C:$C,AE$21)/1000000</f>
        <v>0</v>
      </c>
      <c r="AF94" s="49">
        <f>SUMIFS('Work Package Breakdown'!$M:$M,'Work Package Breakdown'!$F:$F,'Summary by organisation'!$B$88,'Work Package Breakdown'!$G:$G,'Summary by organisation'!$D94,'Work Package Breakdown'!$C:$C,AF$21)/1000000</f>
        <v>0</v>
      </c>
      <c r="AG94" s="49">
        <f>SUMIFS('Work Package Breakdown'!$M:$M,'Work Package Breakdown'!$F:$F,'Summary by organisation'!$B$88,'Work Package Breakdown'!$G:$G,'Summary by organisation'!$D94,'Work Package Breakdown'!$C:$C,AG$21)/1000000</f>
        <v>0</v>
      </c>
      <c r="AH94" s="49">
        <f>SUMIFS('Work Package Breakdown'!$M:$M,'Work Package Breakdown'!$F:$F,'Summary by organisation'!$B$88,'Work Package Breakdown'!$G:$G,'Summary by organisation'!$D94,'Work Package Breakdown'!$C:$C,AH$21)/1000000</f>
        <v>0</v>
      </c>
      <c r="AI94" s="49">
        <f>SUMIFS('Work Package Breakdown'!$M:$M,'Work Package Breakdown'!$F:$F,'Summary by organisation'!$B$88,'Work Package Breakdown'!$G:$G,'Summary by organisation'!$D94,'Work Package Breakdown'!$C:$C,AI$21)/1000000</f>
        <v>0</v>
      </c>
      <c r="AJ94" s="49">
        <f>SUMIFS('Work Package Breakdown'!$M:$M,'Work Package Breakdown'!$F:$F,'Summary by organisation'!$B$88,'Work Package Breakdown'!$G:$G,'Summary by organisation'!$D94,'Work Package Breakdown'!$C:$C,AJ$21)/1000000</f>
        <v>0</v>
      </c>
      <c r="AK94" s="49">
        <f>SUMIFS('Work Package Breakdown'!$M:$M,'Work Package Breakdown'!$F:$F,'Summary by organisation'!$B$88,'Work Package Breakdown'!$G:$G,'Summary by organisation'!$D94,'Work Package Breakdown'!$C:$C,AK$21)/1000000</f>
        <v>0</v>
      </c>
      <c r="AL94" s="49">
        <f>SUMIFS('Work Package Breakdown'!$M:$M,'Work Package Breakdown'!$F:$F,'Summary by organisation'!$B$88,'Work Package Breakdown'!$G:$G,'Summary by organisation'!$D94,'Work Package Breakdown'!$C:$C,AL$21)/1000000</f>
        <v>0</v>
      </c>
      <c r="AM94" s="50">
        <f t="shared" si="173"/>
        <v>0</v>
      </c>
    </row>
    <row r="95" spans="2:39">
      <c r="B95" s="90"/>
      <c r="C95" s="93"/>
      <c r="D95" s="59" t="s">
        <v>162</v>
      </c>
      <c r="E95" s="58">
        <f>SUMIFS('Work Package Breakdown'!M:M,'Work Package Breakdown'!$F:$F,'Summary by organisation'!$B$88,'Work Package Breakdown'!$G:$G,'Summary by organisation'!$D95)</f>
        <v>0</v>
      </c>
      <c r="F95" s="58">
        <f>SUMIFS('Work Package Breakdown'!N:N,'Work Package Breakdown'!$F:$F,'Summary by organisation'!$B$88,'Work Package Breakdown'!$G:$G,'Summary by organisation'!$D95)</f>
        <v>0</v>
      </c>
      <c r="G95" s="58">
        <f>SUMIFS('Work Package Breakdown'!O:O,'Work Package Breakdown'!$F:$F,'Summary by organisation'!$B$88,'Work Package Breakdown'!$G:$G,'Summary by organisation'!$D95)</f>
        <v>0</v>
      </c>
      <c r="I95" s="49">
        <f>SUMIFS('Work Package Breakdown'!$M:$M,'Work Package Breakdown'!$F:$F,'Summary by organisation'!$B$88,'Work Package Breakdown'!$G:$G,'Summary by organisation'!$D95,'Work Package Breakdown'!$C:$C,I$21)/1000000</f>
        <v>0</v>
      </c>
      <c r="J95" s="49">
        <f>SUMIFS('Work Package Breakdown'!$M:$M,'Work Package Breakdown'!$F:$F,'Summary by organisation'!$B$88,'Work Package Breakdown'!$G:$G,'Summary by organisation'!$D95,'Work Package Breakdown'!$C:$C,J$21)/1000000</f>
        <v>0</v>
      </c>
      <c r="K95" s="49">
        <f>SUMIFS('Work Package Breakdown'!$M:$M,'Work Package Breakdown'!$F:$F,'Summary by organisation'!$B$88,'Work Package Breakdown'!$G:$G,'Summary by organisation'!$D95,'Work Package Breakdown'!$C:$C,K$21)/1000000</f>
        <v>0</v>
      </c>
      <c r="L95" s="49">
        <f>SUMIFS('Work Package Breakdown'!$M:$M,'Work Package Breakdown'!$F:$F,'Summary by organisation'!$B$88,'Work Package Breakdown'!$G:$G,'Summary by organisation'!$D95,'Work Package Breakdown'!$C:$C,L$21)/1000000</f>
        <v>0</v>
      </c>
      <c r="M95" s="49">
        <f>SUMIFS('Work Package Breakdown'!$M:$M,'Work Package Breakdown'!$F:$F,'Summary by organisation'!$B$88,'Work Package Breakdown'!$G:$G,'Summary by organisation'!$D95,'Work Package Breakdown'!$C:$C,M$21)/1000000</f>
        <v>0</v>
      </c>
      <c r="N95" s="49">
        <f>SUMIFS('Work Package Breakdown'!$M:$M,'Work Package Breakdown'!$F:$F,'Summary by organisation'!$B$88,'Work Package Breakdown'!$G:$G,'Summary by organisation'!$D95,'Work Package Breakdown'!$C:$C,N$21)/1000000</f>
        <v>0</v>
      </c>
      <c r="O95" s="49">
        <f>SUMIFS('Work Package Breakdown'!$M:$M,'Work Package Breakdown'!$F:$F,'Summary by organisation'!$B$88,'Work Package Breakdown'!$G:$G,'Summary by organisation'!$D95,'Work Package Breakdown'!$C:$C,O$21)/1000000</f>
        <v>0</v>
      </c>
      <c r="P95" s="49">
        <f>SUMIFS('Work Package Breakdown'!$M:$M,'Work Package Breakdown'!$F:$F,'Summary by organisation'!$B$88,'Work Package Breakdown'!$G:$G,'Summary by organisation'!$D95,'Work Package Breakdown'!$C:$C,P$21)/1000000</f>
        <v>0</v>
      </c>
      <c r="Q95" s="49">
        <f>SUMIFS('Work Package Breakdown'!$M:$M,'Work Package Breakdown'!$F:$F,'Summary by organisation'!$B$88,'Work Package Breakdown'!$G:$G,'Summary by organisation'!$D95,'Work Package Breakdown'!$C:$C,Q$21)/1000000</f>
        <v>0</v>
      </c>
      <c r="R95" s="49">
        <f>SUMIFS('Work Package Breakdown'!$M:$M,'Work Package Breakdown'!$F:$F,'Summary by organisation'!$B$88,'Work Package Breakdown'!$G:$G,'Summary by organisation'!$D95,'Work Package Breakdown'!$C:$C,R$21)/1000000</f>
        <v>0</v>
      </c>
      <c r="S95" s="49">
        <f>SUMIFS('Work Package Breakdown'!$M:$M,'Work Package Breakdown'!$F:$F,'Summary by organisation'!$B$88,'Work Package Breakdown'!$G:$G,'Summary by organisation'!$D95,'Work Package Breakdown'!$C:$C,S$21)/1000000</f>
        <v>0</v>
      </c>
      <c r="T95" s="49">
        <f>SUMIFS('Work Package Breakdown'!$M:$M,'Work Package Breakdown'!$F:$F,'Summary by organisation'!$B$88,'Work Package Breakdown'!$G:$G,'Summary by organisation'!$D95,'Work Package Breakdown'!$C:$C,T$21)/1000000</f>
        <v>0</v>
      </c>
      <c r="U95" s="49">
        <f>SUMIFS('Work Package Breakdown'!$M:$M,'Work Package Breakdown'!$F:$F,'Summary by organisation'!$B$88,'Work Package Breakdown'!$G:$G,'Summary by organisation'!$D95,'Work Package Breakdown'!$C:$C,U$21)/1000000</f>
        <v>0</v>
      </c>
      <c r="V95" s="49">
        <f>SUMIFS('Work Package Breakdown'!$M:$M,'Work Package Breakdown'!$F:$F,'Summary by organisation'!$B$88,'Work Package Breakdown'!$G:$G,'Summary by organisation'!$D95,'Work Package Breakdown'!$C:$C,V$21)/1000000</f>
        <v>0</v>
      </c>
      <c r="W95" s="49">
        <f>SUMIFS('Work Package Breakdown'!$M:$M,'Work Package Breakdown'!$F:$F,'Summary by organisation'!$B$88,'Work Package Breakdown'!$G:$G,'Summary by organisation'!$D95,'Work Package Breakdown'!$C:$C,W$21)/1000000</f>
        <v>0</v>
      </c>
      <c r="X95" s="49">
        <f>SUMIFS('Work Package Breakdown'!$M:$M,'Work Package Breakdown'!$F:$F,'Summary by organisation'!$B$88,'Work Package Breakdown'!$G:$G,'Summary by organisation'!$D95,'Work Package Breakdown'!$C:$C,X$21)/1000000</f>
        <v>0</v>
      </c>
      <c r="Y95" s="49">
        <f>SUMIFS('Work Package Breakdown'!$M:$M,'Work Package Breakdown'!$F:$F,'Summary by organisation'!$B$88,'Work Package Breakdown'!$G:$G,'Summary by organisation'!$D95,'Work Package Breakdown'!$C:$C,Y$21)/1000000</f>
        <v>0</v>
      </c>
      <c r="Z95" s="49">
        <f>SUMIFS('Work Package Breakdown'!$M:$M,'Work Package Breakdown'!$F:$F,'Summary by organisation'!$B$88,'Work Package Breakdown'!$G:$G,'Summary by organisation'!$D95,'Work Package Breakdown'!$C:$C,Z$21)/1000000</f>
        <v>0</v>
      </c>
      <c r="AA95" s="49">
        <f>SUMIFS('Work Package Breakdown'!$M:$M,'Work Package Breakdown'!$F:$F,'Summary by organisation'!$B$88,'Work Package Breakdown'!$G:$G,'Summary by organisation'!$D95,'Work Package Breakdown'!$C:$C,AA$21)/1000000</f>
        <v>0</v>
      </c>
      <c r="AB95" s="49">
        <f>SUMIFS('Work Package Breakdown'!$M:$M,'Work Package Breakdown'!$F:$F,'Summary by organisation'!$B$88,'Work Package Breakdown'!$G:$G,'Summary by organisation'!$D95,'Work Package Breakdown'!$C:$C,AB$21)/1000000</f>
        <v>0</v>
      </c>
      <c r="AC95" s="49">
        <f>SUMIFS('Work Package Breakdown'!$M:$M,'Work Package Breakdown'!$F:$F,'Summary by organisation'!$B$88,'Work Package Breakdown'!$G:$G,'Summary by organisation'!$D95,'Work Package Breakdown'!$C:$C,AC$21)/1000000</f>
        <v>0</v>
      </c>
      <c r="AD95" s="49">
        <f>SUMIFS('Work Package Breakdown'!$M:$M,'Work Package Breakdown'!$F:$F,'Summary by organisation'!$B$88,'Work Package Breakdown'!$G:$G,'Summary by organisation'!$D95,'Work Package Breakdown'!$C:$C,AD$21)/1000000</f>
        <v>0</v>
      </c>
      <c r="AE95" s="49">
        <f>SUMIFS('Work Package Breakdown'!$M:$M,'Work Package Breakdown'!$F:$F,'Summary by organisation'!$B$88,'Work Package Breakdown'!$G:$G,'Summary by organisation'!$D95,'Work Package Breakdown'!$C:$C,AE$21)/1000000</f>
        <v>0</v>
      </c>
      <c r="AF95" s="49">
        <f>SUMIFS('Work Package Breakdown'!$M:$M,'Work Package Breakdown'!$F:$F,'Summary by organisation'!$B$88,'Work Package Breakdown'!$G:$G,'Summary by organisation'!$D95,'Work Package Breakdown'!$C:$C,AF$21)/1000000</f>
        <v>0</v>
      </c>
      <c r="AG95" s="49">
        <f>SUMIFS('Work Package Breakdown'!$M:$M,'Work Package Breakdown'!$F:$F,'Summary by organisation'!$B$88,'Work Package Breakdown'!$G:$G,'Summary by organisation'!$D95,'Work Package Breakdown'!$C:$C,AG$21)/1000000</f>
        <v>0</v>
      </c>
      <c r="AH95" s="49">
        <f>SUMIFS('Work Package Breakdown'!$M:$M,'Work Package Breakdown'!$F:$F,'Summary by organisation'!$B$88,'Work Package Breakdown'!$G:$G,'Summary by organisation'!$D95,'Work Package Breakdown'!$C:$C,AH$21)/1000000</f>
        <v>0</v>
      </c>
      <c r="AI95" s="49">
        <f>SUMIFS('Work Package Breakdown'!$M:$M,'Work Package Breakdown'!$F:$F,'Summary by organisation'!$B$88,'Work Package Breakdown'!$G:$G,'Summary by organisation'!$D95,'Work Package Breakdown'!$C:$C,AI$21)/1000000</f>
        <v>0</v>
      </c>
      <c r="AJ95" s="49">
        <f>SUMIFS('Work Package Breakdown'!$M:$M,'Work Package Breakdown'!$F:$F,'Summary by organisation'!$B$88,'Work Package Breakdown'!$G:$G,'Summary by organisation'!$D95,'Work Package Breakdown'!$C:$C,AJ$21)/1000000</f>
        <v>0</v>
      </c>
      <c r="AK95" s="49">
        <f>SUMIFS('Work Package Breakdown'!$M:$M,'Work Package Breakdown'!$F:$F,'Summary by organisation'!$B$88,'Work Package Breakdown'!$G:$G,'Summary by organisation'!$D95,'Work Package Breakdown'!$C:$C,AK$21)/1000000</f>
        <v>0</v>
      </c>
      <c r="AL95" s="49">
        <f>SUMIFS('Work Package Breakdown'!$M:$M,'Work Package Breakdown'!$F:$F,'Summary by organisation'!$B$88,'Work Package Breakdown'!$G:$G,'Summary by organisation'!$D95,'Work Package Breakdown'!$C:$C,AL$21)/1000000</f>
        <v>0</v>
      </c>
      <c r="AM95" s="50">
        <f t="shared" si="173"/>
        <v>0</v>
      </c>
    </row>
    <row r="96" spans="2:39">
      <c r="B96" s="6"/>
      <c r="C96" s="60"/>
      <c r="D96" s="61">
        <f>B88</f>
        <v>0</v>
      </c>
      <c r="E96" s="62">
        <f t="shared" ref="E96" si="174">SUM(E88:E95)</f>
        <v>0</v>
      </c>
      <c r="F96" s="62">
        <f t="shared" ref="F96" si="175">SUM(F88:F95)</f>
        <v>0</v>
      </c>
      <c r="G96" s="62">
        <f t="shared" ref="G96" si="176">SUM(G88:G95)</f>
        <v>0</v>
      </c>
      <c r="I96" s="50">
        <f>SUM(I88:I95)</f>
        <v>0</v>
      </c>
      <c r="J96" s="50">
        <f t="shared" ref="J96" si="177">SUM(J88:J95)</f>
        <v>0</v>
      </c>
      <c r="K96" s="50">
        <f t="shared" ref="K96" si="178">SUM(K88:K95)</f>
        <v>0</v>
      </c>
      <c r="L96" s="50">
        <f t="shared" ref="L96" si="179">SUM(L88:L95)</f>
        <v>0</v>
      </c>
      <c r="M96" s="50">
        <f t="shared" ref="M96" si="180">SUM(M88:M95)</f>
        <v>0</v>
      </c>
      <c r="N96" s="50">
        <f t="shared" ref="N96" si="181">SUM(N88:N95)</f>
        <v>0</v>
      </c>
      <c r="O96" s="50">
        <f t="shared" ref="O96" si="182">SUM(O88:O95)</f>
        <v>0</v>
      </c>
      <c r="P96" s="50">
        <f t="shared" ref="P96" si="183">SUM(P88:P95)</f>
        <v>0</v>
      </c>
      <c r="Q96" s="50">
        <f t="shared" ref="Q96" si="184">SUM(Q88:Q95)</f>
        <v>0</v>
      </c>
      <c r="R96" s="50">
        <f t="shared" ref="R96" si="185">SUM(R88:R95)</f>
        <v>0</v>
      </c>
      <c r="S96" s="50">
        <f t="shared" ref="S96" si="186">SUM(S88:S95)</f>
        <v>0</v>
      </c>
      <c r="T96" s="50">
        <f t="shared" ref="T96" si="187">SUM(T88:T95)</f>
        <v>0</v>
      </c>
      <c r="U96" s="50">
        <f t="shared" ref="U96" si="188">SUM(U88:U95)</f>
        <v>0</v>
      </c>
      <c r="V96" s="50">
        <f t="shared" ref="V96" si="189">SUM(V88:V95)</f>
        <v>0</v>
      </c>
      <c r="W96" s="50">
        <f t="shared" ref="W96" si="190">SUM(W88:W95)</f>
        <v>0</v>
      </c>
      <c r="X96" s="50">
        <f t="shared" ref="X96" si="191">SUM(X88:X95)</f>
        <v>0</v>
      </c>
      <c r="Y96" s="50">
        <f t="shared" ref="Y96" si="192">SUM(Y88:Y95)</f>
        <v>0</v>
      </c>
      <c r="Z96" s="50">
        <f t="shared" ref="Z96" si="193">SUM(Z88:Z95)</f>
        <v>0</v>
      </c>
      <c r="AA96" s="50">
        <f t="shared" ref="AA96" si="194">SUM(AA88:AA95)</f>
        <v>0</v>
      </c>
      <c r="AB96" s="50">
        <f t="shared" ref="AB96" si="195">SUM(AB88:AB95)</f>
        <v>0</v>
      </c>
      <c r="AC96" s="50">
        <f t="shared" ref="AC96" si="196">SUM(AC88:AC95)</f>
        <v>0</v>
      </c>
      <c r="AD96" s="50">
        <f t="shared" ref="AD96" si="197">SUM(AD88:AD95)</f>
        <v>0</v>
      </c>
      <c r="AE96" s="50">
        <f t="shared" ref="AE96" si="198">SUM(AE88:AE95)</f>
        <v>0</v>
      </c>
      <c r="AF96" s="50">
        <f t="shared" ref="AF96" si="199">SUM(AF88:AF95)</f>
        <v>0</v>
      </c>
      <c r="AG96" s="50">
        <f t="shared" ref="AG96" si="200">SUM(AG88:AG95)</f>
        <v>0</v>
      </c>
      <c r="AH96" s="50">
        <f t="shared" ref="AH96" si="201">SUM(AH88:AH95)</f>
        <v>0</v>
      </c>
      <c r="AI96" s="50">
        <f t="shared" ref="AI96" si="202">SUM(AI88:AI95)</f>
        <v>0</v>
      </c>
      <c r="AJ96" s="50">
        <f t="shared" ref="AJ96" si="203">SUM(AJ88:AJ95)</f>
        <v>0</v>
      </c>
      <c r="AK96" s="50">
        <f t="shared" ref="AK96" si="204">SUM(AK88:AK95)</f>
        <v>0</v>
      </c>
      <c r="AL96" s="50">
        <f t="shared" ref="AL96" si="205">SUM(AL88:AL95)</f>
        <v>0</v>
      </c>
      <c r="AM96" s="50">
        <f>SUM(I96:AL96)</f>
        <v>0</v>
      </c>
    </row>
    <row r="97" spans="1:39">
      <c r="B97" s="60"/>
      <c r="C97" s="60"/>
      <c r="D97" s="60"/>
      <c r="E97" s="60"/>
      <c r="F97" s="60"/>
      <c r="G97" s="60"/>
    </row>
    <row r="98" spans="1:39" ht="24">
      <c r="B98" s="65" t="s">
        <v>44</v>
      </c>
      <c r="C98" s="65" t="s">
        <v>128</v>
      </c>
      <c r="D98" s="65" t="s">
        <v>154</v>
      </c>
      <c r="E98" s="65" t="s">
        <v>143</v>
      </c>
      <c r="F98" s="65" t="s">
        <v>144</v>
      </c>
      <c r="G98" s="65" t="s">
        <v>74</v>
      </c>
      <c r="I98" s="52" t="s">
        <v>97</v>
      </c>
      <c r="J98" s="52" t="s">
        <v>98</v>
      </c>
      <c r="K98" s="52" t="s">
        <v>99</v>
      </c>
      <c r="L98" s="52" t="s">
        <v>100</v>
      </c>
      <c r="M98" s="52" t="s">
        <v>101</v>
      </c>
      <c r="N98" s="52" t="s">
        <v>102</v>
      </c>
      <c r="O98" s="52" t="s">
        <v>103</v>
      </c>
      <c r="P98" s="52" t="s">
        <v>104</v>
      </c>
      <c r="Q98" s="52" t="s">
        <v>105</v>
      </c>
      <c r="R98" s="52" t="s">
        <v>106</v>
      </c>
      <c r="S98" s="52" t="s">
        <v>107</v>
      </c>
      <c r="T98" s="52" t="s">
        <v>108</v>
      </c>
      <c r="U98" s="52" t="s">
        <v>109</v>
      </c>
      <c r="V98" s="52" t="s">
        <v>110</v>
      </c>
      <c r="W98" s="52" t="s">
        <v>111</v>
      </c>
      <c r="X98" s="52" t="s">
        <v>112</v>
      </c>
      <c r="Y98" s="52" t="s">
        <v>113</v>
      </c>
      <c r="Z98" s="52" t="s">
        <v>114</v>
      </c>
      <c r="AA98" s="52" t="s">
        <v>115</v>
      </c>
      <c r="AB98" s="52" t="s">
        <v>116</v>
      </c>
      <c r="AC98" s="52" t="s">
        <v>117</v>
      </c>
      <c r="AD98" s="52" t="s">
        <v>118</v>
      </c>
      <c r="AE98" s="52" t="s">
        <v>119</v>
      </c>
      <c r="AF98" s="52" t="s">
        <v>120</v>
      </c>
      <c r="AG98" s="52" t="s">
        <v>121</v>
      </c>
      <c r="AH98" s="52" t="s">
        <v>122</v>
      </c>
      <c r="AI98" s="52" t="s">
        <v>123</v>
      </c>
      <c r="AJ98" s="52" t="s">
        <v>124</v>
      </c>
      <c r="AK98" s="52" t="s">
        <v>125</v>
      </c>
      <c r="AL98" s="52" t="s">
        <v>126</v>
      </c>
    </row>
    <row r="99" spans="1:39" ht="15" customHeight="1">
      <c r="B99" s="88">
        <f>B14</f>
        <v>0</v>
      </c>
      <c r="C99" s="91" t="str">
        <f>C14</f>
        <v/>
      </c>
      <c r="D99" s="57" t="s">
        <v>155</v>
      </c>
      <c r="E99" s="58">
        <f>SUMIFS('Work Package Breakdown'!M:M,'Work Package Breakdown'!$F:$F,'Summary by organisation'!$B$99,'Work Package Breakdown'!$G:$G,'Summary by organisation'!$D99)</f>
        <v>0</v>
      </c>
      <c r="F99" s="58">
        <f>SUMIFS('Work Package Breakdown'!N:N,'Work Package Breakdown'!$F:$F,'Summary by organisation'!$B$99,'Work Package Breakdown'!$G:$G,'Summary by organisation'!$D99)</f>
        <v>0</v>
      </c>
      <c r="G99" s="58">
        <f>SUMIFS('Work Package Breakdown'!O:O,'Work Package Breakdown'!$F:$F,'Summary by organisation'!$B$99,'Work Package Breakdown'!$G:$G,'Summary by organisation'!$D99)</f>
        <v>0</v>
      </c>
      <c r="I99" s="49">
        <f>SUMIFS('Work Package Breakdown'!$M:$M,'Work Package Breakdown'!$F:$F,'Summary by organisation'!$B$99,'Work Package Breakdown'!$G:$G,'Summary by organisation'!$D99,'Work Package Breakdown'!$C:$C,I$21)/1000000</f>
        <v>0</v>
      </c>
      <c r="J99" s="49">
        <f>SUMIFS('Work Package Breakdown'!$M:$M,'Work Package Breakdown'!$F:$F,'Summary by organisation'!$B$99,'Work Package Breakdown'!$G:$G,'Summary by organisation'!$D99,'Work Package Breakdown'!$C:$C,J$21)/1000000</f>
        <v>0</v>
      </c>
      <c r="K99" s="49">
        <f>SUMIFS('Work Package Breakdown'!$M:$M,'Work Package Breakdown'!$F:$F,'Summary by organisation'!$B$99,'Work Package Breakdown'!$G:$G,'Summary by organisation'!$D99,'Work Package Breakdown'!$C:$C,K$21)/1000000</f>
        <v>0</v>
      </c>
      <c r="L99" s="49">
        <f>SUMIFS('Work Package Breakdown'!$M:$M,'Work Package Breakdown'!$F:$F,'Summary by organisation'!$B$99,'Work Package Breakdown'!$G:$G,'Summary by organisation'!$D99,'Work Package Breakdown'!$C:$C,L$21)/1000000</f>
        <v>0</v>
      </c>
      <c r="M99" s="49">
        <f>SUMIFS('Work Package Breakdown'!$M:$M,'Work Package Breakdown'!$F:$F,'Summary by organisation'!$B$99,'Work Package Breakdown'!$G:$G,'Summary by organisation'!$D99,'Work Package Breakdown'!$C:$C,M$21)/1000000</f>
        <v>0</v>
      </c>
      <c r="N99" s="49">
        <f>SUMIFS('Work Package Breakdown'!$M:$M,'Work Package Breakdown'!$F:$F,'Summary by organisation'!$B$99,'Work Package Breakdown'!$G:$G,'Summary by organisation'!$D99,'Work Package Breakdown'!$C:$C,N$21)/1000000</f>
        <v>0</v>
      </c>
      <c r="O99" s="49">
        <f>SUMIFS('Work Package Breakdown'!$M:$M,'Work Package Breakdown'!$F:$F,'Summary by organisation'!$B$99,'Work Package Breakdown'!$G:$G,'Summary by organisation'!$D99,'Work Package Breakdown'!$C:$C,O$21)/1000000</f>
        <v>0</v>
      </c>
      <c r="P99" s="49">
        <f>SUMIFS('Work Package Breakdown'!$M:$M,'Work Package Breakdown'!$F:$F,'Summary by organisation'!$B$99,'Work Package Breakdown'!$G:$G,'Summary by organisation'!$D99,'Work Package Breakdown'!$C:$C,P$21)/1000000</f>
        <v>0</v>
      </c>
      <c r="Q99" s="49">
        <f>SUMIFS('Work Package Breakdown'!$M:$M,'Work Package Breakdown'!$F:$F,'Summary by organisation'!$B$99,'Work Package Breakdown'!$G:$G,'Summary by organisation'!$D99,'Work Package Breakdown'!$C:$C,Q$21)/1000000</f>
        <v>0</v>
      </c>
      <c r="R99" s="49">
        <f>SUMIFS('Work Package Breakdown'!$M:$M,'Work Package Breakdown'!$F:$F,'Summary by organisation'!$B$99,'Work Package Breakdown'!$G:$G,'Summary by organisation'!$D99,'Work Package Breakdown'!$C:$C,R$21)/1000000</f>
        <v>0</v>
      </c>
      <c r="S99" s="49">
        <f>SUMIFS('Work Package Breakdown'!$M:$M,'Work Package Breakdown'!$F:$F,'Summary by organisation'!$B$99,'Work Package Breakdown'!$G:$G,'Summary by organisation'!$D99,'Work Package Breakdown'!$C:$C,S$21)/1000000</f>
        <v>0</v>
      </c>
      <c r="T99" s="49">
        <f>SUMIFS('Work Package Breakdown'!$M:$M,'Work Package Breakdown'!$F:$F,'Summary by organisation'!$B$99,'Work Package Breakdown'!$G:$G,'Summary by organisation'!$D99,'Work Package Breakdown'!$C:$C,T$21)/1000000</f>
        <v>0</v>
      </c>
      <c r="U99" s="49">
        <f>SUMIFS('Work Package Breakdown'!$M:$M,'Work Package Breakdown'!$F:$F,'Summary by organisation'!$B$99,'Work Package Breakdown'!$G:$G,'Summary by organisation'!$D99,'Work Package Breakdown'!$C:$C,U$21)/1000000</f>
        <v>0</v>
      </c>
      <c r="V99" s="49">
        <f>SUMIFS('Work Package Breakdown'!$M:$M,'Work Package Breakdown'!$F:$F,'Summary by organisation'!$B$99,'Work Package Breakdown'!$G:$G,'Summary by organisation'!$D99,'Work Package Breakdown'!$C:$C,V$21)/1000000</f>
        <v>0</v>
      </c>
      <c r="W99" s="49">
        <f>SUMIFS('Work Package Breakdown'!$M:$M,'Work Package Breakdown'!$F:$F,'Summary by organisation'!$B$99,'Work Package Breakdown'!$G:$G,'Summary by organisation'!$D99,'Work Package Breakdown'!$C:$C,W$21)/1000000</f>
        <v>0</v>
      </c>
      <c r="X99" s="49">
        <f>SUMIFS('Work Package Breakdown'!$M:$M,'Work Package Breakdown'!$F:$F,'Summary by organisation'!$B$99,'Work Package Breakdown'!$G:$G,'Summary by organisation'!$D99,'Work Package Breakdown'!$C:$C,X$21)/1000000</f>
        <v>0</v>
      </c>
      <c r="Y99" s="49">
        <f>SUMIFS('Work Package Breakdown'!$M:$M,'Work Package Breakdown'!$F:$F,'Summary by organisation'!$B$99,'Work Package Breakdown'!$G:$G,'Summary by organisation'!$D99,'Work Package Breakdown'!$C:$C,Y$21)/1000000</f>
        <v>0</v>
      </c>
      <c r="Z99" s="49">
        <f>SUMIFS('Work Package Breakdown'!$M:$M,'Work Package Breakdown'!$F:$F,'Summary by organisation'!$B$99,'Work Package Breakdown'!$G:$G,'Summary by organisation'!$D99,'Work Package Breakdown'!$C:$C,Z$21)/1000000</f>
        <v>0</v>
      </c>
      <c r="AA99" s="49">
        <f>SUMIFS('Work Package Breakdown'!$M:$M,'Work Package Breakdown'!$F:$F,'Summary by organisation'!$B$99,'Work Package Breakdown'!$G:$G,'Summary by organisation'!$D99,'Work Package Breakdown'!$C:$C,AA$21)/1000000</f>
        <v>0</v>
      </c>
      <c r="AB99" s="49">
        <f>SUMIFS('Work Package Breakdown'!$M:$M,'Work Package Breakdown'!$F:$F,'Summary by organisation'!$B$99,'Work Package Breakdown'!$G:$G,'Summary by organisation'!$D99,'Work Package Breakdown'!$C:$C,AB$21)/1000000</f>
        <v>0</v>
      </c>
      <c r="AC99" s="49">
        <f>SUMIFS('Work Package Breakdown'!$M:$M,'Work Package Breakdown'!$F:$F,'Summary by organisation'!$B$99,'Work Package Breakdown'!$G:$G,'Summary by organisation'!$D99,'Work Package Breakdown'!$C:$C,AC$21)/1000000</f>
        <v>0</v>
      </c>
      <c r="AD99" s="49">
        <f>SUMIFS('Work Package Breakdown'!$M:$M,'Work Package Breakdown'!$F:$F,'Summary by organisation'!$B$99,'Work Package Breakdown'!$G:$G,'Summary by organisation'!$D99,'Work Package Breakdown'!$C:$C,AD$21)/1000000</f>
        <v>0</v>
      </c>
      <c r="AE99" s="49">
        <f>SUMIFS('Work Package Breakdown'!$M:$M,'Work Package Breakdown'!$F:$F,'Summary by organisation'!$B$99,'Work Package Breakdown'!$G:$G,'Summary by organisation'!$D99,'Work Package Breakdown'!$C:$C,AE$21)/1000000</f>
        <v>0</v>
      </c>
      <c r="AF99" s="49">
        <f>SUMIFS('Work Package Breakdown'!$M:$M,'Work Package Breakdown'!$F:$F,'Summary by organisation'!$B$99,'Work Package Breakdown'!$G:$G,'Summary by organisation'!$D99,'Work Package Breakdown'!$C:$C,AF$21)/1000000</f>
        <v>0</v>
      </c>
      <c r="AG99" s="49">
        <f>SUMIFS('Work Package Breakdown'!$M:$M,'Work Package Breakdown'!$F:$F,'Summary by organisation'!$B$99,'Work Package Breakdown'!$G:$G,'Summary by organisation'!$D99,'Work Package Breakdown'!$C:$C,AG$21)/1000000</f>
        <v>0</v>
      </c>
      <c r="AH99" s="49">
        <f>SUMIFS('Work Package Breakdown'!$M:$M,'Work Package Breakdown'!$F:$F,'Summary by organisation'!$B$99,'Work Package Breakdown'!$G:$G,'Summary by organisation'!$D99,'Work Package Breakdown'!$C:$C,AH$21)/1000000</f>
        <v>0</v>
      </c>
      <c r="AI99" s="49">
        <f>SUMIFS('Work Package Breakdown'!$M:$M,'Work Package Breakdown'!$F:$F,'Summary by organisation'!$B$99,'Work Package Breakdown'!$G:$G,'Summary by organisation'!$D99,'Work Package Breakdown'!$C:$C,AI$21)/1000000</f>
        <v>0</v>
      </c>
      <c r="AJ99" s="49">
        <f>SUMIFS('Work Package Breakdown'!$M:$M,'Work Package Breakdown'!$F:$F,'Summary by organisation'!$B$99,'Work Package Breakdown'!$G:$G,'Summary by organisation'!$D99,'Work Package Breakdown'!$C:$C,AJ$21)/1000000</f>
        <v>0</v>
      </c>
      <c r="AK99" s="49">
        <f>SUMIFS('Work Package Breakdown'!$M:$M,'Work Package Breakdown'!$F:$F,'Summary by organisation'!$B$99,'Work Package Breakdown'!$G:$G,'Summary by organisation'!$D99,'Work Package Breakdown'!$C:$C,AK$21)/1000000</f>
        <v>0</v>
      </c>
      <c r="AL99" s="49">
        <f>SUMIFS('Work Package Breakdown'!$M:$M,'Work Package Breakdown'!$F:$F,'Summary by organisation'!$B$99,'Work Package Breakdown'!$G:$G,'Summary by organisation'!$D99,'Work Package Breakdown'!$C:$C,AL$21)/1000000</f>
        <v>0</v>
      </c>
      <c r="AM99" s="50">
        <f t="shared" ref="AM99:AM106" si="206">SUM(I99:AL99)</f>
        <v>0</v>
      </c>
    </row>
    <row r="100" spans="1:39" ht="15" customHeight="1">
      <c r="B100" s="89"/>
      <c r="C100" s="92"/>
      <c r="D100" s="57" t="s">
        <v>156</v>
      </c>
      <c r="E100" s="58">
        <f>SUMIFS('Work Package Breakdown'!M:M,'Work Package Breakdown'!$F:$F,'Summary by organisation'!$B$99,'Work Package Breakdown'!$G:$G,'Summary by organisation'!$D100)</f>
        <v>0</v>
      </c>
      <c r="F100" s="58">
        <f>SUMIFS('Work Package Breakdown'!N:N,'Work Package Breakdown'!$F:$F,'Summary by organisation'!$B$99,'Work Package Breakdown'!$G:$G,'Summary by organisation'!$D100)</f>
        <v>0</v>
      </c>
      <c r="G100" s="58">
        <f>SUMIFS('Work Package Breakdown'!O:O,'Work Package Breakdown'!$F:$F,'Summary by organisation'!$B$99,'Work Package Breakdown'!$G:$G,'Summary by organisation'!$D100)</f>
        <v>0</v>
      </c>
      <c r="I100" s="49">
        <f>SUMIFS('Work Package Breakdown'!$M:$M,'Work Package Breakdown'!$F:$F,'Summary by organisation'!$B$99,'Work Package Breakdown'!$G:$G,'Summary by organisation'!$D100,'Work Package Breakdown'!$C:$C,I$21)/1000000</f>
        <v>0</v>
      </c>
      <c r="J100" s="49">
        <f>SUMIFS('Work Package Breakdown'!$M:$M,'Work Package Breakdown'!$F:$F,'Summary by organisation'!$B$99,'Work Package Breakdown'!$G:$G,'Summary by organisation'!$D100,'Work Package Breakdown'!$C:$C,J$21)/1000000</f>
        <v>0</v>
      </c>
      <c r="K100" s="49">
        <f>SUMIFS('Work Package Breakdown'!$M:$M,'Work Package Breakdown'!$F:$F,'Summary by organisation'!$B$99,'Work Package Breakdown'!$G:$G,'Summary by organisation'!$D100,'Work Package Breakdown'!$C:$C,K$21)/1000000</f>
        <v>0</v>
      </c>
      <c r="L100" s="49">
        <f>SUMIFS('Work Package Breakdown'!$M:$M,'Work Package Breakdown'!$F:$F,'Summary by organisation'!$B$99,'Work Package Breakdown'!$G:$G,'Summary by organisation'!$D100,'Work Package Breakdown'!$C:$C,L$21)/1000000</f>
        <v>0</v>
      </c>
      <c r="M100" s="49">
        <f>SUMIFS('Work Package Breakdown'!$M:$M,'Work Package Breakdown'!$F:$F,'Summary by organisation'!$B$99,'Work Package Breakdown'!$G:$G,'Summary by organisation'!$D100,'Work Package Breakdown'!$C:$C,M$21)/1000000</f>
        <v>0</v>
      </c>
      <c r="N100" s="49">
        <f>SUMIFS('Work Package Breakdown'!$M:$M,'Work Package Breakdown'!$F:$F,'Summary by organisation'!$B$99,'Work Package Breakdown'!$G:$G,'Summary by organisation'!$D100,'Work Package Breakdown'!$C:$C,N$21)/1000000</f>
        <v>0</v>
      </c>
      <c r="O100" s="49">
        <f>SUMIFS('Work Package Breakdown'!$M:$M,'Work Package Breakdown'!$F:$F,'Summary by organisation'!$B$99,'Work Package Breakdown'!$G:$G,'Summary by organisation'!$D100,'Work Package Breakdown'!$C:$C,O$21)/1000000</f>
        <v>0</v>
      </c>
      <c r="P100" s="49">
        <f>SUMIFS('Work Package Breakdown'!$M:$M,'Work Package Breakdown'!$F:$F,'Summary by organisation'!$B$99,'Work Package Breakdown'!$G:$G,'Summary by organisation'!$D100,'Work Package Breakdown'!$C:$C,P$21)/1000000</f>
        <v>0</v>
      </c>
      <c r="Q100" s="49">
        <f>SUMIFS('Work Package Breakdown'!$M:$M,'Work Package Breakdown'!$F:$F,'Summary by organisation'!$B$99,'Work Package Breakdown'!$G:$G,'Summary by organisation'!$D100,'Work Package Breakdown'!$C:$C,Q$21)/1000000</f>
        <v>0</v>
      </c>
      <c r="R100" s="49">
        <f>SUMIFS('Work Package Breakdown'!$M:$M,'Work Package Breakdown'!$F:$F,'Summary by organisation'!$B$99,'Work Package Breakdown'!$G:$G,'Summary by organisation'!$D100,'Work Package Breakdown'!$C:$C,R$21)/1000000</f>
        <v>0</v>
      </c>
      <c r="S100" s="49">
        <f>SUMIFS('Work Package Breakdown'!$M:$M,'Work Package Breakdown'!$F:$F,'Summary by organisation'!$B$99,'Work Package Breakdown'!$G:$G,'Summary by organisation'!$D100,'Work Package Breakdown'!$C:$C,S$21)/1000000</f>
        <v>0</v>
      </c>
      <c r="T100" s="49">
        <f>SUMIFS('Work Package Breakdown'!$M:$M,'Work Package Breakdown'!$F:$F,'Summary by organisation'!$B$99,'Work Package Breakdown'!$G:$G,'Summary by organisation'!$D100,'Work Package Breakdown'!$C:$C,T$21)/1000000</f>
        <v>0</v>
      </c>
      <c r="U100" s="49">
        <f>SUMIFS('Work Package Breakdown'!$M:$M,'Work Package Breakdown'!$F:$F,'Summary by organisation'!$B$99,'Work Package Breakdown'!$G:$G,'Summary by organisation'!$D100,'Work Package Breakdown'!$C:$C,U$21)/1000000</f>
        <v>0</v>
      </c>
      <c r="V100" s="49">
        <f>SUMIFS('Work Package Breakdown'!$M:$M,'Work Package Breakdown'!$F:$F,'Summary by organisation'!$B$99,'Work Package Breakdown'!$G:$G,'Summary by organisation'!$D100,'Work Package Breakdown'!$C:$C,V$21)/1000000</f>
        <v>0</v>
      </c>
      <c r="W100" s="49">
        <f>SUMIFS('Work Package Breakdown'!$M:$M,'Work Package Breakdown'!$F:$F,'Summary by organisation'!$B$99,'Work Package Breakdown'!$G:$G,'Summary by organisation'!$D100,'Work Package Breakdown'!$C:$C,W$21)/1000000</f>
        <v>0</v>
      </c>
      <c r="X100" s="49">
        <f>SUMIFS('Work Package Breakdown'!$M:$M,'Work Package Breakdown'!$F:$F,'Summary by organisation'!$B$99,'Work Package Breakdown'!$G:$G,'Summary by organisation'!$D100,'Work Package Breakdown'!$C:$C,X$21)/1000000</f>
        <v>0</v>
      </c>
      <c r="Y100" s="49">
        <f>SUMIFS('Work Package Breakdown'!$M:$M,'Work Package Breakdown'!$F:$F,'Summary by organisation'!$B$99,'Work Package Breakdown'!$G:$G,'Summary by organisation'!$D100,'Work Package Breakdown'!$C:$C,Y$21)/1000000</f>
        <v>0</v>
      </c>
      <c r="Z100" s="49">
        <f>SUMIFS('Work Package Breakdown'!$M:$M,'Work Package Breakdown'!$F:$F,'Summary by organisation'!$B$99,'Work Package Breakdown'!$G:$G,'Summary by organisation'!$D100,'Work Package Breakdown'!$C:$C,Z$21)/1000000</f>
        <v>0</v>
      </c>
      <c r="AA100" s="49">
        <f>SUMIFS('Work Package Breakdown'!$M:$M,'Work Package Breakdown'!$F:$F,'Summary by organisation'!$B$99,'Work Package Breakdown'!$G:$G,'Summary by organisation'!$D100,'Work Package Breakdown'!$C:$C,AA$21)/1000000</f>
        <v>0</v>
      </c>
      <c r="AB100" s="49">
        <f>SUMIFS('Work Package Breakdown'!$M:$M,'Work Package Breakdown'!$F:$F,'Summary by organisation'!$B$99,'Work Package Breakdown'!$G:$G,'Summary by organisation'!$D100,'Work Package Breakdown'!$C:$C,AB$21)/1000000</f>
        <v>0</v>
      </c>
      <c r="AC100" s="49">
        <f>SUMIFS('Work Package Breakdown'!$M:$M,'Work Package Breakdown'!$F:$F,'Summary by organisation'!$B$99,'Work Package Breakdown'!$G:$G,'Summary by organisation'!$D100,'Work Package Breakdown'!$C:$C,AC$21)/1000000</f>
        <v>0</v>
      </c>
      <c r="AD100" s="49">
        <f>SUMIFS('Work Package Breakdown'!$M:$M,'Work Package Breakdown'!$F:$F,'Summary by organisation'!$B$99,'Work Package Breakdown'!$G:$G,'Summary by organisation'!$D100,'Work Package Breakdown'!$C:$C,AD$21)/1000000</f>
        <v>0</v>
      </c>
      <c r="AE100" s="49">
        <f>SUMIFS('Work Package Breakdown'!$M:$M,'Work Package Breakdown'!$F:$F,'Summary by organisation'!$B$99,'Work Package Breakdown'!$G:$G,'Summary by organisation'!$D100,'Work Package Breakdown'!$C:$C,AE$21)/1000000</f>
        <v>0</v>
      </c>
      <c r="AF100" s="49">
        <f>SUMIFS('Work Package Breakdown'!$M:$M,'Work Package Breakdown'!$F:$F,'Summary by organisation'!$B$99,'Work Package Breakdown'!$G:$G,'Summary by organisation'!$D100,'Work Package Breakdown'!$C:$C,AF$21)/1000000</f>
        <v>0</v>
      </c>
      <c r="AG100" s="49">
        <f>SUMIFS('Work Package Breakdown'!$M:$M,'Work Package Breakdown'!$F:$F,'Summary by organisation'!$B$99,'Work Package Breakdown'!$G:$G,'Summary by organisation'!$D100,'Work Package Breakdown'!$C:$C,AG$21)/1000000</f>
        <v>0</v>
      </c>
      <c r="AH100" s="49">
        <f>SUMIFS('Work Package Breakdown'!$M:$M,'Work Package Breakdown'!$F:$F,'Summary by organisation'!$B$99,'Work Package Breakdown'!$G:$G,'Summary by organisation'!$D100,'Work Package Breakdown'!$C:$C,AH$21)/1000000</f>
        <v>0</v>
      </c>
      <c r="AI100" s="49">
        <f>SUMIFS('Work Package Breakdown'!$M:$M,'Work Package Breakdown'!$F:$F,'Summary by organisation'!$B$99,'Work Package Breakdown'!$G:$G,'Summary by organisation'!$D100,'Work Package Breakdown'!$C:$C,AI$21)/1000000</f>
        <v>0</v>
      </c>
      <c r="AJ100" s="49">
        <f>SUMIFS('Work Package Breakdown'!$M:$M,'Work Package Breakdown'!$F:$F,'Summary by organisation'!$B$99,'Work Package Breakdown'!$G:$G,'Summary by organisation'!$D100,'Work Package Breakdown'!$C:$C,AJ$21)/1000000</f>
        <v>0</v>
      </c>
      <c r="AK100" s="49">
        <f>SUMIFS('Work Package Breakdown'!$M:$M,'Work Package Breakdown'!$F:$F,'Summary by organisation'!$B$99,'Work Package Breakdown'!$G:$G,'Summary by organisation'!$D100,'Work Package Breakdown'!$C:$C,AK$21)/1000000</f>
        <v>0</v>
      </c>
      <c r="AL100" s="49">
        <f>SUMIFS('Work Package Breakdown'!$M:$M,'Work Package Breakdown'!$F:$F,'Summary by organisation'!$B$99,'Work Package Breakdown'!$G:$G,'Summary by organisation'!$D100,'Work Package Breakdown'!$C:$C,AL$21)/1000000</f>
        <v>0</v>
      </c>
      <c r="AM100" s="50">
        <f t="shared" si="206"/>
        <v>0</v>
      </c>
    </row>
    <row r="101" spans="1:39" ht="15" customHeight="1">
      <c r="B101" s="89"/>
      <c r="C101" s="92"/>
      <c r="D101" s="57" t="s">
        <v>157</v>
      </c>
      <c r="E101" s="58">
        <f>SUMIFS('Work Package Breakdown'!M:M,'Work Package Breakdown'!$F:$F,'Summary by organisation'!$B$99,'Work Package Breakdown'!$G:$G,'Summary by organisation'!$D101)</f>
        <v>0</v>
      </c>
      <c r="F101" s="58">
        <f>SUMIFS('Work Package Breakdown'!N:N,'Work Package Breakdown'!$F:$F,'Summary by organisation'!$B$99,'Work Package Breakdown'!$G:$G,'Summary by organisation'!$D101)</f>
        <v>0</v>
      </c>
      <c r="G101" s="58">
        <f>SUMIFS('Work Package Breakdown'!O:O,'Work Package Breakdown'!$F:$F,'Summary by organisation'!$B$99,'Work Package Breakdown'!$G:$G,'Summary by organisation'!$D101)</f>
        <v>0</v>
      </c>
      <c r="I101" s="49">
        <f>SUMIFS('Work Package Breakdown'!$M:$M,'Work Package Breakdown'!$F:$F,'Summary by organisation'!$B$99,'Work Package Breakdown'!$G:$G,'Summary by organisation'!$D101,'Work Package Breakdown'!$C:$C,I$21)/1000000</f>
        <v>0</v>
      </c>
      <c r="J101" s="49">
        <f>SUMIFS('Work Package Breakdown'!$M:$M,'Work Package Breakdown'!$F:$F,'Summary by organisation'!$B$99,'Work Package Breakdown'!$G:$G,'Summary by organisation'!$D101,'Work Package Breakdown'!$C:$C,J$21)/1000000</f>
        <v>0</v>
      </c>
      <c r="K101" s="49">
        <f>SUMIFS('Work Package Breakdown'!$M:$M,'Work Package Breakdown'!$F:$F,'Summary by organisation'!$B$99,'Work Package Breakdown'!$G:$G,'Summary by organisation'!$D101,'Work Package Breakdown'!$C:$C,K$21)/1000000</f>
        <v>0</v>
      </c>
      <c r="L101" s="49">
        <f>SUMIFS('Work Package Breakdown'!$M:$M,'Work Package Breakdown'!$F:$F,'Summary by organisation'!$B$99,'Work Package Breakdown'!$G:$G,'Summary by organisation'!$D101,'Work Package Breakdown'!$C:$C,L$21)/1000000</f>
        <v>0</v>
      </c>
      <c r="M101" s="49">
        <f>SUMIFS('Work Package Breakdown'!$M:$M,'Work Package Breakdown'!$F:$F,'Summary by organisation'!$B$99,'Work Package Breakdown'!$G:$G,'Summary by organisation'!$D101,'Work Package Breakdown'!$C:$C,M$21)/1000000</f>
        <v>0</v>
      </c>
      <c r="N101" s="49">
        <f>SUMIFS('Work Package Breakdown'!$M:$M,'Work Package Breakdown'!$F:$F,'Summary by organisation'!$B$99,'Work Package Breakdown'!$G:$G,'Summary by organisation'!$D101,'Work Package Breakdown'!$C:$C,N$21)/1000000</f>
        <v>0</v>
      </c>
      <c r="O101" s="49">
        <f>SUMIFS('Work Package Breakdown'!$M:$M,'Work Package Breakdown'!$F:$F,'Summary by organisation'!$B$99,'Work Package Breakdown'!$G:$G,'Summary by organisation'!$D101,'Work Package Breakdown'!$C:$C,O$21)/1000000</f>
        <v>0</v>
      </c>
      <c r="P101" s="49">
        <f>SUMIFS('Work Package Breakdown'!$M:$M,'Work Package Breakdown'!$F:$F,'Summary by organisation'!$B$99,'Work Package Breakdown'!$G:$G,'Summary by organisation'!$D101,'Work Package Breakdown'!$C:$C,P$21)/1000000</f>
        <v>0</v>
      </c>
      <c r="Q101" s="49">
        <f>SUMIFS('Work Package Breakdown'!$M:$M,'Work Package Breakdown'!$F:$F,'Summary by organisation'!$B$99,'Work Package Breakdown'!$G:$G,'Summary by organisation'!$D101,'Work Package Breakdown'!$C:$C,Q$21)/1000000</f>
        <v>0</v>
      </c>
      <c r="R101" s="49">
        <f>SUMIFS('Work Package Breakdown'!$M:$M,'Work Package Breakdown'!$F:$F,'Summary by organisation'!$B$99,'Work Package Breakdown'!$G:$G,'Summary by organisation'!$D101,'Work Package Breakdown'!$C:$C,R$21)/1000000</f>
        <v>0</v>
      </c>
      <c r="S101" s="49">
        <f>SUMIFS('Work Package Breakdown'!$M:$M,'Work Package Breakdown'!$F:$F,'Summary by organisation'!$B$99,'Work Package Breakdown'!$G:$G,'Summary by organisation'!$D101,'Work Package Breakdown'!$C:$C,S$21)/1000000</f>
        <v>0</v>
      </c>
      <c r="T101" s="49">
        <f>SUMIFS('Work Package Breakdown'!$M:$M,'Work Package Breakdown'!$F:$F,'Summary by organisation'!$B$99,'Work Package Breakdown'!$G:$G,'Summary by organisation'!$D101,'Work Package Breakdown'!$C:$C,T$21)/1000000</f>
        <v>0</v>
      </c>
      <c r="U101" s="49">
        <f>SUMIFS('Work Package Breakdown'!$M:$M,'Work Package Breakdown'!$F:$F,'Summary by organisation'!$B$99,'Work Package Breakdown'!$G:$G,'Summary by organisation'!$D101,'Work Package Breakdown'!$C:$C,U$21)/1000000</f>
        <v>0</v>
      </c>
      <c r="V101" s="49">
        <f>SUMIFS('Work Package Breakdown'!$M:$M,'Work Package Breakdown'!$F:$F,'Summary by organisation'!$B$99,'Work Package Breakdown'!$G:$G,'Summary by organisation'!$D101,'Work Package Breakdown'!$C:$C,V$21)/1000000</f>
        <v>0</v>
      </c>
      <c r="W101" s="49">
        <f>SUMIFS('Work Package Breakdown'!$M:$M,'Work Package Breakdown'!$F:$F,'Summary by organisation'!$B$99,'Work Package Breakdown'!$G:$G,'Summary by organisation'!$D101,'Work Package Breakdown'!$C:$C,W$21)/1000000</f>
        <v>0</v>
      </c>
      <c r="X101" s="49">
        <f>SUMIFS('Work Package Breakdown'!$M:$M,'Work Package Breakdown'!$F:$F,'Summary by organisation'!$B$99,'Work Package Breakdown'!$G:$G,'Summary by organisation'!$D101,'Work Package Breakdown'!$C:$C,X$21)/1000000</f>
        <v>0</v>
      </c>
      <c r="Y101" s="49">
        <f>SUMIFS('Work Package Breakdown'!$M:$M,'Work Package Breakdown'!$F:$F,'Summary by organisation'!$B$99,'Work Package Breakdown'!$G:$G,'Summary by organisation'!$D101,'Work Package Breakdown'!$C:$C,Y$21)/1000000</f>
        <v>0</v>
      </c>
      <c r="Z101" s="49">
        <f>SUMIFS('Work Package Breakdown'!$M:$M,'Work Package Breakdown'!$F:$F,'Summary by organisation'!$B$99,'Work Package Breakdown'!$G:$G,'Summary by organisation'!$D101,'Work Package Breakdown'!$C:$C,Z$21)/1000000</f>
        <v>0</v>
      </c>
      <c r="AA101" s="49">
        <f>SUMIFS('Work Package Breakdown'!$M:$M,'Work Package Breakdown'!$F:$F,'Summary by organisation'!$B$99,'Work Package Breakdown'!$G:$G,'Summary by organisation'!$D101,'Work Package Breakdown'!$C:$C,AA$21)/1000000</f>
        <v>0</v>
      </c>
      <c r="AB101" s="49">
        <f>SUMIFS('Work Package Breakdown'!$M:$M,'Work Package Breakdown'!$F:$F,'Summary by organisation'!$B$99,'Work Package Breakdown'!$G:$G,'Summary by organisation'!$D101,'Work Package Breakdown'!$C:$C,AB$21)/1000000</f>
        <v>0</v>
      </c>
      <c r="AC101" s="49">
        <f>SUMIFS('Work Package Breakdown'!$M:$M,'Work Package Breakdown'!$F:$F,'Summary by organisation'!$B$99,'Work Package Breakdown'!$G:$G,'Summary by organisation'!$D101,'Work Package Breakdown'!$C:$C,AC$21)/1000000</f>
        <v>0</v>
      </c>
      <c r="AD101" s="49">
        <f>SUMIFS('Work Package Breakdown'!$M:$M,'Work Package Breakdown'!$F:$F,'Summary by organisation'!$B$99,'Work Package Breakdown'!$G:$G,'Summary by organisation'!$D101,'Work Package Breakdown'!$C:$C,AD$21)/1000000</f>
        <v>0</v>
      </c>
      <c r="AE101" s="49">
        <f>SUMIFS('Work Package Breakdown'!$M:$M,'Work Package Breakdown'!$F:$F,'Summary by organisation'!$B$99,'Work Package Breakdown'!$G:$G,'Summary by organisation'!$D101,'Work Package Breakdown'!$C:$C,AE$21)/1000000</f>
        <v>0</v>
      </c>
      <c r="AF101" s="49">
        <f>SUMIFS('Work Package Breakdown'!$M:$M,'Work Package Breakdown'!$F:$F,'Summary by organisation'!$B$99,'Work Package Breakdown'!$G:$G,'Summary by organisation'!$D101,'Work Package Breakdown'!$C:$C,AF$21)/1000000</f>
        <v>0</v>
      </c>
      <c r="AG101" s="49">
        <f>SUMIFS('Work Package Breakdown'!$M:$M,'Work Package Breakdown'!$F:$F,'Summary by organisation'!$B$99,'Work Package Breakdown'!$G:$G,'Summary by organisation'!$D101,'Work Package Breakdown'!$C:$C,AG$21)/1000000</f>
        <v>0</v>
      </c>
      <c r="AH101" s="49">
        <f>SUMIFS('Work Package Breakdown'!$M:$M,'Work Package Breakdown'!$F:$F,'Summary by organisation'!$B$99,'Work Package Breakdown'!$G:$G,'Summary by organisation'!$D101,'Work Package Breakdown'!$C:$C,AH$21)/1000000</f>
        <v>0</v>
      </c>
      <c r="AI101" s="49">
        <f>SUMIFS('Work Package Breakdown'!$M:$M,'Work Package Breakdown'!$F:$F,'Summary by organisation'!$B$99,'Work Package Breakdown'!$G:$G,'Summary by organisation'!$D101,'Work Package Breakdown'!$C:$C,AI$21)/1000000</f>
        <v>0</v>
      </c>
      <c r="AJ101" s="49">
        <f>SUMIFS('Work Package Breakdown'!$M:$M,'Work Package Breakdown'!$F:$F,'Summary by organisation'!$B$99,'Work Package Breakdown'!$G:$G,'Summary by organisation'!$D101,'Work Package Breakdown'!$C:$C,AJ$21)/1000000</f>
        <v>0</v>
      </c>
      <c r="AK101" s="49">
        <f>SUMIFS('Work Package Breakdown'!$M:$M,'Work Package Breakdown'!$F:$F,'Summary by organisation'!$B$99,'Work Package Breakdown'!$G:$G,'Summary by organisation'!$D101,'Work Package Breakdown'!$C:$C,AK$21)/1000000</f>
        <v>0</v>
      </c>
      <c r="AL101" s="49">
        <f>SUMIFS('Work Package Breakdown'!$M:$M,'Work Package Breakdown'!$F:$F,'Summary by organisation'!$B$99,'Work Package Breakdown'!$G:$G,'Summary by organisation'!$D101,'Work Package Breakdown'!$C:$C,AL$21)/1000000</f>
        <v>0</v>
      </c>
      <c r="AM101" s="50">
        <f t="shared" si="206"/>
        <v>0</v>
      </c>
    </row>
    <row r="102" spans="1:39" ht="15" customHeight="1">
      <c r="B102" s="89"/>
      <c r="C102" s="92"/>
      <c r="D102" s="59" t="s">
        <v>158</v>
      </c>
      <c r="E102" s="58">
        <f>SUMIFS('Work Package Breakdown'!M:M,'Work Package Breakdown'!$F:$F,'Summary by organisation'!$B$99,'Work Package Breakdown'!$G:$G,'Summary by organisation'!$D102)</f>
        <v>0</v>
      </c>
      <c r="F102" s="58">
        <f>SUMIFS('Work Package Breakdown'!N:N,'Work Package Breakdown'!$F:$F,'Summary by organisation'!$B$99,'Work Package Breakdown'!$G:$G,'Summary by organisation'!$D102)</f>
        <v>0</v>
      </c>
      <c r="G102" s="58">
        <f>SUMIFS('Work Package Breakdown'!O:O,'Work Package Breakdown'!$F:$F,'Summary by organisation'!$B$99,'Work Package Breakdown'!$G:$G,'Summary by organisation'!$D102)</f>
        <v>0</v>
      </c>
      <c r="I102" s="49">
        <f>SUMIFS('Work Package Breakdown'!$M:$M,'Work Package Breakdown'!$F:$F,'Summary by organisation'!$B$99,'Work Package Breakdown'!$G:$G,'Summary by organisation'!$D102,'Work Package Breakdown'!$C:$C,I$21)/1000000</f>
        <v>0</v>
      </c>
      <c r="J102" s="49">
        <f>SUMIFS('Work Package Breakdown'!$M:$M,'Work Package Breakdown'!$F:$F,'Summary by organisation'!$B$99,'Work Package Breakdown'!$G:$G,'Summary by organisation'!$D102,'Work Package Breakdown'!$C:$C,J$21)/1000000</f>
        <v>0</v>
      </c>
      <c r="K102" s="49">
        <f>SUMIFS('Work Package Breakdown'!$M:$M,'Work Package Breakdown'!$F:$F,'Summary by organisation'!$B$99,'Work Package Breakdown'!$G:$G,'Summary by organisation'!$D102,'Work Package Breakdown'!$C:$C,K$21)/1000000</f>
        <v>0</v>
      </c>
      <c r="L102" s="49">
        <f>SUMIFS('Work Package Breakdown'!$M:$M,'Work Package Breakdown'!$F:$F,'Summary by organisation'!$B$99,'Work Package Breakdown'!$G:$G,'Summary by organisation'!$D102,'Work Package Breakdown'!$C:$C,L$21)/1000000</f>
        <v>0</v>
      </c>
      <c r="M102" s="49">
        <f>SUMIFS('Work Package Breakdown'!$M:$M,'Work Package Breakdown'!$F:$F,'Summary by organisation'!$B$99,'Work Package Breakdown'!$G:$G,'Summary by organisation'!$D102,'Work Package Breakdown'!$C:$C,M$21)/1000000</f>
        <v>0</v>
      </c>
      <c r="N102" s="49">
        <f>SUMIFS('Work Package Breakdown'!$M:$M,'Work Package Breakdown'!$F:$F,'Summary by organisation'!$B$99,'Work Package Breakdown'!$G:$G,'Summary by organisation'!$D102,'Work Package Breakdown'!$C:$C,N$21)/1000000</f>
        <v>0</v>
      </c>
      <c r="O102" s="49">
        <f>SUMIFS('Work Package Breakdown'!$M:$M,'Work Package Breakdown'!$F:$F,'Summary by organisation'!$B$99,'Work Package Breakdown'!$G:$G,'Summary by organisation'!$D102,'Work Package Breakdown'!$C:$C,O$21)/1000000</f>
        <v>0</v>
      </c>
      <c r="P102" s="49">
        <f>SUMIFS('Work Package Breakdown'!$M:$M,'Work Package Breakdown'!$F:$F,'Summary by organisation'!$B$99,'Work Package Breakdown'!$G:$G,'Summary by organisation'!$D102,'Work Package Breakdown'!$C:$C,P$21)/1000000</f>
        <v>0</v>
      </c>
      <c r="Q102" s="49">
        <f>SUMIFS('Work Package Breakdown'!$M:$M,'Work Package Breakdown'!$F:$F,'Summary by organisation'!$B$99,'Work Package Breakdown'!$G:$G,'Summary by organisation'!$D102,'Work Package Breakdown'!$C:$C,Q$21)/1000000</f>
        <v>0</v>
      </c>
      <c r="R102" s="49">
        <f>SUMIFS('Work Package Breakdown'!$M:$M,'Work Package Breakdown'!$F:$F,'Summary by organisation'!$B$99,'Work Package Breakdown'!$G:$G,'Summary by organisation'!$D102,'Work Package Breakdown'!$C:$C,R$21)/1000000</f>
        <v>0</v>
      </c>
      <c r="S102" s="49">
        <f>SUMIFS('Work Package Breakdown'!$M:$M,'Work Package Breakdown'!$F:$F,'Summary by organisation'!$B$99,'Work Package Breakdown'!$G:$G,'Summary by organisation'!$D102,'Work Package Breakdown'!$C:$C,S$21)/1000000</f>
        <v>0</v>
      </c>
      <c r="T102" s="49">
        <f>SUMIFS('Work Package Breakdown'!$M:$M,'Work Package Breakdown'!$F:$F,'Summary by organisation'!$B$99,'Work Package Breakdown'!$G:$G,'Summary by organisation'!$D102,'Work Package Breakdown'!$C:$C,T$21)/1000000</f>
        <v>0</v>
      </c>
      <c r="U102" s="49">
        <f>SUMIFS('Work Package Breakdown'!$M:$M,'Work Package Breakdown'!$F:$F,'Summary by organisation'!$B$99,'Work Package Breakdown'!$G:$G,'Summary by organisation'!$D102,'Work Package Breakdown'!$C:$C,U$21)/1000000</f>
        <v>0</v>
      </c>
      <c r="V102" s="49">
        <f>SUMIFS('Work Package Breakdown'!$M:$M,'Work Package Breakdown'!$F:$F,'Summary by organisation'!$B$99,'Work Package Breakdown'!$G:$G,'Summary by organisation'!$D102,'Work Package Breakdown'!$C:$C,V$21)/1000000</f>
        <v>0</v>
      </c>
      <c r="W102" s="49">
        <f>SUMIFS('Work Package Breakdown'!$M:$M,'Work Package Breakdown'!$F:$F,'Summary by organisation'!$B$99,'Work Package Breakdown'!$G:$G,'Summary by organisation'!$D102,'Work Package Breakdown'!$C:$C,W$21)/1000000</f>
        <v>0</v>
      </c>
      <c r="X102" s="49">
        <f>SUMIFS('Work Package Breakdown'!$M:$M,'Work Package Breakdown'!$F:$F,'Summary by organisation'!$B$99,'Work Package Breakdown'!$G:$G,'Summary by organisation'!$D102,'Work Package Breakdown'!$C:$C,X$21)/1000000</f>
        <v>0</v>
      </c>
      <c r="Y102" s="49">
        <f>SUMIFS('Work Package Breakdown'!$M:$M,'Work Package Breakdown'!$F:$F,'Summary by organisation'!$B$99,'Work Package Breakdown'!$G:$G,'Summary by organisation'!$D102,'Work Package Breakdown'!$C:$C,Y$21)/1000000</f>
        <v>0</v>
      </c>
      <c r="Z102" s="49">
        <f>SUMIFS('Work Package Breakdown'!$M:$M,'Work Package Breakdown'!$F:$F,'Summary by organisation'!$B$99,'Work Package Breakdown'!$G:$G,'Summary by organisation'!$D102,'Work Package Breakdown'!$C:$C,Z$21)/1000000</f>
        <v>0</v>
      </c>
      <c r="AA102" s="49">
        <f>SUMIFS('Work Package Breakdown'!$M:$M,'Work Package Breakdown'!$F:$F,'Summary by organisation'!$B$99,'Work Package Breakdown'!$G:$G,'Summary by organisation'!$D102,'Work Package Breakdown'!$C:$C,AA$21)/1000000</f>
        <v>0</v>
      </c>
      <c r="AB102" s="49">
        <f>SUMIFS('Work Package Breakdown'!$M:$M,'Work Package Breakdown'!$F:$F,'Summary by organisation'!$B$99,'Work Package Breakdown'!$G:$G,'Summary by organisation'!$D102,'Work Package Breakdown'!$C:$C,AB$21)/1000000</f>
        <v>0</v>
      </c>
      <c r="AC102" s="49">
        <f>SUMIFS('Work Package Breakdown'!$M:$M,'Work Package Breakdown'!$F:$F,'Summary by organisation'!$B$99,'Work Package Breakdown'!$G:$G,'Summary by organisation'!$D102,'Work Package Breakdown'!$C:$C,AC$21)/1000000</f>
        <v>0</v>
      </c>
      <c r="AD102" s="49">
        <f>SUMIFS('Work Package Breakdown'!$M:$M,'Work Package Breakdown'!$F:$F,'Summary by organisation'!$B$99,'Work Package Breakdown'!$G:$G,'Summary by organisation'!$D102,'Work Package Breakdown'!$C:$C,AD$21)/1000000</f>
        <v>0</v>
      </c>
      <c r="AE102" s="49">
        <f>SUMIFS('Work Package Breakdown'!$M:$M,'Work Package Breakdown'!$F:$F,'Summary by organisation'!$B$99,'Work Package Breakdown'!$G:$G,'Summary by organisation'!$D102,'Work Package Breakdown'!$C:$C,AE$21)/1000000</f>
        <v>0</v>
      </c>
      <c r="AF102" s="49">
        <f>SUMIFS('Work Package Breakdown'!$M:$M,'Work Package Breakdown'!$F:$F,'Summary by organisation'!$B$99,'Work Package Breakdown'!$G:$G,'Summary by organisation'!$D102,'Work Package Breakdown'!$C:$C,AF$21)/1000000</f>
        <v>0</v>
      </c>
      <c r="AG102" s="49">
        <f>SUMIFS('Work Package Breakdown'!$M:$M,'Work Package Breakdown'!$F:$F,'Summary by organisation'!$B$99,'Work Package Breakdown'!$G:$G,'Summary by organisation'!$D102,'Work Package Breakdown'!$C:$C,AG$21)/1000000</f>
        <v>0</v>
      </c>
      <c r="AH102" s="49">
        <f>SUMIFS('Work Package Breakdown'!$M:$M,'Work Package Breakdown'!$F:$F,'Summary by organisation'!$B$99,'Work Package Breakdown'!$G:$G,'Summary by organisation'!$D102,'Work Package Breakdown'!$C:$C,AH$21)/1000000</f>
        <v>0</v>
      </c>
      <c r="AI102" s="49">
        <f>SUMIFS('Work Package Breakdown'!$M:$M,'Work Package Breakdown'!$F:$F,'Summary by organisation'!$B$99,'Work Package Breakdown'!$G:$G,'Summary by organisation'!$D102,'Work Package Breakdown'!$C:$C,AI$21)/1000000</f>
        <v>0</v>
      </c>
      <c r="AJ102" s="49">
        <f>SUMIFS('Work Package Breakdown'!$M:$M,'Work Package Breakdown'!$F:$F,'Summary by organisation'!$B$99,'Work Package Breakdown'!$G:$G,'Summary by organisation'!$D102,'Work Package Breakdown'!$C:$C,AJ$21)/1000000</f>
        <v>0</v>
      </c>
      <c r="AK102" s="49">
        <f>SUMIFS('Work Package Breakdown'!$M:$M,'Work Package Breakdown'!$F:$F,'Summary by organisation'!$B$99,'Work Package Breakdown'!$G:$G,'Summary by organisation'!$D102,'Work Package Breakdown'!$C:$C,AK$21)/1000000</f>
        <v>0</v>
      </c>
      <c r="AL102" s="49">
        <f>SUMIFS('Work Package Breakdown'!$M:$M,'Work Package Breakdown'!$F:$F,'Summary by organisation'!$B$99,'Work Package Breakdown'!$G:$G,'Summary by organisation'!$D102,'Work Package Breakdown'!$C:$C,AL$21)/1000000</f>
        <v>0</v>
      </c>
      <c r="AM102" s="50">
        <f t="shared" si="206"/>
        <v>0</v>
      </c>
    </row>
    <row r="103" spans="1:39" ht="15" customHeight="1">
      <c r="B103" s="89"/>
      <c r="C103" s="92"/>
      <c r="D103" s="57" t="s">
        <v>159</v>
      </c>
      <c r="E103" s="58">
        <f>SUMIFS('Work Package Breakdown'!M:M,'Work Package Breakdown'!$F:$F,'Summary by organisation'!$B$99,'Work Package Breakdown'!$G:$G,'Summary by organisation'!$D103)</f>
        <v>0</v>
      </c>
      <c r="F103" s="58">
        <f>SUMIFS('Work Package Breakdown'!N:N,'Work Package Breakdown'!$F:$F,'Summary by organisation'!$B$99,'Work Package Breakdown'!$G:$G,'Summary by organisation'!$D103)</f>
        <v>0</v>
      </c>
      <c r="G103" s="58">
        <f>SUMIFS('Work Package Breakdown'!O:O,'Work Package Breakdown'!$F:$F,'Summary by organisation'!$B$99,'Work Package Breakdown'!$G:$G,'Summary by organisation'!$D103)</f>
        <v>0</v>
      </c>
      <c r="I103" s="49">
        <f>SUMIFS('Work Package Breakdown'!$M:$M,'Work Package Breakdown'!$F:$F,'Summary by organisation'!$B$99,'Work Package Breakdown'!$G:$G,'Summary by organisation'!$D103,'Work Package Breakdown'!$C:$C,I$21)/1000000</f>
        <v>0</v>
      </c>
      <c r="J103" s="49">
        <f>SUMIFS('Work Package Breakdown'!$M:$M,'Work Package Breakdown'!$F:$F,'Summary by organisation'!$B$99,'Work Package Breakdown'!$G:$G,'Summary by organisation'!$D103,'Work Package Breakdown'!$C:$C,J$21)/1000000</f>
        <v>0</v>
      </c>
      <c r="K103" s="49">
        <f>SUMIFS('Work Package Breakdown'!$M:$M,'Work Package Breakdown'!$F:$F,'Summary by organisation'!$B$99,'Work Package Breakdown'!$G:$G,'Summary by organisation'!$D103,'Work Package Breakdown'!$C:$C,K$21)/1000000</f>
        <v>0</v>
      </c>
      <c r="L103" s="49">
        <f>SUMIFS('Work Package Breakdown'!$M:$M,'Work Package Breakdown'!$F:$F,'Summary by organisation'!$B$99,'Work Package Breakdown'!$G:$G,'Summary by organisation'!$D103,'Work Package Breakdown'!$C:$C,L$21)/1000000</f>
        <v>0</v>
      </c>
      <c r="M103" s="49">
        <f>SUMIFS('Work Package Breakdown'!$M:$M,'Work Package Breakdown'!$F:$F,'Summary by organisation'!$B$99,'Work Package Breakdown'!$G:$G,'Summary by organisation'!$D103,'Work Package Breakdown'!$C:$C,M$21)/1000000</f>
        <v>0</v>
      </c>
      <c r="N103" s="49">
        <f>SUMIFS('Work Package Breakdown'!$M:$M,'Work Package Breakdown'!$F:$F,'Summary by organisation'!$B$99,'Work Package Breakdown'!$G:$G,'Summary by organisation'!$D103,'Work Package Breakdown'!$C:$C,N$21)/1000000</f>
        <v>0</v>
      </c>
      <c r="O103" s="49">
        <f>SUMIFS('Work Package Breakdown'!$M:$M,'Work Package Breakdown'!$F:$F,'Summary by organisation'!$B$99,'Work Package Breakdown'!$G:$G,'Summary by organisation'!$D103,'Work Package Breakdown'!$C:$C,O$21)/1000000</f>
        <v>0</v>
      </c>
      <c r="P103" s="49">
        <f>SUMIFS('Work Package Breakdown'!$M:$M,'Work Package Breakdown'!$F:$F,'Summary by organisation'!$B$99,'Work Package Breakdown'!$G:$G,'Summary by organisation'!$D103,'Work Package Breakdown'!$C:$C,P$21)/1000000</f>
        <v>0</v>
      </c>
      <c r="Q103" s="49">
        <f>SUMIFS('Work Package Breakdown'!$M:$M,'Work Package Breakdown'!$F:$F,'Summary by organisation'!$B$99,'Work Package Breakdown'!$G:$G,'Summary by organisation'!$D103,'Work Package Breakdown'!$C:$C,Q$21)/1000000</f>
        <v>0</v>
      </c>
      <c r="R103" s="49">
        <f>SUMIFS('Work Package Breakdown'!$M:$M,'Work Package Breakdown'!$F:$F,'Summary by organisation'!$B$99,'Work Package Breakdown'!$G:$G,'Summary by organisation'!$D103,'Work Package Breakdown'!$C:$C,R$21)/1000000</f>
        <v>0</v>
      </c>
      <c r="S103" s="49">
        <f>SUMIFS('Work Package Breakdown'!$M:$M,'Work Package Breakdown'!$F:$F,'Summary by organisation'!$B$99,'Work Package Breakdown'!$G:$G,'Summary by organisation'!$D103,'Work Package Breakdown'!$C:$C,S$21)/1000000</f>
        <v>0</v>
      </c>
      <c r="T103" s="49">
        <f>SUMIFS('Work Package Breakdown'!$M:$M,'Work Package Breakdown'!$F:$F,'Summary by organisation'!$B$99,'Work Package Breakdown'!$G:$G,'Summary by organisation'!$D103,'Work Package Breakdown'!$C:$C,T$21)/1000000</f>
        <v>0</v>
      </c>
      <c r="U103" s="49">
        <f>SUMIFS('Work Package Breakdown'!$M:$M,'Work Package Breakdown'!$F:$F,'Summary by organisation'!$B$99,'Work Package Breakdown'!$G:$G,'Summary by organisation'!$D103,'Work Package Breakdown'!$C:$C,U$21)/1000000</f>
        <v>0</v>
      </c>
      <c r="V103" s="49">
        <f>SUMIFS('Work Package Breakdown'!$M:$M,'Work Package Breakdown'!$F:$F,'Summary by organisation'!$B$99,'Work Package Breakdown'!$G:$G,'Summary by organisation'!$D103,'Work Package Breakdown'!$C:$C,V$21)/1000000</f>
        <v>0</v>
      </c>
      <c r="W103" s="49">
        <f>SUMIFS('Work Package Breakdown'!$M:$M,'Work Package Breakdown'!$F:$F,'Summary by organisation'!$B$99,'Work Package Breakdown'!$G:$G,'Summary by organisation'!$D103,'Work Package Breakdown'!$C:$C,W$21)/1000000</f>
        <v>0</v>
      </c>
      <c r="X103" s="49">
        <f>SUMIFS('Work Package Breakdown'!$M:$M,'Work Package Breakdown'!$F:$F,'Summary by organisation'!$B$99,'Work Package Breakdown'!$G:$G,'Summary by organisation'!$D103,'Work Package Breakdown'!$C:$C,X$21)/1000000</f>
        <v>0</v>
      </c>
      <c r="Y103" s="49">
        <f>SUMIFS('Work Package Breakdown'!$M:$M,'Work Package Breakdown'!$F:$F,'Summary by organisation'!$B$99,'Work Package Breakdown'!$G:$G,'Summary by organisation'!$D103,'Work Package Breakdown'!$C:$C,Y$21)/1000000</f>
        <v>0</v>
      </c>
      <c r="Z103" s="49">
        <f>SUMIFS('Work Package Breakdown'!$M:$M,'Work Package Breakdown'!$F:$F,'Summary by organisation'!$B$99,'Work Package Breakdown'!$G:$G,'Summary by organisation'!$D103,'Work Package Breakdown'!$C:$C,Z$21)/1000000</f>
        <v>0</v>
      </c>
      <c r="AA103" s="49">
        <f>SUMIFS('Work Package Breakdown'!$M:$M,'Work Package Breakdown'!$F:$F,'Summary by organisation'!$B$99,'Work Package Breakdown'!$G:$G,'Summary by organisation'!$D103,'Work Package Breakdown'!$C:$C,AA$21)/1000000</f>
        <v>0</v>
      </c>
      <c r="AB103" s="49">
        <f>SUMIFS('Work Package Breakdown'!$M:$M,'Work Package Breakdown'!$F:$F,'Summary by organisation'!$B$99,'Work Package Breakdown'!$G:$G,'Summary by organisation'!$D103,'Work Package Breakdown'!$C:$C,AB$21)/1000000</f>
        <v>0</v>
      </c>
      <c r="AC103" s="49">
        <f>SUMIFS('Work Package Breakdown'!$M:$M,'Work Package Breakdown'!$F:$F,'Summary by organisation'!$B$99,'Work Package Breakdown'!$G:$G,'Summary by organisation'!$D103,'Work Package Breakdown'!$C:$C,AC$21)/1000000</f>
        <v>0</v>
      </c>
      <c r="AD103" s="49">
        <f>SUMIFS('Work Package Breakdown'!$M:$M,'Work Package Breakdown'!$F:$F,'Summary by organisation'!$B$99,'Work Package Breakdown'!$G:$G,'Summary by organisation'!$D103,'Work Package Breakdown'!$C:$C,AD$21)/1000000</f>
        <v>0</v>
      </c>
      <c r="AE103" s="49">
        <f>SUMIFS('Work Package Breakdown'!$M:$M,'Work Package Breakdown'!$F:$F,'Summary by organisation'!$B$99,'Work Package Breakdown'!$G:$G,'Summary by organisation'!$D103,'Work Package Breakdown'!$C:$C,AE$21)/1000000</f>
        <v>0</v>
      </c>
      <c r="AF103" s="49">
        <f>SUMIFS('Work Package Breakdown'!$M:$M,'Work Package Breakdown'!$F:$F,'Summary by organisation'!$B$99,'Work Package Breakdown'!$G:$G,'Summary by organisation'!$D103,'Work Package Breakdown'!$C:$C,AF$21)/1000000</f>
        <v>0</v>
      </c>
      <c r="AG103" s="49">
        <f>SUMIFS('Work Package Breakdown'!$M:$M,'Work Package Breakdown'!$F:$F,'Summary by organisation'!$B$99,'Work Package Breakdown'!$G:$G,'Summary by organisation'!$D103,'Work Package Breakdown'!$C:$C,AG$21)/1000000</f>
        <v>0</v>
      </c>
      <c r="AH103" s="49">
        <f>SUMIFS('Work Package Breakdown'!$M:$M,'Work Package Breakdown'!$F:$F,'Summary by organisation'!$B$99,'Work Package Breakdown'!$G:$G,'Summary by organisation'!$D103,'Work Package Breakdown'!$C:$C,AH$21)/1000000</f>
        <v>0</v>
      </c>
      <c r="AI103" s="49">
        <f>SUMIFS('Work Package Breakdown'!$M:$M,'Work Package Breakdown'!$F:$F,'Summary by organisation'!$B$99,'Work Package Breakdown'!$G:$G,'Summary by organisation'!$D103,'Work Package Breakdown'!$C:$C,AI$21)/1000000</f>
        <v>0</v>
      </c>
      <c r="AJ103" s="49">
        <f>SUMIFS('Work Package Breakdown'!$M:$M,'Work Package Breakdown'!$F:$F,'Summary by organisation'!$B$99,'Work Package Breakdown'!$G:$G,'Summary by organisation'!$D103,'Work Package Breakdown'!$C:$C,AJ$21)/1000000</f>
        <v>0</v>
      </c>
      <c r="AK103" s="49">
        <f>SUMIFS('Work Package Breakdown'!$M:$M,'Work Package Breakdown'!$F:$F,'Summary by organisation'!$B$99,'Work Package Breakdown'!$G:$G,'Summary by organisation'!$D103,'Work Package Breakdown'!$C:$C,AK$21)/1000000</f>
        <v>0</v>
      </c>
      <c r="AL103" s="49">
        <f>SUMIFS('Work Package Breakdown'!$M:$M,'Work Package Breakdown'!$F:$F,'Summary by organisation'!$B$99,'Work Package Breakdown'!$G:$G,'Summary by organisation'!$D103,'Work Package Breakdown'!$C:$C,AL$21)/1000000</f>
        <v>0</v>
      </c>
      <c r="AM103" s="50">
        <f t="shared" si="206"/>
        <v>0</v>
      </c>
    </row>
    <row r="104" spans="1:39" ht="15" customHeight="1">
      <c r="B104" s="89"/>
      <c r="C104" s="92"/>
      <c r="D104" s="57" t="s">
        <v>160</v>
      </c>
      <c r="E104" s="58">
        <f>SUMIFS('Work Package Breakdown'!M:M,'Work Package Breakdown'!$F:$F,'Summary by organisation'!$B$99,'Work Package Breakdown'!$G:$G,'Summary by organisation'!$D104)</f>
        <v>0</v>
      </c>
      <c r="F104" s="58">
        <f>SUMIFS('Work Package Breakdown'!N:N,'Work Package Breakdown'!$F:$F,'Summary by organisation'!$B$99,'Work Package Breakdown'!$G:$G,'Summary by organisation'!$D104)</f>
        <v>0</v>
      </c>
      <c r="G104" s="58">
        <f>SUMIFS('Work Package Breakdown'!O:O,'Work Package Breakdown'!$F:$F,'Summary by organisation'!$B$99,'Work Package Breakdown'!$G:$G,'Summary by organisation'!$D104)</f>
        <v>0</v>
      </c>
      <c r="I104" s="49">
        <f>SUMIFS('Work Package Breakdown'!$M:$M,'Work Package Breakdown'!$F:$F,'Summary by organisation'!$B$99,'Work Package Breakdown'!$G:$G,'Summary by organisation'!$D104,'Work Package Breakdown'!$C:$C,I$21)/1000000</f>
        <v>0</v>
      </c>
      <c r="J104" s="49">
        <f>SUMIFS('Work Package Breakdown'!$M:$M,'Work Package Breakdown'!$F:$F,'Summary by organisation'!$B$99,'Work Package Breakdown'!$G:$G,'Summary by organisation'!$D104,'Work Package Breakdown'!$C:$C,J$21)/1000000</f>
        <v>0</v>
      </c>
      <c r="K104" s="49">
        <f>SUMIFS('Work Package Breakdown'!$M:$M,'Work Package Breakdown'!$F:$F,'Summary by organisation'!$B$99,'Work Package Breakdown'!$G:$G,'Summary by organisation'!$D104,'Work Package Breakdown'!$C:$C,K$21)/1000000</f>
        <v>0</v>
      </c>
      <c r="L104" s="49">
        <f>SUMIFS('Work Package Breakdown'!$M:$M,'Work Package Breakdown'!$F:$F,'Summary by organisation'!$B$99,'Work Package Breakdown'!$G:$G,'Summary by organisation'!$D104,'Work Package Breakdown'!$C:$C,L$21)/1000000</f>
        <v>0</v>
      </c>
      <c r="M104" s="49">
        <f>SUMIFS('Work Package Breakdown'!$M:$M,'Work Package Breakdown'!$F:$F,'Summary by organisation'!$B$99,'Work Package Breakdown'!$G:$G,'Summary by organisation'!$D104,'Work Package Breakdown'!$C:$C,M$21)/1000000</f>
        <v>0</v>
      </c>
      <c r="N104" s="49">
        <f>SUMIFS('Work Package Breakdown'!$M:$M,'Work Package Breakdown'!$F:$F,'Summary by organisation'!$B$99,'Work Package Breakdown'!$G:$G,'Summary by organisation'!$D104,'Work Package Breakdown'!$C:$C,N$21)/1000000</f>
        <v>0</v>
      </c>
      <c r="O104" s="49">
        <f>SUMIFS('Work Package Breakdown'!$M:$M,'Work Package Breakdown'!$F:$F,'Summary by organisation'!$B$99,'Work Package Breakdown'!$G:$G,'Summary by organisation'!$D104,'Work Package Breakdown'!$C:$C,O$21)/1000000</f>
        <v>0</v>
      </c>
      <c r="P104" s="49">
        <f>SUMIFS('Work Package Breakdown'!$M:$M,'Work Package Breakdown'!$F:$F,'Summary by organisation'!$B$99,'Work Package Breakdown'!$G:$G,'Summary by organisation'!$D104,'Work Package Breakdown'!$C:$C,P$21)/1000000</f>
        <v>0</v>
      </c>
      <c r="Q104" s="49">
        <f>SUMIFS('Work Package Breakdown'!$M:$M,'Work Package Breakdown'!$F:$F,'Summary by organisation'!$B$99,'Work Package Breakdown'!$G:$G,'Summary by organisation'!$D104,'Work Package Breakdown'!$C:$C,Q$21)/1000000</f>
        <v>0</v>
      </c>
      <c r="R104" s="49">
        <f>SUMIFS('Work Package Breakdown'!$M:$M,'Work Package Breakdown'!$F:$F,'Summary by organisation'!$B$99,'Work Package Breakdown'!$G:$G,'Summary by organisation'!$D104,'Work Package Breakdown'!$C:$C,R$21)/1000000</f>
        <v>0</v>
      </c>
      <c r="S104" s="49">
        <f>SUMIFS('Work Package Breakdown'!$M:$M,'Work Package Breakdown'!$F:$F,'Summary by organisation'!$B$99,'Work Package Breakdown'!$G:$G,'Summary by organisation'!$D104,'Work Package Breakdown'!$C:$C,S$21)/1000000</f>
        <v>0</v>
      </c>
      <c r="T104" s="49">
        <f>SUMIFS('Work Package Breakdown'!$M:$M,'Work Package Breakdown'!$F:$F,'Summary by organisation'!$B$99,'Work Package Breakdown'!$G:$G,'Summary by organisation'!$D104,'Work Package Breakdown'!$C:$C,T$21)/1000000</f>
        <v>0</v>
      </c>
      <c r="U104" s="49">
        <f>SUMIFS('Work Package Breakdown'!$M:$M,'Work Package Breakdown'!$F:$F,'Summary by organisation'!$B$99,'Work Package Breakdown'!$G:$G,'Summary by organisation'!$D104,'Work Package Breakdown'!$C:$C,U$21)/1000000</f>
        <v>0</v>
      </c>
      <c r="V104" s="49">
        <f>SUMIFS('Work Package Breakdown'!$M:$M,'Work Package Breakdown'!$F:$F,'Summary by organisation'!$B$99,'Work Package Breakdown'!$G:$G,'Summary by organisation'!$D104,'Work Package Breakdown'!$C:$C,V$21)/1000000</f>
        <v>0</v>
      </c>
      <c r="W104" s="49">
        <f>SUMIFS('Work Package Breakdown'!$M:$M,'Work Package Breakdown'!$F:$F,'Summary by organisation'!$B$99,'Work Package Breakdown'!$G:$G,'Summary by organisation'!$D104,'Work Package Breakdown'!$C:$C,W$21)/1000000</f>
        <v>0</v>
      </c>
      <c r="X104" s="49">
        <f>SUMIFS('Work Package Breakdown'!$M:$M,'Work Package Breakdown'!$F:$F,'Summary by organisation'!$B$99,'Work Package Breakdown'!$G:$G,'Summary by organisation'!$D104,'Work Package Breakdown'!$C:$C,X$21)/1000000</f>
        <v>0</v>
      </c>
      <c r="Y104" s="49">
        <f>SUMIFS('Work Package Breakdown'!$M:$M,'Work Package Breakdown'!$F:$F,'Summary by organisation'!$B$99,'Work Package Breakdown'!$G:$G,'Summary by organisation'!$D104,'Work Package Breakdown'!$C:$C,Y$21)/1000000</f>
        <v>0</v>
      </c>
      <c r="Z104" s="49">
        <f>SUMIFS('Work Package Breakdown'!$M:$M,'Work Package Breakdown'!$F:$F,'Summary by organisation'!$B$99,'Work Package Breakdown'!$G:$G,'Summary by organisation'!$D104,'Work Package Breakdown'!$C:$C,Z$21)/1000000</f>
        <v>0</v>
      </c>
      <c r="AA104" s="49">
        <f>SUMIFS('Work Package Breakdown'!$M:$M,'Work Package Breakdown'!$F:$F,'Summary by organisation'!$B$99,'Work Package Breakdown'!$G:$G,'Summary by organisation'!$D104,'Work Package Breakdown'!$C:$C,AA$21)/1000000</f>
        <v>0</v>
      </c>
      <c r="AB104" s="49">
        <f>SUMIFS('Work Package Breakdown'!$M:$M,'Work Package Breakdown'!$F:$F,'Summary by organisation'!$B$99,'Work Package Breakdown'!$G:$G,'Summary by organisation'!$D104,'Work Package Breakdown'!$C:$C,AB$21)/1000000</f>
        <v>0</v>
      </c>
      <c r="AC104" s="49">
        <f>SUMIFS('Work Package Breakdown'!$M:$M,'Work Package Breakdown'!$F:$F,'Summary by organisation'!$B$99,'Work Package Breakdown'!$G:$G,'Summary by organisation'!$D104,'Work Package Breakdown'!$C:$C,AC$21)/1000000</f>
        <v>0</v>
      </c>
      <c r="AD104" s="49">
        <f>SUMIFS('Work Package Breakdown'!$M:$M,'Work Package Breakdown'!$F:$F,'Summary by organisation'!$B$99,'Work Package Breakdown'!$G:$G,'Summary by organisation'!$D104,'Work Package Breakdown'!$C:$C,AD$21)/1000000</f>
        <v>0</v>
      </c>
      <c r="AE104" s="49">
        <f>SUMIFS('Work Package Breakdown'!$M:$M,'Work Package Breakdown'!$F:$F,'Summary by organisation'!$B$99,'Work Package Breakdown'!$G:$G,'Summary by organisation'!$D104,'Work Package Breakdown'!$C:$C,AE$21)/1000000</f>
        <v>0</v>
      </c>
      <c r="AF104" s="49">
        <f>SUMIFS('Work Package Breakdown'!$M:$M,'Work Package Breakdown'!$F:$F,'Summary by organisation'!$B$99,'Work Package Breakdown'!$G:$G,'Summary by organisation'!$D104,'Work Package Breakdown'!$C:$C,AF$21)/1000000</f>
        <v>0</v>
      </c>
      <c r="AG104" s="49">
        <f>SUMIFS('Work Package Breakdown'!$M:$M,'Work Package Breakdown'!$F:$F,'Summary by organisation'!$B$99,'Work Package Breakdown'!$G:$G,'Summary by organisation'!$D104,'Work Package Breakdown'!$C:$C,AG$21)/1000000</f>
        <v>0</v>
      </c>
      <c r="AH104" s="49">
        <f>SUMIFS('Work Package Breakdown'!$M:$M,'Work Package Breakdown'!$F:$F,'Summary by organisation'!$B$99,'Work Package Breakdown'!$G:$G,'Summary by organisation'!$D104,'Work Package Breakdown'!$C:$C,AH$21)/1000000</f>
        <v>0</v>
      </c>
      <c r="AI104" s="49">
        <f>SUMIFS('Work Package Breakdown'!$M:$M,'Work Package Breakdown'!$F:$F,'Summary by organisation'!$B$99,'Work Package Breakdown'!$G:$G,'Summary by organisation'!$D104,'Work Package Breakdown'!$C:$C,AI$21)/1000000</f>
        <v>0</v>
      </c>
      <c r="AJ104" s="49">
        <f>SUMIFS('Work Package Breakdown'!$M:$M,'Work Package Breakdown'!$F:$F,'Summary by organisation'!$B$99,'Work Package Breakdown'!$G:$G,'Summary by organisation'!$D104,'Work Package Breakdown'!$C:$C,AJ$21)/1000000</f>
        <v>0</v>
      </c>
      <c r="AK104" s="49">
        <f>SUMIFS('Work Package Breakdown'!$M:$M,'Work Package Breakdown'!$F:$F,'Summary by organisation'!$B$99,'Work Package Breakdown'!$G:$G,'Summary by organisation'!$D104,'Work Package Breakdown'!$C:$C,AK$21)/1000000</f>
        <v>0</v>
      </c>
      <c r="AL104" s="49">
        <f>SUMIFS('Work Package Breakdown'!$M:$M,'Work Package Breakdown'!$F:$F,'Summary by organisation'!$B$99,'Work Package Breakdown'!$G:$G,'Summary by organisation'!$D104,'Work Package Breakdown'!$C:$C,AL$21)/1000000</f>
        <v>0</v>
      </c>
      <c r="AM104" s="50">
        <f t="shared" si="206"/>
        <v>0</v>
      </c>
    </row>
    <row r="105" spans="1:39" ht="15" customHeight="1">
      <c r="B105" s="89"/>
      <c r="C105" s="92"/>
      <c r="D105" s="57" t="s">
        <v>161</v>
      </c>
      <c r="E105" s="58">
        <f>SUMIFS('Work Package Breakdown'!M:M,'Work Package Breakdown'!$F:$F,'Summary by organisation'!$B$99,'Work Package Breakdown'!$G:$G,'Summary by organisation'!$D105)</f>
        <v>0</v>
      </c>
      <c r="F105" s="58">
        <f>SUMIFS('Work Package Breakdown'!N:N,'Work Package Breakdown'!$F:$F,'Summary by organisation'!$B$99,'Work Package Breakdown'!$G:$G,'Summary by organisation'!$D105)</f>
        <v>0</v>
      </c>
      <c r="G105" s="58">
        <f>SUMIFS('Work Package Breakdown'!O:O,'Work Package Breakdown'!$F:$F,'Summary by organisation'!$B$99,'Work Package Breakdown'!$G:$G,'Summary by organisation'!$D105)</f>
        <v>0</v>
      </c>
      <c r="I105" s="49">
        <f>SUMIFS('Work Package Breakdown'!$M:$M,'Work Package Breakdown'!$F:$F,'Summary by organisation'!$B$99,'Work Package Breakdown'!$G:$G,'Summary by organisation'!$D105,'Work Package Breakdown'!$C:$C,I$21)/1000000</f>
        <v>0</v>
      </c>
      <c r="J105" s="49">
        <f>SUMIFS('Work Package Breakdown'!$M:$M,'Work Package Breakdown'!$F:$F,'Summary by organisation'!$B$99,'Work Package Breakdown'!$G:$G,'Summary by organisation'!$D105,'Work Package Breakdown'!$C:$C,J$21)/1000000</f>
        <v>0</v>
      </c>
      <c r="K105" s="49">
        <f>SUMIFS('Work Package Breakdown'!$M:$M,'Work Package Breakdown'!$F:$F,'Summary by organisation'!$B$99,'Work Package Breakdown'!$G:$G,'Summary by organisation'!$D105,'Work Package Breakdown'!$C:$C,K$21)/1000000</f>
        <v>0</v>
      </c>
      <c r="L105" s="49">
        <f>SUMIFS('Work Package Breakdown'!$M:$M,'Work Package Breakdown'!$F:$F,'Summary by organisation'!$B$99,'Work Package Breakdown'!$G:$G,'Summary by organisation'!$D105,'Work Package Breakdown'!$C:$C,L$21)/1000000</f>
        <v>0</v>
      </c>
      <c r="M105" s="49">
        <f>SUMIFS('Work Package Breakdown'!$M:$M,'Work Package Breakdown'!$F:$F,'Summary by organisation'!$B$99,'Work Package Breakdown'!$G:$G,'Summary by organisation'!$D105,'Work Package Breakdown'!$C:$C,M$21)/1000000</f>
        <v>0</v>
      </c>
      <c r="N105" s="49">
        <f>SUMIFS('Work Package Breakdown'!$M:$M,'Work Package Breakdown'!$F:$F,'Summary by organisation'!$B$99,'Work Package Breakdown'!$G:$G,'Summary by organisation'!$D105,'Work Package Breakdown'!$C:$C,N$21)/1000000</f>
        <v>0</v>
      </c>
      <c r="O105" s="49">
        <f>SUMIFS('Work Package Breakdown'!$M:$M,'Work Package Breakdown'!$F:$F,'Summary by organisation'!$B$99,'Work Package Breakdown'!$G:$G,'Summary by organisation'!$D105,'Work Package Breakdown'!$C:$C,O$21)/1000000</f>
        <v>0</v>
      </c>
      <c r="P105" s="49">
        <f>SUMIFS('Work Package Breakdown'!$M:$M,'Work Package Breakdown'!$F:$F,'Summary by organisation'!$B$99,'Work Package Breakdown'!$G:$G,'Summary by organisation'!$D105,'Work Package Breakdown'!$C:$C,P$21)/1000000</f>
        <v>0</v>
      </c>
      <c r="Q105" s="49">
        <f>SUMIFS('Work Package Breakdown'!$M:$M,'Work Package Breakdown'!$F:$F,'Summary by organisation'!$B$99,'Work Package Breakdown'!$G:$G,'Summary by organisation'!$D105,'Work Package Breakdown'!$C:$C,Q$21)/1000000</f>
        <v>0</v>
      </c>
      <c r="R105" s="49">
        <f>SUMIFS('Work Package Breakdown'!$M:$M,'Work Package Breakdown'!$F:$F,'Summary by organisation'!$B$99,'Work Package Breakdown'!$G:$G,'Summary by organisation'!$D105,'Work Package Breakdown'!$C:$C,R$21)/1000000</f>
        <v>0</v>
      </c>
      <c r="S105" s="49">
        <f>SUMIFS('Work Package Breakdown'!$M:$M,'Work Package Breakdown'!$F:$F,'Summary by organisation'!$B$99,'Work Package Breakdown'!$G:$G,'Summary by organisation'!$D105,'Work Package Breakdown'!$C:$C,S$21)/1000000</f>
        <v>0</v>
      </c>
      <c r="T105" s="49">
        <f>SUMIFS('Work Package Breakdown'!$M:$M,'Work Package Breakdown'!$F:$F,'Summary by organisation'!$B$99,'Work Package Breakdown'!$G:$G,'Summary by organisation'!$D105,'Work Package Breakdown'!$C:$C,T$21)/1000000</f>
        <v>0</v>
      </c>
      <c r="U105" s="49">
        <f>SUMIFS('Work Package Breakdown'!$M:$M,'Work Package Breakdown'!$F:$F,'Summary by organisation'!$B$99,'Work Package Breakdown'!$G:$G,'Summary by organisation'!$D105,'Work Package Breakdown'!$C:$C,U$21)/1000000</f>
        <v>0</v>
      </c>
      <c r="V105" s="49">
        <f>SUMIFS('Work Package Breakdown'!$M:$M,'Work Package Breakdown'!$F:$F,'Summary by organisation'!$B$99,'Work Package Breakdown'!$G:$G,'Summary by organisation'!$D105,'Work Package Breakdown'!$C:$C,V$21)/1000000</f>
        <v>0</v>
      </c>
      <c r="W105" s="49">
        <f>SUMIFS('Work Package Breakdown'!$M:$M,'Work Package Breakdown'!$F:$F,'Summary by organisation'!$B$99,'Work Package Breakdown'!$G:$G,'Summary by organisation'!$D105,'Work Package Breakdown'!$C:$C,W$21)/1000000</f>
        <v>0</v>
      </c>
      <c r="X105" s="49">
        <f>SUMIFS('Work Package Breakdown'!$M:$M,'Work Package Breakdown'!$F:$F,'Summary by organisation'!$B$99,'Work Package Breakdown'!$G:$G,'Summary by organisation'!$D105,'Work Package Breakdown'!$C:$C,X$21)/1000000</f>
        <v>0</v>
      </c>
      <c r="Y105" s="49">
        <f>SUMIFS('Work Package Breakdown'!$M:$M,'Work Package Breakdown'!$F:$F,'Summary by organisation'!$B$99,'Work Package Breakdown'!$G:$G,'Summary by organisation'!$D105,'Work Package Breakdown'!$C:$C,Y$21)/1000000</f>
        <v>0</v>
      </c>
      <c r="Z105" s="49">
        <f>SUMIFS('Work Package Breakdown'!$M:$M,'Work Package Breakdown'!$F:$F,'Summary by organisation'!$B$99,'Work Package Breakdown'!$G:$G,'Summary by organisation'!$D105,'Work Package Breakdown'!$C:$C,Z$21)/1000000</f>
        <v>0</v>
      </c>
      <c r="AA105" s="49">
        <f>SUMIFS('Work Package Breakdown'!$M:$M,'Work Package Breakdown'!$F:$F,'Summary by organisation'!$B$99,'Work Package Breakdown'!$G:$G,'Summary by organisation'!$D105,'Work Package Breakdown'!$C:$C,AA$21)/1000000</f>
        <v>0</v>
      </c>
      <c r="AB105" s="49">
        <f>SUMIFS('Work Package Breakdown'!$M:$M,'Work Package Breakdown'!$F:$F,'Summary by organisation'!$B$99,'Work Package Breakdown'!$G:$G,'Summary by organisation'!$D105,'Work Package Breakdown'!$C:$C,AB$21)/1000000</f>
        <v>0</v>
      </c>
      <c r="AC105" s="49">
        <f>SUMIFS('Work Package Breakdown'!$M:$M,'Work Package Breakdown'!$F:$F,'Summary by organisation'!$B$99,'Work Package Breakdown'!$G:$G,'Summary by organisation'!$D105,'Work Package Breakdown'!$C:$C,AC$21)/1000000</f>
        <v>0</v>
      </c>
      <c r="AD105" s="49">
        <f>SUMIFS('Work Package Breakdown'!$M:$M,'Work Package Breakdown'!$F:$F,'Summary by organisation'!$B$99,'Work Package Breakdown'!$G:$G,'Summary by organisation'!$D105,'Work Package Breakdown'!$C:$C,AD$21)/1000000</f>
        <v>0</v>
      </c>
      <c r="AE105" s="49">
        <f>SUMIFS('Work Package Breakdown'!$M:$M,'Work Package Breakdown'!$F:$F,'Summary by organisation'!$B$99,'Work Package Breakdown'!$G:$G,'Summary by organisation'!$D105,'Work Package Breakdown'!$C:$C,AE$21)/1000000</f>
        <v>0</v>
      </c>
      <c r="AF105" s="49">
        <f>SUMIFS('Work Package Breakdown'!$M:$M,'Work Package Breakdown'!$F:$F,'Summary by organisation'!$B$99,'Work Package Breakdown'!$G:$G,'Summary by organisation'!$D105,'Work Package Breakdown'!$C:$C,AF$21)/1000000</f>
        <v>0</v>
      </c>
      <c r="AG105" s="49">
        <f>SUMIFS('Work Package Breakdown'!$M:$M,'Work Package Breakdown'!$F:$F,'Summary by organisation'!$B$99,'Work Package Breakdown'!$G:$G,'Summary by organisation'!$D105,'Work Package Breakdown'!$C:$C,AG$21)/1000000</f>
        <v>0</v>
      </c>
      <c r="AH105" s="49">
        <f>SUMIFS('Work Package Breakdown'!$M:$M,'Work Package Breakdown'!$F:$F,'Summary by organisation'!$B$99,'Work Package Breakdown'!$G:$G,'Summary by organisation'!$D105,'Work Package Breakdown'!$C:$C,AH$21)/1000000</f>
        <v>0</v>
      </c>
      <c r="AI105" s="49">
        <f>SUMIFS('Work Package Breakdown'!$M:$M,'Work Package Breakdown'!$F:$F,'Summary by organisation'!$B$99,'Work Package Breakdown'!$G:$G,'Summary by organisation'!$D105,'Work Package Breakdown'!$C:$C,AI$21)/1000000</f>
        <v>0</v>
      </c>
      <c r="AJ105" s="49">
        <f>SUMIFS('Work Package Breakdown'!$M:$M,'Work Package Breakdown'!$F:$F,'Summary by organisation'!$B$99,'Work Package Breakdown'!$G:$G,'Summary by organisation'!$D105,'Work Package Breakdown'!$C:$C,AJ$21)/1000000</f>
        <v>0</v>
      </c>
      <c r="AK105" s="49">
        <f>SUMIFS('Work Package Breakdown'!$M:$M,'Work Package Breakdown'!$F:$F,'Summary by organisation'!$B$99,'Work Package Breakdown'!$G:$G,'Summary by organisation'!$D105,'Work Package Breakdown'!$C:$C,AK$21)/1000000</f>
        <v>0</v>
      </c>
      <c r="AL105" s="49">
        <f>SUMIFS('Work Package Breakdown'!$M:$M,'Work Package Breakdown'!$F:$F,'Summary by organisation'!$B$99,'Work Package Breakdown'!$G:$G,'Summary by organisation'!$D105,'Work Package Breakdown'!$C:$C,AL$21)/1000000</f>
        <v>0</v>
      </c>
      <c r="AM105" s="50">
        <f t="shared" si="206"/>
        <v>0</v>
      </c>
    </row>
    <row r="106" spans="1:39" ht="15" customHeight="1">
      <c r="B106" s="90"/>
      <c r="C106" s="93"/>
      <c r="D106" s="59" t="s">
        <v>162</v>
      </c>
      <c r="E106" s="58">
        <f>SUMIFS('Work Package Breakdown'!M:M,'Work Package Breakdown'!$F:$F,'Summary by organisation'!$B$99,'Work Package Breakdown'!$G:$G,'Summary by organisation'!$D106)</f>
        <v>0</v>
      </c>
      <c r="F106" s="58">
        <f>SUMIFS('Work Package Breakdown'!N:N,'Work Package Breakdown'!$F:$F,'Summary by organisation'!$B$99,'Work Package Breakdown'!$G:$G,'Summary by organisation'!$D106)</f>
        <v>0</v>
      </c>
      <c r="G106" s="58">
        <f>SUMIFS('Work Package Breakdown'!O:O,'Work Package Breakdown'!$F:$F,'Summary by organisation'!$B$99,'Work Package Breakdown'!$G:$G,'Summary by organisation'!$D106)</f>
        <v>0</v>
      </c>
      <c r="I106" s="49">
        <f>SUMIFS('Work Package Breakdown'!$M:$M,'Work Package Breakdown'!$F:$F,'Summary by organisation'!$B$99,'Work Package Breakdown'!$G:$G,'Summary by organisation'!$D106,'Work Package Breakdown'!$C:$C,I$21)/1000000</f>
        <v>0</v>
      </c>
      <c r="J106" s="49">
        <f>SUMIFS('Work Package Breakdown'!$M:$M,'Work Package Breakdown'!$F:$F,'Summary by organisation'!$B$99,'Work Package Breakdown'!$G:$G,'Summary by organisation'!$D106,'Work Package Breakdown'!$C:$C,J$21)/1000000</f>
        <v>0</v>
      </c>
      <c r="K106" s="49">
        <f>SUMIFS('Work Package Breakdown'!$M:$M,'Work Package Breakdown'!$F:$F,'Summary by organisation'!$B$99,'Work Package Breakdown'!$G:$G,'Summary by organisation'!$D106,'Work Package Breakdown'!$C:$C,K$21)/1000000</f>
        <v>0</v>
      </c>
      <c r="L106" s="49">
        <f>SUMIFS('Work Package Breakdown'!$M:$M,'Work Package Breakdown'!$F:$F,'Summary by organisation'!$B$99,'Work Package Breakdown'!$G:$G,'Summary by organisation'!$D106,'Work Package Breakdown'!$C:$C,L$21)/1000000</f>
        <v>0</v>
      </c>
      <c r="M106" s="49">
        <f>SUMIFS('Work Package Breakdown'!$M:$M,'Work Package Breakdown'!$F:$F,'Summary by organisation'!$B$99,'Work Package Breakdown'!$G:$G,'Summary by organisation'!$D106,'Work Package Breakdown'!$C:$C,M$21)/1000000</f>
        <v>0</v>
      </c>
      <c r="N106" s="49">
        <f>SUMIFS('Work Package Breakdown'!$M:$M,'Work Package Breakdown'!$F:$F,'Summary by organisation'!$B$99,'Work Package Breakdown'!$G:$G,'Summary by organisation'!$D106,'Work Package Breakdown'!$C:$C,N$21)/1000000</f>
        <v>0</v>
      </c>
      <c r="O106" s="49">
        <f>SUMIFS('Work Package Breakdown'!$M:$M,'Work Package Breakdown'!$F:$F,'Summary by organisation'!$B$99,'Work Package Breakdown'!$G:$G,'Summary by organisation'!$D106,'Work Package Breakdown'!$C:$C,O$21)/1000000</f>
        <v>0</v>
      </c>
      <c r="P106" s="49">
        <f>SUMIFS('Work Package Breakdown'!$M:$M,'Work Package Breakdown'!$F:$F,'Summary by organisation'!$B$99,'Work Package Breakdown'!$G:$G,'Summary by organisation'!$D106,'Work Package Breakdown'!$C:$C,P$21)/1000000</f>
        <v>0</v>
      </c>
      <c r="Q106" s="49">
        <f>SUMIFS('Work Package Breakdown'!$M:$M,'Work Package Breakdown'!$F:$F,'Summary by organisation'!$B$99,'Work Package Breakdown'!$G:$G,'Summary by organisation'!$D106,'Work Package Breakdown'!$C:$C,Q$21)/1000000</f>
        <v>0</v>
      </c>
      <c r="R106" s="49">
        <f>SUMIFS('Work Package Breakdown'!$M:$M,'Work Package Breakdown'!$F:$F,'Summary by organisation'!$B$99,'Work Package Breakdown'!$G:$G,'Summary by organisation'!$D106,'Work Package Breakdown'!$C:$C,R$21)/1000000</f>
        <v>0</v>
      </c>
      <c r="S106" s="49">
        <f>SUMIFS('Work Package Breakdown'!$M:$M,'Work Package Breakdown'!$F:$F,'Summary by organisation'!$B$99,'Work Package Breakdown'!$G:$G,'Summary by organisation'!$D106,'Work Package Breakdown'!$C:$C,S$21)/1000000</f>
        <v>0</v>
      </c>
      <c r="T106" s="49">
        <f>SUMIFS('Work Package Breakdown'!$M:$M,'Work Package Breakdown'!$F:$F,'Summary by organisation'!$B$99,'Work Package Breakdown'!$G:$G,'Summary by organisation'!$D106,'Work Package Breakdown'!$C:$C,T$21)/1000000</f>
        <v>0</v>
      </c>
      <c r="U106" s="49">
        <f>SUMIFS('Work Package Breakdown'!$M:$M,'Work Package Breakdown'!$F:$F,'Summary by organisation'!$B$99,'Work Package Breakdown'!$G:$G,'Summary by organisation'!$D106,'Work Package Breakdown'!$C:$C,U$21)/1000000</f>
        <v>0</v>
      </c>
      <c r="V106" s="49">
        <f>SUMIFS('Work Package Breakdown'!$M:$M,'Work Package Breakdown'!$F:$F,'Summary by organisation'!$B$99,'Work Package Breakdown'!$G:$G,'Summary by organisation'!$D106,'Work Package Breakdown'!$C:$C,V$21)/1000000</f>
        <v>0</v>
      </c>
      <c r="W106" s="49">
        <f>SUMIFS('Work Package Breakdown'!$M:$M,'Work Package Breakdown'!$F:$F,'Summary by organisation'!$B$99,'Work Package Breakdown'!$G:$G,'Summary by organisation'!$D106,'Work Package Breakdown'!$C:$C,W$21)/1000000</f>
        <v>0</v>
      </c>
      <c r="X106" s="49">
        <f>SUMIFS('Work Package Breakdown'!$M:$M,'Work Package Breakdown'!$F:$F,'Summary by organisation'!$B$99,'Work Package Breakdown'!$G:$G,'Summary by organisation'!$D106,'Work Package Breakdown'!$C:$C,X$21)/1000000</f>
        <v>0</v>
      </c>
      <c r="Y106" s="49">
        <f>SUMIFS('Work Package Breakdown'!$M:$M,'Work Package Breakdown'!$F:$F,'Summary by organisation'!$B$99,'Work Package Breakdown'!$G:$G,'Summary by organisation'!$D106,'Work Package Breakdown'!$C:$C,Y$21)/1000000</f>
        <v>0</v>
      </c>
      <c r="Z106" s="49">
        <f>SUMIFS('Work Package Breakdown'!$M:$M,'Work Package Breakdown'!$F:$F,'Summary by organisation'!$B$99,'Work Package Breakdown'!$G:$G,'Summary by organisation'!$D106,'Work Package Breakdown'!$C:$C,Z$21)/1000000</f>
        <v>0</v>
      </c>
      <c r="AA106" s="49">
        <f>SUMIFS('Work Package Breakdown'!$M:$M,'Work Package Breakdown'!$F:$F,'Summary by organisation'!$B$99,'Work Package Breakdown'!$G:$G,'Summary by organisation'!$D106,'Work Package Breakdown'!$C:$C,AA$21)/1000000</f>
        <v>0</v>
      </c>
      <c r="AB106" s="49">
        <f>SUMIFS('Work Package Breakdown'!$M:$M,'Work Package Breakdown'!$F:$F,'Summary by organisation'!$B$99,'Work Package Breakdown'!$G:$G,'Summary by organisation'!$D106,'Work Package Breakdown'!$C:$C,AB$21)/1000000</f>
        <v>0</v>
      </c>
      <c r="AC106" s="49">
        <f>SUMIFS('Work Package Breakdown'!$M:$M,'Work Package Breakdown'!$F:$F,'Summary by organisation'!$B$99,'Work Package Breakdown'!$G:$G,'Summary by organisation'!$D106,'Work Package Breakdown'!$C:$C,AC$21)/1000000</f>
        <v>0</v>
      </c>
      <c r="AD106" s="49">
        <f>SUMIFS('Work Package Breakdown'!$M:$M,'Work Package Breakdown'!$F:$F,'Summary by organisation'!$B$99,'Work Package Breakdown'!$G:$G,'Summary by organisation'!$D106,'Work Package Breakdown'!$C:$C,AD$21)/1000000</f>
        <v>0</v>
      </c>
      <c r="AE106" s="49">
        <f>SUMIFS('Work Package Breakdown'!$M:$M,'Work Package Breakdown'!$F:$F,'Summary by organisation'!$B$99,'Work Package Breakdown'!$G:$G,'Summary by organisation'!$D106,'Work Package Breakdown'!$C:$C,AE$21)/1000000</f>
        <v>0</v>
      </c>
      <c r="AF106" s="49">
        <f>SUMIFS('Work Package Breakdown'!$M:$M,'Work Package Breakdown'!$F:$F,'Summary by organisation'!$B$99,'Work Package Breakdown'!$G:$G,'Summary by organisation'!$D106,'Work Package Breakdown'!$C:$C,AF$21)/1000000</f>
        <v>0</v>
      </c>
      <c r="AG106" s="49">
        <f>SUMIFS('Work Package Breakdown'!$M:$M,'Work Package Breakdown'!$F:$F,'Summary by organisation'!$B$99,'Work Package Breakdown'!$G:$G,'Summary by organisation'!$D106,'Work Package Breakdown'!$C:$C,AG$21)/1000000</f>
        <v>0</v>
      </c>
      <c r="AH106" s="49">
        <f>SUMIFS('Work Package Breakdown'!$M:$M,'Work Package Breakdown'!$F:$F,'Summary by organisation'!$B$99,'Work Package Breakdown'!$G:$G,'Summary by organisation'!$D106,'Work Package Breakdown'!$C:$C,AH$21)/1000000</f>
        <v>0</v>
      </c>
      <c r="AI106" s="49">
        <f>SUMIFS('Work Package Breakdown'!$M:$M,'Work Package Breakdown'!$F:$F,'Summary by organisation'!$B$99,'Work Package Breakdown'!$G:$G,'Summary by organisation'!$D106,'Work Package Breakdown'!$C:$C,AI$21)/1000000</f>
        <v>0</v>
      </c>
      <c r="AJ106" s="49">
        <f>SUMIFS('Work Package Breakdown'!$M:$M,'Work Package Breakdown'!$F:$F,'Summary by organisation'!$B$99,'Work Package Breakdown'!$G:$G,'Summary by organisation'!$D106,'Work Package Breakdown'!$C:$C,AJ$21)/1000000</f>
        <v>0</v>
      </c>
      <c r="AK106" s="49">
        <f>SUMIFS('Work Package Breakdown'!$M:$M,'Work Package Breakdown'!$F:$F,'Summary by organisation'!$B$99,'Work Package Breakdown'!$G:$G,'Summary by organisation'!$D106,'Work Package Breakdown'!$C:$C,AK$21)/1000000</f>
        <v>0</v>
      </c>
      <c r="AL106" s="49">
        <f>SUMIFS('Work Package Breakdown'!$M:$M,'Work Package Breakdown'!$F:$F,'Summary by organisation'!$B$99,'Work Package Breakdown'!$G:$G,'Summary by organisation'!$D106,'Work Package Breakdown'!$C:$C,AL$21)/1000000</f>
        <v>0</v>
      </c>
      <c r="AM106" s="50">
        <f t="shared" si="206"/>
        <v>0</v>
      </c>
    </row>
    <row r="107" spans="1:39">
      <c r="B107" s="6"/>
      <c r="C107" s="60"/>
      <c r="D107" s="61">
        <f>B99</f>
        <v>0</v>
      </c>
      <c r="E107" s="62">
        <f t="shared" ref="E107" si="207">SUM(E99:E106)</f>
        <v>0</v>
      </c>
      <c r="F107" s="62">
        <f t="shared" ref="F107" si="208">SUM(F99:F106)</f>
        <v>0</v>
      </c>
      <c r="G107" s="62">
        <f t="shared" ref="G107" si="209">SUM(G99:G106)</f>
        <v>0</v>
      </c>
      <c r="I107" s="50">
        <f>SUM(I99:I106)</f>
        <v>0</v>
      </c>
      <c r="J107" s="50">
        <f t="shared" ref="J107" si="210">SUM(J99:J106)</f>
        <v>0</v>
      </c>
      <c r="K107" s="50">
        <f t="shared" ref="K107" si="211">SUM(K99:K106)</f>
        <v>0</v>
      </c>
      <c r="L107" s="50">
        <f t="shared" ref="L107" si="212">SUM(L99:L106)</f>
        <v>0</v>
      </c>
      <c r="M107" s="50">
        <f t="shared" ref="M107" si="213">SUM(M99:M106)</f>
        <v>0</v>
      </c>
      <c r="N107" s="50">
        <f t="shared" ref="N107" si="214">SUM(N99:N106)</f>
        <v>0</v>
      </c>
      <c r="O107" s="50">
        <f t="shared" ref="O107" si="215">SUM(O99:O106)</f>
        <v>0</v>
      </c>
      <c r="P107" s="50">
        <f t="shared" ref="P107" si="216">SUM(P99:P106)</f>
        <v>0</v>
      </c>
      <c r="Q107" s="50">
        <f t="shared" ref="Q107" si="217">SUM(Q99:Q106)</f>
        <v>0</v>
      </c>
      <c r="R107" s="50">
        <f t="shared" ref="R107" si="218">SUM(R99:R106)</f>
        <v>0</v>
      </c>
      <c r="S107" s="50">
        <f t="shared" ref="S107" si="219">SUM(S99:S106)</f>
        <v>0</v>
      </c>
      <c r="T107" s="50">
        <f t="shared" ref="T107" si="220">SUM(T99:T106)</f>
        <v>0</v>
      </c>
      <c r="U107" s="50">
        <f t="shared" ref="U107" si="221">SUM(U99:U106)</f>
        <v>0</v>
      </c>
      <c r="V107" s="50">
        <f t="shared" ref="V107" si="222">SUM(V99:V106)</f>
        <v>0</v>
      </c>
      <c r="W107" s="50">
        <f t="shared" ref="W107" si="223">SUM(W99:W106)</f>
        <v>0</v>
      </c>
      <c r="X107" s="50">
        <f t="shared" ref="X107" si="224">SUM(X99:X106)</f>
        <v>0</v>
      </c>
      <c r="Y107" s="50">
        <f t="shared" ref="Y107" si="225">SUM(Y99:Y106)</f>
        <v>0</v>
      </c>
      <c r="Z107" s="50">
        <f t="shared" ref="Z107" si="226">SUM(Z99:Z106)</f>
        <v>0</v>
      </c>
      <c r="AA107" s="50">
        <f t="shared" ref="AA107" si="227">SUM(AA99:AA106)</f>
        <v>0</v>
      </c>
      <c r="AB107" s="50">
        <f t="shared" ref="AB107" si="228">SUM(AB99:AB106)</f>
        <v>0</v>
      </c>
      <c r="AC107" s="50">
        <f t="shared" ref="AC107" si="229">SUM(AC99:AC106)</f>
        <v>0</v>
      </c>
      <c r="AD107" s="50">
        <f t="shared" ref="AD107" si="230">SUM(AD99:AD106)</f>
        <v>0</v>
      </c>
      <c r="AE107" s="50">
        <f t="shared" ref="AE107" si="231">SUM(AE99:AE106)</f>
        <v>0</v>
      </c>
      <c r="AF107" s="50">
        <f t="shared" ref="AF107" si="232">SUM(AF99:AF106)</f>
        <v>0</v>
      </c>
      <c r="AG107" s="50">
        <f t="shared" ref="AG107" si="233">SUM(AG99:AG106)</f>
        <v>0</v>
      </c>
      <c r="AH107" s="50">
        <f t="shared" ref="AH107" si="234">SUM(AH99:AH106)</f>
        <v>0</v>
      </c>
      <c r="AI107" s="50">
        <f t="shared" ref="AI107" si="235">SUM(AI99:AI106)</f>
        <v>0</v>
      </c>
      <c r="AJ107" s="50">
        <f t="shared" ref="AJ107" si="236">SUM(AJ99:AJ106)</f>
        <v>0</v>
      </c>
      <c r="AK107" s="50">
        <f t="shared" ref="AK107" si="237">SUM(AK99:AK106)</f>
        <v>0</v>
      </c>
      <c r="AL107" s="50">
        <f t="shared" ref="AL107" si="238">SUM(AL99:AL106)</f>
        <v>0</v>
      </c>
      <c r="AM107" s="50">
        <f>SUM(I107:AL107)</f>
        <v>0</v>
      </c>
    </row>
    <row r="108" spans="1:39">
      <c r="A108" s="60"/>
      <c r="B108" s="60"/>
      <c r="C108" s="60"/>
      <c r="D108" s="60"/>
      <c r="E108" s="60"/>
      <c r="F108" s="60"/>
      <c r="G108" s="60"/>
    </row>
    <row r="109" spans="1:39" ht="24">
      <c r="B109" s="65" t="s">
        <v>44</v>
      </c>
      <c r="C109" s="65" t="s">
        <v>128</v>
      </c>
      <c r="D109" s="65" t="s">
        <v>154</v>
      </c>
      <c r="E109" s="65" t="s">
        <v>143</v>
      </c>
      <c r="F109" s="65" t="s">
        <v>144</v>
      </c>
      <c r="G109" s="65" t="s">
        <v>74</v>
      </c>
      <c r="I109" s="52" t="s">
        <v>97</v>
      </c>
      <c r="J109" s="52" t="s">
        <v>98</v>
      </c>
      <c r="K109" s="52" t="s">
        <v>99</v>
      </c>
      <c r="L109" s="52" t="s">
        <v>100</v>
      </c>
      <c r="M109" s="52" t="s">
        <v>101</v>
      </c>
      <c r="N109" s="52" t="s">
        <v>102</v>
      </c>
      <c r="O109" s="52" t="s">
        <v>103</v>
      </c>
      <c r="P109" s="52" t="s">
        <v>104</v>
      </c>
      <c r="Q109" s="52" t="s">
        <v>105</v>
      </c>
      <c r="R109" s="52" t="s">
        <v>106</v>
      </c>
      <c r="S109" s="52" t="s">
        <v>107</v>
      </c>
      <c r="T109" s="52" t="s">
        <v>108</v>
      </c>
      <c r="U109" s="52" t="s">
        <v>109</v>
      </c>
      <c r="V109" s="52" t="s">
        <v>110</v>
      </c>
      <c r="W109" s="52" t="s">
        <v>111</v>
      </c>
      <c r="X109" s="52" t="s">
        <v>112</v>
      </c>
      <c r="Y109" s="52" t="s">
        <v>113</v>
      </c>
      <c r="Z109" s="52" t="s">
        <v>114</v>
      </c>
      <c r="AA109" s="52" t="s">
        <v>115</v>
      </c>
      <c r="AB109" s="52" t="s">
        <v>116</v>
      </c>
      <c r="AC109" s="52" t="s">
        <v>117</v>
      </c>
      <c r="AD109" s="52" t="s">
        <v>118</v>
      </c>
      <c r="AE109" s="52" t="s">
        <v>119</v>
      </c>
      <c r="AF109" s="52" t="s">
        <v>120</v>
      </c>
      <c r="AG109" s="52" t="s">
        <v>121</v>
      </c>
      <c r="AH109" s="52" t="s">
        <v>122</v>
      </c>
      <c r="AI109" s="52" t="s">
        <v>123</v>
      </c>
      <c r="AJ109" s="52" t="s">
        <v>124</v>
      </c>
      <c r="AK109" s="52" t="s">
        <v>125</v>
      </c>
      <c r="AL109" s="52" t="s">
        <v>126</v>
      </c>
    </row>
    <row r="110" spans="1:39" ht="15" customHeight="1">
      <c r="B110" s="88">
        <f>B15</f>
        <v>0</v>
      </c>
      <c r="C110" s="91" t="str">
        <f>C15</f>
        <v/>
      </c>
      <c r="D110" s="57" t="s">
        <v>155</v>
      </c>
      <c r="E110" s="58">
        <f>SUMIFS('Work Package Breakdown'!M:M,'Work Package Breakdown'!$F:$F,'Summary by organisation'!$B$110,'Work Package Breakdown'!$G:$G,'Summary by organisation'!$D110)</f>
        <v>0</v>
      </c>
      <c r="F110" s="58">
        <f>SUMIFS('Work Package Breakdown'!N:N,'Work Package Breakdown'!$F:$F,'Summary by organisation'!$B$110,'Work Package Breakdown'!$G:$G,'Summary by organisation'!$D110)</f>
        <v>0</v>
      </c>
      <c r="G110" s="58">
        <f>SUMIFS('Work Package Breakdown'!O:O,'Work Package Breakdown'!$F:$F,'Summary by organisation'!$B$110,'Work Package Breakdown'!$G:$G,'Summary by organisation'!$D110)</f>
        <v>0</v>
      </c>
      <c r="I110" s="49">
        <f>SUMIFS('Work Package Breakdown'!$M:$M,'Work Package Breakdown'!$F:$F,'Summary by organisation'!$B$110,'Work Package Breakdown'!$G:$G,'Summary by organisation'!$D110,'Work Package Breakdown'!$C:$C,I$21)/1000000</f>
        <v>0</v>
      </c>
      <c r="J110" s="49">
        <f>SUMIFS('Work Package Breakdown'!$M:$M,'Work Package Breakdown'!$F:$F,'Summary by organisation'!$B$110,'Work Package Breakdown'!$G:$G,'Summary by organisation'!$D110,'Work Package Breakdown'!$C:$C,J$21)/1000000</f>
        <v>0</v>
      </c>
      <c r="K110" s="49">
        <f>SUMIFS('Work Package Breakdown'!$M:$M,'Work Package Breakdown'!$F:$F,'Summary by organisation'!$B$110,'Work Package Breakdown'!$G:$G,'Summary by organisation'!$D110,'Work Package Breakdown'!$C:$C,K$21)/1000000</f>
        <v>0</v>
      </c>
      <c r="L110" s="49">
        <f>SUMIFS('Work Package Breakdown'!$M:$M,'Work Package Breakdown'!$F:$F,'Summary by organisation'!$B$110,'Work Package Breakdown'!$G:$G,'Summary by organisation'!$D110,'Work Package Breakdown'!$C:$C,L$21)/1000000</f>
        <v>0</v>
      </c>
      <c r="M110" s="49">
        <f>SUMIFS('Work Package Breakdown'!$M:$M,'Work Package Breakdown'!$F:$F,'Summary by organisation'!$B$110,'Work Package Breakdown'!$G:$G,'Summary by organisation'!$D110,'Work Package Breakdown'!$C:$C,M$21)/1000000</f>
        <v>0</v>
      </c>
      <c r="N110" s="49">
        <f>SUMIFS('Work Package Breakdown'!$M:$M,'Work Package Breakdown'!$F:$F,'Summary by organisation'!$B$110,'Work Package Breakdown'!$G:$G,'Summary by organisation'!$D110,'Work Package Breakdown'!$C:$C,N$21)/1000000</f>
        <v>0</v>
      </c>
      <c r="O110" s="49">
        <f>SUMIFS('Work Package Breakdown'!$M:$M,'Work Package Breakdown'!$F:$F,'Summary by organisation'!$B$110,'Work Package Breakdown'!$G:$G,'Summary by organisation'!$D110,'Work Package Breakdown'!$C:$C,O$21)/1000000</f>
        <v>0</v>
      </c>
      <c r="P110" s="49">
        <f>SUMIFS('Work Package Breakdown'!$M:$M,'Work Package Breakdown'!$F:$F,'Summary by organisation'!$B$110,'Work Package Breakdown'!$G:$G,'Summary by organisation'!$D110,'Work Package Breakdown'!$C:$C,P$21)/1000000</f>
        <v>0</v>
      </c>
      <c r="Q110" s="49">
        <f>SUMIFS('Work Package Breakdown'!$M:$M,'Work Package Breakdown'!$F:$F,'Summary by organisation'!$B$110,'Work Package Breakdown'!$G:$G,'Summary by organisation'!$D110,'Work Package Breakdown'!$C:$C,Q$21)/1000000</f>
        <v>0</v>
      </c>
      <c r="R110" s="49">
        <f>SUMIFS('Work Package Breakdown'!$M:$M,'Work Package Breakdown'!$F:$F,'Summary by organisation'!$B$110,'Work Package Breakdown'!$G:$G,'Summary by organisation'!$D110,'Work Package Breakdown'!$C:$C,R$21)/1000000</f>
        <v>0</v>
      </c>
      <c r="S110" s="49">
        <f>SUMIFS('Work Package Breakdown'!$M:$M,'Work Package Breakdown'!$F:$F,'Summary by organisation'!$B$110,'Work Package Breakdown'!$G:$G,'Summary by organisation'!$D110,'Work Package Breakdown'!$C:$C,S$21)/1000000</f>
        <v>0</v>
      </c>
      <c r="T110" s="49">
        <f>SUMIFS('Work Package Breakdown'!$M:$M,'Work Package Breakdown'!$F:$F,'Summary by organisation'!$B$110,'Work Package Breakdown'!$G:$G,'Summary by organisation'!$D110,'Work Package Breakdown'!$C:$C,T$21)/1000000</f>
        <v>0</v>
      </c>
      <c r="U110" s="49">
        <f>SUMIFS('Work Package Breakdown'!$M:$M,'Work Package Breakdown'!$F:$F,'Summary by organisation'!$B$110,'Work Package Breakdown'!$G:$G,'Summary by organisation'!$D110,'Work Package Breakdown'!$C:$C,U$21)/1000000</f>
        <v>0</v>
      </c>
      <c r="V110" s="49">
        <f>SUMIFS('Work Package Breakdown'!$M:$M,'Work Package Breakdown'!$F:$F,'Summary by organisation'!$B$110,'Work Package Breakdown'!$G:$G,'Summary by organisation'!$D110,'Work Package Breakdown'!$C:$C,V$21)/1000000</f>
        <v>0</v>
      </c>
      <c r="W110" s="49">
        <f>SUMIFS('Work Package Breakdown'!$M:$M,'Work Package Breakdown'!$F:$F,'Summary by organisation'!$B$110,'Work Package Breakdown'!$G:$G,'Summary by organisation'!$D110,'Work Package Breakdown'!$C:$C,W$21)/1000000</f>
        <v>0</v>
      </c>
      <c r="X110" s="49">
        <f>SUMIFS('Work Package Breakdown'!$M:$M,'Work Package Breakdown'!$F:$F,'Summary by organisation'!$B$110,'Work Package Breakdown'!$G:$G,'Summary by organisation'!$D110,'Work Package Breakdown'!$C:$C,X$21)/1000000</f>
        <v>0</v>
      </c>
      <c r="Y110" s="49">
        <f>SUMIFS('Work Package Breakdown'!$M:$M,'Work Package Breakdown'!$F:$F,'Summary by organisation'!$B$110,'Work Package Breakdown'!$G:$G,'Summary by organisation'!$D110,'Work Package Breakdown'!$C:$C,Y$21)/1000000</f>
        <v>0</v>
      </c>
      <c r="Z110" s="49">
        <f>SUMIFS('Work Package Breakdown'!$M:$M,'Work Package Breakdown'!$F:$F,'Summary by organisation'!$B$110,'Work Package Breakdown'!$G:$G,'Summary by organisation'!$D110,'Work Package Breakdown'!$C:$C,Z$21)/1000000</f>
        <v>0</v>
      </c>
      <c r="AA110" s="49">
        <f>SUMIFS('Work Package Breakdown'!$M:$M,'Work Package Breakdown'!$F:$F,'Summary by organisation'!$B$110,'Work Package Breakdown'!$G:$G,'Summary by organisation'!$D110,'Work Package Breakdown'!$C:$C,AA$21)/1000000</f>
        <v>0</v>
      </c>
      <c r="AB110" s="49">
        <f>SUMIFS('Work Package Breakdown'!$M:$M,'Work Package Breakdown'!$F:$F,'Summary by organisation'!$B$110,'Work Package Breakdown'!$G:$G,'Summary by organisation'!$D110,'Work Package Breakdown'!$C:$C,AB$21)/1000000</f>
        <v>0</v>
      </c>
      <c r="AC110" s="49">
        <f>SUMIFS('Work Package Breakdown'!$M:$M,'Work Package Breakdown'!$F:$F,'Summary by organisation'!$B$110,'Work Package Breakdown'!$G:$G,'Summary by organisation'!$D110,'Work Package Breakdown'!$C:$C,AC$21)/1000000</f>
        <v>0</v>
      </c>
      <c r="AD110" s="49">
        <f>SUMIFS('Work Package Breakdown'!$M:$M,'Work Package Breakdown'!$F:$F,'Summary by organisation'!$B$110,'Work Package Breakdown'!$G:$G,'Summary by organisation'!$D110,'Work Package Breakdown'!$C:$C,AD$21)/1000000</f>
        <v>0</v>
      </c>
      <c r="AE110" s="49">
        <f>SUMIFS('Work Package Breakdown'!$M:$M,'Work Package Breakdown'!$F:$F,'Summary by organisation'!$B$110,'Work Package Breakdown'!$G:$G,'Summary by organisation'!$D110,'Work Package Breakdown'!$C:$C,AE$21)/1000000</f>
        <v>0</v>
      </c>
      <c r="AF110" s="49">
        <f>SUMIFS('Work Package Breakdown'!$M:$M,'Work Package Breakdown'!$F:$F,'Summary by organisation'!$B$110,'Work Package Breakdown'!$G:$G,'Summary by organisation'!$D110,'Work Package Breakdown'!$C:$C,AF$21)/1000000</f>
        <v>0</v>
      </c>
      <c r="AG110" s="49">
        <f>SUMIFS('Work Package Breakdown'!$M:$M,'Work Package Breakdown'!$F:$F,'Summary by organisation'!$B$110,'Work Package Breakdown'!$G:$G,'Summary by organisation'!$D110,'Work Package Breakdown'!$C:$C,AG$21)/1000000</f>
        <v>0</v>
      </c>
      <c r="AH110" s="49">
        <f>SUMIFS('Work Package Breakdown'!$M:$M,'Work Package Breakdown'!$F:$F,'Summary by organisation'!$B$110,'Work Package Breakdown'!$G:$G,'Summary by organisation'!$D110,'Work Package Breakdown'!$C:$C,AH$21)/1000000</f>
        <v>0</v>
      </c>
      <c r="AI110" s="49">
        <f>SUMIFS('Work Package Breakdown'!$M:$M,'Work Package Breakdown'!$F:$F,'Summary by organisation'!$B$110,'Work Package Breakdown'!$G:$G,'Summary by organisation'!$D110,'Work Package Breakdown'!$C:$C,AI$21)/1000000</f>
        <v>0</v>
      </c>
      <c r="AJ110" s="49">
        <f>SUMIFS('Work Package Breakdown'!$M:$M,'Work Package Breakdown'!$F:$F,'Summary by organisation'!$B$110,'Work Package Breakdown'!$G:$G,'Summary by organisation'!$D110,'Work Package Breakdown'!$C:$C,AJ$21)/1000000</f>
        <v>0</v>
      </c>
      <c r="AK110" s="49">
        <f>SUMIFS('Work Package Breakdown'!$M:$M,'Work Package Breakdown'!$F:$F,'Summary by organisation'!$B$110,'Work Package Breakdown'!$G:$G,'Summary by organisation'!$D110,'Work Package Breakdown'!$C:$C,AK$21)/1000000</f>
        <v>0</v>
      </c>
      <c r="AL110" s="49">
        <f>SUMIFS('Work Package Breakdown'!$M:$M,'Work Package Breakdown'!$F:$F,'Summary by organisation'!$B$110,'Work Package Breakdown'!$G:$G,'Summary by organisation'!$D110,'Work Package Breakdown'!$C:$C,AL$21)/1000000</f>
        <v>0</v>
      </c>
      <c r="AM110" s="50">
        <f t="shared" ref="AM110:AM117" si="239">SUM(I110:AL110)</f>
        <v>0</v>
      </c>
    </row>
    <row r="111" spans="1:39" ht="15" customHeight="1">
      <c r="B111" s="89"/>
      <c r="C111" s="92"/>
      <c r="D111" s="57" t="s">
        <v>156</v>
      </c>
      <c r="E111" s="58">
        <f>SUMIFS('Work Package Breakdown'!M:M,'Work Package Breakdown'!$F:$F,'Summary by organisation'!$B$110,'Work Package Breakdown'!$G:$G,'Summary by organisation'!$D111)</f>
        <v>0</v>
      </c>
      <c r="F111" s="58">
        <f>SUMIFS('Work Package Breakdown'!N:N,'Work Package Breakdown'!$F:$F,'Summary by organisation'!$B$110,'Work Package Breakdown'!$G:$G,'Summary by organisation'!$D111)</f>
        <v>0</v>
      </c>
      <c r="G111" s="58">
        <f>SUMIFS('Work Package Breakdown'!O:O,'Work Package Breakdown'!$F:$F,'Summary by organisation'!$B$110,'Work Package Breakdown'!$G:$G,'Summary by organisation'!$D111)</f>
        <v>0</v>
      </c>
      <c r="I111" s="49">
        <f>SUMIFS('Work Package Breakdown'!$M:$M,'Work Package Breakdown'!$F:$F,'Summary by organisation'!$B$110,'Work Package Breakdown'!$G:$G,'Summary by organisation'!$D111,'Work Package Breakdown'!$C:$C,I$21)/1000000</f>
        <v>0</v>
      </c>
      <c r="J111" s="49">
        <f>SUMIFS('Work Package Breakdown'!$M:$M,'Work Package Breakdown'!$F:$F,'Summary by organisation'!$B$110,'Work Package Breakdown'!$G:$G,'Summary by organisation'!$D111,'Work Package Breakdown'!$C:$C,J$21)/1000000</f>
        <v>0</v>
      </c>
      <c r="K111" s="49">
        <f>SUMIFS('Work Package Breakdown'!$M:$M,'Work Package Breakdown'!$F:$F,'Summary by organisation'!$B$110,'Work Package Breakdown'!$G:$G,'Summary by organisation'!$D111,'Work Package Breakdown'!$C:$C,K$21)/1000000</f>
        <v>0</v>
      </c>
      <c r="L111" s="49">
        <f>SUMIFS('Work Package Breakdown'!$M:$M,'Work Package Breakdown'!$F:$F,'Summary by organisation'!$B$110,'Work Package Breakdown'!$G:$G,'Summary by organisation'!$D111,'Work Package Breakdown'!$C:$C,L$21)/1000000</f>
        <v>0</v>
      </c>
      <c r="M111" s="49">
        <f>SUMIFS('Work Package Breakdown'!$M:$M,'Work Package Breakdown'!$F:$F,'Summary by organisation'!$B$110,'Work Package Breakdown'!$G:$G,'Summary by organisation'!$D111,'Work Package Breakdown'!$C:$C,M$21)/1000000</f>
        <v>0</v>
      </c>
      <c r="N111" s="49">
        <f>SUMIFS('Work Package Breakdown'!$M:$M,'Work Package Breakdown'!$F:$F,'Summary by organisation'!$B$110,'Work Package Breakdown'!$G:$G,'Summary by organisation'!$D111,'Work Package Breakdown'!$C:$C,N$21)/1000000</f>
        <v>0</v>
      </c>
      <c r="O111" s="49">
        <f>SUMIFS('Work Package Breakdown'!$M:$M,'Work Package Breakdown'!$F:$F,'Summary by organisation'!$B$110,'Work Package Breakdown'!$G:$G,'Summary by organisation'!$D111,'Work Package Breakdown'!$C:$C,O$21)/1000000</f>
        <v>0</v>
      </c>
      <c r="P111" s="49">
        <f>SUMIFS('Work Package Breakdown'!$M:$M,'Work Package Breakdown'!$F:$F,'Summary by organisation'!$B$110,'Work Package Breakdown'!$G:$G,'Summary by organisation'!$D111,'Work Package Breakdown'!$C:$C,P$21)/1000000</f>
        <v>0</v>
      </c>
      <c r="Q111" s="49">
        <f>SUMIFS('Work Package Breakdown'!$M:$M,'Work Package Breakdown'!$F:$F,'Summary by organisation'!$B$110,'Work Package Breakdown'!$G:$G,'Summary by organisation'!$D111,'Work Package Breakdown'!$C:$C,Q$21)/1000000</f>
        <v>0</v>
      </c>
      <c r="R111" s="49">
        <f>SUMIFS('Work Package Breakdown'!$M:$M,'Work Package Breakdown'!$F:$F,'Summary by organisation'!$B$110,'Work Package Breakdown'!$G:$G,'Summary by organisation'!$D111,'Work Package Breakdown'!$C:$C,R$21)/1000000</f>
        <v>0</v>
      </c>
      <c r="S111" s="49">
        <f>SUMIFS('Work Package Breakdown'!$M:$M,'Work Package Breakdown'!$F:$F,'Summary by organisation'!$B$110,'Work Package Breakdown'!$G:$G,'Summary by organisation'!$D111,'Work Package Breakdown'!$C:$C,S$21)/1000000</f>
        <v>0</v>
      </c>
      <c r="T111" s="49">
        <f>SUMIFS('Work Package Breakdown'!$M:$M,'Work Package Breakdown'!$F:$F,'Summary by organisation'!$B$110,'Work Package Breakdown'!$G:$G,'Summary by organisation'!$D111,'Work Package Breakdown'!$C:$C,T$21)/1000000</f>
        <v>0</v>
      </c>
      <c r="U111" s="49">
        <f>SUMIFS('Work Package Breakdown'!$M:$M,'Work Package Breakdown'!$F:$F,'Summary by organisation'!$B$110,'Work Package Breakdown'!$G:$G,'Summary by organisation'!$D111,'Work Package Breakdown'!$C:$C,U$21)/1000000</f>
        <v>0</v>
      </c>
      <c r="V111" s="49">
        <f>SUMIFS('Work Package Breakdown'!$M:$M,'Work Package Breakdown'!$F:$F,'Summary by organisation'!$B$110,'Work Package Breakdown'!$G:$G,'Summary by organisation'!$D111,'Work Package Breakdown'!$C:$C,V$21)/1000000</f>
        <v>0</v>
      </c>
      <c r="W111" s="49">
        <f>SUMIFS('Work Package Breakdown'!$M:$M,'Work Package Breakdown'!$F:$F,'Summary by organisation'!$B$110,'Work Package Breakdown'!$G:$G,'Summary by organisation'!$D111,'Work Package Breakdown'!$C:$C,W$21)/1000000</f>
        <v>0</v>
      </c>
      <c r="X111" s="49">
        <f>SUMIFS('Work Package Breakdown'!$M:$M,'Work Package Breakdown'!$F:$F,'Summary by organisation'!$B$110,'Work Package Breakdown'!$G:$G,'Summary by organisation'!$D111,'Work Package Breakdown'!$C:$C,X$21)/1000000</f>
        <v>0</v>
      </c>
      <c r="Y111" s="49">
        <f>SUMIFS('Work Package Breakdown'!$M:$M,'Work Package Breakdown'!$F:$F,'Summary by organisation'!$B$110,'Work Package Breakdown'!$G:$G,'Summary by organisation'!$D111,'Work Package Breakdown'!$C:$C,Y$21)/1000000</f>
        <v>0</v>
      </c>
      <c r="Z111" s="49">
        <f>SUMIFS('Work Package Breakdown'!$M:$M,'Work Package Breakdown'!$F:$F,'Summary by organisation'!$B$110,'Work Package Breakdown'!$G:$G,'Summary by organisation'!$D111,'Work Package Breakdown'!$C:$C,Z$21)/1000000</f>
        <v>0</v>
      </c>
      <c r="AA111" s="49">
        <f>SUMIFS('Work Package Breakdown'!$M:$M,'Work Package Breakdown'!$F:$F,'Summary by organisation'!$B$110,'Work Package Breakdown'!$G:$G,'Summary by organisation'!$D111,'Work Package Breakdown'!$C:$C,AA$21)/1000000</f>
        <v>0</v>
      </c>
      <c r="AB111" s="49">
        <f>SUMIFS('Work Package Breakdown'!$M:$M,'Work Package Breakdown'!$F:$F,'Summary by organisation'!$B$110,'Work Package Breakdown'!$G:$G,'Summary by organisation'!$D111,'Work Package Breakdown'!$C:$C,AB$21)/1000000</f>
        <v>0</v>
      </c>
      <c r="AC111" s="49">
        <f>SUMIFS('Work Package Breakdown'!$M:$M,'Work Package Breakdown'!$F:$F,'Summary by organisation'!$B$110,'Work Package Breakdown'!$G:$G,'Summary by organisation'!$D111,'Work Package Breakdown'!$C:$C,AC$21)/1000000</f>
        <v>0</v>
      </c>
      <c r="AD111" s="49">
        <f>SUMIFS('Work Package Breakdown'!$M:$M,'Work Package Breakdown'!$F:$F,'Summary by organisation'!$B$110,'Work Package Breakdown'!$G:$G,'Summary by organisation'!$D111,'Work Package Breakdown'!$C:$C,AD$21)/1000000</f>
        <v>0</v>
      </c>
      <c r="AE111" s="49">
        <f>SUMIFS('Work Package Breakdown'!$M:$M,'Work Package Breakdown'!$F:$F,'Summary by organisation'!$B$110,'Work Package Breakdown'!$G:$G,'Summary by organisation'!$D111,'Work Package Breakdown'!$C:$C,AE$21)/1000000</f>
        <v>0</v>
      </c>
      <c r="AF111" s="49">
        <f>SUMIFS('Work Package Breakdown'!$M:$M,'Work Package Breakdown'!$F:$F,'Summary by organisation'!$B$110,'Work Package Breakdown'!$G:$G,'Summary by organisation'!$D111,'Work Package Breakdown'!$C:$C,AF$21)/1000000</f>
        <v>0</v>
      </c>
      <c r="AG111" s="49">
        <f>SUMIFS('Work Package Breakdown'!$M:$M,'Work Package Breakdown'!$F:$F,'Summary by organisation'!$B$110,'Work Package Breakdown'!$G:$G,'Summary by organisation'!$D111,'Work Package Breakdown'!$C:$C,AG$21)/1000000</f>
        <v>0</v>
      </c>
      <c r="AH111" s="49">
        <f>SUMIFS('Work Package Breakdown'!$M:$M,'Work Package Breakdown'!$F:$F,'Summary by organisation'!$B$110,'Work Package Breakdown'!$G:$G,'Summary by organisation'!$D111,'Work Package Breakdown'!$C:$C,AH$21)/1000000</f>
        <v>0</v>
      </c>
      <c r="AI111" s="49">
        <f>SUMIFS('Work Package Breakdown'!$M:$M,'Work Package Breakdown'!$F:$F,'Summary by organisation'!$B$110,'Work Package Breakdown'!$G:$G,'Summary by organisation'!$D111,'Work Package Breakdown'!$C:$C,AI$21)/1000000</f>
        <v>0</v>
      </c>
      <c r="AJ111" s="49">
        <f>SUMIFS('Work Package Breakdown'!$M:$M,'Work Package Breakdown'!$F:$F,'Summary by organisation'!$B$110,'Work Package Breakdown'!$G:$G,'Summary by organisation'!$D111,'Work Package Breakdown'!$C:$C,AJ$21)/1000000</f>
        <v>0</v>
      </c>
      <c r="AK111" s="49">
        <f>SUMIFS('Work Package Breakdown'!$M:$M,'Work Package Breakdown'!$F:$F,'Summary by organisation'!$B$110,'Work Package Breakdown'!$G:$G,'Summary by organisation'!$D111,'Work Package Breakdown'!$C:$C,AK$21)/1000000</f>
        <v>0</v>
      </c>
      <c r="AL111" s="49">
        <f>SUMIFS('Work Package Breakdown'!$M:$M,'Work Package Breakdown'!$F:$F,'Summary by organisation'!$B$110,'Work Package Breakdown'!$G:$G,'Summary by organisation'!$D111,'Work Package Breakdown'!$C:$C,AL$21)/1000000</f>
        <v>0</v>
      </c>
      <c r="AM111" s="50">
        <f t="shared" si="239"/>
        <v>0</v>
      </c>
    </row>
    <row r="112" spans="1:39" ht="15" customHeight="1">
      <c r="B112" s="89"/>
      <c r="C112" s="92"/>
      <c r="D112" s="57" t="s">
        <v>157</v>
      </c>
      <c r="E112" s="58">
        <f>SUMIFS('Work Package Breakdown'!M:M,'Work Package Breakdown'!$F:$F,'Summary by organisation'!$B$110,'Work Package Breakdown'!$G:$G,'Summary by organisation'!$D112)</f>
        <v>0</v>
      </c>
      <c r="F112" s="58">
        <f>SUMIFS('Work Package Breakdown'!N:N,'Work Package Breakdown'!$F:$F,'Summary by organisation'!$B$110,'Work Package Breakdown'!$G:$G,'Summary by organisation'!$D112)</f>
        <v>0</v>
      </c>
      <c r="G112" s="58">
        <f>SUMIFS('Work Package Breakdown'!O:O,'Work Package Breakdown'!$F:$F,'Summary by organisation'!$B$110,'Work Package Breakdown'!$G:$G,'Summary by organisation'!$D112)</f>
        <v>0</v>
      </c>
      <c r="I112" s="49">
        <f>SUMIFS('Work Package Breakdown'!$M:$M,'Work Package Breakdown'!$F:$F,'Summary by organisation'!$B$110,'Work Package Breakdown'!$G:$G,'Summary by organisation'!$D112,'Work Package Breakdown'!$C:$C,I$21)/1000000</f>
        <v>0</v>
      </c>
      <c r="J112" s="49">
        <f>SUMIFS('Work Package Breakdown'!$M:$M,'Work Package Breakdown'!$F:$F,'Summary by organisation'!$B$110,'Work Package Breakdown'!$G:$G,'Summary by organisation'!$D112,'Work Package Breakdown'!$C:$C,J$21)/1000000</f>
        <v>0</v>
      </c>
      <c r="K112" s="49">
        <f>SUMIFS('Work Package Breakdown'!$M:$M,'Work Package Breakdown'!$F:$F,'Summary by organisation'!$B$110,'Work Package Breakdown'!$G:$G,'Summary by organisation'!$D112,'Work Package Breakdown'!$C:$C,K$21)/1000000</f>
        <v>0</v>
      </c>
      <c r="L112" s="49">
        <f>SUMIFS('Work Package Breakdown'!$M:$M,'Work Package Breakdown'!$F:$F,'Summary by organisation'!$B$110,'Work Package Breakdown'!$G:$G,'Summary by organisation'!$D112,'Work Package Breakdown'!$C:$C,L$21)/1000000</f>
        <v>0</v>
      </c>
      <c r="M112" s="49">
        <f>SUMIFS('Work Package Breakdown'!$M:$M,'Work Package Breakdown'!$F:$F,'Summary by organisation'!$B$110,'Work Package Breakdown'!$G:$G,'Summary by organisation'!$D112,'Work Package Breakdown'!$C:$C,M$21)/1000000</f>
        <v>0</v>
      </c>
      <c r="N112" s="49">
        <f>SUMIFS('Work Package Breakdown'!$M:$M,'Work Package Breakdown'!$F:$F,'Summary by organisation'!$B$110,'Work Package Breakdown'!$G:$G,'Summary by organisation'!$D112,'Work Package Breakdown'!$C:$C,N$21)/1000000</f>
        <v>0</v>
      </c>
      <c r="O112" s="49">
        <f>SUMIFS('Work Package Breakdown'!$M:$M,'Work Package Breakdown'!$F:$F,'Summary by organisation'!$B$110,'Work Package Breakdown'!$G:$G,'Summary by organisation'!$D112,'Work Package Breakdown'!$C:$C,O$21)/1000000</f>
        <v>0</v>
      </c>
      <c r="P112" s="49">
        <f>SUMIFS('Work Package Breakdown'!$M:$M,'Work Package Breakdown'!$F:$F,'Summary by organisation'!$B$110,'Work Package Breakdown'!$G:$G,'Summary by organisation'!$D112,'Work Package Breakdown'!$C:$C,P$21)/1000000</f>
        <v>0</v>
      </c>
      <c r="Q112" s="49">
        <f>SUMIFS('Work Package Breakdown'!$M:$M,'Work Package Breakdown'!$F:$F,'Summary by organisation'!$B$110,'Work Package Breakdown'!$G:$G,'Summary by organisation'!$D112,'Work Package Breakdown'!$C:$C,Q$21)/1000000</f>
        <v>0</v>
      </c>
      <c r="R112" s="49">
        <f>SUMIFS('Work Package Breakdown'!$M:$M,'Work Package Breakdown'!$F:$F,'Summary by organisation'!$B$110,'Work Package Breakdown'!$G:$G,'Summary by organisation'!$D112,'Work Package Breakdown'!$C:$C,R$21)/1000000</f>
        <v>0</v>
      </c>
      <c r="S112" s="49">
        <f>SUMIFS('Work Package Breakdown'!$M:$M,'Work Package Breakdown'!$F:$F,'Summary by organisation'!$B$110,'Work Package Breakdown'!$G:$G,'Summary by organisation'!$D112,'Work Package Breakdown'!$C:$C,S$21)/1000000</f>
        <v>0</v>
      </c>
      <c r="T112" s="49">
        <f>SUMIFS('Work Package Breakdown'!$M:$M,'Work Package Breakdown'!$F:$F,'Summary by organisation'!$B$110,'Work Package Breakdown'!$G:$G,'Summary by organisation'!$D112,'Work Package Breakdown'!$C:$C,T$21)/1000000</f>
        <v>0</v>
      </c>
      <c r="U112" s="49">
        <f>SUMIFS('Work Package Breakdown'!$M:$M,'Work Package Breakdown'!$F:$F,'Summary by organisation'!$B$110,'Work Package Breakdown'!$G:$G,'Summary by organisation'!$D112,'Work Package Breakdown'!$C:$C,U$21)/1000000</f>
        <v>0</v>
      </c>
      <c r="V112" s="49">
        <f>SUMIFS('Work Package Breakdown'!$M:$M,'Work Package Breakdown'!$F:$F,'Summary by organisation'!$B$110,'Work Package Breakdown'!$G:$G,'Summary by organisation'!$D112,'Work Package Breakdown'!$C:$C,V$21)/1000000</f>
        <v>0</v>
      </c>
      <c r="W112" s="49">
        <f>SUMIFS('Work Package Breakdown'!$M:$M,'Work Package Breakdown'!$F:$F,'Summary by organisation'!$B$110,'Work Package Breakdown'!$G:$G,'Summary by organisation'!$D112,'Work Package Breakdown'!$C:$C,W$21)/1000000</f>
        <v>0</v>
      </c>
      <c r="X112" s="49">
        <f>SUMIFS('Work Package Breakdown'!$M:$M,'Work Package Breakdown'!$F:$F,'Summary by organisation'!$B$110,'Work Package Breakdown'!$G:$G,'Summary by organisation'!$D112,'Work Package Breakdown'!$C:$C,X$21)/1000000</f>
        <v>0</v>
      </c>
      <c r="Y112" s="49">
        <f>SUMIFS('Work Package Breakdown'!$M:$M,'Work Package Breakdown'!$F:$F,'Summary by organisation'!$B$110,'Work Package Breakdown'!$G:$G,'Summary by organisation'!$D112,'Work Package Breakdown'!$C:$C,Y$21)/1000000</f>
        <v>0</v>
      </c>
      <c r="Z112" s="49">
        <f>SUMIFS('Work Package Breakdown'!$M:$M,'Work Package Breakdown'!$F:$F,'Summary by organisation'!$B$110,'Work Package Breakdown'!$G:$G,'Summary by organisation'!$D112,'Work Package Breakdown'!$C:$C,Z$21)/1000000</f>
        <v>0</v>
      </c>
      <c r="AA112" s="49">
        <f>SUMIFS('Work Package Breakdown'!$M:$M,'Work Package Breakdown'!$F:$F,'Summary by organisation'!$B$110,'Work Package Breakdown'!$G:$G,'Summary by organisation'!$D112,'Work Package Breakdown'!$C:$C,AA$21)/1000000</f>
        <v>0</v>
      </c>
      <c r="AB112" s="49">
        <f>SUMIFS('Work Package Breakdown'!$M:$M,'Work Package Breakdown'!$F:$F,'Summary by organisation'!$B$110,'Work Package Breakdown'!$G:$G,'Summary by organisation'!$D112,'Work Package Breakdown'!$C:$C,AB$21)/1000000</f>
        <v>0</v>
      </c>
      <c r="AC112" s="49">
        <f>SUMIFS('Work Package Breakdown'!$M:$M,'Work Package Breakdown'!$F:$F,'Summary by organisation'!$B$110,'Work Package Breakdown'!$G:$G,'Summary by organisation'!$D112,'Work Package Breakdown'!$C:$C,AC$21)/1000000</f>
        <v>0</v>
      </c>
      <c r="AD112" s="49">
        <f>SUMIFS('Work Package Breakdown'!$M:$M,'Work Package Breakdown'!$F:$F,'Summary by organisation'!$B$110,'Work Package Breakdown'!$G:$G,'Summary by organisation'!$D112,'Work Package Breakdown'!$C:$C,AD$21)/1000000</f>
        <v>0</v>
      </c>
      <c r="AE112" s="49">
        <f>SUMIFS('Work Package Breakdown'!$M:$M,'Work Package Breakdown'!$F:$F,'Summary by organisation'!$B$110,'Work Package Breakdown'!$G:$G,'Summary by organisation'!$D112,'Work Package Breakdown'!$C:$C,AE$21)/1000000</f>
        <v>0</v>
      </c>
      <c r="AF112" s="49">
        <f>SUMIFS('Work Package Breakdown'!$M:$M,'Work Package Breakdown'!$F:$F,'Summary by organisation'!$B$110,'Work Package Breakdown'!$G:$G,'Summary by organisation'!$D112,'Work Package Breakdown'!$C:$C,AF$21)/1000000</f>
        <v>0</v>
      </c>
      <c r="AG112" s="49">
        <f>SUMIFS('Work Package Breakdown'!$M:$M,'Work Package Breakdown'!$F:$F,'Summary by organisation'!$B$110,'Work Package Breakdown'!$G:$G,'Summary by organisation'!$D112,'Work Package Breakdown'!$C:$C,AG$21)/1000000</f>
        <v>0</v>
      </c>
      <c r="AH112" s="49">
        <f>SUMIFS('Work Package Breakdown'!$M:$M,'Work Package Breakdown'!$F:$F,'Summary by organisation'!$B$110,'Work Package Breakdown'!$G:$G,'Summary by organisation'!$D112,'Work Package Breakdown'!$C:$C,AH$21)/1000000</f>
        <v>0</v>
      </c>
      <c r="AI112" s="49">
        <f>SUMIFS('Work Package Breakdown'!$M:$M,'Work Package Breakdown'!$F:$F,'Summary by organisation'!$B$110,'Work Package Breakdown'!$G:$G,'Summary by organisation'!$D112,'Work Package Breakdown'!$C:$C,AI$21)/1000000</f>
        <v>0</v>
      </c>
      <c r="AJ112" s="49">
        <f>SUMIFS('Work Package Breakdown'!$M:$M,'Work Package Breakdown'!$F:$F,'Summary by organisation'!$B$110,'Work Package Breakdown'!$G:$G,'Summary by organisation'!$D112,'Work Package Breakdown'!$C:$C,AJ$21)/1000000</f>
        <v>0</v>
      </c>
      <c r="AK112" s="49">
        <f>SUMIFS('Work Package Breakdown'!$M:$M,'Work Package Breakdown'!$F:$F,'Summary by organisation'!$B$110,'Work Package Breakdown'!$G:$G,'Summary by organisation'!$D112,'Work Package Breakdown'!$C:$C,AK$21)/1000000</f>
        <v>0</v>
      </c>
      <c r="AL112" s="49">
        <f>SUMIFS('Work Package Breakdown'!$M:$M,'Work Package Breakdown'!$F:$F,'Summary by organisation'!$B$110,'Work Package Breakdown'!$G:$G,'Summary by organisation'!$D112,'Work Package Breakdown'!$C:$C,AL$21)/1000000</f>
        <v>0</v>
      </c>
      <c r="AM112" s="50">
        <f t="shared" si="239"/>
        <v>0</v>
      </c>
    </row>
    <row r="113" spans="2:39" ht="15" customHeight="1">
      <c r="B113" s="89"/>
      <c r="C113" s="92"/>
      <c r="D113" s="59" t="s">
        <v>158</v>
      </c>
      <c r="E113" s="58">
        <f>SUMIFS('Work Package Breakdown'!M:M,'Work Package Breakdown'!$F:$F,'Summary by organisation'!$B$110,'Work Package Breakdown'!$G:$G,'Summary by organisation'!$D113)</f>
        <v>0</v>
      </c>
      <c r="F113" s="58">
        <f>SUMIFS('Work Package Breakdown'!N:N,'Work Package Breakdown'!$F:$F,'Summary by organisation'!$B$110,'Work Package Breakdown'!$G:$G,'Summary by organisation'!$D113)</f>
        <v>0</v>
      </c>
      <c r="G113" s="58">
        <f>SUMIFS('Work Package Breakdown'!O:O,'Work Package Breakdown'!$F:$F,'Summary by organisation'!$B$110,'Work Package Breakdown'!$G:$G,'Summary by organisation'!$D113)</f>
        <v>0</v>
      </c>
      <c r="I113" s="49">
        <f>SUMIFS('Work Package Breakdown'!$M:$M,'Work Package Breakdown'!$F:$F,'Summary by organisation'!$B$110,'Work Package Breakdown'!$G:$G,'Summary by organisation'!$D113,'Work Package Breakdown'!$C:$C,I$21)/1000000</f>
        <v>0</v>
      </c>
      <c r="J113" s="49">
        <f>SUMIFS('Work Package Breakdown'!$M:$M,'Work Package Breakdown'!$F:$F,'Summary by organisation'!$B$110,'Work Package Breakdown'!$G:$G,'Summary by organisation'!$D113,'Work Package Breakdown'!$C:$C,J$21)/1000000</f>
        <v>0</v>
      </c>
      <c r="K113" s="49">
        <f>SUMIFS('Work Package Breakdown'!$M:$M,'Work Package Breakdown'!$F:$F,'Summary by organisation'!$B$110,'Work Package Breakdown'!$G:$G,'Summary by organisation'!$D113,'Work Package Breakdown'!$C:$C,K$21)/1000000</f>
        <v>0</v>
      </c>
      <c r="L113" s="49">
        <f>SUMIFS('Work Package Breakdown'!$M:$M,'Work Package Breakdown'!$F:$F,'Summary by organisation'!$B$110,'Work Package Breakdown'!$G:$G,'Summary by organisation'!$D113,'Work Package Breakdown'!$C:$C,L$21)/1000000</f>
        <v>0</v>
      </c>
      <c r="M113" s="49">
        <f>SUMIFS('Work Package Breakdown'!$M:$M,'Work Package Breakdown'!$F:$F,'Summary by organisation'!$B$110,'Work Package Breakdown'!$G:$G,'Summary by organisation'!$D113,'Work Package Breakdown'!$C:$C,M$21)/1000000</f>
        <v>0</v>
      </c>
      <c r="N113" s="49">
        <f>SUMIFS('Work Package Breakdown'!$M:$M,'Work Package Breakdown'!$F:$F,'Summary by organisation'!$B$110,'Work Package Breakdown'!$G:$G,'Summary by organisation'!$D113,'Work Package Breakdown'!$C:$C,N$21)/1000000</f>
        <v>0</v>
      </c>
      <c r="O113" s="49">
        <f>SUMIFS('Work Package Breakdown'!$M:$M,'Work Package Breakdown'!$F:$F,'Summary by organisation'!$B$110,'Work Package Breakdown'!$G:$G,'Summary by organisation'!$D113,'Work Package Breakdown'!$C:$C,O$21)/1000000</f>
        <v>0</v>
      </c>
      <c r="P113" s="49">
        <f>SUMIFS('Work Package Breakdown'!$M:$M,'Work Package Breakdown'!$F:$F,'Summary by organisation'!$B$110,'Work Package Breakdown'!$G:$G,'Summary by organisation'!$D113,'Work Package Breakdown'!$C:$C,P$21)/1000000</f>
        <v>0</v>
      </c>
      <c r="Q113" s="49">
        <f>SUMIFS('Work Package Breakdown'!$M:$M,'Work Package Breakdown'!$F:$F,'Summary by organisation'!$B$110,'Work Package Breakdown'!$G:$G,'Summary by organisation'!$D113,'Work Package Breakdown'!$C:$C,Q$21)/1000000</f>
        <v>0</v>
      </c>
      <c r="R113" s="49">
        <f>SUMIFS('Work Package Breakdown'!$M:$M,'Work Package Breakdown'!$F:$F,'Summary by organisation'!$B$110,'Work Package Breakdown'!$G:$G,'Summary by organisation'!$D113,'Work Package Breakdown'!$C:$C,R$21)/1000000</f>
        <v>0</v>
      </c>
      <c r="S113" s="49">
        <f>SUMIFS('Work Package Breakdown'!$M:$M,'Work Package Breakdown'!$F:$F,'Summary by organisation'!$B$110,'Work Package Breakdown'!$G:$G,'Summary by organisation'!$D113,'Work Package Breakdown'!$C:$C,S$21)/1000000</f>
        <v>0</v>
      </c>
      <c r="T113" s="49">
        <f>SUMIFS('Work Package Breakdown'!$M:$M,'Work Package Breakdown'!$F:$F,'Summary by organisation'!$B$110,'Work Package Breakdown'!$G:$G,'Summary by organisation'!$D113,'Work Package Breakdown'!$C:$C,T$21)/1000000</f>
        <v>0</v>
      </c>
      <c r="U113" s="49">
        <f>SUMIFS('Work Package Breakdown'!$M:$M,'Work Package Breakdown'!$F:$F,'Summary by organisation'!$B$110,'Work Package Breakdown'!$G:$G,'Summary by organisation'!$D113,'Work Package Breakdown'!$C:$C,U$21)/1000000</f>
        <v>0</v>
      </c>
      <c r="V113" s="49">
        <f>SUMIFS('Work Package Breakdown'!$M:$M,'Work Package Breakdown'!$F:$F,'Summary by organisation'!$B$110,'Work Package Breakdown'!$G:$G,'Summary by organisation'!$D113,'Work Package Breakdown'!$C:$C,V$21)/1000000</f>
        <v>0</v>
      </c>
      <c r="W113" s="49">
        <f>SUMIFS('Work Package Breakdown'!$M:$M,'Work Package Breakdown'!$F:$F,'Summary by organisation'!$B$110,'Work Package Breakdown'!$G:$G,'Summary by organisation'!$D113,'Work Package Breakdown'!$C:$C,W$21)/1000000</f>
        <v>0</v>
      </c>
      <c r="X113" s="49">
        <f>SUMIFS('Work Package Breakdown'!$M:$M,'Work Package Breakdown'!$F:$F,'Summary by organisation'!$B$110,'Work Package Breakdown'!$G:$G,'Summary by organisation'!$D113,'Work Package Breakdown'!$C:$C,X$21)/1000000</f>
        <v>0</v>
      </c>
      <c r="Y113" s="49">
        <f>SUMIFS('Work Package Breakdown'!$M:$M,'Work Package Breakdown'!$F:$F,'Summary by organisation'!$B$110,'Work Package Breakdown'!$G:$G,'Summary by organisation'!$D113,'Work Package Breakdown'!$C:$C,Y$21)/1000000</f>
        <v>0</v>
      </c>
      <c r="Z113" s="49">
        <f>SUMIFS('Work Package Breakdown'!$M:$M,'Work Package Breakdown'!$F:$F,'Summary by organisation'!$B$110,'Work Package Breakdown'!$G:$G,'Summary by organisation'!$D113,'Work Package Breakdown'!$C:$C,Z$21)/1000000</f>
        <v>0</v>
      </c>
      <c r="AA113" s="49">
        <f>SUMIFS('Work Package Breakdown'!$M:$M,'Work Package Breakdown'!$F:$F,'Summary by organisation'!$B$110,'Work Package Breakdown'!$G:$G,'Summary by organisation'!$D113,'Work Package Breakdown'!$C:$C,AA$21)/1000000</f>
        <v>0</v>
      </c>
      <c r="AB113" s="49">
        <f>SUMIFS('Work Package Breakdown'!$M:$M,'Work Package Breakdown'!$F:$F,'Summary by organisation'!$B$110,'Work Package Breakdown'!$G:$G,'Summary by organisation'!$D113,'Work Package Breakdown'!$C:$C,AB$21)/1000000</f>
        <v>0</v>
      </c>
      <c r="AC113" s="49">
        <f>SUMIFS('Work Package Breakdown'!$M:$M,'Work Package Breakdown'!$F:$F,'Summary by organisation'!$B$110,'Work Package Breakdown'!$G:$G,'Summary by organisation'!$D113,'Work Package Breakdown'!$C:$C,AC$21)/1000000</f>
        <v>0</v>
      </c>
      <c r="AD113" s="49">
        <f>SUMIFS('Work Package Breakdown'!$M:$M,'Work Package Breakdown'!$F:$F,'Summary by organisation'!$B$110,'Work Package Breakdown'!$G:$G,'Summary by organisation'!$D113,'Work Package Breakdown'!$C:$C,AD$21)/1000000</f>
        <v>0</v>
      </c>
      <c r="AE113" s="49">
        <f>SUMIFS('Work Package Breakdown'!$M:$M,'Work Package Breakdown'!$F:$F,'Summary by organisation'!$B$110,'Work Package Breakdown'!$G:$G,'Summary by organisation'!$D113,'Work Package Breakdown'!$C:$C,AE$21)/1000000</f>
        <v>0</v>
      </c>
      <c r="AF113" s="49">
        <f>SUMIFS('Work Package Breakdown'!$M:$M,'Work Package Breakdown'!$F:$F,'Summary by organisation'!$B$110,'Work Package Breakdown'!$G:$G,'Summary by organisation'!$D113,'Work Package Breakdown'!$C:$C,AF$21)/1000000</f>
        <v>0</v>
      </c>
      <c r="AG113" s="49">
        <f>SUMIFS('Work Package Breakdown'!$M:$M,'Work Package Breakdown'!$F:$F,'Summary by organisation'!$B$110,'Work Package Breakdown'!$G:$G,'Summary by organisation'!$D113,'Work Package Breakdown'!$C:$C,AG$21)/1000000</f>
        <v>0</v>
      </c>
      <c r="AH113" s="49">
        <f>SUMIFS('Work Package Breakdown'!$M:$M,'Work Package Breakdown'!$F:$F,'Summary by organisation'!$B$110,'Work Package Breakdown'!$G:$G,'Summary by organisation'!$D113,'Work Package Breakdown'!$C:$C,AH$21)/1000000</f>
        <v>0</v>
      </c>
      <c r="AI113" s="49">
        <f>SUMIFS('Work Package Breakdown'!$M:$M,'Work Package Breakdown'!$F:$F,'Summary by organisation'!$B$110,'Work Package Breakdown'!$G:$G,'Summary by organisation'!$D113,'Work Package Breakdown'!$C:$C,AI$21)/1000000</f>
        <v>0</v>
      </c>
      <c r="AJ113" s="49">
        <f>SUMIFS('Work Package Breakdown'!$M:$M,'Work Package Breakdown'!$F:$F,'Summary by organisation'!$B$110,'Work Package Breakdown'!$G:$G,'Summary by organisation'!$D113,'Work Package Breakdown'!$C:$C,AJ$21)/1000000</f>
        <v>0</v>
      </c>
      <c r="AK113" s="49">
        <f>SUMIFS('Work Package Breakdown'!$M:$M,'Work Package Breakdown'!$F:$F,'Summary by organisation'!$B$110,'Work Package Breakdown'!$G:$G,'Summary by organisation'!$D113,'Work Package Breakdown'!$C:$C,AK$21)/1000000</f>
        <v>0</v>
      </c>
      <c r="AL113" s="49">
        <f>SUMIFS('Work Package Breakdown'!$M:$M,'Work Package Breakdown'!$F:$F,'Summary by organisation'!$B$110,'Work Package Breakdown'!$G:$G,'Summary by organisation'!$D113,'Work Package Breakdown'!$C:$C,AL$21)/1000000</f>
        <v>0</v>
      </c>
      <c r="AM113" s="50">
        <f t="shared" si="239"/>
        <v>0</v>
      </c>
    </row>
    <row r="114" spans="2:39" ht="15" customHeight="1">
      <c r="B114" s="89"/>
      <c r="C114" s="92"/>
      <c r="D114" s="57" t="s">
        <v>159</v>
      </c>
      <c r="E114" s="58">
        <f>SUMIFS('Work Package Breakdown'!M:M,'Work Package Breakdown'!$F:$F,'Summary by organisation'!$B$110,'Work Package Breakdown'!$G:$G,'Summary by organisation'!$D114)</f>
        <v>0</v>
      </c>
      <c r="F114" s="58">
        <f>SUMIFS('Work Package Breakdown'!N:N,'Work Package Breakdown'!$F:$F,'Summary by organisation'!$B$110,'Work Package Breakdown'!$G:$G,'Summary by organisation'!$D114)</f>
        <v>0</v>
      </c>
      <c r="G114" s="58">
        <f>SUMIFS('Work Package Breakdown'!O:O,'Work Package Breakdown'!$F:$F,'Summary by organisation'!$B$110,'Work Package Breakdown'!$G:$G,'Summary by organisation'!$D114)</f>
        <v>0</v>
      </c>
      <c r="I114" s="49">
        <f>SUMIFS('Work Package Breakdown'!$M:$M,'Work Package Breakdown'!$F:$F,'Summary by organisation'!$B$110,'Work Package Breakdown'!$G:$G,'Summary by organisation'!$D114,'Work Package Breakdown'!$C:$C,I$21)/1000000</f>
        <v>0</v>
      </c>
      <c r="J114" s="49">
        <f>SUMIFS('Work Package Breakdown'!$M:$M,'Work Package Breakdown'!$F:$F,'Summary by organisation'!$B$110,'Work Package Breakdown'!$G:$G,'Summary by organisation'!$D114,'Work Package Breakdown'!$C:$C,J$21)/1000000</f>
        <v>0</v>
      </c>
      <c r="K114" s="49">
        <f>SUMIFS('Work Package Breakdown'!$M:$M,'Work Package Breakdown'!$F:$F,'Summary by organisation'!$B$110,'Work Package Breakdown'!$G:$G,'Summary by organisation'!$D114,'Work Package Breakdown'!$C:$C,K$21)/1000000</f>
        <v>0</v>
      </c>
      <c r="L114" s="49">
        <f>SUMIFS('Work Package Breakdown'!$M:$M,'Work Package Breakdown'!$F:$F,'Summary by organisation'!$B$110,'Work Package Breakdown'!$G:$G,'Summary by organisation'!$D114,'Work Package Breakdown'!$C:$C,L$21)/1000000</f>
        <v>0</v>
      </c>
      <c r="M114" s="49">
        <f>SUMIFS('Work Package Breakdown'!$M:$M,'Work Package Breakdown'!$F:$F,'Summary by organisation'!$B$110,'Work Package Breakdown'!$G:$G,'Summary by organisation'!$D114,'Work Package Breakdown'!$C:$C,M$21)/1000000</f>
        <v>0</v>
      </c>
      <c r="N114" s="49">
        <f>SUMIFS('Work Package Breakdown'!$M:$M,'Work Package Breakdown'!$F:$F,'Summary by organisation'!$B$110,'Work Package Breakdown'!$G:$G,'Summary by organisation'!$D114,'Work Package Breakdown'!$C:$C,N$21)/1000000</f>
        <v>0</v>
      </c>
      <c r="O114" s="49">
        <f>SUMIFS('Work Package Breakdown'!$M:$M,'Work Package Breakdown'!$F:$F,'Summary by organisation'!$B$110,'Work Package Breakdown'!$G:$G,'Summary by organisation'!$D114,'Work Package Breakdown'!$C:$C,O$21)/1000000</f>
        <v>0</v>
      </c>
      <c r="P114" s="49">
        <f>SUMIFS('Work Package Breakdown'!$M:$M,'Work Package Breakdown'!$F:$F,'Summary by organisation'!$B$110,'Work Package Breakdown'!$G:$G,'Summary by organisation'!$D114,'Work Package Breakdown'!$C:$C,P$21)/1000000</f>
        <v>0</v>
      </c>
      <c r="Q114" s="49">
        <f>SUMIFS('Work Package Breakdown'!$M:$M,'Work Package Breakdown'!$F:$F,'Summary by organisation'!$B$110,'Work Package Breakdown'!$G:$G,'Summary by organisation'!$D114,'Work Package Breakdown'!$C:$C,Q$21)/1000000</f>
        <v>0</v>
      </c>
      <c r="R114" s="49">
        <f>SUMIFS('Work Package Breakdown'!$M:$M,'Work Package Breakdown'!$F:$F,'Summary by organisation'!$B$110,'Work Package Breakdown'!$G:$G,'Summary by organisation'!$D114,'Work Package Breakdown'!$C:$C,R$21)/1000000</f>
        <v>0</v>
      </c>
      <c r="S114" s="49">
        <f>SUMIFS('Work Package Breakdown'!$M:$M,'Work Package Breakdown'!$F:$F,'Summary by organisation'!$B$110,'Work Package Breakdown'!$G:$G,'Summary by organisation'!$D114,'Work Package Breakdown'!$C:$C,S$21)/1000000</f>
        <v>0</v>
      </c>
      <c r="T114" s="49">
        <f>SUMIFS('Work Package Breakdown'!$M:$M,'Work Package Breakdown'!$F:$F,'Summary by organisation'!$B$110,'Work Package Breakdown'!$G:$G,'Summary by organisation'!$D114,'Work Package Breakdown'!$C:$C,T$21)/1000000</f>
        <v>0</v>
      </c>
      <c r="U114" s="49">
        <f>SUMIFS('Work Package Breakdown'!$M:$M,'Work Package Breakdown'!$F:$F,'Summary by organisation'!$B$110,'Work Package Breakdown'!$G:$G,'Summary by organisation'!$D114,'Work Package Breakdown'!$C:$C,U$21)/1000000</f>
        <v>0</v>
      </c>
      <c r="V114" s="49">
        <f>SUMIFS('Work Package Breakdown'!$M:$M,'Work Package Breakdown'!$F:$F,'Summary by organisation'!$B$110,'Work Package Breakdown'!$G:$G,'Summary by organisation'!$D114,'Work Package Breakdown'!$C:$C,V$21)/1000000</f>
        <v>0</v>
      </c>
      <c r="W114" s="49">
        <f>SUMIFS('Work Package Breakdown'!$M:$M,'Work Package Breakdown'!$F:$F,'Summary by organisation'!$B$110,'Work Package Breakdown'!$G:$G,'Summary by organisation'!$D114,'Work Package Breakdown'!$C:$C,W$21)/1000000</f>
        <v>0</v>
      </c>
      <c r="X114" s="49">
        <f>SUMIFS('Work Package Breakdown'!$M:$M,'Work Package Breakdown'!$F:$F,'Summary by organisation'!$B$110,'Work Package Breakdown'!$G:$G,'Summary by organisation'!$D114,'Work Package Breakdown'!$C:$C,X$21)/1000000</f>
        <v>0</v>
      </c>
      <c r="Y114" s="49">
        <f>SUMIFS('Work Package Breakdown'!$M:$M,'Work Package Breakdown'!$F:$F,'Summary by organisation'!$B$110,'Work Package Breakdown'!$G:$G,'Summary by organisation'!$D114,'Work Package Breakdown'!$C:$C,Y$21)/1000000</f>
        <v>0</v>
      </c>
      <c r="Z114" s="49">
        <f>SUMIFS('Work Package Breakdown'!$M:$M,'Work Package Breakdown'!$F:$F,'Summary by organisation'!$B$110,'Work Package Breakdown'!$G:$G,'Summary by organisation'!$D114,'Work Package Breakdown'!$C:$C,Z$21)/1000000</f>
        <v>0</v>
      </c>
      <c r="AA114" s="49">
        <f>SUMIFS('Work Package Breakdown'!$M:$M,'Work Package Breakdown'!$F:$F,'Summary by organisation'!$B$110,'Work Package Breakdown'!$G:$G,'Summary by organisation'!$D114,'Work Package Breakdown'!$C:$C,AA$21)/1000000</f>
        <v>0</v>
      </c>
      <c r="AB114" s="49">
        <f>SUMIFS('Work Package Breakdown'!$M:$M,'Work Package Breakdown'!$F:$F,'Summary by organisation'!$B$110,'Work Package Breakdown'!$G:$G,'Summary by organisation'!$D114,'Work Package Breakdown'!$C:$C,AB$21)/1000000</f>
        <v>0</v>
      </c>
      <c r="AC114" s="49">
        <f>SUMIFS('Work Package Breakdown'!$M:$M,'Work Package Breakdown'!$F:$F,'Summary by organisation'!$B$110,'Work Package Breakdown'!$G:$G,'Summary by organisation'!$D114,'Work Package Breakdown'!$C:$C,AC$21)/1000000</f>
        <v>0</v>
      </c>
      <c r="AD114" s="49">
        <f>SUMIFS('Work Package Breakdown'!$M:$M,'Work Package Breakdown'!$F:$F,'Summary by organisation'!$B$110,'Work Package Breakdown'!$G:$G,'Summary by organisation'!$D114,'Work Package Breakdown'!$C:$C,AD$21)/1000000</f>
        <v>0</v>
      </c>
      <c r="AE114" s="49">
        <f>SUMIFS('Work Package Breakdown'!$M:$M,'Work Package Breakdown'!$F:$F,'Summary by organisation'!$B$110,'Work Package Breakdown'!$G:$G,'Summary by organisation'!$D114,'Work Package Breakdown'!$C:$C,AE$21)/1000000</f>
        <v>0</v>
      </c>
      <c r="AF114" s="49">
        <f>SUMIFS('Work Package Breakdown'!$M:$M,'Work Package Breakdown'!$F:$F,'Summary by organisation'!$B$110,'Work Package Breakdown'!$G:$G,'Summary by organisation'!$D114,'Work Package Breakdown'!$C:$C,AF$21)/1000000</f>
        <v>0</v>
      </c>
      <c r="AG114" s="49">
        <f>SUMIFS('Work Package Breakdown'!$M:$M,'Work Package Breakdown'!$F:$F,'Summary by organisation'!$B$110,'Work Package Breakdown'!$G:$G,'Summary by organisation'!$D114,'Work Package Breakdown'!$C:$C,AG$21)/1000000</f>
        <v>0</v>
      </c>
      <c r="AH114" s="49">
        <f>SUMIFS('Work Package Breakdown'!$M:$M,'Work Package Breakdown'!$F:$F,'Summary by organisation'!$B$110,'Work Package Breakdown'!$G:$G,'Summary by organisation'!$D114,'Work Package Breakdown'!$C:$C,AH$21)/1000000</f>
        <v>0</v>
      </c>
      <c r="AI114" s="49">
        <f>SUMIFS('Work Package Breakdown'!$M:$M,'Work Package Breakdown'!$F:$F,'Summary by organisation'!$B$110,'Work Package Breakdown'!$G:$G,'Summary by organisation'!$D114,'Work Package Breakdown'!$C:$C,AI$21)/1000000</f>
        <v>0</v>
      </c>
      <c r="AJ114" s="49">
        <f>SUMIFS('Work Package Breakdown'!$M:$M,'Work Package Breakdown'!$F:$F,'Summary by organisation'!$B$110,'Work Package Breakdown'!$G:$G,'Summary by organisation'!$D114,'Work Package Breakdown'!$C:$C,AJ$21)/1000000</f>
        <v>0</v>
      </c>
      <c r="AK114" s="49">
        <f>SUMIFS('Work Package Breakdown'!$M:$M,'Work Package Breakdown'!$F:$F,'Summary by organisation'!$B$110,'Work Package Breakdown'!$G:$G,'Summary by organisation'!$D114,'Work Package Breakdown'!$C:$C,AK$21)/1000000</f>
        <v>0</v>
      </c>
      <c r="AL114" s="49">
        <f>SUMIFS('Work Package Breakdown'!$M:$M,'Work Package Breakdown'!$F:$F,'Summary by organisation'!$B$110,'Work Package Breakdown'!$G:$G,'Summary by organisation'!$D114,'Work Package Breakdown'!$C:$C,AL$21)/1000000</f>
        <v>0</v>
      </c>
      <c r="AM114" s="50">
        <f t="shared" si="239"/>
        <v>0</v>
      </c>
    </row>
    <row r="115" spans="2:39" ht="15" customHeight="1">
      <c r="B115" s="89"/>
      <c r="C115" s="92"/>
      <c r="D115" s="57" t="s">
        <v>160</v>
      </c>
      <c r="E115" s="58">
        <f>SUMIFS('Work Package Breakdown'!M:M,'Work Package Breakdown'!$F:$F,'Summary by organisation'!$B$110,'Work Package Breakdown'!$G:$G,'Summary by organisation'!$D115)</f>
        <v>0</v>
      </c>
      <c r="F115" s="58">
        <f>SUMIFS('Work Package Breakdown'!N:N,'Work Package Breakdown'!$F:$F,'Summary by organisation'!$B$110,'Work Package Breakdown'!$G:$G,'Summary by organisation'!$D115)</f>
        <v>0</v>
      </c>
      <c r="G115" s="58">
        <f>SUMIFS('Work Package Breakdown'!O:O,'Work Package Breakdown'!$F:$F,'Summary by organisation'!$B$110,'Work Package Breakdown'!$G:$G,'Summary by organisation'!$D115)</f>
        <v>0</v>
      </c>
      <c r="I115" s="49">
        <f>SUMIFS('Work Package Breakdown'!$M:$M,'Work Package Breakdown'!$F:$F,'Summary by organisation'!$B$110,'Work Package Breakdown'!$G:$G,'Summary by organisation'!$D115,'Work Package Breakdown'!$C:$C,I$21)/1000000</f>
        <v>0</v>
      </c>
      <c r="J115" s="49">
        <f>SUMIFS('Work Package Breakdown'!$M:$M,'Work Package Breakdown'!$F:$F,'Summary by organisation'!$B$110,'Work Package Breakdown'!$G:$G,'Summary by organisation'!$D115,'Work Package Breakdown'!$C:$C,J$21)/1000000</f>
        <v>0</v>
      </c>
      <c r="K115" s="49">
        <f>SUMIFS('Work Package Breakdown'!$M:$M,'Work Package Breakdown'!$F:$F,'Summary by organisation'!$B$110,'Work Package Breakdown'!$G:$G,'Summary by organisation'!$D115,'Work Package Breakdown'!$C:$C,K$21)/1000000</f>
        <v>0</v>
      </c>
      <c r="L115" s="49">
        <f>SUMIFS('Work Package Breakdown'!$M:$M,'Work Package Breakdown'!$F:$F,'Summary by organisation'!$B$110,'Work Package Breakdown'!$G:$G,'Summary by organisation'!$D115,'Work Package Breakdown'!$C:$C,L$21)/1000000</f>
        <v>0</v>
      </c>
      <c r="M115" s="49">
        <f>SUMIFS('Work Package Breakdown'!$M:$M,'Work Package Breakdown'!$F:$F,'Summary by organisation'!$B$110,'Work Package Breakdown'!$G:$G,'Summary by organisation'!$D115,'Work Package Breakdown'!$C:$C,M$21)/1000000</f>
        <v>0</v>
      </c>
      <c r="N115" s="49">
        <f>SUMIFS('Work Package Breakdown'!$M:$M,'Work Package Breakdown'!$F:$F,'Summary by organisation'!$B$110,'Work Package Breakdown'!$G:$G,'Summary by organisation'!$D115,'Work Package Breakdown'!$C:$C,N$21)/1000000</f>
        <v>0</v>
      </c>
      <c r="O115" s="49">
        <f>SUMIFS('Work Package Breakdown'!$M:$M,'Work Package Breakdown'!$F:$F,'Summary by organisation'!$B$110,'Work Package Breakdown'!$G:$G,'Summary by organisation'!$D115,'Work Package Breakdown'!$C:$C,O$21)/1000000</f>
        <v>0</v>
      </c>
      <c r="P115" s="49">
        <f>SUMIFS('Work Package Breakdown'!$M:$M,'Work Package Breakdown'!$F:$F,'Summary by organisation'!$B$110,'Work Package Breakdown'!$G:$G,'Summary by organisation'!$D115,'Work Package Breakdown'!$C:$C,P$21)/1000000</f>
        <v>0</v>
      </c>
      <c r="Q115" s="49">
        <f>SUMIFS('Work Package Breakdown'!$M:$M,'Work Package Breakdown'!$F:$F,'Summary by organisation'!$B$110,'Work Package Breakdown'!$G:$G,'Summary by organisation'!$D115,'Work Package Breakdown'!$C:$C,Q$21)/1000000</f>
        <v>0</v>
      </c>
      <c r="R115" s="49">
        <f>SUMIFS('Work Package Breakdown'!$M:$M,'Work Package Breakdown'!$F:$F,'Summary by organisation'!$B$110,'Work Package Breakdown'!$G:$G,'Summary by organisation'!$D115,'Work Package Breakdown'!$C:$C,R$21)/1000000</f>
        <v>0</v>
      </c>
      <c r="S115" s="49">
        <f>SUMIFS('Work Package Breakdown'!$M:$M,'Work Package Breakdown'!$F:$F,'Summary by organisation'!$B$110,'Work Package Breakdown'!$G:$G,'Summary by organisation'!$D115,'Work Package Breakdown'!$C:$C,S$21)/1000000</f>
        <v>0</v>
      </c>
      <c r="T115" s="49">
        <f>SUMIFS('Work Package Breakdown'!$M:$M,'Work Package Breakdown'!$F:$F,'Summary by organisation'!$B$110,'Work Package Breakdown'!$G:$G,'Summary by organisation'!$D115,'Work Package Breakdown'!$C:$C,T$21)/1000000</f>
        <v>0</v>
      </c>
      <c r="U115" s="49">
        <f>SUMIFS('Work Package Breakdown'!$M:$M,'Work Package Breakdown'!$F:$F,'Summary by organisation'!$B$110,'Work Package Breakdown'!$G:$G,'Summary by organisation'!$D115,'Work Package Breakdown'!$C:$C,U$21)/1000000</f>
        <v>0</v>
      </c>
      <c r="V115" s="49">
        <f>SUMIFS('Work Package Breakdown'!$M:$M,'Work Package Breakdown'!$F:$F,'Summary by organisation'!$B$110,'Work Package Breakdown'!$G:$G,'Summary by organisation'!$D115,'Work Package Breakdown'!$C:$C,V$21)/1000000</f>
        <v>0</v>
      </c>
      <c r="W115" s="49">
        <f>SUMIFS('Work Package Breakdown'!$M:$M,'Work Package Breakdown'!$F:$F,'Summary by organisation'!$B$110,'Work Package Breakdown'!$G:$G,'Summary by organisation'!$D115,'Work Package Breakdown'!$C:$C,W$21)/1000000</f>
        <v>0</v>
      </c>
      <c r="X115" s="49">
        <f>SUMIFS('Work Package Breakdown'!$M:$M,'Work Package Breakdown'!$F:$F,'Summary by organisation'!$B$110,'Work Package Breakdown'!$G:$G,'Summary by organisation'!$D115,'Work Package Breakdown'!$C:$C,X$21)/1000000</f>
        <v>0</v>
      </c>
      <c r="Y115" s="49">
        <f>SUMIFS('Work Package Breakdown'!$M:$M,'Work Package Breakdown'!$F:$F,'Summary by organisation'!$B$110,'Work Package Breakdown'!$G:$G,'Summary by organisation'!$D115,'Work Package Breakdown'!$C:$C,Y$21)/1000000</f>
        <v>0</v>
      </c>
      <c r="Z115" s="49">
        <f>SUMIFS('Work Package Breakdown'!$M:$M,'Work Package Breakdown'!$F:$F,'Summary by organisation'!$B$110,'Work Package Breakdown'!$G:$G,'Summary by organisation'!$D115,'Work Package Breakdown'!$C:$C,Z$21)/1000000</f>
        <v>0</v>
      </c>
      <c r="AA115" s="49">
        <f>SUMIFS('Work Package Breakdown'!$M:$M,'Work Package Breakdown'!$F:$F,'Summary by organisation'!$B$110,'Work Package Breakdown'!$G:$G,'Summary by organisation'!$D115,'Work Package Breakdown'!$C:$C,AA$21)/1000000</f>
        <v>0</v>
      </c>
      <c r="AB115" s="49">
        <f>SUMIFS('Work Package Breakdown'!$M:$M,'Work Package Breakdown'!$F:$F,'Summary by organisation'!$B$110,'Work Package Breakdown'!$G:$G,'Summary by organisation'!$D115,'Work Package Breakdown'!$C:$C,AB$21)/1000000</f>
        <v>0</v>
      </c>
      <c r="AC115" s="49">
        <f>SUMIFS('Work Package Breakdown'!$M:$M,'Work Package Breakdown'!$F:$F,'Summary by organisation'!$B$110,'Work Package Breakdown'!$G:$G,'Summary by organisation'!$D115,'Work Package Breakdown'!$C:$C,AC$21)/1000000</f>
        <v>0</v>
      </c>
      <c r="AD115" s="49">
        <f>SUMIFS('Work Package Breakdown'!$M:$M,'Work Package Breakdown'!$F:$F,'Summary by organisation'!$B$110,'Work Package Breakdown'!$G:$G,'Summary by organisation'!$D115,'Work Package Breakdown'!$C:$C,AD$21)/1000000</f>
        <v>0</v>
      </c>
      <c r="AE115" s="49">
        <f>SUMIFS('Work Package Breakdown'!$M:$M,'Work Package Breakdown'!$F:$F,'Summary by organisation'!$B$110,'Work Package Breakdown'!$G:$G,'Summary by organisation'!$D115,'Work Package Breakdown'!$C:$C,AE$21)/1000000</f>
        <v>0</v>
      </c>
      <c r="AF115" s="49">
        <f>SUMIFS('Work Package Breakdown'!$M:$M,'Work Package Breakdown'!$F:$F,'Summary by organisation'!$B$110,'Work Package Breakdown'!$G:$G,'Summary by organisation'!$D115,'Work Package Breakdown'!$C:$C,AF$21)/1000000</f>
        <v>0</v>
      </c>
      <c r="AG115" s="49">
        <f>SUMIFS('Work Package Breakdown'!$M:$M,'Work Package Breakdown'!$F:$F,'Summary by organisation'!$B$110,'Work Package Breakdown'!$G:$G,'Summary by organisation'!$D115,'Work Package Breakdown'!$C:$C,AG$21)/1000000</f>
        <v>0</v>
      </c>
      <c r="AH115" s="49">
        <f>SUMIFS('Work Package Breakdown'!$M:$M,'Work Package Breakdown'!$F:$F,'Summary by organisation'!$B$110,'Work Package Breakdown'!$G:$G,'Summary by organisation'!$D115,'Work Package Breakdown'!$C:$C,AH$21)/1000000</f>
        <v>0</v>
      </c>
      <c r="AI115" s="49">
        <f>SUMIFS('Work Package Breakdown'!$M:$M,'Work Package Breakdown'!$F:$F,'Summary by organisation'!$B$110,'Work Package Breakdown'!$G:$G,'Summary by organisation'!$D115,'Work Package Breakdown'!$C:$C,AI$21)/1000000</f>
        <v>0</v>
      </c>
      <c r="AJ115" s="49">
        <f>SUMIFS('Work Package Breakdown'!$M:$M,'Work Package Breakdown'!$F:$F,'Summary by organisation'!$B$110,'Work Package Breakdown'!$G:$G,'Summary by organisation'!$D115,'Work Package Breakdown'!$C:$C,AJ$21)/1000000</f>
        <v>0</v>
      </c>
      <c r="AK115" s="49">
        <f>SUMIFS('Work Package Breakdown'!$M:$M,'Work Package Breakdown'!$F:$F,'Summary by organisation'!$B$110,'Work Package Breakdown'!$G:$G,'Summary by organisation'!$D115,'Work Package Breakdown'!$C:$C,AK$21)/1000000</f>
        <v>0</v>
      </c>
      <c r="AL115" s="49">
        <f>SUMIFS('Work Package Breakdown'!$M:$M,'Work Package Breakdown'!$F:$F,'Summary by organisation'!$B$110,'Work Package Breakdown'!$G:$G,'Summary by organisation'!$D115,'Work Package Breakdown'!$C:$C,AL$21)/1000000</f>
        <v>0</v>
      </c>
      <c r="AM115" s="50">
        <f t="shared" si="239"/>
        <v>0</v>
      </c>
    </row>
    <row r="116" spans="2:39" ht="15" customHeight="1">
      <c r="B116" s="89"/>
      <c r="C116" s="92"/>
      <c r="D116" s="57" t="s">
        <v>161</v>
      </c>
      <c r="E116" s="58">
        <f>SUMIFS('Work Package Breakdown'!M:M,'Work Package Breakdown'!$F:$F,'Summary by organisation'!$B$110,'Work Package Breakdown'!$G:$G,'Summary by organisation'!$D116)</f>
        <v>0</v>
      </c>
      <c r="F116" s="58">
        <f>SUMIFS('Work Package Breakdown'!N:N,'Work Package Breakdown'!$F:$F,'Summary by organisation'!$B$110,'Work Package Breakdown'!$G:$G,'Summary by organisation'!$D116)</f>
        <v>0</v>
      </c>
      <c r="G116" s="58">
        <f>SUMIFS('Work Package Breakdown'!O:O,'Work Package Breakdown'!$F:$F,'Summary by organisation'!$B$110,'Work Package Breakdown'!$G:$G,'Summary by organisation'!$D116)</f>
        <v>0</v>
      </c>
      <c r="I116" s="49">
        <f>SUMIFS('Work Package Breakdown'!$M:$M,'Work Package Breakdown'!$F:$F,'Summary by organisation'!$B$110,'Work Package Breakdown'!$G:$G,'Summary by organisation'!$D116,'Work Package Breakdown'!$C:$C,I$21)/1000000</f>
        <v>0</v>
      </c>
      <c r="J116" s="49">
        <f>SUMIFS('Work Package Breakdown'!$M:$M,'Work Package Breakdown'!$F:$F,'Summary by organisation'!$B$110,'Work Package Breakdown'!$G:$G,'Summary by organisation'!$D116,'Work Package Breakdown'!$C:$C,J$21)/1000000</f>
        <v>0</v>
      </c>
      <c r="K116" s="49">
        <f>SUMIFS('Work Package Breakdown'!$M:$M,'Work Package Breakdown'!$F:$F,'Summary by organisation'!$B$110,'Work Package Breakdown'!$G:$G,'Summary by organisation'!$D116,'Work Package Breakdown'!$C:$C,K$21)/1000000</f>
        <v>0</v>
      </c>
      <c r="L116" s="49">
        <f>SUMIFS('Work Package Breakdown'!$M:$M,'Work Package Breakdown'!$F:$F,'Summary by organisation'!$B$110,'Work Package Breakdown'!$G:$G,'Summary by organisation'!$D116,'Work Package Breakdown'!$C:$C,L$21)/1000000</f>
        <v>0</v>
      </c>
      <c r="M116" s="49">
        <f>SUMIFS('Work Package Breakdown'!$M:$M,'Work Package Breakdown'!$F:$F,'Summary by organisation'!$B$110,'Work Package Breakdown'!$G:$G,'Summary by organisation'!$D116,'Work Package Breakdown'!$C:$C,M$21)/1000000</f>
        <v>0</v>
      </c>
      <c r="N116" s="49">
        <f>SUMIFS('Work Package Breakdown'!$M:$M,'Work Package Breakdown'!$F:$F,'Summary by organisation'!$B$110,'Work Package Breakdown'!$G:$G,'Summary by organisation'!$D116,'Work Package Breakdown'!$C:$C,N$21)/1000000</f>
        <v>0</v>
      </c>
      <c r="O116" s="49">
        <f>SUMIFS('Work Package Breakdown'!$M:$M,'Work Package Breakdown'!$F:$F,'Summary by organisation'!$B$110,'Work Package Breakdown'!$G:$G,'Summary by organisation'!$D116,'Work Package Breakdown'!$C:$C,O$21)/1000000</f>
        <v>0</v>
      </c>
      <c r="P116" s="49">
        <f>SUMIFS('Work Package Breakdown'!$M:$M,'Work Package Breakdown'!$F:$F,'Summary by organisation'!$B$110,'Work Package Breakdown'!$G:$G,'Summary by organisation'!$D116,'Work Package Breakdown'!$C:$C,P$21)/1000000</f>
        <v>0</v>
      </c>
      <c r="Q116" s="49">
        <f>SUMIFS('Work Package Breakdown'!$M:$M,'Work Package Breakdown'!$F:$F,'Summary by organisation'!$B$110,'Work Package Breakdown'!$G:$G,'Summary by organisation'!$D116,'Work Package Breakdown'!$C:$C,Q$21)/1000000</f>
        <v>0</v>
      </c>
      <c r="R116" s="49">
        <f>SUMIFS('Work Package Breakdown'!$M:$M,'Work Package Breakdown'!$F:$F,'Summary by organisation'!$B$110,'Work Package Breakdown'!$G:$G,'Summary by organisation'!$D116,'Work Package Breakdown'!$C:$C,R$21)/1000000</f>
        <v>0</v>
      </c>
      <c r="S116" s="49">
        <f>SUMIFS('Work Package Breakdown'!$M:$M,'Work Package Breakdown'!$F:$F,'Summary by organisation'!$B$110,'Work Package Breakdown'!$G:$G,'Summary by organisation'!$D116,'Work Package Breakdown'!$C:$C,S$21)/1000000</f>
        <v>0</v>
      </c>
      <c r="T116" s="49">
        <f>SUMIFS('Work Package Breakdown'!$M:$M,'Work Package Breakdown'!$F:$F,'Summary by organisation'!$B$110,'Work Package Breakdown'!$G:$G,'Summary by organisation'!$D116,'Work Package Breakdown'!$C:$C,T$21)/1000000</f>
        <v>0</v>
      </c>
      <c r="U116" s="49">
        <f>SUMIFS('Work Package Breakdown'!$M:$M,'Work Package Breakdown'!$F:$F,'Summary by organisation'!$B$110,'Work Package Breakdown'!$G:$G,'Summary by organisation'!$D116,'Work Package Breakdown'!$C:$C,U$21)/1000000</f>
        <v>0</v>
      </c>
      <c r="V116" s="49">
        <f>SUMIFS('Work Package Breakdown'!$M:$M,'Work Package Breakdown'!$F:$F,'Summary by organisation'!$B$110,'Work Package Breakdown'!$G:$G,'Summary by organisation'!$D116,'Work Package Breakdown'!$C:$C,V$21)/1000000</f>
        <v>0</v>
      </c>
      <c r="W116" s="49">
        <f>SUMIFS('Work Package Breakdown'!$M:$M,'Work Package Breakdown'!$F:$F,'Summary by organisation'!$B$110,'Work Package Breakdown'!$G:$G,'Summary by organisation'!$D116,'Work Package Breakdown'!$C:$C,W$21)/1000000</f>
        <v>0</v>
      </c>
      <c r="X116" s="49">
        <f>SUMIFS('Work Package Breakdown'!$M:$M,'Work Package Breakdown'!$F:$F,'Summary by organisation'!$B$110,'Work Package Breakdown'!$G:$G,'Summary by organisation'!$D116,'Work Package Breakdown'!$C:$C,X$21)/1000000</f>
        <v>0</v>
      </c>
      <c r="Y116" s="49">
        <f>SUMIFS('Work Package Breakdown'!$M:$M,'Work Package Breakdown'!$F:$F,'Summary by organisation'!$B$110,'Work Package Breakdown'!$G:$G,'Summary by organisation'!$D116,'Work Package Breakdown'!$C:$C,Y$21)/1000000</f>
        <v>0</v>
      </c>
      <c r="Z116" s="49">
        <f>SUMIFS('Work Package Breakdown'!$M:$M,'Work Package Breakdown'!$F:$F,'Summary by organisation'!$B$110,'Work Package Breakdown'!$G:$G,'Summary by organisation'!$D116,'Work Package Breakdown'!$C:$C,Z$21)/1000000</f>
        <v>0</v>
      </c>
      <c r="AA116" s="49">
        <f>SUMIFS('Work Package Breakdown'!$M:$M,'Work Package Breakdown'!$F:$F,'Summary by organisation'!$B$110,'Work Package Breakdown'!$G:$G,'Summary by organisation'!$D116,'Work Package Breakdown'!$C:$C,AA$21)/1000000</f>
        <v>0</v>
      </c>
      <c r="AB116" s="49">
        <f>SUMIFS('Work Package Breakdown'!$M:$M,'Work Package Breakdown'!$F:$F,'Summary by organisation'!$B$110,'Work Package Breakdown'!$G:$G,'Summary by organisation'!$D116,'Work Package Breakdown'!$C:$C,AB$21)/1000000</f>
        <v>0</v>
      </c>
      <c r="AC116" s="49">
        <f>SUMIFS('Work Package Breakdown'!$M:$M,'Work Package Breakdown'!$F:$F,'Summary by organisation'!$B$110,'Work Package Breakdown'!$G:$G,'Summary by organisation'!$D116,'Work Package Breakdown'!$C:$C,AC$21)/1000000</f>
        <v>0</v>
      </c>
      <c r="AD116" s="49">
        <f>SUMIFS('Work Package Breakdown'!$M:$M,'Work Package Breakdown'!$F:$F,'Summary by organisation'!$B$110,'Work Package Breakdown'!$G:$G,'Summary by organisation'!$D116,'Work Package Breakdown'!$C:$C,AD$21)/1000000</f>
        <v>0</v>
      </c>
      <c r="AE116" s="49">
        <f>SUMIFS('Work Package Breakdown'!$M:$M,'Work Package Breakdown'!$F:$F,'Summary by organisation'!$B$110,'Work Package Breakdown'!$G:$G,'Summary by organisation'!$D116,'Work Package Breakdown'!$C:$C,AE$21)/1000000</f>
        <v>0</v>
      </c>
      <c r="AF116" s="49">
        <f>SUMIFS('Work Package Breakdown'!$M:$M,'Work Package Breakdown'!$F:$F,'Summary by organisation'!$B$110,'Work Package Breakdown'!$G:$G,'Summary by organisation'!$D116,'Work Package Breakdown'!$C:$C,AF$21)/1000000</f>
        <v>0</v>
      </c>
      <c r="AG116" s="49">
        <f>SUMIFS('Work Package Breakdown'!$M:$M,'Work Package Breakdown'!$F:$F,'Summary by organisation'!$B$110,'Work Package Breakdown'!$G:$G,'Summary by organisation'!$D116,'Work Package Breakdown'!$C:$C,AG$21)/1000000</f>
        <v>0</v>
      </c>
      <c r="AH116" s="49">
        <f>SUMIFS('Work Package Breakdown'!$M:$M,'Work Package Breakdown'!$F:$F,'Summary by organisation'!$B$110,'Work Package Breakdown'!$G:$G,'Summary by organisation'!$D116,'Work Package Breakdown'!$C:$C,AH$21)/1000000</f>
        <v>0</v>
      </c>
      <c r="AI116" s="49">
        <f>SUMIFS('Work Package Breakdown'!$M:$M,'Work Package Breakdown'!$F:$F,'Summary by organisation'!$B$110,'Work Package Breakdown'!$G:$G,'Summary by organisation'!$D116,'Work Package Breakdown'!$C:$C,AI$21)/1000000</f>
        <v>0</v>
      </c>
      <c r="AJ116" s="49">
        <f>SUMIFS('Work Package Breakdown'!$M:$M,'Work Package Breakdown'!$F:$F,'Summary by organisation'!$B$110,'Work Package Breakdown'!$G:$G,'Summary by organisation'!$D116,'Work Package Breakdown'!$C:$C,AJ$21)/1000000</f>
        <v>0</v>
      </c>
      <c r="AK116" s="49">
        <f>SUMIFS('Work Package Breakdown'!$M:$M,'Work Package Breakdown'!$F:$F,'Summary by organisation'!$B$110,'Work Package Breakdown'!$G:$G,'Summary by organisation'!$D116,'Work Package Breakdown'!$C:$C,AK$21)/1000000</f>
        <v>0</v>
      </c>
      <c r="AL116" s="49">
        <f>SUMIFS('Work Package Breakdown'!$M:$M,'Work Package Breakdown'!$F:$F,'Summary by organisation'!$B$110,'Work Package Breakdown'!$G:$G,'Summary by organisation'!$D116,'Work Package Breakdown'!$C:$C,AL$21)/1000000</f>
        <v>0</v>
      </c>
      <c r="AM116" s="50">
        <f t="shared" si="239"/>
        <v>0</v>
      </c>
    </row>
    <row r="117" spans="2:39" ht="15" customHeight="1">
      <c r="B117" s="90"/>
      <c r="C117" s="93"/>
      <c r="D117" s="59" t="s">
        <v>162</v>
      </c>
      <c r="E117" s="58">
        <f>SUMIFS('Work Package Breakdown'!M:M,'Work Package Breakdown'!$F:$F,'Summary by organisation'!$B$110,'Work Package Breakdown'!$G:$G,'Summary by organisation'!$D117)</f>
        <v>0</v>
      </c>
      <c r="F117" s="58">
        <f>SUMIFS('Work Package Breakdown'!N:N,'Work Package Breakdown'!$F:$F,'Summary by organisation'!$B$110,'Work Package Breakdown'!$G:$G,'Summary by organisation'!$D117)</f>
        <v>0</v>
      </c>
      <c r="G117" s="58">
        <f>SUMIFS('Work Package Breakdown'!O:O,'Work Package Breakdown'!$F:$F,'Summary by organisation'!$B$110,'Work Package Breakdown'!$G:$G,'Summary by organisation'!$D117)</f>
        <v>0</v>
      </c>
      <c r="I117" s="49">
        <f>SUMIFS('Work Package Breakdown'!$M:$M,'Work Package Breakdown'!$F:$F,'Summary by organisation'!$B$110,'Work Package Breakdown'!$G:$G,'Summary by organisation'!$D117,'Work Package Breakdown'!$C:$C,I$21)/1000000</f>
        <v>0</v>
      </c>
      <c r="J117" s="49">
        <f>SUMIFS('Work Package Breakdown'!$M:$M,'Work Package Breakdown'!$F:$F,'Summary by organisation'!$B$110,'Work Package Breakdown'!$G:$G,'Summary by organisation'!$D117,'Work Package Breakdown'!$C:$C,J$21)/1000000</f>
        <v>0</v>
      </c>
      <c r="K117" s="49">
        <f>SUMIFS('Work Package Breakdown'!$M:$M,'Work Package Breakdown'!$F:$F,'Summary by organisation'!$B$110,'Work Package Breakdown'!$G:$G,'Summary by organisation'!$D117,'Work Package Breakdown'!$C:$C,K$21)/1000000</f>
        <v>0</v>
      </c>
      <c r="L117" s="49">
        <f>SUMIFS('Work Package Breakdown'!$M:$M,'Work Package Breakdown'!$F:$F,'Summary by organisation'!$B$110,'Work Package Breakdown'!$G:$G,'Summary by organisation'!$D117,'Work Package Breakdown'!$C:$C,L$21)/1000000</f>
        <v>0</v>
      </c>
      <c r="M117" s="49">
        <f>SUMIFS('Work Package Breakdown'!$M:$M,'Work Package Breakdown'!$F:$F,'Summary by organisation'!$B$110,'Work Package Breakdown'!$G:$G,'Summary by organisation'!$D117,'Work Package Breakdown'!$C:$C,M$21)/1000000</f>
        <v>0</v>
      </c>
      <c r="N117" s="49">
        <f>SUMIFS('Work Package Breakdown'!$M:$M,'Work Package Breakdown'!$F:$F,'Summary by organisation'!$B$110,'Work Package Breakdown'!$G:$G,'Summary by organisation'!$D117,'Work Package Breakdown'!$C:$C,N$21)/1000000</f>
        <v>0</v>
      </c>
      <c r="O117" s="49">
        <f>SUMIFS('Work Package Breakdown'!$M:$M,'Work Package Breakdown'!$F:$F,'Summary by organisation'!$B$110,'Work Package Breakdown'!$G:$G,'Summary by organisation'!$D117,'Work Package Breakdown'!$C:$C,O$21)/1000000</f>
        <v>0</v>
      </c>
      <c r="P117" s="49">
        <f>SUMIFS('Work Package Breakdown'!$M:$M,'Work Package Breakdown'!$F:$F,'Summary by organisation'!$B$110,'Work Package Breakdown'!$G:$G,'Summary by organisation'!$D117,'Work Package Breakdown'!$C:$C,P$21)/1000000</f>
        <v>0</v>
      </c>
      <c r="Q117" s="49">
        <f>SUMIFS('Work Package Breakdown'!$M:$M,'Work Package Breakdown'!$F:$F,'Summary by organisation'!$B$110,'Work Package Breakdown'!$G:$G,'Summary by organisation'!$D117,'Work Package Breakdown'!$C:$C,Q$21)/1000000</f>
        <v>0</v>
      </c>
      <c r="R117" s="49">
        <f>SUMIFS('Work Package Breakdown'!$M:$M,'Work Package Breakdown'!$F:$F,'Summary by organisation'!$B$110,'Work Package Breakdown'!$G:$G,'Summary by organisation'!$D117,'Work Package Breakdown'!$C:$C,R$21)/1000000</f>
        <v>0</v>
      </c>
      <c r="S117" s="49">
        <f>SUMIFS('Work Package Breakdown'!$M:$M,'Work Package Breakdown'!$F:$F,'Summary by organisation'!$B$110,'Work Package Breakdown'!$G:$G,'Summary by organisation'!$D117,'Work Package Breakdown'!$C:$C,S$21)/1000000</f>
        <v>0</v>
      </c>
      <c r="T117" s="49">
        <f>SUMIFS('Work Package Breakdown'!$M:$M,'Work Package Breakdown'!$F:$F,'Summary by organisation'!$B$110,'Work Package Breakdown'!$G:$G,'Summary by organisation'!$D117,'Work Package Breakdown'!$C:$C,T$21)/1000000</f>
        <v>0</v>
      </c>
      <c r="U117" s="49">
        <f>SUMIFS('Work Package Breakdown'!$M:$M,'Work Package Breakdown'!$F:$F,'Summary by organisation'!$B$110,'Work Package Breakdown'!$G:$G,'Summary by organisation'!$D117,'Work Package Breakdown'!$C:$C,U$21)/1000000</f>
        <v>0</v>
      </c>
      <c r="V117" s="49">
        <f>SUMIFS('Work Package Breakdown'!$M:$M,'Work Package Breakdown'!$F:$F,'Summary by organisation'!$B$110,'Work Package Breakdown'!$G:$G,'Summary by organisation'!$D117,'Work Package Breakdown'!$C:$C,V$21)/1000000</f>
        <v>0</v>
      </c>
      <c r="W117" s="49">
        <f>SUMIFS('Work Package Breakdown'!$M:$M,'Work Package Breakdown'!$F:$F,'Summary by organisation'!$B$110,'Work Package Breakdown'!$G:$G,'Summary by organisation'!$D117,'Work Package Breakdown'!$C:$C,W$21)/1000000</f>
        <v>0</v>
      </c>
      <c r="X117" s="49">
        <f>SUMIFS('Work Package Breakdown'!$M:$M,'Work Package Breakdown'!$F:$F,'Summary by organisation'!$B$110,'Work Package Breakdown'!$G:$G,'Summary by organisation'!$D117,'Work Package Breakdown'!$C:$C,X$21)/1000000</f>
        <v>0</v>
      </c>
      <c r="Y117" s="49">
        <f>SUMIFS('Work Package Breakdown'!$M:$M,'Work Package Breakdown'!$F:$F,'Summary by organisation'!$B$110,'Work Package Breakdown'!$G:$G,'Summary by organisation'!$D117,'Work Package Breakdown'!$C:$C,Y$21)/1000000</f>
        <v>0</v>
      </c>
      <c r="Z117" s="49">
        <f>SUMIFS('Work Package Breakdown'!$M:$M,'Work Package Breakdown'!$F:$F,'Summary by organisation'!$B$110,'Work Package Breakdown'!$G:$G,'Summary by organisation'!$D117,'Work Package Breakdown'!$C:$C,Z$21)/1000000</f>
        <v>0</v>
      </c>
      <c r="AA117" s="49">
        <f>SUMIFS('Work Package Breakdown'!$M:$M,'Work Package Breakdown'!$F:$F,'Summary by organisation'!$B$110,'Work Package Breakdown'!$G:$G,'Summary by organisation'!$D117,'Work Package Breakdown'!$C:$C,AA$21)/1000000</f>
        <v>0</v>
      </c>
      <c r="AB117" s="49">
        <f>SUMIFS('Work Package Breakdown'!$M:$M,'Work Package Breakdown'!$F:$F,'Summary by organisation'!$B$110,'Work Package Breakdown'!$G:$G,'Summary by organisation'!$D117,'Work Package Breakdown'!$C:$C,AB$21)/1000000</f>
        <v>0</v>
      </c>
      <c r="AC117" s="49">
        <f>SUMIFS('Work Package Breakdown'!$M:$M,'Work Package Breakdown'!$F:$F,'Summary by organisation'!$B$110,'Work Package Breakdown'!$G:$G,'Summary by organisation'!$D117,'Work Package Breakdown'!$C:$C,AC$21)/1000000</f>
        <v>0</v>
      </c>
      <c r="AD117" s="49">
        <f>SUMIFS('Work Package Breakdown'!$M:$M,'Work Package Breakdown'!$F:$F,'Summary by organisation'!$B$110,'Work Package Breakdown'!$G:$G,'Summary by organisation'!$D117,'Work Package Breakdown'!$C:$C,AD$21)/1000000</f>
        <v>0</v>
      </c>
      <c r="AE117" s="49">
        <f>SUMIFS('Work Package Breakdown'!$M:$M,'Work Package Breakdown'!$F:$F,'Summary by organisation'!$B$110,'Work Package Breakdown'!$G:$G,'Summary by organisation'!$D117,'Work Package Breakdown'!$C:$C,AE$21)/1000000</f>
        <v>0</v>
      </c>
      <c r="AF117" s="49">
        <f>SUMIFS('Work Package Breakdown'!$M:$M,'Work Package Breakdown'!$F:$F,'Summary by organisation'!$B$110,'Work Package Breakdown'!$G:$G,'Summary by organisation'!$D117,'Work Package Breakdown'!$C:$C,AF$21)/1000000</f>
        <v>0</v>
      </c>
      <c r="AG117" s="49">
        <f>SUMIFS('Work Package Breakdown'!$M:$M,'Work Package Breakdown'!$F:$F,'Summary by organisation'!$B$110,'Work Package Breakdown'!$G:$G,'Summary by organisation'!$D117,'Work Package Breakdown'!$C:$C,AG$21)/1000000</f>
        <v>0</v>
      </c>
      <c r="AH117" s="49">
        <f>SUMIFS('Work Package Breakdown'!$M:$M,'Work Package Breakdown'!$F:$F,'Summary by organisation'!$B$110,'Work Package Breakdown'!$G:$G,'Summary by organisation'!$D117,'Work Package Breakdown'!$C:$C,AH$21)/1000000</f>
        <v>0</v>
      </c>
      <c r="AI117" s="49">
        <f>SUMIFS('Work Package Breakdown'!$M:$M,'Work Package Breakdown'!$F:$F,'Summary by organisation'!$B$110,'Work Package Breakdown'!$G:$G,'Summary by organisation'!$D117,'Work Package Breakdown'!$C:$C,AI$21)/1000000</f>
        <v>0</v>
      </c>
      <c r="AJ117" s="49">
        <f>SUMIFS('Work Package Breakdown'!$M:$M,'Work Package Breakdown'!$F:$F,'Summary by organisation'!$B$110,'Work Package Breakdown'!$G:$G,'Summary by organisation'!$D117,'Work Package Breakdown'!$C:$C,AJ$21)/1000000</f>
        <v>0</v>
      </c>
      <c r="AK117" s="49">
        <f>SUMIFS('Work Package Breakdown'!$M:$M,'Work Package Breakdown'!$F:$F,'Summary by organisation'!$B$110,'Work Package Breakdown'!$G:$G,'Summary by organisation'!$D117,'Work Package Breakdown'!$C:$C,AK$21)/1000000</f>
        <v>0</v>
      </c>
      <c r="AL117" s="49">
        <f>SUMIFS('Work Package Breakdown'!$M:$M,'Work Package Breakdown'!$F:$F,'Summary by organisation'!$B$110,'Work Package Breakdown'!$G:$G,'Summary by organisation'!$D117,'Work Package Breakdown'!$C:$C,AL$21)/1000000</f>
        <v>0</v>
      </c>
      <c r="AM117" s="50">
        <f t="shared" si="239"/>
        <v>0</v>
      </c>
    </row>
    <row r="118" spans="2:39">
      <c r="B118" s="6"/>
      <c r="C118" s="60"/>
      <c r="D118" s="61">
        <f>B110</f>
        <v>0</v>
      </c>
      <c r="E118" s="62">
        <f t="shared" ref="E118" si="240">SUM(E110:E117)</f>
        <v>0</v>
      </c>
      <c r="F118" s="62">
        <f t="shared" ref="F118" si="241">SUM(F110:F117)</f>
        <v>0</v>
      </c>
      <c r="G118" s="62">
        <f t="shared" ref="G118" si="242">SUM(G110:G117)</f>
        <v>0</v>
      </c>
      <c r="I118" s="50">
        <f>SUM(I110:I117)</f>
        <v>0</v>
      </c>
      <c r="J118" s="50">
        <f t="shared" ref="J118" si="243">SUM(J110:J117)</f>
        <v>0</v>
      </c>
      <c r="K118" s="50">
        <f t="shared" ref="K118" si="244">SUM(K110:K117)</f>
        <v>0</v>
      </c>
      <c r="L118" s="50">
        <f t="shared" ref="L118" si="245">SUM(L110:L117)</f>
        <v>0</v>
      </c>
      <c r="M118" s="50">
        <f t="shared" ref="M118" si="246">SUM(M110:M117)</f>
        <v>0</v>
      </c>
      <c r="N118" s="50">
        <f t="shared" ref="N118" si="247">SUM(N110:N117)</f>
        <v>0</v>
      </c>
      <c r="O118" s="50">
        <f t="shared" ref="O118" si="248">SUM(O110:O117)</f>
        <v>0</v>
      </c>
      <c r="P118" s="50">
        <f t="shared" ref="P118" si="249">SUM(P110:P117)</f>
        <v>0</v>
      </c>
      <c r="Q118" s="50">
        <f t="shared" ref="Q118" si="250">SUM(Q110:Q117)</f>
        <v>0</v>
      </c>
      <c r="R118" s="50">
        <f t="shared" ref="R118" si="251">SUM(R110:R117)</f>
        <v>0</v>
      </c>
      <c r="S118" s="50">
        <f t="shared" ref="S118" si="252">SUM(S110:S117)</f>
        <v>0</v>
      </c>
      <c r="T118" s="50">
        <f t="shared" ref="T118" si="253">SUM(T110:T117)</f>
        <v>0</v>
      </c>
      <c r="U118" s="50">
        <f t="shared" ref="U118" si="254">SUM(U110:U117)</f>
        <v>0</v>
      </c>
      <c r="V118" s="50">
        <f t="shared" ref="V118" si="255">SUM(V110:V117)</f>
        <v>0</v>
      </c>
      <c r="W118" s="50">
        <f t="shared" ref="W118" si="256">SUM(W110:W117)</f>
        <v>0</v>
      </c>
      <c r="X118" s="50">
        <f t="shared" ref="X118" si="257">SUM(X110:X117)</f>
        <v>0</v>
      </c>
      <c r="Y118" s="50">
        <f t="shared" ref="Y118" si="258">SUM(Y110:Y117)</f>
        <v>0</v>
      </c>
      <c r="Z118" s="50">
        <f t="shared" ref="Z118" si="259">SUM(Z110:Z117)</f>
        <v>0</v>
      </c>
      <c r="AA118" s="50">
        <f t="shared" ref="AA118" si="260">SUM(AA110:AA117)</f>
        <v>0</v>
      </c>
      <c r="AB118" s="50">
        <f t="shared" ref="AB118" si="261">SUM(AB110:AB117)</f>
        <v>0</v>
      </c>
      <c r="AC118" s="50">
        <f t="shared" ref="AC118" si="262">SUM(AC110:AC117)</f>
        <v>0</v>
      </c>
      <c r="AD118" s="50">
        <f t="shared" ref="AD118" si="263">SUM(AD110:AD117)</f>
        <v>0</v>
      </c>
      <c r="AE118" s="50">
        <f t="shared" ref="AE118" si="264">SUM(AE110:AE117)</f>
        <v>0</v>
      </c>
      <c r="AF118" s="50">
        <f t="shared" ref="AF118" si="265">SUM(AF110:AF117)</f>
        <v>0</v>
      </c>
      <c r="AG118" s="50">
        <f t="shared" ref="AG118" si="266">SUM(AG110:AG117)</f>
        <v>0</v>
      </c>
      <c r="AH118" s="50">
        <f t="shared" ref="AH118" si="267">SUM(AH110:AH117)</f>
        <v>0</v>
      </c>
      <c r="AI118" s="50">
        <f t="shared" ref="AI118" si="268">SUM(AI110:AI117)</f>
        <v>0</v>
      </c>
      <c r="AJ118" s="50">
        <f t="shared" ref="AJ118" si="269">SUM(AJ110:AJ117)</f>
        <v>0</v>
      </c>
      <c r="AK118" s="50">
        <f t="shared" ref="AK118" si="270">SUM(AK110:AK117)</f>
        <v>0</v>
      </c>
      <c r="AL118" s="50">
        <f t="shared" ref="AL118" si="271">SUM(AL110:AL117)</f>
        <v>0</v>
      </c>
      <c r="AM118" s="50">
        <f>SUM(I118:AL118)</f>
        <v>0</v>
      </c>
    </row>
    <row r="119" spans="2:39">
      <c r="B119" s="60"/>
      <c r="C119" s="60"/>
      <c r="D119" s="60"/>
      <c r="E119" s="60"/>
      <c r="F119" s="60"/>
      <c r="G119" s="60"/>
    </row>
    <row r="120" spans="2:39" ht="24">
      <c r="B120" s="65" t="s">
        <v>44</v>
      </c>
      <c r="C120" s="65" t="s">
        <v>128</v>
      </c>
      <c r="D120" s="65" t="s">
        <v>154</v>
      </c>
      <c r="E120" s="65" t="s">
        <v>143</v>
      </c>
      <c r="F120" s="65" t="s">
        <v>144</v>
      </c>
      <c r="G120" s="65" t="s">
        <v>74</v>
      </c>
      <c r="I120" s="52" t="s">
        <v>97</v>
      </c>
      <c r="J120" s="52" t="s">
        <v>98</v>
      </c>
      <c r="K120" s="52" t="s">
        <v>99</v>
      </c>
      <c r="L120" s="52" t="s">
        <v>100</v>
      </c>
      <c r="M120" s="52" t="s">
        <v>101</v>
      </c>
      <c r="N120" s="52" t="s">
        <v>102</v>
      </c>
      <c r="O120" s="52" t="s">
        <v>103</v>
      </c>
      <c r="P120" s="52" t="s">
        <v>104</v>
      </c>
      <c r="Q120" s="52" t="s">
        <v>105</v>
      </c>
      <c r="R120" s="52" t="s">
        <v>106</v>
      </c>
      <c r="S120" s="52" t="s">
        <v>107</v>
      </c>
      <c r="T120" s="52" t="s">
        <v>108</v>
      </c>
      <c r="U120" s="52" t="s">
        <v>109</v>
      </c>
      <c r="V120" s="52" t="s">
        <v>110</v>
      </c>
      <c r="W120" s="52" t="s">
        <v>111</v>
      </c>
      <c r="X120" s="52" t="s">
        <v>112</v>
      </c>
      <c r="Y120" s="52" t="s">
        <v>113</v>
      </c>
      <c r="Z120" s="52" t="s">
        <v>114</v>
      </c>
      <c r="AA120" s="52" t="s">
        <v>115</v>
      </c>
      <c r="AB120" s="52" t="s">
        <v>116</v>
      </c>
      <c r="AC120" s="52" t="s">
        <v>117</v>
      </c>
      <c r="AD120" s="52" t="s">
        <v>118</v>
      </c>
      <c r="AE120" s="52" t="s">
        <v>119</v>
      </c>
      <c r="AF120" s="52" t="s">
        <v>120</v>
      </c>
      <c r="AG120" s="52" t="s">
        <v>121</v>
      </c>
      <c r="AH120" s="52" t="s">
        <v>122</v>
      </c>
      <c r="AI120" s="52" t="s">
        <v>123</v>
      </c>
      <c r="AJ120" s="52" t="s">
        <v>124</v>
      </c>
      <c r="AK120" s="52" t="s">
        <v>125</v>
      </c>
      <c r="AL120" s="52" t="s">
        <v>126</v>
      </c>
    </row>
    <row r="121" spans="2:39" ht="15" customHeight="1">
      <c r="B121" s="88">
        <f>B16</f>
        <v>0</v>
      </c>
      <c r="C121" s="91" t="str">
        <f>C16</f>
        <v/>
      </c>
      <c r="D121" s="57" t="s">
        <v>155</v>
      </c>
      <c r="E121" s="58">
        <f>SUMIFS('Work Package Breakdown'!M:M,'Work Package Breakdown'!$F:$F,'Summary by organisation'!$B$121,'Work Package Breakdown'!$G:$G,'Summary by organisation'!$D121)</f>
        <v>0</v>
      </c>
      <c r="F121" s="58">
        <f>SUMIFS('Work Package Breakdown'!N:N,'Work Package Breakdown'!$F:$F,'Summary by organisation'!$B$121,'Work Package Breakdown'!$G:$G,'Summary by organisation'!$D121)</f>
        <v>0</v>
      </c>
      <c r="G121" s="58">
        <f>SUMIFS('Work Package Breakdown'!O:O,'Work Package Breakdown'!$F:$F,'Summary by organisation'!$B$121,'Work Package Breakdown'!$G:$G,'Summary by organisation'!$D121)</f>
        <v>0</v>
      </c>
      <c r="I121" s="49">
        <f>SUMIFS('Work Package Breakdown'!$M:$M,'Work Package Breakdown'!$F:$F,'Summary by organisation'!$B$121,'Work Package Breakdown'!$G:$G,'Summary by organisation'!$D121,'Work Package Breakdown'!$C:$C,I$21)/1000000</f>
        <v>0</v>
      </c>
      <c r="J121" s="49">
        <f>SUMIFS('Work Package Breakdown'!$M:$M,'Work Package Breakdown'!$F:$F,'Summary by organisation'!$B$121,'Work Package Breakdown'!$G:$G,'Summary by organisation'!$D121,'Work Package Breakdown'!$C:$C,J$21)/1000000</f>
        <v>0</v>
      </c>
      <c r="K121" s="49">
        <f>SUMIFS('Work Package Breakdown'!$M:$M,'Work Package Breakdown'!$F:$F,'Summary by organisation'!$B$121,'Work Package Breakdown'!$G:$G,'Summary by organisation'!$D121,'Work Package Breakdown'!$C:$C,K$21)/1000000</f>
        <v>0</v>
      </c>
      <c r="L121" s="49">
        <f>SUMIFS('Work Package Breakdown'!$M:$M,'Work Package Breakdown'!$F:$F,'Summary by organisation'!$B$121,'Work Package Breakdown'!$G:$G,'Summary by organisation'!$D121,'Work Package Breakdown'!$C:$C,L$21)/1000000</f>
        <v>0</v>
      </c>
      <c r="M121" s="49">
        <f>SUMIFS('Work Package Breakdown'!$M:$M,'Work Package Breakdown'!$F:$F,'Summary by organisation'!$B$121,'Work Package Breakdown'!$G:$G,'Summary by organisation'!$D121,'Work Package Breakdown'!$C:$C,M$21)/1000000</f>
        <v>0</v>
      </c>
      <c r="N121" s="49">
        <f>SUMIFS('Work Package Breakdown'!$M:$M,'Work Package Breakdown'!$F:$F,'Summary by organisation'!$B$121,'Work Package Breakdown'!$G:$G,'Summary by organisation'!$D121,'Work Package Breakdown'!$C:$C,N$21)/1000000</f>
        <v>0</v>
      </c>
      <c r="O121" s="49">
        <f>SUMIFS('Work Package Breakdown'!$M:$M,'Work Package Breakdown'!$F:$F,'Summary by organisation'!$B$121,'Work Package Breakdown'!$G:$G,'Summary by organisation'!$D121,'Work Package Breakdown'!$C:$C,O$21)/1000000</f>
        <v>0</v>
      </c>
      <c r="P121" s="49">
        <f>SUMIFS('Work Package Breakdown'!$M:$M,'Work Package Breakdown'!$F:$F,'Summary by organisation'!$B$121,'Work Package Breakdown'!$G:$G,'Summary by organisation'!$D121,'Work Package Breakdown'!$C:$C,P$21)/1000000</f>
        <v>0</v>
      </c>
      <c r="Q121" s="49">
        <f>SUMIFS('Work Package Breakdown'!$M:$M,'Work Package Breakdown'!$F:$F,'Summary by organisation'!$B$121,'Work Package Breakdown'!$G:$G,'Summary by organisation'!$D121,'Work Package Breakdown'!$C:$C,Q$21)/1000000</f>
        <v>0</v>
      </c>
      <c r="R121" s="49">
        <f>SUMIFS('Work Package Breakdown'!$M:$M,'Work Package Breakdown'!$F:$F,'Summary by organisation'!$B$121,'Work Package Breakdown'!$G:$G,'Summary by organisation'!$D121,'Work Package Breakdown'!$C:$C,R$21)/1000000</f>
        <v>0</v>
      </c>
      <c r="S121" s="49">
        <f>SUMIFS('Work Package Breakdown'!$M:$M,'Work Package Breakdown'!$F:$F,'Summary by organisation'!$B$121,'Work Package Breakdown'!$G:$G,'Summary by organisation'!$D121,'Work Package Breakdown'!$C:$C,S$21)/1000000</f>
        <v>0</v>
      </c>
      <c r="T121" s="49">
        <f>SUMIFS('Work Package Breakdown'!$M:$M,'Work Package Breakdown'!$F:$F,'Summary by organisation'!$B$121,'Work Package Breakdown'!$G:$G,'Summary by organisation'!$D121,'Work Package Breakdown'!$C:$C,T$21)/1000000</f>
        <v>0</v>
      </c>
      <c r="U121" s="49">
        <f>SUMIFS('Work Package Breakdown'!$M:$M,'Work Package Breakdown'!$F:$F,'Summary by organisation'!$B$121,'Work Package Breakdown'!$G:$G,'Summary by organisation'!$D121,'Work Package Breakdown'!$C:$C,U$21)/1000000</f>
        <v>0</v>
      </c>
      <c r="V121" s="49">
        <f>SUMIFS('Work Package Breakdown'!$M:$M,'Work Package Breakdown'!$F:$F,'Summary by organisation'!$B$121,'Work Package Breakdown'!$G:$G,'Summary by organisation'!$D121,'Work Package Breakdown'!$C:$C,V$21)/1000000</f>
        <v>0</v>
      </c>
      <c r="W121" s="49">
        <f>SUMIFS('Work Package Breakdown'!$M:$M,'Work Package Breakdown'!$F:$F,'Summary by organisation'!$B$121,'Work Package Breakdown'!$G:$G,'Summary by organisation'!$D121,'Work Package Breakdown'!$C:$C,W$21)/1000000</f>
        <v>0</v>
      </c>
      <c r="X121" s="49">
        <f>SUMIFS('Work Package Breakdown'!$M:$M,'Work Package Breakdown'!$F:$F,'Summary by organisation'!$B$121,'Work Package Breakdown'!$G:$G,'Summary by organisation'!$D121,'Work Package Breakdown'!$C:$C,X$21)/1000000</f>
        <v>0</v>
      </c>
      <c r="Y121" s="49">
        <f>SUMIFS('Work Package Breakdown'!$M:$M,'Work Package Breakdown'!$F:$F,'Summary by organisation'!$B$121,'Work Package Breakdown'!$G:$G,'Summary by organisation'!$D121,'Work Package Breakdown'!$C:$C,Y$21)/1000000</f>
        <v>0</v>
      </c>
      <c r="Z121" s="49">
        <f>SUMIFS('Work Package Breakdown'!$M:$M,'Work Package Breakdown'!$F:$F,'Summary by organisation'!$B$121,'Work Package Breakdown'!$G:$G,'Summary by organisation'!$D121,'Work Package Breakdown'!$C:$C,Z$21)/1000000</f>
        <v>0</v>
      </c>
      <c r="AA121" s="49">
        <f>SUMIFS('Work Package Breakdown'!$M:$M,'Work Package Breakdown'!$F:$F,'Summary by organisation'!$B$121,'Work Package Breakdown'!$G:$G,'Summary by organisation'!$D121,'Work Package Breakdown'!$C:$C,AA$21)/1000000</f>
        <v>0</v>
      </c>
      <c r="AB121" s="49">
        <f>SUMIFS('Work Package Breakdown'!$M:$M,'Work Package Breakdown'!$F:$F,'Summary by organisation'!$B$121,'Work Package Breakdown'!$G:$G,'Summary by organisation'!$D121,'Work Package Breakdown'!$C:$C,AB$21)/1000000</f>
        <v>0</v>
      </c>
      <c r="AC121" s="49">
        <f>SUMIFS('Work Package Breakdown'!$M:$M,'Work Package Breakdown'!$F:$F,'Summary by organisation'!$B$121,'Work Package Breakdown'!$G:$G,'Summary by organisation'!$D121,'Work Package Breakdown'!$C:$C,AC$21)/1000000</f>
        <v>0</v>
      </c>
      <c r="AD121" s="49">
        <f>SUMIFS('Work Package Breakdown'!$M:$M,'Work Package Breakdown'!$F:$F,'Summary by organisation'!$B$121,'Work Package Breakdown'!$G:$G,'Summary by organisation'!$D121,'Work Package Breakdown'!$C:$C,AD$21)/1000000</f>
        <v>0</v>
      </c>
      <c r="AE121" s="49">
        <f>SUMIFS('Work Package Breakdown'!$M:$M,'Work Package Breakdown'!$F:$F,'Summary by organisation'!$B$121,'Work Package Breakdown'!$G:$G,'Summary by organisation'!$D121,'Work Package Breakdown'!$C:$C,AE$21)/1000000</f>
        <v>0</v>
      </c>
      <c r="AF121" s="49">
        <f>SUMIFS('Work Package Breakdown'!$M:$M,'Work Package Breakdown'!$F:$F,'Summary by organisation'!$B$121,'Work Package Breakdown'!$G:$G,'Summary by organisation'!$D121,'Work Package Breakdown'!$C:$C,AF$21)/1000000</f>
        <v>0</v>
      </c>
      <c r="AG121" s="49">
        <f>SUMIFS('Work Package Breakdown'!$M:$M,'Work Package Breakdown'!$F:$F,'Summary by organisation'!$B$121,'Work Package Breakdown'!$G:$G,'Summary by organisation'!$D121,'Work Package Breakdown'!$C:$C,AG$21)/1000000</f>
        <v>0</v>
      </c>
      <c r="AH121" s="49">
        <f>SUMIFS('Work Package Breakdown'!$M:$M,'Work Package Breakdown'!$F:$F,'Summary by organisation'!$B$121,'Work Package Breakdown'!$G:$G,'Summary by organisation'!$D121,'Work Package Breakdown'!$C:$C,AH$21)/1000000</f>
        <v>0</v>
      </c>
      <c r="AI121" s="49">
        <f>SUMIFS('Work Package Breakdown'!$M:$M,'Work Package Breakdown'!$F:$F,'Summary by organisation'!$B$121,'Work Package Breakdown'!$G:$G,'Summary by organisation'!$D121,'Work Package Breakdown'!$C:$C,AI$21)/1000000</f>
        <v>0</v>
      </c>
      <c r="AJ121" s="49">
        <f>SUMIFS('Work Package Breakdown'!$M:$M,'Work Package Breakdown'!$F:$F,'Summary by organisation'!$B$121,'Work Package Breakdown'!$G:$G,'Summary by organisation'!$D121,'Work Package Breakdown'!$C:$C,AJ$21)/1000000</f>
        <v>0</v>
      </c>
      <c r="AK121" s="49">
        <f>SUMIFS('Work Package Breakdown'!$M:$M,'Work Package Breakdown'!$F:$F,'Summary by organisation'!$B$121,'Work Package Breakdown'!$G:$G,'Summary by organisation'!$D121,'Work Package Breakdown'!$C:$C,AK$21)/1000000</f>
        <v>0</v>
      </c>
      <c r="AL121" s="49">
        <f>SUMIFS('Work Package Breakdown'!$M:$M,'Work Package Breakdown'!$F:$F,'Summary by organisation'!$B$121,'Work Package Breakdown'!$G:$G,'Summary by organisation'!$D121,'Work Package Breakdown'!$C:$C,AL$21)/1000000</f>
        <v>0</v>
      </c>
      <c r="AM121" s="50">
        <f t="shared" ref="AM121:AM128" si="272">SUM(I121:AL121)</f>
        <v>0</v>
      </c>
    </row>
    <row r="122" spans="2:39" ht="15" customHeight="1">
      <c r="B122" s="89"/>
      <c r="C122" s="92"/>
      <c r="D122" s="57" t="s">
        <v>156</v>
      </c>
      <c r="E122" s="58">
        <f>SUMIFS('Work Package Breakdown'!M:M,'Work Package Breakdown'!$F:$F,'Summary by organisation'!$B$121,'Work Package Breakdown'!$G:$G,'Summary by organisation'!$D122)</f>
        <v>0</v>
      </c>
      <c r="F122" s="58">
        <f>SUMIFS('Work Package Breakdown'!N:N,'Work Package Breakdown'!$F:$F,'Summary by organisation'!$B$121,'Work Package Breakdown'!$G:$G,'Summary by organisation'!$D122)</f>
        <v>0</v>
      </c>
      <c r="G122" s="58">
        <f>SUMIFS('Work Package Breakdown'!O:O,'Work Package Breakdown'!$F:$F,'Summary by organisation'!$B$121,'Work Package Breakdown'!$G:$G,'Summary by organisation'!$D122)</f>
        <v>0</v>
      </c>
      <c r="I122" s="49">
        <f>SUMIFS('Work Package Breakdown'!$M:$M,'Work Package Breakdown'!$F:$F,'Summary by organisation'!$B$121,'Work Package Breakdown'!$G:$G,'Summary by organisation'!$D122,'Work Package Breakdown'!$C:$C,I$21)/1000000</f>
        <v>0</v>
      </c>
      <c r="J122" s="49">
        <f>SUMIFS('Work Package Breakdown'!$M:$M,'Work Package Breakdown'!$F:$F,'Summary by organisation'!$B$121,'Work Package Breakdown'!$G:$G,'Summary by organisation'!$D122,'Work Package Breakdown'!$C:$C,J$21)/1000000</f>
        <v>0</v>
      </c>
      <c r="K122" s="49">
        <f>SUMIFS('Work Package Breakdown'!$M:$M,'Work Package Breakdown'!$F:$F,'Summary by organisation'!$B$121,'Work Package Breakdown'!$G:$G,'Summary by organisation'!$D122,'Work Package Breakdown'!$C:$C,K$21)/1000000</f>
        <v>0</v>
      </c>
      <c r="L122" s="49">
        <f>SUMIFS('Work Package Breakdown'!$M:$M,'Work Package Breakdown'!$F:$F,'Summary by organisation'!$B$121,'Work Package Breakdown'!$G:$G,'Summary by organisation'!$D122,'Work Package Breakdown'!$C:$C,L$21)/1000000</f>
        <v>0</v>
      </c>
      <c r="M122" s="49">
        <f>SUMIFS('Work Package Breakdown'!$M:$M,'Work Package Breakdown'!$F:$F,'Summary by organisation'!$B$121,'Work Package Breakdown'!$G:$G,'Summary by organisation'!$D122,'Work Package Breakdown'!$C:$C,M$21)/1000000</f>
        <v>0</v>
      </c>
      <c r="N122" s="49">
        <f>SUMIFS('Work Package Breakdown'!$M:$M,'Work Package Breakdown'!$F:$F,'Summary by organisation'!$B$121,'Work Package Breakdown'!$G:$G,'Summary by organisation'!$D122,'Work Package Breakdown'!$C:$C,N$21)/1000000</f>
        <v>0</v>
      </c>
      <c r="O122" s="49">
        <f>SUMIFS('Work Package Breakdown'!$M:$M,'Work Package Breakdown'!$F:$F,'Summary by organisation'!$B$121,'Work Package Breakdown'!$G:$G,'Summary by organisation'!$D122,'Work Package Breakdown'!$C:$C,O$21)/1000000</f>
        <v>0</v>
      </c>
      <c r="P122" s="49">
        <f>SUMIFS('Work Package Breakdown'!$M:$M,'Work Package Breakdown'!$F:$F,'Summary by organisation'!$B$121,'Work Package Breakdown'!$G:$G,'Summary by organisation'!$D122,'Work Package Breakdown'!$C:$C,P$21)/1000000</f>
        <v>0</v>
      </c>
      <c r="Q122" s="49">
        <f>SUMIFS('Work Package Breakdown'!$M:$M,'Work Package Breakdown'!$F:$F,'Summary by organisation'!$B$121,'Work Package Breakdown'!$G:$G,'Summary by organisation'!$D122,'Work Package Breakdown'!$C:$C,Q$21)/1000000</f>
        <v>0</v>
      </c>
      <c r="R122" s="49">
        <f>SUMIFS('Work Package Breakdown'!$M:$M,'Work Package Breakdown'!$F:$F,'Summary by organisation'!$B$121,'Work Package Breakdown'!$G:$G,'Summary by organisation'!$D122,'Work Package Breakdown'!$C:$C,R$21)/1000000</f>
        <v>0</v>
      </c>
      <c r="S122" s="49">
        <f>SUMIFS('Work Package Breakdown'!$M:$M,'Work Package Breakdown'!$F:$F,'Summary by organisation'!$B$121,'Work Package Breakdown'!$G:$G,'Summary by organisation'!$D122,'Work Package Breakdown'!$C:$C,S$21)/1000000</f>
        <v>0</v>
      </c>
      <c r="T122" s="49">
        <f>SUMIFS('Work Package Breakdown'!$M:$M,'Work Package Breakdown'!$F:$F,'Summary by organisation'!$B$121,'Work Package Breakdown'!$G:$G,'Summary by organisation'!$D122,'Work Package Breakdown'!$C:$C,T$21)/1000000</f>
        <v>0</v>
      </c>
      <c r="U122" s="49">
        <f>SUMIFS('Work Package Breakdown'!$M:$M,'Work Package Breakdown'!$F:$F,'Summary by organisation'!$B$121,'Work Package Breakdown'!$G:$G,'Summary by organisation'!$D122,'Work Package Breakdown'!$C:$C,U$21)/1000000</f>
        <v>0</v>
      </c>
      <c r="V122" s="49">
        <f>SUMIFS('Work Package Breakdown'!$M:$M,'Work Package Breakdown'!$F:$F,'Summary by organisation'!$B$121,'Work Package Breakdown'!$G:$G,'Summary by organisation'!$D122,'Work Package Breakdown'!$C:$C,V$21)/1000000</f>
        <v>0</v>
      </c>
      <c r="W122" s="49">
        <f>SUMIFS('Work Package Breakdown'!$M:$M,'Work Package Breakdown'!$F:$F,'Summary by organisation'!$B$121,'Work Package Breakdown'!$G:$G,'Summary by organisation'!$D122,'Work Package Breakdown'!$C:$C,W$21)/1000000</f>
        <v>0</v>
      </c>
      <c r="X122" s="49">
        <f>SUMIFS('Work Package Breakdown'!$M:$M,'Work Package Breakdown'!$F:$F,'Summary by organisation'!$B$121,'Work Package Breakdown'!$G:$G,'Summary by organisation'!$D122,'Work Package Breakdown'!$C:$C,X$21)/1000000</f>
        <v>0</v>
      </c>
      <c r="Y122" s="49">
        <f>SUMIFS('Work Package Breakdown'!$M:$M,'Work Package Breakdown'!$F:$F,'Summary by organisation'!$B$121,'Work Package Breakdown'!$G:$G,'Summary by organisation'!$D122,'Work Package Breakdown'!$C:$C,Y$21)/1000000</f>
        <v>0</v>
      </c>
      <c r="Z122" s="49">
        <f>SUMIFS('Work Package Breakdown'!$M:$M,'Work Package Breakdown'!$F:$F,'Summary by organisation'!$B$121,'Work Package Breakdown'!$G:$G,'Summary by organisation'!$D122,'Work Package Breakdown'!$C:$C,Z$21)/1000000</f>
        <v>0</v>
      </c>
      <c r="AA122" s="49">
        <f>SUMIFS('Work Package Breakdown'!$M:$M,'Work Package Breakdown'!$F:$F,'Summary by organisation'!$B$121,'Work Package Breakdown'!$G:$G,'Summary by organisation'!$D122,'Work Package Breakdown'!$C:$C,AA$21)/1000000</f>
        <v>0</v>
      </c>
      <c r="AB122" s="49">
        <f>SUMIFS('Work Package Breakdown'!$M:$M,'Work Package Breakdown'!$F:$F,'Summary by organisation'!$B$121,'Work Package Breakdown'!$G:$G,'Summary by organisation'!$D122,'Work Package Breakdown'!$C:$C,AB$21)/1000000</f>
        <v>0</v>
      </c>
      <c r="AC122" s="49">
        <f>SUMIFS('Work Package Breakdown'!$M:$M,'Work Package Breakdown'!$F:$F,'Summary by organisation'!$B$121,'Work Package Breakdown'!$G:$G,'Summary by organisation'!$D122,'Work Package Breakdown'!$C:$C,AC$21)/1000000</f>
        <v>0</v>
      </c>
      <c r="AD122" s="49">
        <f>SUMIFS('Work Package Breakdown'!$M:$M,'Work Package Breakdown'!$F:$F,'Summary by organisation'!$B$121,'Work Package Breakdown'!$G:$G,'Summary by organisation'!$D122,'Work Package Breakdown'!$C:$C,AD$21)/1000000</f>
        <v>0</v>
      </c>
      <c r="AE122" s="49">
        <f>SUMIFS('Work Package Breakdown'!$M:$M,'Work Package Breakdown'!$F:$F,'Summary by organisation'!$B$121,'Work Package Breakdown'!$G:$G,'Summary by organisation'!$D122,'Work Package Breakdown'!$C:$C,AE$21)/1000000</f>
        <v>0</v>
      </c>
      <c r="AF122" s="49">
        <f>SUMIFS('Work Package Breakdown'!$M:$M,'Work Package Breakdown'!$F:$F,'Summary by organisation'!$B$121,'Work Package Breakdown'!$G:$G,'Summary by organisation'!$D122,'Work Package Breakdown'!$C:$C,AF$21)/1000000</f>
        <v>0</v>
      </c>
      <c r="AG122" s="49">
        <f>SUMIFS('Work Package Breakdown'!$M:$M,'Work Package Breakdown'!$F:$F,'Summary by organisation'!$B$121,'Work Package Breakdown'!$G:$G,'Summary by organisation'!$D122,'Work Package Breakdown'!$C:$C,AG$21)/1000000</f>
        <v>0</v>
      </c>
      <c r="AH122" s="49">
        <f>SUMIFS('Work Package Breakdown'!$M:$M,'Work Package Breakdown'!$F:$F,'Summary by organisation'!$B$121,'Work Package Breakdown'!$G:$G,'Summary by organisation'!$D122,'Work Package Breakdown'!$C:$C,AH$21)/1000000</f>
        <v>0</v>
      </c>
      <c r="AI122" s="49">
        <f>SUMIFS('Work Package Breakdown'!$M:$M,'Work Package Breakdown'!$F:$F,'Summary by organisation'!$B$121,'Work Package Breakdown'!$G:$G,'Summary by organisation'!$D122,'Work Package Breakdown'!$C:$C,AI$21)/1000000</f>
        <v>0</v>
      </c>
      <c r="AJ122" s="49">
        <f>SUMIFS('Work Package Breakdown'!$M:$M,'Work Package Breakdown'!$F:$F,'Summary by organisation'!$B$121,'Work Package Breakdown'!$G:$G,'Summary by organisation'!$D122,'Work Package Breakdown'!$C:$C,AJ$21)/1000000</f>
        <v>0</v>
      </c>
      <c r="AK122" s="49">
        <f>SUMIFS('Work Package Breakdown'!$M:$M,'Work Package Breakdown'!$F:$F,'Summary by organisation'!$B$121,'Work Package Breakdown'!$G:$G,'Summary by organisation'!$D122,'Work Package Breakdown'!$C:$C,AK$21)/1000000</f>
        <v>0</v>
      </c>
      <c r="AL122" s="49">
        <f>SUMIFS('Work Package Breakdown'!$M:$M,'Work Package Breakdown'!$F:$F,'Summary by organisation'!$B$121,'Work Package Breakdown'!$G:$G,'Summary by organisation'!$D122,'Work Package Breakdown'!$C:$C,AL$21)/1000000</f>
        <v>0</v>
      </c>
      <c r="AM122" s="50">
        <f t="shared" si="272"/>
        <v>0</v>
      </c>
    </row>
    <row r="123" spans="2:39" ht="15" customHeight="1">
      <c r="B123" s="89"/>
      <c r="C123" s="92"/>
      <c r="D123" s="57" t="s">
        <v>157</v>
      </c>
      <c r="E123" s="58">
        <f>SUMIFS('Work Package Breakdown'!M:M,'Work Package Breakdown'!$F:$F,'Summary by organisation'!$B$121,'Work Package Breakdown'!$G:$G,'Summary by organisation'!$D123)</f>
        <v>0</v>
      </c>
      <c r="F123" s="58">
        <f>SUMIFS('Work Package Breakdown'!N:N,'Work Package Breakdown'!$F:$F,'Summary by organisation'!$B$121,'Work Package Breakdown'!$G:$G,'Summary by organisation'!$D123)</f>
        <v>0</v>
      </c>
      <c r="G123" s="58">
        <f>SUMIFS('Work Package Breakdown'!O:O,'Work Package Breakdown'!$F:$F,'Summary by organisation'!$B$121,'Work Package Breakdown'!$G:$G,'Summary by organisation'!$D123)</f>
        <v>0</v>
      </c>
      <c r="I123" s="49">
        <f>SUMIFS('Work Package Breakdown'!$M:$M,'Work Package Breakdown'!$F:$F,'Summary by organisation'!$B$121,'Work Package Breakdown'!$G:$G,'Summary by organisation'!$D123,'Work Package Breakdown'!$C:$C,I$21)/1000000</f>
        <v>0</v>
      </c>
      <c r="J123" s="49">
        <f>SUMIFS('Work Package Breakdown'!$M:$M,'Work Package Breakdown'!$F:$F,'Summary by organisation'!$B$121,'Work Package Breakdown'!$G:$G,'Summary by organisation'!$D123,'Work Package Breakdown'!$C:$C,J$21)/1000000</f>
        <v>0</v>
      </c>
      <c r="K123" s="49">
        <f>SUMIFS('Work Package Breakdown'!$M:$M,'Work Package Breakdown'!$F:$F,'Summary by organisation'!$B$121,'Work Package Breakdown'!$G:$G,'Summary by organisation'!$D123,'Work Package Breakdown'!$C:$C,K$21)/1000000</f>
        <v>0</v>
      </c>
      <c r="L123" s="49">
        <f>SUMIFS('Work Package Breakdown'!$M:$M,'Work Package Breakdown'!$F:$F,'Summary by organisation'!$B$121,'Work Package Breakdown'!$G:$G,'Summary by organisation'!$D123,'Work Package Breakdown'!$C:$C,L$21)/1000000</f>
        <v>0</v>
      </c>
      <c r="M123" s="49">
        <f>SUMIFS('Work Package Breakdown'!$M:$M,'Work Package Breakdown'!$F:$F,'Summary by organisation'!$B$121,'Work Package Breakdown'!$G:$G,'Summary by organisation'!$D123,'Work Package Breakdown'!$C:$C,M$21)/1000000</f>
        <v>0</v>
      </c>
      <c r="N123" s="49">
        <f>SUMIFS('Work Package Breakdown'!$M:$M,'Work Package Breakdown'!$F:$F,'Summary by organisation'!$B$121,'Work Package Breakdown'!$G:$G,'Summary by organisation'!$D123,'Work Package Breakdown'!$C:$C,N$21)/1000000</f>
        <v>0</v>
      </c>
      <c r="O123" s="49">
        <f>SUMIFS('Work Package Breakdown'!$M:$M,'Work Package Breakdown'!$F:$F,'Summary by organisation'!$B$121,'Work Package Breakdown'!$G:$G,'Summary by organisation'!$D123,'Work Package Breakdown'!$C:$C,O$21)/1000000</f>
        <v>0</v>
      </c>
      <c r="P123" s="49">
        <f>SUMIFS('Work Package Breakdown'!$M:$M,'Work Package Breakdown'!$F:$F,'Summary by organisation'!$B$121,'Work Package Breakdown'!$G:$G,'Summary by organisation'!$D123,'Work Package Breakdown'!$C:$C,P$21)/1000000</f>
        <v>0</v>
      </c>
      <c r="Q123" s="49">
        <f>SUMIFS('Work Package Breakdown'!$M:$M,'Work Package Breakdown'!$F:$F,'Summary by organisation'!$B$121,'Work Package Breakdown'!$G:$G,'Summary by organisation'!$D123,'Work Package Breakdown'!$C:$C,Q$21)/1000000</f>
        <v>0</v>
      </c>
      <c r="R123" s="49">
        <f>SUMIFS('Work Package Breakdown'!$M:$M,'Work Package Breakdown'!$F:$F,'Summary by organisation'!$B$121,'Work Package Breakdown'!$G:$G,'Summary by organisation'!$D123,'Work Package Breakdown'!$C:$C,R$21)/1000000</f>
        <v>0</v>
      </c>
      <c r="S123" s="49">
        <f>SUMIFS('Work Package Breakdown'!$M:$M,'Work Package Breakdown'!$F:$F,'Summary by organisation'!$B$121,'Work Package Breakdown'!$G:$G,'Summary by organisation'!$D123,'Work Package Breakdown'!$C:$C,S$21)/1000000</f>
        <v>0</v>
      </c>
      <c r="T123" s="49">
        <f>SUMIFS('Work Package Breakdown'!$M:$M,'Work Package Breakdown'!$F:$F,'Summary by organisation'!$B$121,'Work Package Breakdown'!$G:$G,'Summary by organisation'!$D123,'Work Package Breakdown'!$C:$C,T$21)/1000000</f>
        <v>0</v>
      </c>
      <c r="U123" s="49">
        <f>SUMIFS('Work Package Breakdown'!$M:$M,'Work Package Breakdown'!$F:$F,'Summary by organisation'!$B$121,'Work Package Breakdown'!$G:$G,'Summary by organisation'!$D123,'Work Package Breakdown'!$C:$C,U$21)/1000000</f>
        <v>0</v>
      </c>
      <c r="V123" s="49">
        <f>SUMIFS('Work Package Breakdown'!$M:$M,'Work Package Breakdown'!$F:$F,'Summary by organisation'!$B$121,'Work Package Breakdown'!$G:$G,'Summary by organisation'!$D123,'Work Package Breakdown'!$C:$C,V$21)/1000000</f>
        <v>0</v>
      </c>
      <c r="W123" s="49">
        <f>SUMIFS('Work Package Breakdown'!$M:$M,'Work Package Breakdown'!$F:$F,'Summary by organisation'!$B$121,'Work Package Breakdown'!$G:$G,'Summary by organisation'!$D123,'Work Package Breakdown'!$C:$C,W$21)/1000000</f>
        <v>0</v>
      </c>
      <c r="X123" s="49">
        <f>SUMIFS('Work Package Breakdown'!$M:$M,'Work Package Breakdown'!$F:$F,'Summary by organisation'!$B$121,'Work Package Breakdown'!$G:$G,'Summary by organisation'!$D123,'Work Package Breakdown'!$C:$C,X$21)/1000000</f>
        <v>0</v>
      </c>
      <c r="Y123" s="49">
        <f>SUMIFS('Work Package Breakdown'!$M:$M,'Work Package Breakdown'!$F:$F,'Summary by organisation'!$B$121,'Work Package Breakdown'!$G:$G,'Summary by organisation'!$D123,'Work Package Breakdown'!$C:$C,Y$21)/1000000</f>
        <v>0</v>
      </c>
      <c r="Z123" s="49">
        <f>SUMIFS('Work Package Breakdown'!$M:$M,'Work Package Breakdown'!$F:$F,'Summary by organisation'!$B$121,'Work Package Breakdown'!$G:$G,'Summary by organisation'!$D123,'Work Package Breakdown'!$C:$C,Z$21)/1000000</f>
        <v>0</v>
      </c>
      <c r="AA123" s="49">
        <f>SUMIFS('Work Package Breakdown'!$M:$M,'Work Package Breakdown'!$F:$F,'Summary by organisation'!$B$121,'Work Package Breakdown'!$G:$G,'Summary by organisation'!$D123,'Work Package Breakdown'!$C:$C,AA$21)/1000000</f>
        <v>0</v>
      </c>
      <c r="AB123" s="49">
        <f>SUMIFS('Work Package Breakdown'!$M:$M,'Work Package Breakdown'!$F:$F,'Summary by organisation'!$B$121,'Work Package Breakdown'!$G:$G,'Summary by organisation'!$D123,'Work Package Breakdown'!$C:$C,AB$21)/1000000</f>
        <v>0</v>
      </c>
      <c r="AC123" s="49">
        <f>SUMIFS('Work Package Breakdown'!$M:$M,'Work Package Breakdown'!$F:$F,'Summary by organisation'!$B$121,'Work Package Breakdown'!$G:$G,'Summary by organisation'!$D123,'Work Package Breakdown'!$C:$C,AC$21)/1000000</f>
        <v>0</v>
      </c>
      <c r="AD123" s="49">
        <f>SUMIFS('Work Package Breakdown'!$M:$M,'Work Package Breakdown'!$F:$F,'Summary by organisation'!$B$121,'Work Package Breakdown'!$G:$G,'Summary by organisation'!$D123,'Work Package Breakdown'!$C:$C,AD$21)/1000000</f>
        <v>0</v>
      </c>
      <c r="AE123" s="49">
        <f>SUMIFS('Work Package Breakdown'!$M:$M,'Work Package Breakdown'!$F:$F,'Summary by organisation'!$B$121,'Work Package Breakdown'!$G:$G,'Summary by organisation'!$D123,'Work Package Breakdown'!$C:$C,AE$21)/1000000</f>
        <v>0</v>
      </c>
      <c r="AF123" s="49">
        <f>SUMIFS('Work Package Breakdown'!$M:$M,'Work Package Breakdown'!$F:$F,'Summary by organisation'!$B$121,'Work Package Breakdown'!$G:$G,'Summary by organisation'!$D123,'Work Package Breakdown'!$C:$C,AF$21)/1000000</f>
        <v>0</v>
      </c>
      <c r="AG123" s="49">
        <f>SUMIFS('Work Package Breakdown'!$M:$M,'Work Package Breakdown'!$F:$F,'Summary by organisation'!$B$121,'Work Package Breakdown'!$G:$G,'Summary by organisation'!$D123,'Work Package Breakdown'!$C:$C,AG$21)/1000000</f>
        <v>0</v>
      </c>
      <c r="AH123" s="49">
        <f>SUMIFS('Work Package Breakdown'!$M:$M,'Work Package Breakdown'!$F:$F,'Summary by organisation'!$B$121,'Work Package Breakdown'!$G:$G,'Summary by organisation'!$D123,'Work Package Breakdown'!$C:$C,AH$21)/1000000</f>
        <v>0</v>
      </c>
      <c r="AI123" s="49">
        <f>SUMIFS('Work Package Breakdown'!$M:$M,'Work Package Breakdown'!$F:$F,'Summary by organisation'!$B$121,'Work Package Breakdown'!$G:$G,'Summary by organisation'!$D123,'Work Package Breakdown'!$C:$C,AI$21)/1000000</f>
        <v>0</v>
      </c>
      <c r="AJ123" s="49">
        <f>SUMIFS('Work Package Breakdown'!$M:$M,'Work Package Breakdown'!$F:$F,'Summary by organisation'!$B$121,'Work Package Breakdown'!$G:$G,'Summary by organisation'!$D123,'Work Package Breakdown'!$C:$C,AJ$21)/1000000</f>
        <v>0</v>
      </c>
      <c r="AK123" s="49">
        <f>SUMIFS('Work Package Breakdown'!$M:$M,'Work Package Breakdown'!$F:$F,'Summary by organisation'!$B$121,'Work Package Breakdown'!$G:$G,'Summary by organisation'!$D123,'Work Package Breakdown'!$C:$C,AK$21)/1000000</f>
        <v>0</v>
      </c>
      <c r="AL123" s="49">
        <f>SUMIFS('Work Package Breakdown'!$M:$M,'Work Package Breakdown'!$F:$F,'Summary by organisation'!$B$121,'Work Package Breakdown'!$G:$G,'Summary by organisation'!$D123,'Work Package Breakdown'!$C:$C,AL$21)/1000000</f>
        <v>0</v>
      </c>
      <c r="AM123" s="50">
        <f t="shared" si="272"/>
        <v>0</v>
      </c>
    </row>
    <row r="124" spans="2:39" ht="15" customHeight="1">
      <c r="B124" s="89"/>
      <c r="C124" s="92"/>
      <c r="D124" s="59" t="s">
        <v>158</v>
      </c>
      <c r="E124" s="58">
        <f>SUMIFS('Work Package Breakdown'!M:M,'Work Package Breakdown'!$F:$F,'Summary by organisation'!$B$121,'Work Package Breakdown'!$G:$G,'Summary by organisation'!$D124)</f>
        <v>0</v>
      </c>
      <c r="F124" s="58">
        <f>SUMIFS('Work Package Breakdown'!N:N,'Work Package Breakdown'!$F:$F,'Summary by organisation'!$B$121,'Work Package Breakdown'!$G:$G,'Summary by organisation'!$D124)</f>
        <v>0</v>
      </c>
      <c r="G124" s="58">
        <f>SUMIFS('Work Package Breakdown'!O:O,'Work Package Breakdown'!$F:$F,'Summary by organisation'!$B$121,'Work Package Breakdown'!$G:$G,'Summary by organisation'!$D124)</f>
        <v>0</v>
      </c>
      <c r="I124" s="49">
        <f>SUMIFS('Work Package Breakdown'!$M:$M,'Work Package Breakdown'!$F:$F,'Summary by organisation'!$B$121,'Work Package Breakdown'!$G:$G,'Summary by organisation'!$D124,'Work Package Breakdown'!$C:$C,I$21)/1000000</f>
        <v>0</v>
      </c>
      <c r="J124" s="49">
        <f>SUMIFS('Work Package Breakdown'!$M:$M,'Work Package Breakdown'!$F:$F,'Summary by organisation'!$B$121,'Work Package Breakdown'!$G:$G,'Summary by organisation'!$D124,'Work Package Breakdown'!$C:$C,J$21)/1000000</f>
        <v>0</v>
      </c>
      <c r="K124" s="49">
        <f>SUMIFS('Work Package Breakdown'!$M:$M,'Work Package Breakdown'!$F:$F,'Summary by organisation'!$B$121,'Work Package Breakdown'!$G:$G,'Summary by organisation'!$D124,'Work Package Breakdown'!$C:$C,K$21)/1000000</f>
        <v>0</v>
      </c>
      <c r="L124" s="49">
        <f>SUMIFS('Work Package Breakdown'!$M:$M,'Work Package Breakdown'!$F:$F,'Summary by organisation'!$B$121,'Work Package Breakdown'!$G:$G,'Summary by organisation'!$D124,'Work Package Breakdown'!$C:$C,L$21)/1000000</f>
        <v>0</v>
      </c>
      <c r="M124" s="49">
        <f>SUMIFS('Work Package Breakdown'!$M:$M,'Work Package Breakdown'!$F:$F,'Summary by organisation'!$B$121,'Work Package Breakdown'!$G:$G,'Summary by organisation'!$D124,'Work Package Breakdown'!$C:$C,M$21)/1000000</f>
        <v>0</v>
      </c>
      <c r="N124" s="49">
        <f>SUMIFS('Work Package Breakdown'!$M:$M,'Work Package Breakdown'!$F:$F,'Summary by organisation'!$B$121,'Work Package Breakdown'!$G:$G,'Summary by organisation'!$D124,'Work Package Breakdown'!$C:$C,N$21)/1000000</f>
        <v>0</v>
      </c>
      <c r="O124" s="49">
        <f>SUMIFS('Work Package Breakdown'!$M:$M,'Work Package Breakdown'!$F:$F,'Summary by organisation'!$B$121,'Work Package Breakdown'!$G:$G,'Summary by organisation'!$D124,'Work Package Breakdown'!$C:$C,O$21)/1000000</f>
        <v>0</v>
      </c>
      <c r="P124" s="49">
        <f>SUMIFS('Work Package Breakdown'!$M:$M,'Work Package Breakdown'!$F:$F,'Summary by organisation'!$B$121,'Work Package Breakdown'!$G:$G,'Summary by organisation'!$D124,'Work Package Breakdown'!$C:$C,P$21)/1000000</f>
        <v>0</v>
      </c>
      <c r="Q124" s="49">
        <f>SUMIFS('Work Package Breakdown'!$M:$M,'Work Package Breakdown'!$F:$F,'Summary by organisation'!$B$121,'Work Package Breakdown'!$G:$G,'Summary by organisation'!$D124,'Work Package Breakdown'!$C:$C,Q$21)/1000000</f>
        <v>0</v>
      </c>
      <c r="R124" s="49">
        <f>SUMIFS('Work Package Breakdown'!$M:$M,'Work Package Breakdown'!$F:$F,'Summary by organisation'!$B$121,'Work Package Breakdown'!$G:$G,'Summary by organisation'!$D124,'Work Package Breakdown'!$C:$C,R$21)/1000000</f>
        <v>0</v>
      </c>
      <c r="S124" s="49">
        <f>SUMIFS('Work Package Breakdown'!$M:$M,'Work Package Breakdown'!$F:$F,'Summary by organisation'!$B$121,'Work Package Breakdown'!$G:$G,'Summary by organisation'!$D124,'Work Package Breakdown'!$C:$C,S$21)/1000000</f>
        <v>0</v>
      </c>
      <c r="T124" s="49">
        <f>SUMIFS('Work Package Breakdown'!$M:$M,'Work Package Breakdown'!$F:$F,'Summary by organisation'!$B$121,'Work Package Breakdown'!$G:$G,'Summary by organisation'!$D124,'Work Package Breakdown'!$C:$C,T$21)/1000000</f>
        <v>0</v>
      </c>
      <c r="U124" s="49">
        <f>SUMIFS('Work Package Breakdown'!$M:$M,'Work Package Breakdown'!$F:$F,'Summary by organisation'!$B$121,'Work Package Breakdown'!$G:$G,'Summary by organisation'!$D124,'Work Package Breakdown'!$C:$C,U$21)/1000000</f>
        <v>0</v>
      </c>
      <c r="V124" s="49">
        <f>SUMIFS('Work Package Breakdown'!$M:$M,'Work Package Breakdown'!$F:$F,'Summary by organisation'!$B$121,'Work Package Breakdown'!$G:$G,'Summary by organisation'!$D124,'Work Package Breakdown'!$C:$C,V$21)/1000000</f>
        <v>0</v>
      </c>
      <c r="W124" s="49">
        <f>SUMIFS('Work Package Breakdown'!$M:$M,'Work Package Breakdown'!$F:$F,'Summary by organisation'!$B$121,'Work Package Breakdown'!$G:$G,'Summary by organisation'!$D124,'Work Package Breakdown'!$C:$C,W$21)/1000000</f>
        <v>0</v>
      </c>
      <c r="X124" s="49">
        <f>SUMIFS('Work Package Breakdown'!$M:$M,'Work Package Breakdown'!$F:$F,'Summary by organisation'!$B$121,'Work Package Breakdown'!$G:$G,'Summary by organisation'!$D124,'Work Package Breakdown'!$C:$C,X$21)/1000000</f>
        <v>0</v>
      </c>
      <c r="Y124" s="49">
        <f>SUMIFS('Work Package Breakdown'!$M:$M,'Work Package Breakdown'!$F:$F,'Summary by organisation'!$B$121,'Work Package Breakdown'!$G:$G,'Summary by organisation'!$D124,'Work Package Breakdown'!$C:$C,Y$21)/1000000</f>
        <v>0</v>
      </c>
      <c r="Z124" s="49">
        <f>SUMIFS('Work Package Breakdown'!$M:$M,'Work Package Breakdown'!$F:$F,'Summary by organisation'!$B$121,'Work Package Breakdown'!$G:$G,'Summary by organisation'!$D124,'Work Package Breakdown'!$C:$C,Z$21)/1000000</f>
        <v>0</v>
      </c>
      <c r="AA124" s="49">
        <f>SUMIFS('Work Package Breakdown'!$M:$M,'Work Package Breakdown'!$F:$F,'Summary by organisation'!$B$121,'Work Package Breakdown'!$G:$G,'Summary by organisation'!$D124,'Work Package Breakdown'!$C:$C,AA$21)/1000000</f>
        <v>0</v>
      </c>
      <c r="AB124" s="49">
        <f>SUMIFS('Work Package Breakdown'!$M:$M,'Work Package Breakdown'!$F:$F,'Summary by organisation'!$B$121,'Work Package Breakdown'!$G:$G,'Summary by organisation'!$D124,'Work Package Breakdown'!$C:$C,AB$21)/1000000</f>
        <v>0</v>
      </c>
      <c r="AC124" s="49">
        <f>SUMIFS('Work Package Breakdown'!$M:$M,'Work Package Breakdown'!$F:$F,'Summary by organisation'!$B$121,'Work Package Breakdown'!$G:$G,'Summary by organisation'!$D124,'Work Package Breakdown'!$C:$C,AC$21)/1000000</f>
        <v>0</v>
      </c>
      <c r="AD124" s="49">
        <f>SUMIFS('Work Package Breakdown'!$M:$M,'Work Package Breakdown'!$F:$F,'Summary by organisation'!$B$121,'Work Package Breakdown'!$G:$G,'Summary by organisation'!$D124,'Work Package Breakdown'!$C:$C,AD$21)/1000000</f>
        <v>0</v>
      </c>
      <c r="AE124" s="49">
        <f>SUMIFS('Work Package Breakdown'!$M:$M,'Work Package Breakdown'!$F:$F,'Summary by organisation'!$B$121,'Work Package Breakdown'!$G:$G,'Summary by organisation'!$D124,'Work Package Breakdown'!$C:$C,AE$21)/1000000</f>
        <v>0</v>
      </c>
      <c r="AF124" s="49">
        <f>SUMIFS('Work Package Breakdown'!$M:$M,'Work Package Breakdown'!$F:$F,'Summary by organisation'!$B$121,'Work Package Breakdown'!$G:$G,'Summary by organisation'!$D124,'Work Package Breakdown'!$C:$C,AF$21)/1000000</f>
        <v>0</v>
      </c>
      <c r="AG124" s="49">
        <f>SUMIFS('Work Package Breakdown'!$M:$M,'Work Package Breakdown'!$F:$F,'Summary by organisation'!$B$121,'Work Package Breakdown'!$G:$G,'Summary by organisation'!$D124,'Work Package Breakdown'!$C:$C,AG$21)/1000000</f>
        <v>0</v>
      </c>
      <c r="AH124" s="49">
        <f>SUMIFS('Work Package Breakdown'!$M:$M,'Work Package Breakdown'!$F:$F,'Summary by organisation'!$B$121,'Work Package Breakdown'!$G:$G,'Summary by organisation'!$D124,'Work Package Breakdown'!$C:$C,AH$21)/1000000</f>
        <v>0</v>
      </c>
      <c r="AI124" s="49">
        <f>SUMIFS('Work Package Breakdown'!$M:$M,'Work Package Breakdown'!$F:$F,'Summary by organisation'!$B$121,'Work Package Breakdown'!$G:$G,'Summary by organisation'!$D124,'Work Package Breakdown'!$C:$C,AI$21)/1000000</f>
        <v>0</v>
      </c>
      <c r="AJ124" s="49">
        <f>SUMIFS('Work Package Breakdown'!$M:$M,'Work Package Breakdown'!$F:$F,'Summary by organisation'!$B$121,'Work Package Breakdown'!$G:$G,'Summary by organisation'!$D124,'Work Package Breakdown'!$C:$C,AJ$21)/1000000</f>
        <v>0</v>
      </c>
      <c r="AK124" s="49">
        <f>SUMIFS('Work Package Breakdown'!$M:$M,'Work Package Breakdown'!$F:$F,'Summary by organisation'!$B$121,'Work Package Breakdown'!$G:$G,'Summary by organisation'!$D124,'Work Package Breakdown'!$C:$C,AK$21)/1000000</f>
        <v>0</v>
      </c>
      <c r="AL124" s="49">
        <f>SUMIFS('Work Package Breakdown'!$M:$M,'Work Package Breakdown'!$F:$F,'Summary by organisation'!$B$121,'Work Package Breakdown'!$G:$G,'Summary by organisation'!$D124,'Work Package Breakdown'!$C:$C,AL$21)/1000000</f>
        <v>0</v>
      </c>
      <c r="AM124" s="50">
        <f t="shared" si="272"/>
        <v>0</v>
      </c>
    </row>
    <row r="125" spans="2:39" ht="15" customHeight="1">
      <c r="B125" s="89"/>
      <c r="C125" s="92"/>
      <c r="D125" s="57" t="s">
        <v>159</v>
      </c>
      <c r="E125" s="58">
        <f>SUMIFS('Work Package Breakdown'!M:M,'Work Package Breakdown'!$F:$F,'Summary by organisation'!$B$121,'Work Package Breakdown'!$G:$G,'Summary by organisation'!$D125)</f>
        <v>0</v>
      </c>
      <c r="F125" s="58">
        <f>SUMIFS('Work Package Breakdown'!N:N,'Work Package Breakdown'!$F:$F,'Summary by organisation'!$B$121,'Work Package Breakdown'!$G:$G,'Summary by organisation'!$D125)</f>
        <v>0</v>
      </c>
      <c r="G125" s="58">
        <f>SUMIFS('Work Package Breakdown'!O:O,'Work Package Breakdown'!$F:$F,'Summary by organisation'!$B$121,'Work Package Breakdown'!$G:$G,'Summary by organisation'!$D125)</f>
        <v>0</v>
      </c>
      <c r="I125" s="49">
        <f>SUMIFS('Work Package Breakdown'!$M:$M,'Work Package Breakdown'!$F:$F,'Summary by organisation'!$B$121,'Work Package Breakdown'!$G:$G,'Summary by organisation'!$D125,'Work Package Breakdown'!$C:$C,I$21)/1000000</f>
        <v>0</v>
      </c>
      <c r="J125" s="49">
        <f>SUMIFS('Work Package Breakdown'!$M:$M,'Work Package Breakdown'!$F:$F,'Summary by organisation'!$B$121,'Work Package Breakdown'!$G:$G,'Summary by organisation'!$D125,'Work Package Breakdown'!$C:$C,J$21)/1000000</f>
        <v>0</v>
      </c>
      <c r="K125" s="49">
        <f>SUMIFS('Work Package Breakdown'!$M:$M,'Work Package Breakdown'!$F:$F,'Summary by organisation'!$B$121,'Work Package Breakdown'!$G:$G,'Summary by organisation'!$D125,'Work Package Breakdown'!$C:$C,K$21)/1000000</f>
        <v>0</v>
      </c>
      <c r="L125" s="49">
        <f>SUMIFS('Work Package Breakdown'!$M:$M,'Work Package Breakdown'!$F:$F,'Summary by organisation'!$B$121,'Work Package Breakdown'!$G:$G,'Summary by organisation'!$D125,'Work Package Breakdown'!$C:$C,L$21)/1000000</f>
        <v>0</v>
      </c>
      <c r="M125" s="49">
        <f>SUMIFS('Work Package Breakdown'!$M:$M,'Work Package Breakdown'!$F:$F,'Summary by organisation'!$B$121,'Work Package Breakdown'!$G:$G,'Summary by organisation'!$D125,'Work Package Breakdown'!$C:$C,M$21)/1000000</f>
        <v>0</v>
      </c>
      <c r="N125" s="49">
        <f>SUMIFS('Work Package Breakdown'!$M:$M,'Work Package Breakdown'!$F:$F,'Summary by organisation'!$B$121,'Work Package Breakdown'!$G:$G,'Summary by organisation'!$D125,'Work Package Breakdown'!$C:$C,N$21)/1000000</f>
        <v>0</v>
      </c>
      <c r="O125" s="49">
        <f>SUMIFS('Work Package Breakdown'!$M:$M,'Work Package Breakdown'!$F:$F,'Summary by organisation'!$B$121,'Work Package Breakdown'!$G:$G,'Summary by organisation'!$D125,'Work Package Breakdown'!$C:$C,O$21)/1000000</f>
        <v>0</v>
      </c>
      <c r="P125" s="49">
        <f>SUMIFS('Work Package Breakdown'!$M:$M,'Work Package Breakdown'!$F:$F,'Summary by organisation'!$B$121,'Work Package Breakdown'!$G:$G,'Summary by organisation'!$D125,'Work Package Breakdown'!$C:$C,P$21)/1000000</f>
        <v>0</v>
      </c>
      <c r="Q125" s="49">
        <f>SUMIFS('Work Package Breakdown'!$M:$M,'Work Package Breakdown'!$F:$F,'Summary by organisation'!$B$121,'Work Package Breakdown'!$G:$G,'Summary by organisation'!$D125,'Work Package Breakdown'!$C:$C,Q$21)/1000000</f>
        <v>0</v>
      </c>
      <c r="R125" s="49">
        <f>SUMIFS('Work Package Breakdown'!$M:$M,'Work Package Breakdown'!$F:$F,'Summary by organisation'!$B$121,'Work Package Breakdown'!$G:$G,'Summary by organisation'!$D125,'Work Package Breakdown'!$C:$C,R$21)/1000000</f>
        <v>0</v>
      </c>
      <c r="S125" s="49">
        <f>SUMIFS('Work Package Breakdown'!$M:$M,'Work Package Breakdown'!$F:$F,'Summary by organisation'!$B$121,'Work Package Breakdown'!$G:$G,'Summary by organisation'!$D125,'Work Package Breakdown'!$C:$C,S$21)/1000000</f>
        <v>0</v>
      </c>
      <c r="T125" s="49">
        <f>SUMIFS('Work Package Breakdown'!$M:$M,'Work Package Breakdown'!$F:$F,'Summary by organisation'!$B$121,'Work Package Breakdown'!$G:$G,'Summary by organisation'!$D125,'Work Package Breakdown'!$C:$C,T$21)/1000000</f>
        <v>0</v>
      </c>
      <c r="U125" s="49">
        <f>SUMIFS('Work Package Breakdown'!$M:$M,'Work Package Breakdown'!$F:$F,'Summary by organisation'!$B$121,'Work Package Breakdown'!$G:$G,'Summary by organisation'!$D125,'Work Package Breakdown'!$C:$C,U$21)/1000000</f>
        <v>0</v>
      </c>
      <c r="V125" s="49">
        <f>SUMIFS('Work Package Breakdown'!$M:$M,'Work Package Breakdown'!$F:$F,'Summary by organisation'!$B$121,'Work Package Breakdown'!$G:$G,'Summary by organisation'!$D125,'Work Package Breakdown'!$C:$C,V$21)/1000000</f>
        <v>0</v>
      </c>
      <c r="W125" s="49">
        <f>SUMIFS('Work Package Breakdown'!$M:$M,'Work Package Breakdown'!$F:$F,'Summary by organisation'!$B$121,'Work Package Breakdown'!$G:$G,'Summary by organisation'!$D125,'Work Package Breakdown'!$C:$C,W$21)/1000000</f>
        <v>0</v>
      </c>
      <c r="X125" s="49">
        <f>SUMIFS('Work Package Breakdown'!$M:$M,'Work Package Breakdown'!$F:$F,'Summary by organisation'!$B$121,'Work Package Breakdown'!$G:$G,'Summary by organisation'!$D125,'Work Package Breakdown'!$C:$C,X$21)/1000000</f>
        <v>0</v>
      </c>
      <c r="Y125" s="49">
        <f>SUMIFS('Work Package Breakdown'!$M:$M,'Work Package Breakdown'!$F:$F,'Summary by organisation'!$B$121,'Work Package Breakdown'!$G:$G,'Summary by organisation'!$D125,'Work Package Breakdown'!$C:$C,Y$21)/1000000</f>
        <v>0</v>
      </c>
      <c r="Z125" s="49">
        <f>SUMIFS('Work Package Breakdown'!$M:$M,'Work Package Breakdown'!$F:$F,'Summary by organisation'!$B$121,'Work Package Breakdown'!$G:$G,'Summary by organisation'!$D125,'Work Package Breakdown'!$C:$C,Z$21)/1000000</f>
        <v>0</v>
      </c>
      <c r="AA125" s="49">
        <f>SUMIFS('Work Package Breakdown'!$M:$M,'Work Package Breakdown'!$F:$F,'Summary by organisation'!$B$121,'Work Package Breakdown'!$G:$G,'Summary by organisation'!$D125,'Work Package Breakdown'!$C:$C,AA$21)/1000000</f>
        <v>0</v>
      </c>
      <c r="AB125" s="49">
        <f>SUMIFS('Work Package Breakdown'!$M:$M,'Work Package Breakdown'!$F:$F,'Summary by organisation'!$B$121,'Work Package Breakdown'!$G:$G,'Summary by organisation'!$D125,'Work Package Breakdown'!$C:$C,AB$21)/1000000</f>
        <v>0</v>
      </c>
      <c r="AC125" s="49">
        <f>SUMIFS('Work Package Breakdown'!$M:$M,'Work Package Breakdown'!$F:$F,'Summary by organisation'!$B$121,'Work Package Breakdown'!$G:$G,'Summary by organisation'!$D125,'Work Package Breakdown'!$C:$C,AC$21)/1000000</f>
        <v>0</v>
      </c>
      <c r="AD125" s="49">
        <f>SUMIFS('Work Package Breakdown'!$M:$M,'Work Package Breakdown'!$F:$F,'Summary by organisation'!$B$121,'Work Package Breakdown'!$G:$G,'Summary by organisation'!$D125,'Work Package Breakdown'!$C:$C,AD$21)/1000000</f>
        <v>0</v>
      </c>
      <c r="AE125" s="49">
        <f>SUMIFS('Work Package Breakdown'!$M:$M,'Work Package Breakdown'!$F:$F,'Summary by organisation'!$B$121,'Work Package Breakdown'!$G:$G,'Summary by organisation'!$D125,'Work Package Breakdown'!$C:$C,AE$21)/1000000</f>
        <v>0</v>
      </c>
      <c r="AF125" s="49">
        <f>SUMIFS('Work Package Breakdown'!$M:$M,'Work Package Breakdown'!$F:$F,'Summary by organisation'!$B$121,'Work Package Breakdown'!$G:$G,'Summary by organisation'!$D125,'Work Package Breakdown'!$C:$C,AF$21)/1000000</f>
        <v>0</v>
      </c>
      <c r="AG125" s="49">
        <f>SUMIFS('Work Package Breakdown'!$M:$M,'Work Package Breakdown'!$F:$F,'Summary by organisation'!$B$121,'Work Package Breakdown'!$G:$G,'Summary by organisation'!$D125,'Work Package Breakdown'!$C:$C,AG$21)/1000000</f>
        <v>0</v>
      </c>
      <c r="AH125" s="49">
        <f>SUMIFS('Work Package Breakdown'!$M:$M,'Work Package Breakdown'!$F:$F,'Summary by organisation'!$B$121,'Work Package Breakdown'!$G:$G,'Summary by organisation'!$D125,'Work Package Breakdown'!$C:$C,AH$21)/1000000</f>
        <v>0</v>
      </c>
      <c r="AI125" s="49">
        <f>SUMIFS('Work Package Breakdown'!$M:$M,'Work Package Breakdown'!$F:$F,'Summary by organisation'!$B$121,'Work Package Breakdown'!$G:$G,'Summary by organisation'!$D125,'Work Package Breakdown'!$C:$C,AI$21)/1000000</f>
        <v>0</v>
      </c>
      <c r="AJ125" s="49">
        <f>SUMIFS('Work Package Breakdown'!$M:$M,'Work Package Breakdown'!$F:$F,'Summary by organisation'!$B$121,'Work Package Breakdown'!$G:$G,'Summary by organisation'!$D125,'Work Package Breakdown'!$C:$C,AJ$21)/1000000</f>
        <v>0</v>
      </c>
      <c r="AK125" s="49">
        <f>SUMIFS('Work Package Breakdown'!$M:$M,'Work Package Breakdown'!$F:$F,'Summary by organisation'!$B$121,'Work Package Breakdown'!$G:$G,'Summary by organisation'!$D125,'Work Package Breakdown'!$C:$C,AK$21)/1000000</f>
        <v>0</v>
      </c>
      <c r="AL125" s="49">
        <f>SUMIFS('Work Package Breakdown'!$M:$M,'Work Package Breakdown'!$F:$F,'Summary by organisation'!$B$121,'Work Package Breakdown'!$G:$G,'Summary by organisation'!$D125,'Work Package Breakdown'!$C:$C,AL$21)/1000000</f>
        <v>0</v>
      </c>
      <c r="AM125" s="50">
        <f t="shared" si="272"/>
        <v>0</v>
      </c>
    </row>
    <row r="126" spans="2:39" ht="15" customHeight="1">
      <c r="B126" s="89"/>
      <c r="C126" s="92"/>
      <c r="D126" s="57" t="s">
        <v>160</v>
      </c>
      <c r="E126" s="58">
        <f>SUMIFS('Work Package Breakdown'!M:M,'Work Package Breakdown'!$F:$F,'Summary by organisation'!$B$121,'Work Package Breakdown'!$G:$G,'Summary by organisation'!$D126)</f>
        <v>0</v>
      </c>
      <c r="F126" s="58">
        <f>SUMIFS('Work Package Breakdown'!N:N,'Work Package Breakdown'!$F:$F,'Summary by organisation'!$B$121,'Work Package Breakdown'!$G:$G,'Summary by organisation'!$D126)</f>
        <v>0</v>
      </c>
      <c r="G126" s="58">
        <f>SUMIFS('Work Package Breakdown'!O:O,'Work Package Breakdown'!$F:$F,'Summary by organisation'!$B$121,'Work Package Breakdown'!$G:$G,'Summary by organisation'!$D126)</f>
        <v>0</v>
      </c>
      <c r="I126" s="49">
        <f>SUMIFS('Work Package Breakdown'!$M:$M,'Work Package Breakdown'!$F:$F,'Summary by organisation'!$B$121,'Work Package Breakdown'!$G:$G,'Summary by organisation'!$D126,'Work Package Breakdown'!$C:$C,I$21)/1000000</f>
        <v>0</v>
      </c>
      <c r="J126" s="49">
        <f>SUMIFS('Work Package Breakdown'!$M:$M,'Work Package Breakdown'!$F:$F,'Summary by organisation'!$B$121,'Work Package Breakdown'!$G:$G,'Summary by organisation'!$D126,'Work Package Breakdown'!$C:$C,J$21)/1000000</f>
        <v>0</v>
      </c>
      <c r="K126" s="49">
        <f>SUMIFS('Work Package Breakdown'!$M:$M,'Work Package Breakdown'!$F:$F,'Summary by organisation'!$B$121,'Work Package Breakdown'!$G:$G,'Summary by organisation'!$D126,'Work Package Breakdown'!$C:$C,K$21)/1000000</f>
        <v>0</v>
      </c>
      <c r="L126" s="49">
        <f>SUMIFS('Work Package Breakdown'!$M:$M,'Work Package Breakdown'!$F:$F,'Summary by organisation'!$B$121,'Work Package Breakdown'!$G:$G,'Summary by organisation'!$D126,'Work Package Breakdown'!$C:$C,L$21)/1000000</f>
        <v>0</v>
      </c>
      <c r="M126" s="49">
        <f>SUMIFS('Work Package Breakdown'!$M:$M,'Work Package Breakdown'!$F:$F,'Summary by organisation'!$B$121,'Work Package Breakdown'!$G:$G,'Summary by organisation'!$D126,'Work Package Breakdown'!$C:$C,M$21)/1000000</f>
        <v>0</v>
      </c>
      <c r="N126" s="49">
        <f>SUMIFS('Work Package Breakdown'!$M:$M,'Work Package Breakdown'!$F:$F,'Summary by organisation'!$B$121,'Work Package Breakdown'!$G:$G,'Summary by organisation'!$D126,'Work Package Breakdown'!$C:$C,N$21)/1000000</f>
        <v>0</v>
      </c>
      <c r="O126" s="49">
        <f>SUMIFS('Work Package Breakdown'!$M:$M,'Work Package Breakdown'!$F:$F,'Summary by organisation'!$B$121,'Work Package Breakdown'!$G:$G,'Summary by organisation'!$D126,'Work Package Breakdown'!$C:$C,O$21)/1000000</f>
        <v>0</v>
      </c>
      <c r="P126" s="49">
        <f>SUMIFS('Work Package Breakdown'!$M:$M,'Work Package Breakdown'!$F:$F,'Summary by organisation'!$B$121,'Work Package Breakdown'!$G:$G,'Summary by organisation'!$D126,'Work Package Breakdown'!$C:$C,P$21)/1000000</f>
        <v>0</v>
      </c>
      <c r="Q126" s="49">
        <f>SUMIFS('Work Package Breakdown'!$M:$M,'Work Package Breakdown'!$F:$F,'Summary by organisation'!$B$121,'Work Package Breakdown'!$G:$G,'Summary by organisation'!$D126,'Work Package Breakdown'!$C:$C,Q$21)/1000000</f>
        <v>0</v>
      </c>
      <c r="R126" s="49">
        <f>SUMIFS('Work Package Breakdown'!$M:$M,'Work Package Breakdown'!$F:$F,'Summary by organisation'!$B$121,'Work Package Breakdown'!$G:$G,'Summary by organisation'!$D126,'Work Package Breakdown'!$C:$C,R$21)/1000000</f>
        <v>0</v>
      </c>
      <c r="S126" s="49">
        <f>SUMIFS('Work Package Breakdown'!$M:$M,'Work Package Breakdown'!$F:$F,'Summary by organisation'!$B$121,'Work Package Breakdown'!$G:$G,'Summary by organisation'!$D126,'Work Package Breakdown'!$C:$C,S$21)/1000000</f>
        <v>0</v>
      </c>
      <c r="T126" s="49">
        <f>SUMIFS('Work Package Breakdown'!$M:$M,'Work Package Breakdown'!$F:$F,'Summary by organisation'!$B$121,'Work Package Breakdown'!$G:$G,'Summary by organisation'!$D126,'Work Package Breakdown'!$C:$C,T$21)/1000000</f>
        <v>0</v>
      </c>
      <c r="U126" s="49">
        <f>SUMIFS('Work Package Breakdown'!$M:$M,'Work Package Breakdown'!$F:$F,'Summary by organisation'!$B$121,'Work Package Breakdown'!$G:$G,'Summary by organisation'!$D126,'Work Package Breakdown'!$C:$C,U$21)/1000000</f>
        <v>0</v>
      </c>
      <c r="V126" s="49">
        <f>SUMIFS('Work Package Breakdown'!$M:$M,'Work Package Breakdown'!$F:$F,'Summary by organisation'!$B$121,'Work Package Breakdown'!$G:$G,'Summary by organisation'!$D126,'Work Package Breakdown'!$C:$C,V$21)/1000000</f>
        <v>0</v>
      </c>
      <c r="W126" s="49">
        <f>SUMIFS('Work Package Breakdown'!$M:$M,'Work Package Breakdown'!$F:$F,'Summary by organisation'!$B$121,'Work Package Breakdown'!$G:$G,'Summary by organisation'!$D126,'Work Package Breakdown'!$C:$C,W$21)/1000000</f>
        <v>0</v>
      </c>
      <c r="X126" s="49">
        <f>SUMIFS('Work Package Breakdown'!$M:$M,'Work Package Breakdown'!$F:$F,'Summary by organisation'!$B$121,'Work Package Breakdown'!$G:$G,'Summary by organisation'!$D126,'Work Package Breakdown'!$C:$C,X$21)/1000000</f>
        <v>0</v>
      </c>
      <c r="Y126" s="49">
        <f>SUMIFS('Work Package Breakdown'!$M:$M,'Work Package Breakdown'!$F:$F,'Summary by organisation'!$B$121,'Work Package Breakdown'!$G:$G,'Summary by organisation'!$D126,'Work Package Breakdown'!$C:$C,Y$21)/1000000</f>
        <v>0</v>
      </c>
      <c r="Z126" s="49">
        <f>SUMIFS('Work Package Breakdown'!$M:$M,'Work Package Breakdown'!$F:$F,'Summary by organisation'!$B$121,'Work Package Breakdown'!$G:$G,'Summary by organisation'!$D126,'Work Package Breakdown'!$C:$C,Z$21)/1000000</f>
        <v>0</v>
      </c>
      <c r="AA126" s="49">
        <f>SUMIFS('Work Package Breakdown'!$M:$M,'Work Package Breakdown'!$F:$F,'Summary by organisation'!$B$121,'Work Package Breakdown'!$G:$G,'Summary by organisation'!$D126,'Work Package Breakdown'!$C:$C,AA$21)/1000000</f>
        <v>0</v>
      </c>
      <c r="AB126" s="49">
        <f>SUMIFS('Work Package Breakdown'!$M:$M,'Work Package Breakdown'!$F:$F,'Summary by organisation'!$B$121,'Work Package Breakdown'!$G:$G,'Summary by organisation'!$D126,'Work Package Breakdown'!$C:$C,AB$21)/1000000</f>
        <v>0</v>
      </c>
      <c r="AC126" s="49">
        <f>SUMIFS('Work Package Breakdown'!$M:$M,'Work Package Breakdown'!$F:$F,'Summary by organisation'!$B$121,'Work Package Breakdown'!$G:$G,'Summary by organisation'!$D126,'Work Package Breakdown'!$C:$C,AC$21)/1000000</f>
        <v>0</v>
      </c>
      <c r="AD126" s="49">
        <f>SUMIFS('Work Package Breakdown'!$M:$M,'Work Package Breakdown'!$F:$F,'Summary by organisation'!$B$121,'Work Package Breakdown'!$G:$G,'Summary by organisation'!$D126,'Work Package Breakdown'!$C:$C,AD$21)/1000000</f>
        <v>0</v>
      </c>
      <c r="AE126" s="49">
        <f>SUMIFS('Work Package Breakdown'!$M:$M,'Work Package Breakdown'!$F:$F,'Summary by organisation'!$B$121,'Work Package Breakdown'!$G:$G,'Summary by organisation'!$D126,'Work Package Breakdown'!$C:$C,AE$21)/1000000</f>
        <v>0</v>
      </c>
      <c r="AF126" s="49">
        <f>SUMIFS('Work Package Breakdown'!$M:$M,'Work Package Breakdown'!$F:$F,'Summary by organisation'!$B$121,'Work Package Breakdown'!$G:$G,'Summary by organisation'!$D126,'Work Package Breakdown'!$C:$C,AF$21)/1000000</f>
        <v>0</v>
      </c>
      <c r="AG126" s="49">
        <f>SUMIFS('Work Package Breakdown'!$M:$M,'Work Package Breakdown'!$F:$F,'Summary by organisation'!$B$121,'Work Package Breakdown'!$G:$G,'Summary by organisation'!$D126,'Work Package Breakdown'!$C:$C,AG$21)/1000000</f>
        <v>0</v>
      </c>
      <c r="AH126" s="49">
        <f>SUMIFS('Work Package Breakdown'!$M:$M,'Work Package Breakdown'!$F:$F,'Summary by organisation'!$B$121,'Work Package Breakdown'!$G:$G,'Summary by organisation'!$D126,'Work Package Breakdown'!$C:$C,AH$21)/1000000</f>
        <v>0</v>
      </c>
      <c r="AI126" s="49">
        <f>SUMIFS('Work Package Breakdown'!$M:$M,'Work Package Breakdown'!$F:$F,'Summary by organisation'!$B$121,'Work Package Breakdown'!$G:$G,'Summary by organisation'!$D126,'Work Package Breakdown'!$C:$C,AI$21)/1000000</f>
        <v>0</v>
      </c>
      <c r="AJ126" s="49">
        <f>SUMIFS('Work Package Breakdown'!$M:$M,'Work Package Breakdown'!$F:$F,'Summary by organisation'!$B$121,'Work Package Breakdown'!$G:$G,'Summary by organisation'!$D126,'Work Package Breakdown'!$C:$C,AJ$21)/1000000</f>
        <v>0</v>
      </c>
      <c r="AK126" s="49">
        <f>SUMIFS('Work Package Breakdown'!$M:$M,'Work Package Breakdown'!$F:$F,'Summary by organisation'!$B$121,'Work Package Breakdown'!$G:$G,'Summary by organisation'!$D126,'Work Package Breakdown'!$C:$C,AK$21)/1000000</f>
        <v>0</v>
      </c>
      <c r="AL126" s="49">
        <f>SUMIFS('Work Package Breakdown'!$M:$M,'Work Package Breakdown'!$F:$F,'Summary by organisation'!$B$121,'Work Package Breakdown'!$G:$G,'Summary by organisation'!$D126,'Work Package Breakdown'!$C:$C,AL$21)/1000000</f>
        <v>0</v>
      </c>
      <c r="AM126" s="50">
        <f t="shared" si="272"/>
        <v>0</v>
      </c>
    </row>
    <row r="127" spans="2:39" ht="15" customHeight="1">
      <c r="B127" s="89"/>
      <c r="C127" s="92"/>
      <c r="D127" s="57" t="s">
        <v>161</v>
      </c>
      <c r="E127" s="58">
        <f>SUMIFS('Work Package Breakdown'!M:M,'Work Package Breakdown'!$F:$F,'Summary by organisation'!$B$121,'Work Package Breakdown'!$G:$G,'Summary by organisation'!$D127)</f>
        <v>0</v>
      </c>
      <c r="F127" s="58">
        <f>SUMIFS('Work Package Breakdown'!N:N,'Work Package Breakdown'!$F:$F,'Summary by organisation'!$B$121,'Work Package Breakdown'!$G:$G,'Summary by organisation'!$D127)</f>
        <v>0</v>
      </c>
      <c r="G127" s="58">
        <f>SUMIFS('Work Package Breakdown'!O:O,'Work Package Breakdown'!$F:$F,'Summary by organisation'!$B$121,'Work Package Breakdown'!$G:$G,'Summary by organisation'!$D127)</f>
        <v>0</v>
      </c>
      <c r="I127" s="49">
        <f>SUMIFS('Work Package Breakdown'!$M:$M,'Work Package Breakdown'!$F:$F,'Summary by organisation'!$B$121,'Work Package Breakdown'!$G:$G,'Summary by organisation'!$D127,'Work Package Breakdown'!$C:$C,I$21)/1000000</f>
        <v>0</v>
      </c>
      <c r="J127" s="49">
        <f>SUMIFS('Work Package Breakdown'!$M:$M,'Work Package Breakdown'!$F:$F,'Summary by organisation'!$B$121,'Work Package Breakdown'!$G:$G,'Summary by organisation'!$D127,'Work Package Breakdown'!$C:$C,J$21)/1000000</f>
        <v>0</v>
      </c>
      <c r="K127" s="49">
        <f>SUMIFS('Work Package Breakdown'!$M:$M,'Work Package Breakdown'!$F:$F,'Summary by organisation'!$B$121,'Work Package Breakdown'!$G:$G,'Summary by organisation'!$D127,'Work Package Breakdown'!$C:$C,K$21)/1000000</f>
        <v>0</v>
      </c>
      <c r="L127" s="49">
        <f>SUMIFS('Work Package Breakdown'!$M:$M,'Work Package Breakdown'!$F:$F,'Summary by organisation'!$B$121,'Work Package Breakdown'!$G:$G,'Summary by organisation'!$D127,'Work Package Breakdown'!$C:$C,L$21)/1000000</f>
        <v>0</v>
      </c>
      <c r="M127" s="49">
        <f>SUMIFS('Work Package Breakdown'!$M:$M,'Work Package Breakdown'!$F:$F,'Summary by organisation'!$B$121,'Work Package Breakdown'!$G:$G,'Summary by organisation'!$D127,'Work Package Breakdown'!$C:$C,M$21)/1000000</f>
        <v>0</v>
      </c>
      <c r="N127" s="49">
        <f>SUMIFS('Work Package Breakdown'!$M:$M,'Work Package Breakdown'!$F:$F,'Summary by organisation'!$B$121,'Work Package Breakdown'!$G:$G,'Summary by organisation'!$D127,'Work Package Breakdown'!$C:$C,N$21)/1000000</f>
        <v>0</v>
      </c>
      <c r="O127" s="49">
        <f>SUMIFS('Work Package Breakdown'!$M:$M,'Work Package Breakdown'!$F:$F,'Summary by organisation'!$B$121,'Work Package Breakdown'!$G:$G,'Summary by organisation'!$D127,'Work Package Breakdown'!$C:$C,O$21)/1000000</f>
        <v>0</v>
      </c>
      <c r="P127" s="49">
        <f>SUMIFS('Work Package Breakdown'!$M:$M,'Work Package Breakdown'!$F:$F,'Summary by organisation'!$B$121,'Work Package Breakdown'!$G:$G,'Summary by organisation'!$D127,'Work Package Breakdown'!$C:$C,P$21)/1000000</f>
        <v>0</v>
      </c>
      <c r="Q127" s="49">
        <f>SUMIFS('Work Package Breakdown'!$M:$M,'Work Package Breakdown'!$F:$F,'Summary by organisation'!$B$121,'Work Package Breakdown'!$G:$G,'Summary by organisation'!$D127,'Work Package Breakdown'!$C:$C,Q$21)/1000000</f>
        <v>0</v>
      </c>
      <c r="R127" s="49">
        <f>SUMIFS('Work Package Breakdown'!$M:$M,'Work Package Breakdown'!$F:$F,'Summary by organisation'!$B$121,'Work Package Breakdown'!$G:$G,'Summary by organisation'!$D127,'Work Package Breakdown'!$C:$C,R$21)/1000000</f>
        <v>0</v>
      </c>
      <c r="S127" s="49">
        <f>SUMIFS('Work Package Breakdown'!$M:$M,'Work Package Breakdown'!$F:$F,'Summary by organisation'!$B$121,'Work Package Breakdown'!$G:$G,'Summary by organisation'!$D127,'Work Package Breakdown'!$C:$C,S$21)/1000000</f>
        <v>0</v>
      </c>
      <c r="T127" s="49">
        <f>SUMIFS('Work Package Breakdown'!$M:$M,'Work Package Breakdown'!$F:$F,'Summary by organisation'!$B$121,'Work Package Breakdown'!$G:$G,'Summary by organisation'!$D127,'Work Package Breakdown'!$C:$C,T$21)/1000000</f>
        <v>0</v>
      </c>
      <c r="U127" s="49">
        <f>SUMIFS('Work Package Breakdown'!$M:$M,'Work Package Breakdown'!$F:$F,'Summary by organisation'!$B$121,'Work Package Breakdown'!$G:$G,'Summary by organisation'!$D127,'Work Package Breakdown'!$C:$C,U$21)/1000000</f>
        <v>0</v>
      </c>
      <c r="V127" s="49">
        <f>SUMIFS('Work Package Breakdown'!$M:$M,'Work Package Breakdown'!$F:$F,'Summary by organisation'!$B$121,'Work Package Breakdown'!$G:$G,'Summary by organisation'!$D127,'Work Package Breakdown'!$C:$C,V$21)/1000000</f>
        <v>0</v>
      </c>
      <c r="W127" s="49">
        <f>SUMIFS('Work Package Breakdown'!$M:$M,'Work Package Breakdown'!$F:$F,'Summary by organisation'!$B$121,'Work Package Breakdown'!$G:$G,'Summary by organisation'!$D127,'Work Package Breakdown'!$C:$C,W$21)/1000000</f>
        <v>0</v>
      </c>
      <c r="X127" s="49">
        <f>SUMIFS('Work Package Breakdown'!$M:$M,'Work Package Breakdown'!$F:$F,'Summary by organisation'!$B$121,'Work Package Breakdown'!$G:$G,'Summary by organisation'!$D127,'Work Package Breakdown'!$C:$C,X$21)/1000000</f>
        <v>0</v>
      </c>
      <c r="Y127" s="49">
        <f>SUMIFS('Work Package Breakdown'!$M:$M,'Work Package Breakdown'!$F:$F,'Summary by organisation'!$B$121,'Work Package Breakdown'!$G:$G,'Summary by organisation'!$D127,'Work Package Breakdown'!$C:$C,Y$21)/1000000</f>
        <v>0</v>
      </c>
      <c r="Z127" s="49">
        <f>SUMIFS('Work Package Breakdown'!$M:$M,'Work Package Breakdown'!$F:$F,'Summary by organisation'!$B$121,'Work Package Breakdown'!$G:$G,'Summary by organisation'!$D127,'Work Package Breakdown'!$C:$C,Z$21)/1000000</f>
        <v>0</v>
      </c>
      <c r="AA127" s="49">
        <f>SUMIFS('Work Package Breakdown'!$M:$M,'Work Package Breakdown'!$F:$F,'Summary by organisation'!$B$121,'Work Package Breakdown'!$G:$G,'Summary by organisation'!$D127,'Work Package Breakdown'!$C:$C,AA$21)/1000000</f>
        <v>0</v>
      </c>
      <c r="AB127" s="49">
        <f>SUMIFS('Work Package Breakdown'!$M:$M,'Work Package Breakdown'!$F:$F,'Summary by organisation'!$B$121,'Work Package Breakdown'!$G:$G,'Summary by organisation'!$D127,'Work Package Breakdown'!$C:$C,AB$21)/1000000</f>
        <v>0</v>
      </c>
      <c r="AC127" s="49">
        <f>SUMIFS('Work Package Breakdown'!$M:$M,'Work Package Breakdown'!$F:$F,'Summary by organisation'!$B$121,'Work Package Breakdown'!$G:$G,'Summary by organisation'!$D127,'Work Package Breakdown'!$C:$C,AC$21)/1000000</f>
        <v>0</v>
      </c>
      <c r="AD127" s="49">
        <f>SUMIFS('Work Package Breakdown'!$M:$M,'Work Package Breakdown'!$F:$F,'Summary by organisation'!$B$121,'Work Package Breakdown'!$G:$G,'Summary by organisation'!$D127,'Work Package Breakdown'!$C:$C,AD$21)/1000000</f>
        <v>0</v>
      </c>
      <c r="AE127" s="49">
        <f>SUMIFS('Work Package Breakdown'!$M:$M,'Work Package Breakdown'!$F:$F,'Summary by organisation'!$B$121,'Work Package Breakdown'!$G:$G,'Summary by organisation'!$D127,'Work Package Breakdown'!$C:$C,AE$21)/1000000</f>
        <v>0</v>
      </c>
      <c r="AF127" s="49">
        <f>SUMIFS('Work Package Breakdown'!$M:$M,'Work Package Breakdown'!$F:$F,'Summary by organisation'!$B$121,'Work Package Breakdown'!$G:$G,'Summary by organisation'!$D127,'Work Package Breakdown'!$C:$C,AF$21)/1000000</f>
        <v>0</v>
      </c>
      <c r="AG127" s="49">
        <f>SUMIFS('Work Package Breakdown'!$M:$M,'Work Package Breakdown'!$F:$F,'Summary by organisation'!$B$121,'Work Package Breakdown'!$G:$G,'Summary by organisation'!$D127,'Work Package Breakdown'!$C:$C,AG$21)/1000000</f>
        <v>0</v>
      </c>
      <c r="AH127" s="49">
        <f>SUMIFS('Work Package Breakdown'!$M:$M,'Work Package Breakdown'!$F:$F,'Summary by organisation'!$B$121,'Work Package Breakdown'!$G:$G,'Summary by organisation'!$D127,'Work Package Breakdown'!$C:$C,AH$21)/1000000</f>
        <v>0</v>
      </c>
      <c r="AI127" s="49">
        <f>SUMIFS('Work Package Breakdown'!$M:$M,'Work Package Breakdown'!$F:$F,'Summary by organisation'!$B$121,'Work Package Breakdown'!$G:$G,'Summary by organisation'!$D127,'Work Package Breakdown'!$C:$C,AI$21)/1000000</f>
        <v>0</v>
      </c>
      <c r="AJ127" s="49">
        <f>SUMIFS('Work Package Breakdown'!$M:$M,'Work Package Breakdown'!$F:$F,'Summary by organisation'!$B$121,'Work Package Breakdown'!$G:$G,'Summary by organisation'!$D127,'Work Package Breakdown'!$C:$C,AJ$21)/1000000</f>
        <v>0</v>
      </c>
      <c r="AK127" s="49">
        <f>SUMIFS('Work Package Breakdown'!$M:$M,'Work Package Breakdown'!$F:$F,'Summary by organisation'!$B$121,'Work Package Breakdown'!$G:$G,'Summary by organisation'!$D127,'Work Package Breakdown'!$C:$C,AK$21)/1000000</f>
        <v>0</v>
      </c>
      <c r="AL127" s="49">
        <f>SUMIFS('Work Package Breakdown'!$M:$M,'Work Package Breakdown'!$F:$F,'Summary by organisation'!$B$121,'Work Package Breakdown'!$G:$G,'Summary by organisation'!$D127,'Work Package Breakdown'!$C:$C,AL$21)/1000000</f>
        <v>0</v>
      </c>
      <c r="AM127" s="50">
        <f t="shared" si="272"/>
        <v>0</v>
      </c>
    </row>
    <row r="128" spans="2:39" ht="15" customHeight="1">
      <c r="B128" s="90"/>
      <c r="C128" s="93"/>
      <c r="D128" s="59" t="s">
        <v>162</v>
      </c>
      <c r="E128" s="58">
        <f>SUMIFS('Work Package Breakdown'!M:M,'Work Package Breakdown'!$F:$F,'Summary by organisation'!$B$121,'Work Package Breakdown'!$G:$G,'Summary by organisation'!$D128)</f>
        <v>0</v>
      </c>
      <c r="F128" s="58">
        <f>SUMIFS('Work Package Breakdown'!N:N,'Work Package Breakdown'!$F:$F,'Summary by organisation'!$B$121,'Work Package Breakdown'!$G:$G,'Summary by organisation'!$D128)</f>
        <v>0</v>
      </c>
      <c r="G128" s="58">
        <f>SUMIFS('Work Package Breakdown'!O:O,'Work Package Breakdown'!$F:$F,'Summary by organisation'!$B$121,'Work Package Breakdown'!$G:$G,'Summary by organisation'!$D128)</f>
        <v>0</v>
      </c>
      <c r="I128" s="49">
        <f>SUMIFS('Work Package Breakdown'!$M:$M,'Work Package Breakdown'!$F:$F,'Summary by organisation'!$B$121,'Work Package Breakdown'!$G:$G,'Summary by organisation'!$D128,'Work Package Breakdown'!$C:$C,I$21)/1000000</f>
        <v>0</v>
      </c>
      <c r="J128" s="49">
        <f>SUMIFS('Work Package Breakdown'!$M:$M,'Work Package Breakdown'!$F:$F,'Summary by organisation'!$B$121,'Work Package Breakdown'!$G:$G,'Summary by organisation'!$D128,'Work Package Breakdown'!$C:$C,J$21)/1000000</f>
        <v>0</v>
      </c>
      <c r="K128" s="49">
        <f>SUMIFS('Work Package Breakdown'!$M:$M,'Work Package Breakdown'!$F:$F,'Summary by organisation'!$B$121,'Work Package Breakdown'!$G:$G,'Summary by organisation'!$D128,'Work Package Breakdown'!$C:$C,K$21)/1000000</f>
        <v>0</v>
      </c>
      <c r="L128" s="49">
        <f>SUMIFS('Work Package Breakdown'!$M:$M,'Work Package Breakdown'!$F:$F,'Summary by organisation'!$B$121,'Work Package Breakdown'!$G:$G,'Summary by organisation'!$D128,'Work Package Breakdown'!$C:$C,L$21)/1000000</f>
        <v>0</v>
      </c>
      <c r="M128" s="49">
        <f>SUMIFS('Work Package Breakdown'!$M:$M,'Work Package Breakdown'!$F:$F,'Summary by organisation'!$B$121,'Work Package Breakdown'!$G:$G,'Summary by organisation'!$D128,'Work Package Breakdown'!$C:$C,M$21)/1000000</f>
        <v>0</v>
      </c>
      <c r="N128" s="49">
        <f>SUMIFS('Work Package Breakdown'!$M:$M,'Work Package Breakdown'!$F:$F,'Summary by organisation'!$B$121,'Work Package Breakdown'!$G:$G,'Summary by organisation'!$D128,'Work Package Breakdown'!$C:$C,N$21)/1000000</f>
        <v>0</v>
      </c>
      <c r="O128" s="49">
        <f>SUMIFS('Work Package Breakdown'!$M:$M,'Work Package Breakdown'!$F:$F,'Summary by organisation'!$B$121,'Work Package Breakdown'!$G:$G,'Summary by organisation'!$D128,'Work Package Breakdown'!$C:$C,O$21)/1000000</f>
        <v>0</v>
      </c>
      <c r="P128" s="49">
        <f>SUMIFS('Work Package Breakdown'!$M:$M,'Work Package Breakdown'!$F:$F,'Summary by organisation'!$B$121,'Work Package Breakdown'!$G:$G,'Summary by organisation'!$D128,'Work Package Breakdown'!$C:$C,P$21)/1000000</f>
        <v>0</v>
      </c>
      <c r="Q128" s="49">
        <f>SUMIFS('Work Package Breakdown'!$M:$M,'Work Package Breakdown'!$F:$F,'Summary by organisation'!$B$121,'Work Package Breakdown'!$G:$G,'Summary by organisation'!$D128,'Work Package Breakdown'!$C:$C,Q$21)/1000000</f>
        <v>0</v>
      </c>
      <c r="R128" s="49">
        <f>SUMIFS('Work Package Breakdown'!$M:$M,'Work Package Breakdown'!$F:$F,'Summary by organisation'!$B$121,'Work Package Breakdown'!$G:$G,'Summary by organisation'!$D128,'Work Package Breakdown'!$C:$C,R$21)/1000000</f>
        <v>0</v>
      </c>
      <c r="S128" s="49">
        <f>SUMIFS('Work Package Breakdown'!$M:$M,'Work Package Breakdown'!$F:$F,'Summary by organisation'!$B$121,'Work Package Breakdown'!$G:$G,'Summary by organisation'!$D128,'Work Package Breakdown'!$C:$C,S$21)/1000000</f>
        <v>0</v>
      </c>
      <c r="T128" s="49">
        <f>SUMIFS('Work Package Breakdown'!$M:$M,'Work Package Breakdown'!$F:$F,'Summary by organisation'!$B$121,'Work Package Breakdown'!$G:$G,'Summary by organisation'!$D128,'Work Package Breakdown'!$C:$C,T$21)/1000000</f>
        <v>0</v>
      </c>
      <c r="U128" s="49">
        <f>SUMIFS('Work Package Breakdown'!$M:$M,'Work Package Breakdown'!$F:$F,'Summary by organisation'!$B$121,'Work Package Breakdown'!$G:$G,'Summary by organisation'!$D128,'Work Package Breakdown'!$C:$C,U$21)/1000000</f>
        <v>0</v>
      </c>
      <c r="V128" s="49">
        <f>SUMIFS('Work Package Breakdown'!$M:$M,'Work Package Breakdown'!$F:$F,'Summary by organisation'!$B$121,'Work Package Breakdown'!$G:$G,'Summary by organisation'!$D128,'Work Package Breakdown'!$C:$C,V$21)/1000000</f>
        <v>0</v>
      </c>
      <c r="W128" s="49">
        <f>SUMIFS('Work Package Breakdown'!$M:$M,'Work Package Breakdown'!$F:$F,'Summary by organisation'!$B$121,'Work Package Breakdown'!$G:$G,'Summary by organisation'!$D128,'Work Package Breakdown'!$C:$C,W$21)/1000000</f>
        <v>0</v>
      </c>
      <c r="X128" s="49">
        <f>SUMIFS('Work Package Breakdown'!$M:$M,'Work Package Breakdown'!$F:$F,'Summary by organisation'!$B$121,'Work Package Breakdown'!$G:$G,'Summary by organisation'!$D128,'Work Package Breakdown'!$C:$C,X$21)/1000000</f>
        <v>0</v>
      </c>
      <c r="Y128" s="49">
        <f>SUMIFS('Work Package Breakdown'!$M:$M,'Work Package Breakdown'!$F:$F,'Summary by organisation'!$B$121,'Work Package Breakdown'!$G:$G,'Summary by organisation'!$D128,'Work Package Breakdown'!$C:$C,Y$21)/1000000</f>
        <v>0</v>
      </c>
      <c r="Z128" s="49">
        <f>SUMIFS('Work Package Breakdown'!$M:$M,'Work Package Breakdown'!$F:$F,'Summary by organisation'!$B$121,'Work Package Breakdown'!$G:$G,'Summary by organisation'!$D128,'Work Package Breakdown'!$C:$C,Z$21)/1000000</f>
        <v>0</v>
      </c>
      <c r="AA128" s="49">
        <f>SUMIFS('Work Package Breakdown'!$M:$M,'Work Package Breakdown'!$F:$F,'Summary by organisation'!$B$121,'Work Package Breakdown'!$G:$G,'Summary by organisation'!$D128,'Work Package Breakdown'!$C:$C,AA$21)/1000000</f>
        <v>0</v>
      </c>
      <c r="AB128" s="49">
        <f>SUMIFS('Work Package Breakdown'!$M:$M,'Work Package Breakdown'!$F:$F,'Summary by organisation'!$B$121,'Work Package Breakdown'!$G:$G,'Summary by organisation'!$D128,'Work Package Breakdown'!$C:$C,AB$21)/1000000</f>
        <v>0</v>
      </c>
      <c r="AC128" s="49">
        <f>SUMIFS('Work Package Breakdown'!$M:$M,'Work Package Breakdown'!$F:$F,'Summary by organisation'!$B$121,'Work Package Breakdown'!$G:$G,'Summary by organisation'!$D128,'Work Package Breakdown'!$C:$C,AC$21)/1000000</f>
        <v>0</v>
      </c>
      <c r="AD128" s="49">
        <f>SUMIFS('Work Package Breakdown'!$M:$M,'Work Package Breakdown'!$F:$F,'Summary by organisation'!$B$121,'Work Package Breakdown'!$G:$G,'Summary by organisation'!$D128,'Work Package Breakdown'!$C:$C,AD$21)/1000000</f>
        <v>0</v>
      </c>
      <c r="AE128" s="49">
        <f>SUMIFS('Work Package Breakdown'!$M:$M,'Work Package Breakdown'!$F:$F,'Summary by organisation'!$B$121,'Work Package Breakdown'!$G:$G,'Summary by organisation'!$D128,'Work Package Breakdown'!$C:$C,AE$21)/1000000</f>
        <v>0</v>
      </c>
      <c r="AF128" s="49">
        <f>SUMIFS('Work Package Breakdown'!$M:$M,'Work Package Breakdown'!$F:$F,'Summary by organisation'!$B$121,'Work Package Breakdown'!$G:$G,'Summary by organisation'!$D128,'Work Package Breakdown'!$C:$C,AF$21)/1000000</f>
        <v>0</v>
      </c>
      <c r="AG128" s="49">
        <f>SUMIFS('Work Package Breakdown'!$M:$M,'Work Package Breakdown'!$F:$F,'Summary by organisation'!$B$121,'Work Package Breakdown'!$G:$G,'Summary by organisation'!$D128,'Work Package Breakdown'!$C:$C,AG$21)/1000000</f>
        <v>0</v>
      </c>
      <c r="AH128" s="49">
        <f>SUMIFS('Work Package Breakdown'!$M:$M,'Work Package Breakdown'!$F:$F,'Summary by organisation'!$B$121,'Work Package Breakdown'!$G:$G,'Summary by organisation'!$D128,'Work Package Breakdown'!$C:$C,AH$21)/1000000</f>
        <v>0</v>
      </c>
      <c r="AI128" s="49">
        <f>SUMIFS('Work Package Breakdown'!$M:$M,'Work Package Breakdown'!$F:$F,'Summary by organisation'!$B$121,'Work Package Breakdown'!$G:$G,'Summary by organisation'!$D128,'Work Package Breakdown'!$C:$C,AI$21)/1000000</f>
        <v>0</v>
      </c>
      <c r="AJ128" s="49">
        <f>SUMIFS('Work Package Breakdown'!$M:$M,'Work Package Breakdown'!$F:$F,'Summary by organisation'!$B$121,'Work Package Breakdown'!$G:$G,'Summary by organisation'!$D128,'Work Package Breakdown'!$C:$C,AJ$21)/1000000</f>
        <v>0</v>
      </c>
      <c r="AK128" s="49">
        <f>SUMIFS('Work Package Breakdown'!$M:$M,'Work Package Breakdown'!$F:$F,'Summary by organisation'!$B$121,'Work Package Breakdown'!$G:$G,'Summary by organisation'!$D128,'Work Package Breakdown'!$C:$C,AK$21)/1000000</f>
        <v>0</v>
      </c>
      <c r="AL128" s="49">
        <f>SUMIFS('Work Package Breakdown'!$M:$M,'Work Package Breakdown'!$F:$F,'Summary by organisation'!$B$121,'Work Package Breakdown'!$G:$G,'Summary by organisation'!$D128,'Work Package Breakdown'!$C:$C,AL$21)/1000000</f>
        <v>0</v>
      </c>
      <c r="AM128" s="50">
        <f t="shared" si="272"/>
        <v>0</v>
      </c>
    </row>
    <row r="129" spans="2:39">
      <c r="B129" s="6"/>
      <c r="C129" s="60"/>
      <c r="D129" s="61">
        <f>B121</f>
        <v>0</v>
      </c>
      <c r="E129" s="62">
        <f t="shared" ref="E129" si="273">SUM(E121:E128)</f>
        <v>0</v>
      </c>
      <c r="F129" s="62">
        <f t="shared" ref="F129" si="274">SUM(F121:F128)</f>
        <v>0</v>
      </c>
      <c r="G129" s="62">
        <f t="shared" ref="G129" si="275">SUM(G121:G128)</f>
        <v>0</v>
      </c>
      <c r="I129" s="50">
        <f>SUM(I121:I128)</f>
        <v>0</v>
      </c>
      <c r="J129" s="50">
        <f t="shared" ref="J129" si="276">SUM(J121:J128)</f>
        <v>0</v>
      </c>
      <c r="K129" s="50">
        <f t="shared" ref="K129" si="277">SUM(K121:K128)</f>
        <v>0</v>
      </c>
      <c r="L129" s="50">
        <f t="shared" ref="L129" si="278">SUM(L121:L128)</f>
        <v>0</v>
      </c>
      <c r="M129" s="50">
        <f t="shared" ref="M129" si="279">SUM(M121:M128)</f>
        <v>0</v>
      </c>
      <c r="N129" s="50">
        <f t="shared" ref="N129" si="280">SUM(N121:N128)</f>
        <v>0</v>
      </c>
      <c r="O129" s="50">
        <f t="shared" ref="O129" si="281">SUM(O121:O128)</f>
        <v>0</v>
      </c>
      <c r="P129" s="50">
        <f t="shared" ref="P129" si="282">SUM(P121:P128)</f>
        <v>0</v>
      </c>
      <c r="Q129" s="50">
        <f t="shared" ref="Q129" si="283">SUM(Q121:Q128)</f>
        <v>0</v>
      </c>
      <c r="R129" s="50">
        <f t="shared" ref="R129" si="284">SUM(R121:R128)</f>
        <v>0</v>
      </c>
      <c r="S129" s="50">
        <f t="shared" ref="S129" si="285">SUM(S121:S128)</f>
        <v>0</v>
      </c>
      <c r="T129" s="50">
        <f t="shared" ref="T129" si="286">SUM(T121:T128)</f>
        <v>0</v>
      </c>
      <c r="U129" s="50">
        <f t="shared" ref="U129" si="287">SUM(U121:U128)</f>
        <v>0</v>
      </c>
      <c r="V129" s="50">
        <f t="shared" ref="V129" si="288">SUM(V121:V128)</f>
        <v>0</v>
      </c>
      <c r="W129" s="50">
        <f t="shared" ref="W129" si="289">SUM(W121:W128)</f>
        <v>0</v>
      </c>
      <c r="X129" s="50">
        <f t="shared" ref="X129" si="290">SUM(X121:X128)</f>
        <v>0</v>
      </c>
      <c r="Y129" s="50">
        <f t="shared" ref="Y129" si="291">SUM(Y121:Y128)</f>
        <v>0</v>
      </c>
      <c r="Z129" s="50">
        <f t="shared" ref="Z129" si="292">SUM(Z121:Z128)</f>
        <v>0</v>
      </c>
      <c r="AA129" s="50">
        <f t="shared" ref="AA129" si="293">SUM(AA121:AA128)</f>
        <v>0</v>
      </c>
      <c r="AB129" s="50">
        <f t="shared" ref="AB129" si="294">SUM(AB121:AB128)</f>
        <v>0</v>
      </c>
      <c r="AC129" s="50">
        <f t="shared" ref="AC129" si="295">SUM(AC121:AC128)</f>
        <v>0</v>
      </c>
      <c r="AD129" s="50">
        <f t="shared" ref="AD129" si="296">SUM(AD121:AD128)</f>
        <v>0</v>
      </c>
      <c r="AE129" s="50">
        <f t="shared" ref="AE129" si="297">SUM(AE121:AE128)</f>
        <v>0</v>
      </c>
      <c r="AF129" s="50">
        <f t="shared" ref="AF129" si="298">SUM(AF121:AF128)</f>
        <v>0</v>
      </c>
      <c r="AG129" s="50">
        <f t="shared" ref="AG129" si="299">SUM(AG121:AG128)</f>
        <v>0</v>
      </c>
      <c r="AH129" s="50">
        <f t="shared" ref="AH129" si="300">SUM(AH121:AH128)</f>
        <v>0</v>
      </c>
      <c r="AI129" s="50">
        <f t="shared" ref="AI129" si="301">SUM(AI121:AI128)</f>
        <v>0</v>
      </c>
      <c r="AJ129" s="50">
        <f t="shared" ref="AJ129" si="302">SUM(AJ121:AJ128)</f>
        <v>0</v>
      </c>
      <c r="AK129" s="50">
        <f t="shared" ref="AK129" si="303">SUM(AK121:AK128)</f>
        <v>0</v>
      </c>
      <c r="AL129" s="50">
        <f t="shared" ref="AL129" si="304">SUM(AL121:AL128)</f>
        <v>0</v>
      </c>
      <c r="AM129" s="50">
        <f>SUM(I129:AL129)</f>
        <v>0</v>
      </c>
    </row>
    <row r="130" spans="2:39" ht="15" customHeight="1"/>
    <row r="131" spans="2:39" ht="15" customHeight="1"/>
    <row r="132" spans="2:39" ht="15" customHeight="1"/>
    <row r="133" spans="2:39" ht="15" customHeight="1"/>
  </sheetData>
  <sheetProtection algorithmName="SHA-512" hashValue="zoyiCJI28SSs8ze6lDUIQlq8LJuFXku1e17na+PWTOiOWjioJ8JcDlUG04TsQBbED8UcySIabio5xvRDS1BTRw==" saltValue="1iXbLInqGUhuO1odHmT4/A==" spinCount="100000" sheet="1" objects="1" scenarios="1" formatCells="0" formatColumns="0" formatRows="0"/>
  <mergeCells count="20">
    <mergeCell ref="B121:B128"/>
    <mergeCell ref="C121:C128"/>
    <mergeCell ref="B22:B29"/>
    <mergeCell ref="C22:C29"/>
    <mergeCell ref="B44:B51"/>
    <mergeCell ref="B99:B106"/>
    <mergeCell ref="C99:C106"/>
    <mergeCell ref="C44:C51"/>
    <mergeCell ref="B33:B40"/>
    <mergeCell ref="C33:C40"/>
    <mergeCell ref="B55:B62"/>
    <mergeCell ref="C55:C62"/>
    <mergeCell ref="B66:B73"/>
    <mergeCell ref="C66:C73"/>
    <mergeCell ref="B77:B84"/>
    <mergeCell ref="C77:C84"/>
    <mergeCell ref="B88:B95"/>
    <mergeCell ref="C88:C95"/>
    <mergeCell ref="B110:B117"/>
    <mergeCell ref="C110:C117"/>
  </mergeCells>
  <pageMargins left="0.7" right="0.7" top="0.75" bottom="0.75" header="0.3" footer="0.3"/>
  <pageSetup paperSize="9" orientation="portrait" verticalDpi="0" r:id="rId1"/>
  <extLst>
    <ext xmlns:x14="http://schemas.microsoft.com/office/spreadsheetml/2009/9/main" uri="{78C0D931-6437-407d-A8EE-F0AAD7539E65}">
      <x14:conditionalFormattings>
        <x14:conditionalFormatting xmlns:xm="http://schemas.microsoft.com/office/excel/2006/main">
          <x14:cfRule type="iconSet" priority="1" id="{F682C2A7-2074-44F8-9987-951D122A7FA1}">
            <x14:iconSet showValue="0" custom="1">
              <x14:cfvo type="percent">
                <xm:f>0</xm:f>
              </x14:cfvo>
              <x14:cfvo type="num">
                <xm:f>0</xm:f>
              </x14:cfvo>
              <x14:cfvo type="num" gte="0">
                <xm:f>0</xm:f>
              </x14:cfvo>
              <x14:cfIcon iconSet="3TrafficLights1" iconId="1"/>
              <x14:cfIcon iconSet="NoIcons" iconId="0"/>
              <x14:cfIcon iconSet="3TrafficLights1" iconId="2"/>
            </x14:iconSet>
          </x14:cfRule>
          <xm:sqref>I7:AL16</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50FBFB-3137-4B84-A901-0AB2B634737D}">
  <sheetPr>
    <tabColor theme="8" tint="0.59999389629810485"/>
  </sheetPr>
  <dimension ref="A1:Y18"/>
  <sheetViews>
    <sheetView showGridLines="0" zoomScale="70" workbookViewId="0">
      <selection activeCell="I28" sqref="I28"/>
    </sheetView>
  </sheetViews>
  <sheetFormatPr defaultRowHeight="15"/>
  <cols>
    <col min="2" max="2" width="19.85546875" customWidth="1"/>
    <col min="3" max="3" width="8.85546875" bestFit="1" customWidth="1"/>
    <col min="4" max="4" width="19.5703125" customWidth="1"/>
    <col min="5" max="7" width="15.28515625" customWidth="1"/>
    <col min="8" max="8" width="3.140625" customWidth="1"/>
    <col min="9" max="25" width="15.85546875" customWidth="1"/>
  </cols>
  <sheetData>
    <row r="1" spans="1:25" ht="19.5">
      <c r="A1" s="48"/>
      <c r="B1" s="48" t="s">
        <v>163</v>
      </c>
      <c r="C1" s="55"/>
      <c r="D1" s="48"/>
      <c r="E1" s="48"/>
      <c r="F1" s="48"/>
      <c r="G1" s="48"/>
      <c r="H1" s="48"/>
      <c r="I1" s="48"/>
      <c r="J1" s="48"/>
      <c r="K1" s="48"/>
      <c r="L1" s="48"/>
      <c r="M1" s="48"/>
      <c r="N1" s="48"/>
      <c r="O1" s="48"/>
      <c r="P1" s="48"/>
      <c r="Q1" s="48"/>
      <c r="R1" s="48"/>
    </row>
    <row r="2" spans="1:25">
      <c r="B2" s="1" t="s">
        <v>149</v>
      </c>
      <c r="C2" s="12"/>
    </row>
    <row r="4" spans="1:25">
      <c r="I4" s="68" t="s">
        <v>164</v>
      </c>
      <c r="J4" s="67">
        <f>INDEX('MS WP Structure'!$F:$F,MATCH(J$6,'MS WP Structure'!$B:$B,0))</f>
        <v>0</v>
      </c>
      <c r="K4" s="67">
        <f>INDEX('MS WP Structure'!$F:$F,MATCH(K$6,'MS WP Structure'!$B:$B,0))</f>
        <v>0</v>
      </c>
      <c r="L4" s="67">
        <f>INDEX('MS WP Structure'!$F:$F,MATCH(L$6,'MS WP Structure'!$B:$B,0))</f>
        <v>0</v>
      </c>
      <c r="M4" s="67">
        <f>INDEX('MS WP Structure'!$F:$F,MATCH(M$6,'MS WP Structure'!$B:$B,0))</f>
        <v>0</v>
      </c>
      <c r="N4" s="67">
        <f>INDEX('MS WP Structure'!$F:$F,MATCH(N$6,'MS WP Structure'!$B:$B,0))</f>
        <v>0</v>
      </c>
      <c r="O4" s="67">
        <f>INDEX('MS WP Structure'!$F:$F,MATCH(O$6,'MS WP Structure'!$B:$B,0))</f>
        <v>0</v>
      </c>
      <c r="P4" s="67">
        <f>INDEX('MS WP Structure'!$F:$F,MATCH(P$6,'MS WP Structure'!$B:$B,0))</f>
        <v>0</v>
      </c>
      <c r="Q4" s="67">
        <f>INDEX('MS WP Structure'!$F:$F,MATCH(Q$6,'MS WP Structure'!$B:$B,0))</f>
        <v>0</v>
      </c>
      <c r="R4" s="67">
        <f>INDEX('MS WP Structure'!$F:$F,MATCH(R$6,'MS WP Structure'!$B:$B,0))</f>
        <v>0</v>
      </c>
      <c r="S4" s="67">
        <f>INDEX('MS WP Structure'!$F:$F,MATCH(S$6,'MS WP Structure'!$B:$B,0))</f>
        <v>0</v>
      </c>
      <c r="T4" s="67">
        <f>INDEX('MS WP Structure'!$F:$F,MATCH(T$6,'MS WP Structure'!$B:$B,0))</f>
        <v>0</v>
      </c>
      <c r="U4" s="67">
        <f>INDEX('MS WP Structure'!$F:$F,MATCH(U$6,'MS WP Structure'!$B:$B,0))</f>
        <v>0</v>
      </c>
      <c r="V4" s="67">
        <f>INDEX('MS WP Structure'!$F:$F,MATCH(V$6,'MS WP Structure'!$B:$B,0))</f>
        <v>0</v>
      </c>
      <c r="W4" s="67">
        <f>INDEX('MS WP Structure'!$F:$F,MATCH(W$6,'MS WP Structure'!$B:$B,0))</f>
        <v>0</v>
      </c>
      <c r="X4" s="67">
        <f>INDEX('MS WP Structure'!$F:$F,MATCH(X$6,'MS WP Structure'!$B:$B,0))</f>
        <v>0</v>
      </c>
    </row>
    <row r="5" spans="1:25">
      <c r="I5" s="68" t="s">
        <v>165</v>
      </c>
      <c r="J5" s="67">
        <f>INDEX('MS WP Structure'!$G:$G,MATCH(J$6,'MS WP Structure'!$B:$B,0))</f>
        <v>0</v>
      </c>
      <c r="K5" s="66">
        <f>INDEX('MS WP Structure'!$G:$G,MATCH(K$6,'MS WP Structure'!$B:$B,0))</f>
        <v>0</v>
      </c>
      <c r="L5" s="66">
        <f>INDEX('MS WP Structure'!$G:$G,MATCH(L$6,'MS WP Structure'!$B:$B,0))</f>
        <v>0</v>
      </c>
      <c r="M5" s="66">
        <f>INDEX('MS WP Structure'!$G:$G,MATCH(M$6,'MS WP Structure'!$B:$B,0))</f>
        <v>0</v>
      </c>
      <c r="N5" s="66">
        <f>INDEX('MS WP Structure'!$G:$G,MATCH(N$6,'MS WP Structure'!$B:$B,0))</f>
        <v>0</v>
      </c>
      <c r="O5" s="66">
        <f>INDEX('MS WP Structure'!$G:$G,MATCH(O$6,'MS WP Structure'!$B:$B,0))</f>
        <v>0</v>
      </c>
      <c r="P5" s="66">
        <f>INDEX('MS WP Structure'!$G:$G,MATCH(P$6,'MS WP Structure'!$B:$B,0))</f>
        <v>0</v>
      </c>
      <c r="Q5" s="66">
        <f>INDEX('MS WP Structure'!$G:$G,MATCH(Q$6,'MS WP Structure'!$B:$B,0))</f>
        <v>0</v>
      </c>
      <c r="R5" s="66">
        <f>INDEX('MS WP Structure'!$G:$G,MATCH(R$6,'MS WP Structure'!$B:$B,0))</f>
        <v>0</v>
      </c>
      <c r="S5" s="66">
        <f>INDEX('MS WP Structure'!$G:$G,MATCH(S$6,'MS WP Structure'!$B:$B,0))</f>
        <v>0</v>
      </c>
      <c r="T5" s="66">
        <f>INDEX('MS WP Structure'!$G:$G,MATCH(T$6,'MS WP Structure'!$B:$B,0))</f>
        <v>0</v>
      </c>
      <c r="U5" s="66">
        <f>INDEX('MS WP Structure'!$G:$G,MATCH(U$6,'MS WP Structure'!$B:$B,0))</f>
        <v>0</v>
      </c>
      <c r="V5" s="66">
        <f>INDEX('MS WP Structure'!$G:$G,MATCH(V$6,'MS WP Structure'!$B:$B,0))</f>
        <v>0</v>
      </c>
      <c r="W5" s="66">
        <f>INDEX('MS WP Structure'!$G:$G,MATCH(W$6,'MS WP Structure'!$B:$B,0))</f>
        <v>0</v>
      </c>
      <c r="X5" s="66">
        <f>INDEX('MS WP Structure'!$G:$G,MATCH(X$6,'MS WP Structure'!$B:$B,0))</f>
        <v>0</v>
      </c>
    </row>
    <row r="6" spans="1:25" ht="24">
      <c r="B6" s="65" t="s">
        <v>44</v>
      </c>
      <c r="C6" s="65" t="s">
        <v>128</v>
      </c>
      <c r="D6" s="65" t="s">
        <v>46</v>
      </c>
      <c r="E6" s="65" t="s">
        <v>143</v>
      </c>
      <c r="F6" s="65" t="s">
        <v>144</v>
      </c>
      <c r="G6" s="65" t="s">
        <v>74</v>
      </c>
      <c r="J6" s="65" t="s">
        <v>75</v>
      </c>
      <c r="K6" s="65" t="s">
        <v>76</v>
      </c>
      <c r="L6" s="65" t="s">
        <v>77</v>
      </c>
      <c r="M6" s="65" t="s">
        <v>78</v>
      </c>
      <c r="N6" s="65" t="s">
        <v>79</v>
      </c>
      <c r="O6" s="65" t="s">
        <v>80</v>
      </c>
      <c r="P6" s="65" t="s">
        <v>81</v>
      </c>
      <c r="Q6" s="65" t="s">
        <v>82</v>
      </c>
      <c r="R6" s="65" t="s">
        <v>83</v>
      </c>
      <c r="S6" s="65" t="s">
        <v>84</v>
      </c>
      <c r="T6" s="65" t="s">
        <v>85</v>
      </c>
      <c r="U6" s="65" t="s">
        <v>86</v>
      </c>
      <c r="V6" s="65" t="s">
        <v>87</v>
      </c>
      <c r="W6" s="65" t="s">
        <v>88</v>
      </c>
      <c r="X6" s="65" t="s">
        <v>89</v>
      </c>
    </row>
    <row r="7" spans="1:25">
      <c r="B7" s="25">
        <f>'Subsidy Control Category'!C7</f>
        <v>0</v>
      </c>
      <c r="C7" s="63" t="str">
        <f>'Subsidy Control Category'!G7</f>
        <v/>
      </c>
      <c r="D7" s="25">
        <f>'Subsidy Control Category'!F7</f>
        <v>0</v>
      </c>
      <c r="E7" s="64">
        <f>SUMIFS('Work Package Breakdown'!M:M,'Work Package Breakdown'!$F:$F,'Summary by organisation'!$B7)</f>
        <v>0</v>
      </c>
      <c r="F7" s="64">
        <f>SUMIFS('Work Package Breakdown'!N:N,'Work Package Breakdown'!$F:$F,'Summary by organisation'!$B7)</f>
        <v>0</v>
      </c>
      <c r="G7" s="64">
        <f>SUMIFS('Work Package Breakdown'!O:O,'Work Package Breakdown'!$F:$F,'Summary by organisation'!$B7)</f>
        <v>0</v>
      </c>
      <c r="J7" s="64">
        <f>SUMIFS('Work Package Breakdown'!$M:$M,'Work Package Breakdown'!$E:$E,'Milestone Profile'!J$6,'Work Package Breakdown'!$F:$F,'Milestone Profile'!$B7)</f>
        <v>0</v>
      </c>
      <c r="K7" s="64">
        <f>SUMIFS('Work Package Breakdown'!$M:$M,'Work Package Breakdown'!$E:$E,'Milestone Profile'!K$6,'Work Package Breakdown'!$F:$F,'Milestone Profile'!$B7)</f>
        <v>0</v>
      </c>
      <c r="L7" s="64">
        <f>SUMIFS('Work Package Breakdown'!$M:$M,'Work Package Breakdown'!$E:$E,'Milestone Profile'!L$6,'Work Package Breakdown'!$F:$F,'Milestone Profile'!$B7)</f>
        <v>0</v>
      </c>
      <c r="M7" s="64">
        <f>SUMIFS('Work Package Breakdown'!$M:$M,'Work Package Breakdown'!$E:$E,'Milestone Profile'!M$6,'Work Package Breakdown'!$F:$F,'Milestone Profile'!$B7)</f>
        <v>0</v>
      </c>
      <c r="N7" s="64">
        <f>SUMIFS('Work Package Breakdown'!$M:$M,'Work Package Breakdown'!$E:$E,'Milestone Profile'!N$6,'Work Package Breakdown'!$F:$F,'Milestone Profile'!$B7)</f>
        <v>0</v>
      </c>
      <c r="O7" s="64">
        <f>SUMIFS('Work Package Breakdown'!$M:$M,'Work Package Breakdown'!$E:$E,'Milestone Profile'!O$6,'Work Package Breakdown'!$F:$F,'Milestone Profile'!$B7)</f>
        <v>0</v>
      </c>
      <c r="P7" s="64">
        <f>SUMIFS('Work Package Breakdown'!$M:$M,'Work Package Breakdown'!$E:$E,'Milestone Profile'!P$6,'Work Package Breakdown'!$F:$F,'Milestone Profile'!$B7)</f>
        <v>0</v>
      </c>
      <c r="Q7" s="64">
        <f>SUMIFS('Work Package Breakdown'!$M:$M,'Work Package Breakdown'!$E:$E,'Milestone Profile'!Q$6,'Work Package Breakdown'!$F:$F,'Milestone Profile'!$B7)</f>
        <v>0</v>
      </c>
      <c r="R7" s="64">
        <f>SUMIFS('Work Package Breakdown'!$M:$M,'Work Package Breakdown'!$E:$E,'Milestone Profile'!R$6,'Work Package Breakdown'!$F:$F,'Milestone Profile'!$B7)</f>
        <v>0</v>
      </c>
      <c r="S7" s="64">
        <f>SUMIFS('Work Package Breakdown'!$M:$M,'Work Package Breakdown'!$E:$E,'Milestone Profile'!S$6,'Work Package Breakdown'!$F:$F,'Milestone Profile'!$B7)</f>
        <v>0</v>
      </c>
      <c r="T7" s="64">
        <f>SUMIFS('Work Package Breakdown'!$M:$M,'Work Package Breakdown'!$E:$E,'Milestone Profile'!T$6,'Work Package Breakdown'!$F:$F,'Milestone Profile'!$B7)</f>
        <v>0</v>
      </c>
      <c r="U7" s="64">
        <f>SUMIFS('Work Package Breakdown'!$M:$M,'Work Package Breakdown'!$E:$E,'Milestone Profile'!U$6,'Work Package Breakdown'!$F:$F,'Milestone Profile'!$B7)</f>
        <v>0</v>
      </c>
      <c r="V7" s="64">
        <f>SUMIFS('Work Package Breakdown'!$M:$M,'Work Package Breakdown'!$E:$E,'Milestone Profile'!V$6,'Work Package Breakdown'!$F:$F,'Milestone Profile'!$B7)</f>
        <v>0</v>
      </c>
      <c r="W7" s="64">
        <f>SUMIFS('Work Package Breakdown'!$M:$M,'Work Package Breakdown'!$E:$E,'Milestone Profile'!W$6,'Work Package Breakdown'!$F:$F,'Milestone Profile'!$B7)</f>
        <v>0</v>
      </c>
      <c r="X7" s="64">
        <f>SUMIFS('Work Package Breakdown'!$M:$M,'Work Package Breakdown'!$E:$E,'Milestone Profile'!X$6,'Work Package Breakdown'!$F:$F,'Milestone Profile'!$B7)</f>
        <v>0</v>
      </c>
      <c r="Y7" s="62">
        <f t="shared" ref="Y7:Y16" si="0">SUM(J7:X7)</f>
        <v>0</v>
      </c>
    </row>
    <row r="8" spans="1:25">
      <c r="B8" s="25">
        <f>'Subsidy Control Category'!C8</f>
        <v>0</v>
      </c>
      <c r="C8" s="63" t="str">
        <f>'Subsidy Control Category'!G8</f>
        <v/>
      </c>
      <c r="D8" s="25">
        <f>'Subsidy Control Category'!F8</f>
        <v>0</v>
      </c>
      <c r="E8" s="64">
        <f>SUMIFS('Work Package Breakdown'!M:M,'Work Package Breakdown'!$F:$F,'Summary by organisation'!$B8)</f>
        <v>0</v>
      </c>
      <c r="F8" s="64">
        <f>SUMIFS('Work Package Breakdown'!N:N,'Work Package Breakdown'!$F:$F,'Summary by organisation'!$B8)</f>
        <v>0</v>
      </c>
      <c r="G8" s="64">
        <f>SUMIFS('Work Package Breakdown'!O:O,'Work Package Breakdown'!$F:$F,'Summary by organisation'!$B8)</f>
        <v>0</v>
      </c>
      <c r="J8" s="64">
        <f>SUMIFS('Work Package Breakdown'!$M:$M,'Work Package Breakdown'!$E:$E,'Milestone Profile'!J$6,'Work Package Breakdown'!$F:$F,'Milestone Profile'!$B8)</f>
        <v>0</v>
      </c>
      <c r="K8" s="64">
        <f>SUMIFS('Work Package Breakdown'!$M:$M,'Work Package Breakdown'!$E:$E,'Milestone Profile'!K$6,'Work Package Breakdown'!$F:$F,'Milestone Profile'!$B8)</f>
        <v>0</v>
      </c>
      <c r="L8" s="64">
        <f>SUMIFS('Work Package Breakdown'!$M:$M,'Work Package Breakdown'!$E:$E,'Milestone Profile'!L$6,'Work Package Breakdown'!$F:$F,'Milestone Profile'!$B8)</f>
        <v>0</v>
      </c>
      <c r="M8" s="64">
        <f>SUMIFS('Work Package Breakdown'!$M:$M,'Work Package Breakdown'!$E:$E,'Milestone Profile'!M$6,'Work Package Breakdown'!$F:$F,'Milestone Profile'!$B8)</f>
        <v>0</v>
      </c>
      <c r="N8" s="64">
        <f>SUMIFS('Work Package Breakdown'!$M:$M,'Work Package Breakdown'!$E:$E,'Milestone Profile'!N$6,'Work Package Breakdown'!$F:$F,'Milestone Profile'!$B8)</f>
        <v>0</v>
      </c>
      <c r="O8" s="64">
        <f>SUMIFS('Work Package Breakdown'!$M:$M,'Work Package Breakdown'!$E:$E,'Milestone Profile'!O$6,'Work Package Breakdown'!$F:$F,'Milestone Profile'!$B8)</f>
        <v>0</v>
      </c>
      <c r="P8" s="64">
        <f>SUMIFS('Work Package Breakdown'!$M:$M,'Work Package Breakdown'!$E:$E,'Milestone Profile'!P$6,'Work Package Breakdown'!$F:$F,'Milestone Profile'!$B8)</f>
        <v>0</v>
      </c>
      <c r="Q8" s="64">
        <f>SUMIFS('Work Package Breakdown'!$M:$M,'Work Package Breakdown'!$E:$E,'Milestone Profile'!Q$6,'Work Package Breakdown'!$F:$F,'Milestone Profile'!$B8)</f>
        <v>0</v>
      </c>
      <c r="R8" s="64">
        <f>SUMIFS('Work Package Breakdown'!$M:$M,'Work Package Breakdown'!$E:$E,'Milestone Profile'!R$6,'Work Package Breakdown'!$F:$F,'Milestone Profile'!$B8)</f>
        <v>0</v>
      </c>
      <c r="S8" s="64">
        <f>SUMIFS('Work Package Breakdown'!$M:$M,'Work Package Breakdown'!$E:$E,'Milestone Profile'!S$6,'Work Package Breakdown'!$F:$F,'Milestone Profile'!$B8)</f>
        <v>0</v>
      </c>
      <c r="T8" s="64">
        <f>SUMIFS('Work Package Breakdown'!$M:$M,'Work Package Breakdown'!$E:$E,'Milestone Profile'!T$6,'Work Package Breakdown'!$F:$F,'Milestone Profile'!$B8)</f>
        <v>0</v>
      </c>
      <c r="U8" s="64">
        <f>SUMIFS('Work Package Breakdown'!$M:$M,'Work Package Breakdown'!$E:$E,'Milestone Profile'!U$6,'Work Package Breakdown'!$F:$F,'Milestone Profile'!$B8)</f>
        <v>0</v>
      </c>
      <c r="V8" s="64">
        <f>SUMIFS('Work Package Breakdown'!$M:$M,'Work Package Breakdown'!$E:$E,'Milestone Profile'!V$6,'Work Package Breakdown'!$F:$F,'Milestone Profile'!$B8)</f>
        <v>0</v>
      </c>
      <c r="W8" s="64">
        <f>SUMIFS('Work Package Breakdown'!$M:$M,'Work Package Breakdown'!$E:$E,'Milestone Profile'!W$6,'Work Package Breakdown'!$F:$F,'Milestone Profile'!$B8)</f>
        <v>0</v>
      </c>
      <c r="X8" s="64">
        <f>SUMIFS('Work Package Breakdown'!$M:$M,'Work Package Breakdown'!$E:$E,'Milestone Profile'!X$6,'Work Package Breakdown'!$F:$F,'Milestone Profile'!$B8)</f>
        <v>0</v>
      </c>
      <c r="Y8" s="62">
        <f t="shared" si="0"/>
        <v>0</v>
      </c>
    </row>
    <row r="9" spans="1:25">
      <c r="B9" s="25">
        <f>'Subsidy Control Category'!C9</f>
        <v>0</v>
      </c>
      <c r="C9" s="63" t="str">
        <f>'Subsidy Control Category'!G9</f>
        <v/>
      </c>
      <c r="D9" s="25">
        <f>'Subsidy Control Category'!F9</f>
        <v>0</v>
      </c>
      <c r="E9" s="64">
        <f>SUMIFS('Work Package Breakdown'!M:M,'Work Package Breakdown'!$F:$F,'Summary by organisation'!$B9)</f>
        <v>0</v>
      </c>
      <c r="F9" s="64">
        <f>SUMIFS('Work Package Breakdown'!N:N,'Work Package Breakdown'!$F:$F,'Summary by organisation'!$B9)</f>
        <v>0</v>
      </c>
      <c r="G9" s="64">
        <f>SUMIFS('Work Package Breakdown'!O:O,'Work Package Breakdown'!$F:$F,'Summary by organisation'!$B9)</f>
        <v>0</v>
      </c>
      <c r="J9" s="64">
        <f>SUMIFS('Work Package Breakdown'!$M:$M,'Work Package Breakdown'!$E:$E,'Milestone Profile'!J$6,'Work Package Breakdown'!$F:$F,'Milestone Profile'!$B9)</f>
        <v>0</v>
      </c>
      <c r="K9" s="64">
        <f>SUMIFS('Work Package Breakdown'!$M:$M,'Work Package Breakdown'!$E:$E,'Milestone Profile'!K$6,'Work Package Breakdown'!$F:$F,'Milestone Profile'!$B9)</f>
        <v>0</v>
      </c>
      <c r="L9" s="64">
        <f>SUMIFS('Work Package Breakdown'!$M:$M,'Work Package Breakdown'!$E:$E,'Milestone Profile'!L$6,'Work Package Breakdown'!$F:$F,'Milestone Profile'!$B9)</f>
        <v>0</v>
      </c>
      <c r="M9" s="64">
        <f>SUMIFS('Work Package Breakdown'!$M:$M,'Work Package Breakdown'!$E:$E,'Milestone Profile'!M$6,'Work Package Breakdown'!$F:$F,'Milestone Profile'!$B9)</f>
        <v>0</v>
      </c>
      <c r="N9" s="64">
        <f>SUMIFS('Work Package Breakdown'!$M:$M,'Work Package Breakdown'!$E:$E,'Milestone Profile'!N$6,'Work Package Breakdown'!$F:$F,'Milestone Profile'!$B9)</f>
        <v>0</v>
      </c>
      <c r="O9" s="64">
        <f>SUMIFS('Work Package Breakdown'!$M:$M,'Work Package Breakdown'!$E:$E,'Milestone Profile'!O$6,'Work Package Breakdown'!$F:$F,'Milestone Profile'!$B9)</f>
        <v>0</v>
      </c>
      <c r="P9" s="64">
        <f>SUMIFS('Work Package Breakdown'!$M:$M,'Work Package Breakdown'!$E:$E,'Milestone Profile'!P$6,'Work Package Breakdown'!$F:$F,'Milestone Profile'!$B9)</f>
        <v>0</v>
      </c>
      <c r="Q9" s="64">
        <f>SUMIFS('Work Package Breakdown'!$M:$M,'Work Package Breakdown'!$E:$E,'Milestone Profile'!Q$6,'Work Package Breakdown'!$F:$F,'Milestone Profile'!$B9)</f>
        <v>0</v>
      </c>
      <c r="R9" s="64">
        <f>SUMIFS('Work Package Breakdown'!$M:$M,'Work Package Breakdown'!$E:$E,'Milestone Profile'!R$6,'Work Package Breakdown'!$F:$F,'Milestone Profile'!$B9)</f>
        <v>0</v>
      </c>
      <c r="S9" s="64">
        <f>SUMIFS('Work Package Breakdown'!$M:$M,'Work Package Breakdown'!$E:$E,'Milestone Profile'!S$6,'Work Package Breakdown'!$F:$F,'Milestone Profile'!$B9)</f>
        <v>0</v>
      </c>
      <c r="T9" s="64">
        <f>SUMIFS('Work Package Breakdown'!$M:$M,'Work Package Breakdown'!$E:$E,'Milestone Profile'!T$6,'Work Package Breakdown'!$F:$F,'Milestone Profile'!$B9)</f>
        <v>0</v>
      </c>
      <c r="U9" s="64">
        <f>SUMIFS('Work Package Breakdown'!$M:$M,'Work Package Breakdown'!$E:$E,'Milestone Profile'!U$6,'Work Package Breakdown'!$F:$F,'Milestone Profile'!$B9)</f>
        <v>0</v>
      </c>
      <c r="V9" s="64">
        <f>SUMIFS('Work Package Breakdown'!$M:$M,'Work Package Breakdown'!$E:$E,'Milestone Profile'!V$6,'Work Package Breakdown'!$F:$F,'Milestone Profile'!$B9)</f>
        <v>0</v>
      </c>
      <c r="W9" s="64">
        <f>SUMIFS('Work Package Breakdown'!$M:$M,'Work Package Breakdown'!$E:$E,'Milestone Profile'!W$6,'Work Package Breakdown'!$F:$F,'Milestone Profile'!$B9)</f>
        <v>0</v>
      </c>
      <c r="X9" s="64">
        <f>SUMIFS('Work Package Breakdown'!$M:$M,'Work Package Breakdown'!$E:$E,'Milestone Profile'!X$6,'Work Package Breakdown'!$F:$F,'Milestone Profile'!$B9)</f>
        <v>0</v>
      </c>
      <c r="Y9" s="62">
        <f t="shared" si="0"/>
        <v>0</v>
      </c>
    </row>
    <row r="10" spans="1:25">
      <c r="B10" s="25">
        <f>'Subsidy Control Category'!C10</f>
        <v>0</v>
      </c>
      <c r="C10" s="63" t="str">
        <f>'Subsidy Control Category'!G10</f>
        <v/>
      </c>
      <c r="D10" s="25">
        <f>'Subsidy Control Category'!F10</f>
        <v>0</v>
      </c>
      <c r="E10" s="64">
        <f>SUMIFS('Work Package Breakdown'!M:M,'Work Package Breakdown'!$F:$F,'Summary by organisation'!$B10)</f>
        <v>0</v>
      </c>
      <c r="F10" s="64">
        <f>SUMIFS('Work Package Breakdown'!N:N,'Work Package Breakdown'!$F:$F,'Summary by organisation'!$B10)</f>
        <v>0</v>
      </c>
      <c r="G10" s="64">
        <f>SUMIFS('Work Package Breakdown'!O:O,'Work Package Breakdown'!$F:$F,'Summary by organisation'!$B10)</f>
        <v>0</v>
      </c>
      <c r="J10" s="64">
        <f>SUMIFS('Work Package Breakdown'!$M:$M,'Work Package Breakdown'!$E:$E,'Milestone Profile'!J$6,'Work Package Breakdown'!$F:$F,'Milestone Profile'!$B10)</f>
        <v>0</v>
      </c>
      <c r="K10" s="64">
        <f>SUMIFS('Work Package Breakdown'!$M:$M,'Work Package Breakdown'!$E:$E,'Milestone Profile'!K$6,'Work Package Breakdown'!$F:$F,'Milestone Profile'!$B10)</f>
        <v>0</v>
      </c>
      <c r="L10" s="64">
        <f>SUMIFS('Work Package Breakdown'!$M:$M,'Work Package Breakdown'!$E:$E,'Milestone Profile'!L$6,'Work Package Breakdown'!$F:$F,'Milestone Profile'!$B10)</f>
        <v>0</v>
      </c>
      <c r="M10" s="64">
        <f>SUMIFS('Work Package Breakdown'!$M:$M,'Work Package Breakdown'!$E:$E,'Milestone Profile'!M$6,'Work Package Breakdown'!$F:$F,'Milestone Profile'!$B10)</f>
        <v>0</v>
      </c>
      <c r="N10" s="64">
        <f>SUMIFS('Work Package Breakdown'!$M:$M,'Work Package Breakdown'!$E:$E,'Milestone Profile'!N$6,'Work Package Breakdown'!$F:$F,'Milestone Profile'!$B10)</f>
        <v>0</v>
      </c>
      <c r="O10" s="64">
        <f>SUMIFS('Work Package Breakdown'!$M:$M,'Work Package Breakdown'!$E:$E,'Milestone Profile'!O$6,'Work Package Breakdown'!$F:$F,'Milestone Profile'!$B10)</f>
        <v>0</v>
      </c>
      <c r="P10" s="64">
        <f>SUMIFS('Work Package Breakdown'!$M:$M,'Work Package Breakdown'!$E:$E,'Milestone Profile'!P$6,'Work Package Breakdown'!$F:$F,'Milestone Profile'!$B10)</f>
        <v>0</v>
      </c>
      <c r="Q10" s="64">
        <f>SUMIFS('Work Package Breakdown'!$M:$M,'Work Package Breakdown'!$E:$E,'Milestone Profile'!Q$6,'Work Package Breakdown'!$F:$F,'Milestone Profile'!$B10)</f>
        <v>0</v>
      </c>
      <c r="R10" s="64">
        <f>SUMIFS('Work Package Breakdown'!$M:$M,'Work Package Breakdown'!$E:$E,'Milestone Profile'!R$6,'Work Package Breakdown'!$F:$F,'Milestone Profile'!$B10)</f>
        <v>0</v>
      </c>
      <c r="S10" s="64">
        <f>SUMIFS('Work Package Breakdown'!$M:$M,'Work Package Breakdown'!$E:$E,'Milestone Profile'!S$6,'Work Package Breakdown'!$F:$F,'Milestone Profile'!$B10)</f>
        <v>0</v>
      </c>
      <c r="T10" s="64">
        <f>SUMIFS('Work Package Breakdown'!$M:$M,'Work Package Breakdown'!$E:$E,'Milestone Profile'!T$6,'Work Package Breakdown'!$F:$F,'Milestone Profile'!$B10)</f>
        <v>0</v>
      </c>
      <c r="U10" s="64">
        <f>SUMIFS('Work Package Breakdown'!$M:$M,'Work Package Breakdown'!$E:$E,'Milestone Profile'!U$6,'Work Package Breakdown'!$F:$F,'Milestone Profile'!$B10)</f>
        <v>0</v>
      </c>
      <c r="V10" s="64">
        <f>SUMIFS('Work Package Breakdown'!$M:$M,'Work Package Breakdown'!$E:$E,'Milestone Profile'!V$6,'Work Package Breakdown'!$F:$F,'Milestone Profile'!$B10)</f>
        <v>0</v>
      </c>
      <c r="W10" s="64">
        <f>SUMIFS('Work Package Breakdown'!$M:$M,'Work Package Breakdown'!$E:$E,'Milestone Profile'!W$6,'Work Package Breakdown'!$F:$F,'Milestone Profile'!$B10)</f>
        <v>0</v>
      </c>
      <c r="X10" s="64">
        <f>SUMIFS('Work Package Breakdown'!$M:$M,'Work Package Breakdown'!$E:$E,'Milestone Profile'!X$6,'Work Package Breakdown'!$F:$F,'Milestone Profile'!$B10)</f>
        <v>0</v>
      </c>
      <c r="Y10" s="62">
        <f t="shared" si="0"/>
        <v>0</v>
      </c>
    </row>
    <row r="11" spans="1:25">
      <c r="B11" s="25">
        <f>'Subsidy Control Category'!C11</f>
        <v>0</v>
      </c>
      <c r="C11" s="63" t="str">
        <f>'Subsidy Control Category'!G11</f>
        <v/>
      </c>
      <c r="D11" s="25">
        <f>'Subsidy Control Category'!F11</f>
        <v>0</v>
      </c>
      <c r="E11" s="64">
        <f>SUMIFS('Work Package Breakdown'!M:M,'Work Package Breakdown'!$F:$F,'Summary by organisation'!$B11)</f>
        <v>0</v>
      </c>
      <c r="F11" s="64">
        <f>SUMIFS('Work Package Breakdown'!N:N,'Work Package Breakdown'!$F:$F,'Summary by organisation'!$B11)</f>
        <v>0</v>
      </c>
      <c r="G11" s="64">
        <f>SUMIFS('Work Package Breakdown'!O:O,'Work Package Breakdown'!$F:$F,'Summary by organisation'!$B11)</f>
        <v>0</v>
      </c>
      <c r="J11" s="64">
        <f>SUMIFS('Work Package Breakdown'!$M:$M,'Work Package Breakdown'!$E:$E,'Milestone Profile'!J$6,'Work Package Breakdown'!$F:$F,'Milestone Profile'!$B11)</f>
        <v>0</v>
      </c>
      <c r="K11" s="64">
        <f>SUMIFS('Work Package Breakdown'!$M:$M,'Work Package Breakdown'!$E:$E,'Milestone Profile'!K$6,'Work Package Breakdown'!$F:$F,'Milestone Profile'!$B11)</f>
        <v>0</v>
      </c>
      <c r="L11" s="64">
        <f>SUMIFS('Work Package Breakdown'!$M:$M,'Work Package Breakdown'!$E:$E,'Milestone Profile'!L$6,'Work Package Breakdown'!$F:$F,'Milestone Profile'!$B11)</f>
        <v>0</v>
      </c>
      <c r="M11" s="64">
        <f>SUMIFS('Work Package Breakdown'!$M:$M,'Work Package Breakdown'!$E:$E,'Milestone Profile'!M$6,'Work Package Breakdown'!$F:$F,'Milestone Profile'!$B11)</f>
        <v>0</v>
      </c>
      <c r="N11" s="64">
        <f>SUMIFS('Work Package Breakdown'!$M:$M,'Work Package Breakdown'!$E:$E,'Milestone Profile'!N$6,'Work Package Breakdown'!$F:$F,'Milestone Profile'!$B11)</f>
        <v>0</v>
      </c>
      <c r="O11" s="64">
        <f>SUMIFS('Work Package Breakdown'!$M:$M,'Work Package Breakdown'!$E:$E,'Milestone Profile'!O$6,'Work Package Breakdown'!$F:$F,'Milestone Profile'!$B11)</f>
        <v>0</v>
      </c>
      <c r="P11" s="64">
        <f>SUMIFS('Work Package Breakdown'!$M:$M,'Work Package Breakdown'!$E:$E,'Milestone Profile'!P$6,'Work Package Breakdown'!$F:$F,'Milestone Profile'!$B11)</f>
        <v>0</v>
      </c>
      <c r="Q11" s="64">
        <f>SUMIFS('Work Package Breakdown'!$M:$M,'Work Package Breakdown'!$E:$E,'Milestone Profile'!Q$6,'Work Package Breakdown'!$F:$F,'Milestone Profile'!$B11)</f>
        <v>0</v>
      </c>
      <c r="R11" s="64">
        <f>SUMIFS('Work Package Breakdown'!$M:$M,'Work Package Breakdown'!$E:$E,'Milestone Profile'!R$6,'Work Package Breakdown'!$F:$F,'Milestone Profile'!$B11)</f>
        <v>0</v>
      </c>
      <c r="S11" s="64">
        <f>SUMIFS('Work Package Breakdown'!$M:$M,'Work Package Breakdown'!$E:$E,'Milestone Profile'!S$6,'Work Package Breakdown'!$F:$F,'Milestone Profile'!$B11)</f>
        <v>0</v>
      </c>
      <c r="T11" s="64">
        <f>SUMIFS('Work Package Breakdown'!$M:$M,'Work Package Breakdown'!$E:$E,'Milestone Profile'!T$6,'Work Package Breakdown'!$F:$F,'Milestone Profile'!$B11)</f>
        <v>0</v>
      </c>
      <c r="U11" s="64">
        <f>SUMIFS('Work Package Breakdown'!$M:$M,'Work Package Breakdown'!$E:$E,'Milestone Profile'!U$6,'Work Package Breakdown'!$F:$F,'Milestone Profile'!$B11)</f>
        <v>0</v>
      </c>
      <c r="V11" s="64">
        <f>SUMIFS('Work Package Breakdown'!$M:$M,'Work Package Breakdown'!$E:$E,'Milestone Profile'!V$6,'Work Package Breakdown'!$F:$F,'Milestone Profile'!$B11)</f>
        <v>0</v>
      </c>
      <c r="W11" s="64">
        <f>SUMIFS('Work Package Breakdown'!$M:$M,'Work Package Breakdown'!$E:$E,'Milestone Profile'!W$6,'Work Package Breakdown'!$F:$F,'Milestone Profile'!$B11)</f>
        <v>0</v>
      </c>
      <c r="X11" s="64">
        <f>SUMIFS('Work Package Breakdown'!$M:$M,'Work Package Breakdown'!$E:$E,'Milestone Profile'!X$6,'Work Package Breakdown'!$F:$F,'Milestone Profile'!$B11)</f>
        <v>0</v>
      </c>
      <c r="Y11" s="62">
        <f t="shared" si="0"/>
        <v>0</v>
      </c>
    </row>
    <row r="12" spans="1:25">
      <c r="B12" s="25">
        <f>'Subsidy Control Category'!C12</f>
        <v>0</v>
      </c>
      <c r="C12" s="63" t="str">
        <f>'Subsidy Control Category'!G12</f>
        <v/>
      </c>
      <c r="D12" s="25">
        <f>'Subsidy Control Category'!F12</f>
        <v>0</v>
      </c>
      <c r="E12" s="64">
        <f>SUMIFS('Work Package Breakdown'!M:M,'Work Package Breakdown'!$F:$F,'Summary by organisation'!$B12)</f>
        <v>0</v>
      </c>
      <c r="F12" s="64">
        <f>SUMIFS('Work Package Breakdown'!N:N,'Work Package Breakdown'!$F:$F,'Summary by organisation'!$B12)</f>
        <v>0</v>
      </c>
      <c r="G12" s="64">
        <f>SUMIFS('Work Package Breakdown'!O:O,'Work Package Breakdown'!$F:$F,'Summary by organisation'!$B12)</f>
        <v>0</v>
      </c>
      <c r="J12" s="64">
        <f>SUMIFS('Work Package Breakdown'!$M:$M,'Work Package Breakdown'!$E:$E,'Milestone Profile'!J$6,'Work Package Breakdown'!$F:$F,'Milestone Profile'!$B12)</f>
        <v>0</v>
      </c>
      <c r="K12" s="64">
        <f>SUMIFS('Work Package Breakdown'!$M:$M,'Work Package Breakdown'!$E:$E,'Milestone Profile'!K$6,'Work Package Breakdown'!$F:$F,'Milestone Profile'!$B12)</f>
        <v>0</v>
      </c>
      <c r="L12" s="64">
        <f>SUMIFS('Work Package Breakdown'!$M:$M,'Work Package Breakdown'!$E:$E,'Milestone Profile'!L$6,'Work Package Breakdown'!$F:$F,'Milestone Profile'!$B12)</f>
        <v>0</v>
      </c>
      <c r="M12" s="64">
        <f>SUMIFS('Work Package Breakdown'!$M:$M,'Work Package Breakdown'!$E:$E,'Milestone Profile'!M$6,'Work Package Breakdown'!$F:$F,'Milestone Profile'!$B12)</f>
        <v>0</v>
      </c>
      <c r="N12" s="64">
        <f>SUMIFS('Work Package Breakdown'!$M:$M,'Work Package Breakdown'!$E:$E,'Milestone Profile'!N$6,'Work Package Breakdown'!$F:$F,'Milestone Profile'!$B12)</f>
        <v>0</v>
      </c>
      <c r="O12" s="64">
        <f>SUMIFS('Work Package Breakdown'!$M:$M,'Work Package Breakdown'!$E:$E,'Milestone Profile'!O$6,'Work Package Breakdown'!$F:$F,'Milestone Profile'!$B12)</f>
        <v>0</v>
      </c>
      <c r="P12" s="64">
        <f>SUMIFS('Work Package Breakdown'!$M:$M,'Work Package Breakdown'!$E:$E,'Milestone Profile'!P$6,'Work Package Breakdown'!$F:$F,'Milestone Profile'!$B12)</f>
        <v>0</v>
      </c>
      <c r="Q12" s="64">
        <f>SUMIFS('Work Package Breakdown'!$M:$M,'Work Package Breakdown'!$E:$E,'Milestone Profile'!Q$6,'Work Package Breakdown'!$F:$F,'Milestone Profile'!$B12)</f>
        <v>0</v>
      </c>
      <c r="R12" s="64">
        <f>SUMIFS('Work Package Breakdown'!$M:$M,'Work Package Breakdown'!$E:$E,'Milestone Profile'!R$6,'Work Package Breakdown'!$F:$F,'Milestone Profile'!$B12)</f>
        <v>0</v>
      </c>
      <c r="S12" s="64">
        <f>SUMIFS('Work Package Breakdown'!$M:$M,'Work Package Breakdown'!$E:$E,'Milestone Profile'!S$6,'Work Package Breakdown'!$F:$F,'Milestone Profile'!$B12)</f>
        <v>0</v>
      </c>
      <c r="T12" s="64">
        <f>SUMIFS('Work Package Breakdown'!$M:$M,'Work Package Breakdown'!$E:$E,'Milestone Profile'!T$6,'Work Package Breakdown'!$F:$F,'Milestone Profile'!$B12)</f>
        <v>0</v>
      </c>
      <c r="U12" s="64">
        <f>SUMIFS('Work Package Breakdown'!$M:$M,'Work Package Breakdown'!$E:$E,'Milestone Profile'!U$6,'Work Package Breakdown'!$F:$F,'Milestone Profile'!$B12)</f>
        <v>0</v>
      </c>
      <c r="V12" s="64">
        <f>SUMIFS('Work Package Breakdown'!$M:$M,'Work Package Breakdown'!$E:$E,'Milestone Profile'!V$6,'Work Package Breakdown'!$F:$F,'Milestone Profile'!$B12)</f>
        <v>0</v>
      </c>
      <c r="W12" s="64">
        <f>SUMIFS('Work Package Breakdown'!$M:$M,'Work Package Breakdown'!$E:$E,'Milestone Profile'!W$6,'Work Package Breakdown'!$F:$F,'Milestone Profile'!$B12)</f>
        <v>0</v>
      </c>
      <c r="X12" s="64">
        <f>SUMIFS('Work Package Breakdown'!$M:$M,'Work Package Breakdown'!$E:$E,'Milestone Profile'!X$6,'Work Package Breakdown'!$F:$F,'Milestone Profile'!$B12)</f>
        <v>0</v>
      </c>
      <c r="Y12" s="62">
        <f t="shared" si="0"/>
        <v>0</v>
      </c>
    </row>
    <row r="13" spans="1:25">
      <c r="B13" s="25">
        <f>'Subsidy Control Category'!C13</f>
        <v>0</v>
      </c>
      <c r="C13" s="63" t="str">
        <f>'Subsidy Control Category'!G13</f>
        <v/>
      </c>
      <c r="D13" s="25">
        <f>'Subsidy Control Category'!F13</f>
        <v>0</v>
      </c>
      <c r="E13" s="64">
        <f>SUMIFS('Work Package Breakdown'!M:M,'Work Package Breakdown'!$F:$F,'Summary by organisation'!$B13)</f>
        <v>0</v>
      </c>
      <c r="F13" s="64">
        <f>SUMIFS('Work Package Breakdown'!N:N,'Work Package Breakdown'!$F:$F,'Summary by organisation'!$B13)</f>
        <v>0</v>
      </c>
      <c r="G13" s="64">
        <f>SUMIFS('Work Package Breakdown'!O:O,'Work Package Breakdown'!$F:$F,'Summary by organisation'!$B13)</f>
        <v>0</v>
      </c>
      <c r="J13" s="64">
        <f>SUMIFS('Work Package Breakdown'!$M:$M,'Work Package Breakdown'!$E:$E,'Milestone Profile'!J$6,'Work Package Breakdown'!$F:$F,'Milestone Profile'!$B13)</f>
        <v>0</v>
      </c>
      <c r="K13" s="64">
        <f>SUMIFS('Work Package Breakdown'!$M:$M,'Work Package Breakdown'!$E:$E,'Milestone Profile'!K$6,'Work Package Breakdown'!$F:$F,'Milestone Profile'!$B13)</f>
        <v>0</v>
      </c>
      <c r="L13" s="64">
        <f>SUMIFS('Work Package Breakdown'!$M:$M,'Work Package Breakdown'!$E:$E,'Milestone Profile'!L$6,'Work Package Breakdown'!$F:$F,'Milestone Profile'!$B13)</f>
        <v>0</v>
      </c>
      <c r="M13" s="64">
        <f>SUMIFS('Work Package Breakdown'!$M:$M,'Work Package Breakdown'!$E:$E,'Milestone Profile'!M$6,'Work Package Breakdown'!$F:$F,'Milestone Profile'!$B13)</f>
        <v>0</v>
      </c>
      <c r="N13" s="64">
        <f>SUMIFS('Work Package Breakdown'!$M:$M,'Work Package Breakdown'!$E:$E,'Milestone Profile'!N$6,'Work Package Breakdown'!$F:$F,'Milestone Profile'!$B13)</f>
        <v>0</v>
      </c>
      <c r="O13" s="64">
        <f>SUMIFS('Work Package Breakdown'!$M:$M,'Work Package Breakdown'!$E:$E,'Milestone Profile'!O$6,'Work Package Breakdown'!$F:$F,'Milestone Profile'!$B13)</f>
        <v>0</v>
      </c>
      <c r="P13" s="64">
        <f>SUMIFS('Work Package Breakdown'!$M:$M,'Work Package Breakdown'!$E:$E,'Milestone Profile'!P$6,'Work Package Breakdown'!$F:$F,'Milestone Profile'!$B13)</f>
        <v>0</v>
      </c>
      <c r="Q13" s="64">
        <f>SUMIFS('Work Package Breakdown'!$M:$M,'Work Package Breakdown'!$E:$E,'Milestone Profile'!Q$6,'Work Package Breakdown'!$F:$F,'Milestone Profile'!$B13)</f>
        <v>0</v>
      </c>
      <c r="R13" s="64">
        <f>SUMIFS('Work Package Breakdown'!$M:$M,'Work Package Breakdown'!$E:$E,'Milestone Profile'!R$6,'Work Package Breakdown'!$F:$F,'Milestone Profile'!$B13)</f>
        <v>0</v>
      </c>
      <c r="S13" s="64">
        <f>SUMIFS('Work Package Breakdown'!$M:$M,'Work Package Breakdown'!$E:$E,'Milestone Profile'!S$6,'Work Package Breakdown'!$F:$F,'Milestone Profile'!$B13)</f>
        <v>0</v>
      </c>
      <c r="T13" s="64">
        <f>SUMIFS('Work Package Breakdown'!$M:$M,'Work Package Breakdown'!$E:$E,'Milestone Profile'!T$6,'Work Package Breakdown'!$F:$F,'Milestone Profile'!$B13)</f>
        <v>0</v>
      </c>
      <c r="U13" s="64">
        <f>SUMIFS('Work Package Breakdown'!$M:$M,'Work Package Breakdown'!$E:$E,'Milestone Profile'!U$6,'Work Package Breakdown'!$F:$F,'Milestone Profile'!$B13)</f>
        <v>0</v>
      </c>
      <c r="V13" s="64">
        <f>SUMIFS('Work Package Breakdown'!$M:$M,'Work Package Breakdown'!$E:$E,'Milestone Profile'!V$6,'Work Package Breakdown'!$F:$F,'Milestone Profile'!$B13)</f>
        <v>0</v>
      </c>
      <c r="W13" s="64">
        <f>SUMIFS('Work Package Breakdown'!$M:$M,'Work Package Breakdown'!$E:$E,'Milestone Profile'!W$6,'Work Package Breakdown'!$F:$F,'Milestone Profile'!$B13)</f>
        <v>0</v>
      </c>
      <c r="X13" s="64">
        <f>SUMIFS('Work Package Breakdown'!$M:$M,'Work Package Breakdown'!$E:$E,'Milestone Profile'!X$6,'Work Package Breakdown'!$F:$F,'Milestone Profile'!$B13)</f>
        <v>0</v>
      </c>
      <c r="Y13" s="62">
        <f t="shared" si="0"/>
        <v>0</v>
      </c>
    </row>
    <row r="14" spans="1:25">
      <c r="B14" s="25">
        <f>'Subsidy Control Category'!C14</f>
        <v>0</v>
      </c>
      <c r="C14" s="63" t="str">
        <f>'Subsidy Control Category'!G14</f>
        <v/>
      </c>
      <c r="D14" s="25">
        <f>'Subsidy Control Category'!F14</f>
        <v>0</v>
      </c>
      <c r="E14" s="64">
        <f>SUMIFS('Work Package Breakdown'!M:M,'Work Package Breakdown'!$F:$F,'Summary by organisation'!$B14)</f>
        <v>0</v>
      </c>
      <c r="F14" s="64">
        <f>SUMIFS('Work Package Breakdown'!N:N,'Work Package Breakdown'!$F:$F,'Summary by organisation'!$B14)</f>
        <v>0</v>
      </c>
      <c r="G14" s="64">
        <f>SUMIFS('Work Package Breakdown'!O:O,'Work Package Breakdown'!$F:$F,'Summary by organisation'!$B14)</f>
        <v>0</v>
      </c>
      <c r="J14" s="64">
        <f>SUMIFS('Work Package Breakdown'!$M:$M,'Work Package Breakdown'!$E:$E,'Milestone Profile'!J$6,'Work Package Breakdown'!$F:$F,'Milestone Profile'!$B14)</f>
        <v>0</v>
      </c>
      <c r="K14" s="64">
        <f>SUMIFS('Work Package Breakdown'!$M:$M,'Work Package Breakdown'!$E:$E,'Milestone Profile'!K$6,'Work Package Breakdown'!$F:$F,'Milestone Profile'!$B14)</f>
        <v>0</v>
      </c>
      <c r="L14" s="64">
        <f>SUMIFS('Work Package Breakdown'!$M:$M,'Work Package Breakdown'!$E:$E,'Milestone Profile'!L$6,'Work Package Breakdown'!$F:$F,'Milestone Profile'!$B14)</f>
        <v>0</v>
      </c>
      <c r="M14" s="64">
        <f>SUMIFS('Work Package Breakdown'!$M:$M,'Work Package Breakdown'!$E:$E,'Milestone Profile'!M$6,'Work Package Breakdown'!$F:$F,'Milestone Profile'!$B14)</f>
        <v>0</v>
      </c>
      <c r="N14" s="64">
        <f>SUMIFS('Work Package Breakdown'!$M:$M,'Work Package Breakdown'!$E:$E,'Milestone Profile'!N$6,'Work Package Breakdown'!$F:$F,'Milestone Profile'!$B14)</f>
        <v>0</v>
      </c>
      <c r="O14" s="64">
        <f>SUMIFS('Work Package Breakdown'!$M:$M,'Work Package Breakdown'!$E:$E,'Milestone Profile'!O$6,'Work Package Breakdown'!$F:$F,'Milestone Profile'!$B14)</f>
        <v>0</v>
      </c>
      <c r="P14" s="64">
        <f>SUMIFS('Work Package Breakdown'!$M:$M,'Work Package Breakdown'!$E:$E,'Milestone Profile'!P$6,'Work Package Breakdown'!$F:$F,'Milestone Profile'!$B14)</f>
        <v>0</v>
      </c>
      <c r="Q14" s="64">
        <f>SUMIFS('Work Package Breakdown'!$M:$M,'Work Package Breakdown'!$E:$E,'Milestone Profile'!Q$6,'Work Package Breakdown'!$F:$F,'Milestone Profile'!$B14)</f>
        <v>0</v>
      </c>
      <c r="R14" s="64">
        <f>SUMIFS('Work Package Breakdown'!$M:$M,'Work Package Breakdown'!$E:$E,'Milestone Profile'!R$6,'Work Package Breakdown'!$F:$F,'Milestone Profile'!$B14)</f>
        <v>0</v>
      </c>
      <c r="S14" s="64">
        <f>SUMIFS('Work Package Breakdown'!$M:$M,'Work Package Breakdown'!$E:$E,'Milestone Profile'!S$6,'Work Package Breakdown'!$F:$F,'Milestone Profile'!$B14)</f>
        <v>0</v>
      </c>
      <c r="T14" s="64">
        <f>SUMIFS('Work Package Breakdown'!$M:$M,'Work Package Breakdown'!$E:$E,'Milestone Profile'!T$6,'Work Package Breakdown'!$F:$F,'Milestone Profile'!$B14)</f>
        <v>0</v>
      </c>
      <c r="U14" s="64">
        <f>SUMIFS('Work Package Breakdown'!$M:$M,'Work Package Breakdown'!$E:$E,'Milestone Profile'!U$6,'Work Package Breakdown'!$F:$F,'Milestone Profile'!$B14)</f>
        <v>0</v>
      </c>
      <c r="V14" s="64">
        <f>SUMIFS('Work Package Breakdown'!$M:$M,'Work Package Breakdown'!$E:$E,'Milestone Profile'!V$6,'Work Package Breakdown'!$F:$F,'Milestone Profile'!$B14)</f>
        <v>0</v>
      </c>
      <c r="W14" s="64">
        <f>SUMIFS('Work Package Breakdown'!$M:$M,'Work Package Breakdown'!$E:$E,'Milestone Profile'!W$6,'Work Package Breakdown'!$F:$F,'Milestone Profile'!$B14)</f>
        <v>0</v>
      </c>
      <c r="X14" s="64">
        <f>SUMIFS('Work Package Breakdown'!$M:$M,'Work Package Breakdown'!$E:$E,'Milestone Profile'!X$6,'Work Package Breakdown'!$F:$F,'Milestone Profile'!$B14)</f>
        <v>0</v>
      </c>
      <c r="Y14" s="62">
        <f t="shared" si="0"/>
        <v>0</v>
      </c>
    </row>
    <row r="15" spans="1:25">
      <c r="B15" s="25">
        <f>'Subsidy Control Category'!C15</f>
        <v>0</v>
      </c>
      <c r="C15" s="63" t="str">
        <f>'Subsidy Control Category'!G15</f>
        <v/>
      </c>
      <c r="D15" s="25">
        <f>'Subsidy Control Category'!F15</f>
        <v>0</v>
      </c>
      <c r="E15" s="64">
        <f>SUMIFS('Work Package Breakdown'!M:M,'Work Package Breakdown'!$F:$F,'Summary by organisation'!$B15)</f>
        <v>0</v>
      </c>
      <c r="F15" s="64">
        <f>SUMIFS('Work Package Breakdown'!N:N,'Work Package Breakdown'!$F:$F,'Summary by organisation'!$B15)</f>
        <v>0</v>
      </c>
      <c r="G15" s="64">
        <f>SUMIFS('Work Package Breakdown'!O:O,'Work Package Breakdown'!$F:$F,'Summary by organisation'!$B15)</f>
        <v>0</v>
      </c>
      <c r="J15" s="64">
        <f>SUMIFS('Work Package Breakdown'!$M:$M,'Work Package Breakdown'!$E:$E,'Milestone Profile'!J$6,'Work Package Breakdown'!$F:$F,'Milestone Profile'!$B15)</f>
        <v>0</v>
      </c>
      <c r="K15" s="64">
        <f>SUMIFS('Work Package Breakdown'!$M:$M,'Work Package Breakdown'!$E:$E,'Milestone Profile'!K$6,'Work Package Breakdown'!$F:$F,'Milestone Profile'!$B15)</f>
        <v>0</v>
      </c>
      <c r="L15" s="64">
        <f>SUMIFS('Work Package Breakdown'!$M:$M,'Work Package Breakdown'!$E:$E,'Milestone Profile'!L$6,'Work Package Breakdown'!$F:$F,'Milestone Profile'!$B15)</f>
        <v>0</v>
      </c>
      <c r="M15" s="64">
        <f>SUMIFS('Work Package Breakdown'!$M:$M,'Work Package Breakdown'!$E:$E,'Milestone Profile'!M$6,'Work Package Breakdown'!$F:$F,'Milestone Profile'!$B15)</f>
        <v>0</v>
      </c>
      <c r="N15" s="64">
        <f>SUMIFS('Work Package Breakdown'!$M:$M,'Work Package Breakdown'!$E:$E,'Milestone Profile'!N$6,'Work Package Breakdown'!$F:$F,'Milestone Profile'!$B15)</f>
        <v>0</v>
      </c>
      <c r="O15" s="64">
        <f>SUMIFS('Work Package Breakdown'!$M:$M,'Work Package Breakdown'!$E:$E,'Milestone Profile'!O$6,'Work Package Breakdown'!$F:$F,'Milestone Profile'!$B15)</f>
        <v>0</v>
      </c>
      <c r="P15" s="64">
        <f>SUMIFS('Work Package Breakdown'!$M:$M,'Work Package Breakdown'!$E:$E,'Milestone Profile'!P$6,'Work Package Breakdown'!$F:$F,'Milestone Profile'!$B15)</f>
        <v>0</v>
      </c>
      <c r="Q15" s="64">
        <f>SUMIFS('Work Package Breakdown'!$M:$M,'Work Package Breakdown'!$E:$E,'Milestone Profile'!Q$6,'Work Package Breakdown'!$F:$F,'Milestone Profile'!$B15)</f>
        <v>0</v>
      </c>
      <c r="R15" s="64">
        <f>SUMIFS('Work Package Breakdown'!$M:$M,'Work Package Breakdown'!$E:$E,'Milestone Profile'!R$6,'Work Package Breakdown'!$F:$F,'Milestone Profile'!$B15)</f>
        <v>0</v>
      </c>
      <c r="S15" s="64">
        <f>SUMIFS('Work Package Breakdown'!$M:$M,'Work Package Breakdown'!$E:$E,'Milestone Profile'!S$6,'Work Package Breakdown'!$F:$F,'Milestone Profile'!$B15)</f>
        <v>0</v>
      </c>
      <c r="T15" s="64">
        <f>SUMIFS('Work Package Breakdown'!$M:$M,'Work Package Breakdown'!$E:$E,'Milestone Profile'!T$6,'Work Package Breakdown'!$F:$F,'Milestone Profile'!$B15)</f>
        <v>0</v>
      </c>
      <c r="U15" s="64">
        <f>SUMIFS('Work Package Breakdown'!$M:$M,'Work Package Breakdown'!$E:$E,'Milestone Profile'!U$6,'Work Package Breakdown'!$F:$F,'Milestone Profile'!$B15)</f>
        <v>0</v>
      </c>
      <c r="V15" s="64">
        <f>SUMIFS('Work Package Breakdown'!$M:$M,'Work Package Breakdown'!$E:$E,'Milestone Profile'!V$6,'Work Package Breakdown'!$F:$F,'Milestone Profile'!$B15)</f>
        <v>0</v>
      </c>
      <c r="W15" s="64">
        <f>SUMIFS('Work Package Breakdown'!$M:$M,'Work Package Breakdown'!$E:$E,'Milestone Profile'!W$6,'Work Package Breakdown'!$F:$F,'Milestone Profile'!$B15)</f>
        <v>0</v>
      </c>
      <c r="X15" s="64">
        <f>SUMIFS('Work Package Breakdown'!$M:$M,'Work Package Breakdown'!$E:$E,'Milestone Profile'!X$6,'Work Package Breakdown'!$F:$F,'Milestone Profile'!$B15)</f>
        <v>0</v>
      </c>
      <c r="Y15" s="62">
        <f t="shared" si="0"/>
        <v>0</v>
      </c>
    </row>
    <row r="16" spans="1:25">
      <c r="B16" s="25">
        <f>'Subsidy Control Category'!C16</f>
        <v>0</v>
      </c>
      <c r="C16" s="63" t="str">
        <f>'Subsidy Control Category'!G16</f>
        <v/>
      </c>
      <c r="D16" s="25">
        <f>'Subsidy Control Category'!F16</f>
        <v>0</v>
      </c>
      <c r="E16" s="64">
        <f>SUMIFS('Work Package Breakdown'!M:M,'Work Package Breakdown'!$F:$F,'Summary by organisation'!$B16)</f>
        <v>0</v>
      </c>
      <c r="F16" s="64">
        <f>SUMIFS('Work Package Breakdown'!N:N,'Work Package Breakdown'!$F:$F,'Summary by organisation'!$B16)</f>
        <v>0</v>
      </c>
      <c r="G16" s="64">
        <f>SUMIFS('Work Package Breakdown'!O:O,'Work Package Breakdown'!$F:$F,'Summary by organisation'!$B16)</f>
        <v>0</v>
      </c>
      <c r="J16" s="64">
        <f>SUMIFS('Work Package Breakdown'!$M:$M,'Work Package Breakdown'!$E:$E,'Milestone Profile'!J$6,'Work Package Breakdown'!$F:$F,'Milestone Profile'!$B16)</f>
        <v>0</v>
      </c>
      <c r="K16" s="64">
        <f>SUMIFS('Work Package Breakdown'!$M:$M,'Work Package Breakdown'!$E:$E,'Milestone Profile'!K$6,'Work Package Breakdown'!$F:$F,'Milestone Profile'!$B16)</f>
        <v>0</v>
      </c>
      <c r="L16" s="64">
        <f>SUMIFS('Work Package Breakdown'!$M:$M,'Work Package Breakdown'!$E:$E,'Milestone Profile'!L$6,'Work Package Breakdown'!$F:$F,'Milestone Profile'!$B16)</f>
        <v>0</v>
      </c>
      <c r="M16" s="64">
        <f>SUMIFS('Work Package Breakdown'!$M:$M,'Work Package Breakdown'!$E:$E,'Milestone Profile'!M$6,'Work Package Breakdown'!$F:$F,'Milestone Profile'!$B16)</f>
        <v>0</v>
      </c>
      <c r="N16" s="64">
        <f>SUMIFS('Work Package Breakdown'!$M:$M,'Work Package Breakdown'!$E:$E,'Milestone Profile'!N$6,'Work Package Breakdown'!$F:$F,'Milestone Profile'!$B16)</f>
        <v>0</v>
      </c>
      <c r="O16" s="64">
        <f>SUMIFS('Work Package Breakdown'!$M:$M,'Work Package Breakdown'!$E:$E,'Milestone Profile'!O$6,'Work Package Breakdown'!$F:$F,'Milestone Profile'!$B16)</f>
        <v>0</v>
      </c>
      <c r="P16" s="64">
        <f>SUMIFS('Work Package Breakdown'!$M:$M,'Work Package Breakdown'!$E:$E,'Milestone Profile'!P$6,'Work Package Breakdown'!$F:$F,'Milestone Profile'!$B16)</f>
        <v>0</v>
      </c>
      <c r="Q16" s="64">
        <f>SUMIFS('Work Package Breakdown'!$M:$M,'Work Package Breakdown'!$E:$E,'Milestone Profile'!Q$6,'Work Package Breakdown'!$F:$F,'Milestone Profile'!$B16)</f>
        <v>0</v>
      </c>
      <c r="R16" s="64">
        <f>SUMIFS('Work Package Breakdown'!$M:$M,'Work Package Breakdown'!$E:$E,'Milestone Profile'!R$6,'Work Package Breakdown'!$F:$F,'Milestone Profile'!$B16)</f>
        <v>0</v>
      </c>
      <c r="S16" s="64">
        <f>SUMIFS('Work Package Breakdown'!$M:$M,'Work Package Breakdown'!$E:$E,'Milestone Profile'!S$6,'Work Package Breakdown'!$F:$F,'Milestone Profile'!$B16)</f>
        <v>0</v>
      </c>
      <c r="T16" s="64">
        <f>SUMIFS('Work Package Breakdown'!$M:$M,'Work Package Breakdown'!$E:$E,'Milestone Profile'!T$6,'Work Package Breakdown'!$F:$F,'Milestone Profile'!$B16)</f>
        <v>0</v>
      </c>
      <c r="U16" s="64">
        <f>SUMIFS('Work Package Breakdown'!$M:$M,'Work Package Breakdown'!$E:$E,'Milestone Profile'!U$6,'Work Package Breakdown'!$F:$F,'Milestone Profile'!$B16)</f>
        <v>0</v>
      </c>
      <c r="V16" s="64">
        <f>SUMIFS('Work Package Breakdown'!$M:$M,'Work Package Breakdown'!$E:$E,'Milestone Profile'!V$6,'Work Package Breakdown'!$F:$F,'Milestone Profile'!$B16)</f>
        <v>0</v>
      </c>
      <c r="W16" s="64">
        <f>SUMIFS('Work Package Breakdown'!$M:$M,'Work Package Breakdown'!$E:$E,'Milestone Profile'!W$6,'Work Package Breakdown'!$F:$F,'Milestone Profile'!$B16)</f>
        <v>0</v>
      </c>
      <c r="X16" s="64">
        <f>SUMIFS('Work Package Breakdown'!$M:$M,'Work Package Breakdown'!$E:$E,'Milestone Profile'!X$6,'Work Package Breakdown'!$F:$F,'Milestone Profile'!$B16)</f>
        <v>0</v>
      </c>
      <c r="Y16" s="62">
        <f t="shared" si="0"/>
        <v>0</v>
      </c>
    </row>
    <row r="17" spans="2:25">
      <c r="B17" s="6"/>
      <c r="C17" s="60"/>
      <c r="D17" s="6"/>
      <c r="E17" s="62">
        <f>SUM(E7:E16)</f>
        <v>0</v>
      </c>
      <c r="F17" s="62">
        <f t="shared" ref="F17:J17" si="1">SUM(F7:F16)</f>
        <v>0</v>
      </c>
      <c r="G17" s="62">
        <f t="shared" si="1"/>
        <v>0</v>
      </c>
      <c r="I17" s="68" t="s">
        <v>166</v>
      </c>
      <c r="J17" s="62">
        <f t="shared" si="1"/>
        <v>0</v>
      </c>
      <c r="K17" s="62">
        <f t="shared" ref="K17" si="2">SUM(K7:K16)</f>
        <v>0</v>
      </c>
      <c r="L17" s="62">
        <f t="shared" ref="L17" si="3">SUM(L7:L16)</f>
        <v>0</v>
      </c>
      <c r="M17" s="62">
        <f t="shared" ref="M17" si="4">SUM(M7:M16)</f>
        <v>0</v>
      </c>
      <c r="N17" s="62">
        <f t="shared" ref="N17" si="5">SUM(N7:N16)</f>
        <v>0</v>
      </c>
      <c r="O17" s="62">
        <f t="shared" ref="O17" si="6">SUM(O7:O16)</f>
        <v>0</v>
      </c>
      <c r="P17" s="62">
        <f t="shared" ref="P17" si="7">SUM(P7:P16)</f>
        <v>0</v>
      </c>
      <c r="Q17" s="62">
        <f t="shared" ref="Q17" si="8">SUM(Q7:Q16)</f>
        <v>0</v>
      </c>
      <c r="R17" s="62">
        <f t="shared" ref="R17" si="9">SUM(R7:R16)</f>
        <v>0</v>
      </c>
      <c r="S17" s="62">
        <f t="shared" ref="S17" si="10">SUM(S7:S16)</f>
        <v>0</v>
      </c>
      <c r="T17" s="62">
        <f t="shared" ref="T17" si="11">SUM(T7:T16)</f>
        <v>0</v>
      </c>
      <c r="U17" s="62">
        <f t="shared" ref="U17" si="12">SUM(U7:U16)</f>
        <v>0</v>
      </c>
      <c r="V17" s="62">
        <f t="shared" ref="V17" si="13">SUM(V7:V16)</f>
        <v>0</v>
      </c>
      <c r="W17" s="62">
        <f t="shared" ref="W17" si="14">SUM(W7:W16)</f>
        <v>0</v>
      </c>
      <c r="X17" s="62">
        <f t="shared" ref="X17" si="15">SUM(X7:X16)</f>
        <v>0</v>
      </c>
      <c r="Y17" s="62">
        <f>SUM(J17:X17)</f>
        <v>0</v>
      </c>
    </row>
    <row r="18" spans="2:25">
      <c r="I18" s="68" t="s">
        <v>167</v>
      </c>
      <c r="J18" s="62">
        <f>J17</f>
        <v>0</v>
      </c>
      <c r="K18" s="62">
        <f>J18+K17</f>
        <v>0</v>
      </c>
      <c r="L18" s="62">
        <f t="shared" ref="L18:X18" si="16">K18+L17</f>
        <v>0</v>
      </c>
      <c r="M18" s="62">
        <f t="shared" si="16"/>
        <v>0</v>
      </c>
      <c r="N18" s="62">
        <f t="shared" si="16"/>
        <v>0</v>
      </c>
      <c r="O18" s="62">
        <f t="shared" si="16"/>
        <v>0</v>
      </c>
      <c r="P18" s="62">
        <f t="shared" si="16"/>
        <v>0</v>
      </c>
      <c r="Q18" s="62">
        <f t="shared" si="16"/>
        <v>0</v>
      </c>
      <c r="R18" s="62">
        <f t="shared" si="16"/>
        <v>0</v>
      </c>
      <c r="S18" s="62">
        <f t="shared" si="16"/>
        <v>0</v>
      </c>
      <c r="T18" s="62">
        <f t="shared" si="16"/>
        <v>0</v>
      </c>
      <c r="U18" s="62">
        <f t="shared" si="16"/>
        <v>0</v>
      </c>
      <c r="V18" s="62">
        <f t="shared" si="16"/>
        <v>0</v>
      </c>
      <c r="W18" s="62">
        <f t="shared" si="16"/>
        <v>0</v>
      </c>
      <c r="X18" s="62">
        <f t="shared" si="16"/>
        <v>0</v>
      </c>
    </row>
  </sheetData>
  <sheetProtection algorithmName="SHA-512" hashValue="F2Kn2QuWfWPRM6xAad8C0sS5Qz4HdMx2nVyCNplaY2XY38EBVc1xp6KtP8PCRd0aMdjQWVn0J9dwUgmgqrZH9w==" saltValue="7FhJqA+nk/PT/79AaHBGOA==" spinCount="100000" sheet="1" objects="1" scenarios="1" formatCells="0" formatColumns="0" formatRows="0"/>
  <conditionalFormatting sqref="J4:X5">
    <cfRule type="cellIs" dxfId="0" priority="1" operator="equal">
      <formula>0</formula>
    </cfRule>
  </conditionalFormatting>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7799990EE5CE447A7B30970C2D54DB3" ma:contentTypeVersion="25" ma:contentTypeDescription="Create a new document." ma:contentTypeScope="" ma:versionID="f3c4462f6b8a7437f8ca3773b2578c7f">
  <xsd:schema xmlns:xsd="http://www.w3.org/2001/XMLSchema" xmlns:xs="http://www.w3.org/2001/XMLSchema" xmlns:p="http://schemas.microsoft.com/office/2006/metadata/properties" xmlns:ns2="0063f72e-ace3-48fb-9c1f-5b513408b31f" xmlns:ns3="388512bb-138c-4527-804a-feb06de18f69" xmlns:ns4="b413c3fd-5a3b-4239-b985-69032e371c04" xmlns:ns5="a8f60570-4bd3-4f2b-950b-a996de8ab151" xmlns:ns6="aaacb922-5235-4a66-b188-303b9b46fbd7" xmlns:ns7="4e847ffd-bcec-4f01-bb9c-aee589fa597e" targetNamespace="http://schemas.microsoft.com/office/2006/metadata/properties" ma:root="true" ma:fieldsID="6d0d4d23c27c118ddfafee1199b55e26" ns2:_="" ns3:_="" ns4:_="" ns5:_="" ns6:_="" ns7:_="">
    <xsd:import namespace="0063f72e-ace3-48fb-9c1f-5b513408b31f"/>
    <xsd:import namespace="388512bb-138c-4527-804a-feb06de18f69"/>
    <xsd:import namespace="b413c3fd-5a3b-4239-b985-69032e371c04"/>
    <xsd:import namespace="a8f60570-4bd3-4f2b-950b-a996de8ab151"/>
    <xsd:import namespace="aaacb922-5235-4a66-b188-303b9b46fbd7"/>
    <xsd:import namespace="4e847ffd-bcec-4f01-bb9c-aee589fa597e"/>
    <xsd:element name="properties">
      <xsd:complexType>
        <xsd:sequence>
          <xsd:element name="documentManagement">
            <xsd:complexType>
              <xsd:all>
                <xsd:element ref="ns2:Security_x0020_Classification" minOccurs="0"/>
                <xsd:element ref="ns2:Descriptor" minOccurs="0"/>
                <xsd:element ref="ns3:m975189f4ba442ecbf67d4147307b177" minOccurs="0"/>
                <xsd:element ref="ns3:TaxCatchAll" minOccurs="0"/>
                <xsd:element ref="ns3:TaxCatchAllLabel" minOccurs="0"/>
                <xsd:element ref="ns4:Government_x0020_Body" minOccurs="0"/>
                <xsd:element ref="ns4:Date_x0020_Opened" minOccurs="0"/>
                <xsd:element ref="ns4:Date_x0020_Closed" minOccurs="0"/>
                <xsd:element ref="ns5:Retention_x0020_Label" minOccurs="0"/>
                <xsd:element ref="ns6:LegacyData" minOccurs="0"/>
                <xsd:element ref="ns3:_dlc_DocId" minOccurs="0"/>
                <xsd:element ref="ns3:_dlc_DocIdUrl" minOccurs="0"/>
                <xsd:element ref="ns3:_dlc_DocIdPersistId" minOccurs="0"/>
                <xsd:element ref="ns7:MediaServiceMetadata" minOccurs="0"/>
                <xsd:element ref="ns7:MediaServiceFastMetadata" minOccurs="0"/>
                <xsd:element ref="ns7:MediaServiceAutoKeyPoints" minOccurs="0"/>
                <xsd:element ref="ns7:MediaServiceKeyPoints" minOccurs="0"/>
                <xsd:element ref="ns7:MediaServiceDateTaken" minOccurs="0"/>
                <xsd:element ref="ns7:MediaLengthInSeconds" minOccurs="0"/>
                <xsd:element ref="ns7:MediaServiceAutoTags" minOccurs="0"/>
                <xsd:element ref="ns7:MediaServiceOCR" minOccurs="0"/>
                <xsd:element ref="ns7:MediaServiceGenerationTime" minOccurs="0"/>
                <xsd:element ref="ns7:MediaServiceEventHashCode" minOccurs="0"/>
                <xsd:element ref="ns3:SharedWithUsers" minOccurs="0"/>
                <xsd:element ref="ns3:SharedWithDetails" minOccurs="0"/>
                <xsd:element ref="ns7:MediaServiceLocation" minOccurs="0"/>
                <xsd:element ref="ns7: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063f72e-ace3-48fb-9c1f-5b513408b31f" elementFormDefault="qualified">
    <xsd:import namespace="http://schemas.microsoft.com/office/2006/documentManagement/types"/>
    <xsd:import namespace="http://schemas.microsoft.com/office/infopath/2007/PartnerControls"/>
    <xsd:element name="Security_x0020_Classification" ma:index="8" nillable="true" ma:displayName="Security Classification" ma:default="OFFICIAL" ma:format="Dropdown" ma:indexed="true" ma:internalName="Security_x0020_Classification">
      <xsd:simpleType>
        <xsd:restriction base="dms:Choice">
          <xsd:enumeration value="OFFICIAL"/>
          <xsd:enumeration value="OFFICIAL - SENSITIVE"/>
        </xsd:restriction>
      </xsd:simpleType>
    </xsd:element>
    <xsd:element name="Descriptor" ma:index="9" nillable="true" ma:displayName="Descriptor" ma:default="" ma:format="Dropdown" ma:indexed="true" ma:internalName="Descriptor">
      <xsd:simpleType>
        <xsd:restriction base="dms:Choice">
          <xsd:enumeration value="COMMERCIAL"/>
          <xsd:enumeration value="PERSONAL"/>
          <xsd:enumeration value="LOCSEN"/>
        </xsd:restriction>
      </xsd:simpleType>
    </xsd:element>
  </xsd:schema>
  <xsd:schema xmlns:xsd="http://www.w3.org/2001/XMLSchema" xmlns:xs="http://www.w3.org/2001/XMLSchema" xmlns:dms="http://schemas.microsoft.com/office/2006/documentManagement/types" xmlns:pc="http://schemas.microsoft.com/office/infopath/2007/PartnerControls" targetNamespace="388512bb-138c-4527-804a-feb06de18f69" elementFormDefault="qualified">
    <xsd:import namespace="http://schemas.microsoft.com/office/2006/documentManagement/types"/>
    <xsd:import namespace="http://schemas.microsoft.com/office/infopath/2007/PartnerControls"/>
    <xsd:element name="m975189f4ba442ecbf67d4147307b177" ma:index="10" nillable="true" ma:taxonomy="true" ma:internalName="m975189f4ba442ecbf67d4147307b177" ma:taxonomyFieldName="Business_x0020_Unit" ma:displayName="Business Unit" ma:default="1;#UK Space Agency|e94dee48-3a05-4a12-8e11-f3f2fb95bcf1" ma:fieldId="{6975189f-4ba4-42ec-bf67-d4147307b177}" ma:sspId="9b0aeba9-2bce-41c2-8545-5d12d676a674" ma:termSetId="6f71e40e-3a2e-4baf-91d9-2069eb354530" ma:anchorId="00000000-0000-0000-0000-000000000000" ma:open="false" ma:isKeyword="false">
      <xsd:complexType>
        <xsd:sequence>
          <xsd:element ref="pc:Terms" minOccurs="0" maxOccurs="1"/>
        </xsd:sequence>
      </xsd:complexType>
    </xsd:element>
    <xsd:element name="TaxCatchAll" ma:index="11" nillable="true" ma:displayName="Taxonomy Catch All Column" ma:hidden="true" ma:list="{45f26e7f-9090-4b9b-aefa-e4b6120aa370}" ma:internalName="TaxCatchAll" ma:showField="CatchAllData" ma:web="388512bb-138c-4527-804a-feb06de18f69">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45f26e7f-9090-4b9b-aefa-e4b6120aa370}" ma:internalName="TaxCatchAllLabel" ma:readOnly="true" ma:showField="CatchAllDataLabel" ma:web="388512bb-138c-4527-804a-feb06de18f69">
      <xsd:complexType>
        <xsd:complexContent>
          <xsd:extension base="dms:MultiChoiceLookup">
            <xsd:sequence>
              <xsd:element name="Value" type="dms:Lookup" maxOccurs="unbounded" minOccurs="0" nillable="true"/>
            </xsd:sequence>
          </xsd:extension>
        </xsd:complexContent>
      </xsd:complexType>
    </xsd:element>
    <xsd:element name="_dlc_DocId" ma:index="19" nillable="true" ma:displayName="Document ID Value" ma:description="The value of the document ID assigned to this item." ma:internalName="_dlc_DocId" ma:readOnly="true">
      <xsd:simpleType>
        <xsd:restriction base="dms:Text"/>
      </xsd:simpleType>
    </xsd:element>
    <xsd:element name="_dlc_DocIdUrl" ma:index="2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1" nillable="true" ma:displayName="Persist ID" ma:description="Keep ID on add." ma:hidden="true" ma:internalName="_dlc_DocIdPersistId" ma:readOnly="true">
      <xsd:simpleType>
        <xsd:restriction base="dms:Boolean"/>
      </xsd:simpleType>
    </xsd:element>
    <xsd:element name="SharedWithUsers" ma:index="3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413c3fd-5a3b-4239-b985-69032e371c04" elementFormDefault="qualified">
    <xsd:import namespace="http://schemas.microsoft.com/office/2006/documentManagement/types"/>
    <xsd:import namespace="http://schemas.microsoft.com/office/infopath/2007/PartnerControls"/>
    <xsd:element name="Government_x0020_Body" ma:index="14" nillable="true" ma:displayName="Government Body" ma:default="UK Space Agency" ma:internalName="Government_x0020_Body">
      <xsd:simpleType>
        <xsd:restriction base="dms:Text">
          <xsd:maxLength value="255"/>
        </xsd:restriction>
      </xsd:simpleType>
    </xsd:element>
    <xsd:element name="Date_x0020_Opened" ma:index="15" nillable="true" ma:displayName="Date Opened" ma:default="[Today]" ma:format="DateOnly" ma:internalName="Date_x0020_Opened">
      <xsd:simpleType>
        <xsd:restriction base="dms:DateTime"/>
      </xsd:simpleType>
    </xsd:element>
    <xsd:element name="Date_x0020_Closed" ma:index="16" nillable="true" ma:displayName="Date Closed" ma:format="DateOnly" ma:internalName="Date_x0020_Closed">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8f60570-4bd3-4f2b-950b-a996de8ab151" elementFormDefault="qualified">
    <xsd:import namespace="http://schemas.microsoft.com/office/2006/documentManagement/types"/>
    <xsd:import namespace="http://schemas.microsoft.com/office/infopath/2007/PartnerControls"/>
    <xsd:element name="Retention_x0020_Label" ma:index="17" nillable="true" ma:displayName="Retention Label" ma:internalName="Retention_x0020_Label">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aacb922-5235-4a66-b188-303b9b46fbd7" elementFormDefault="qualified">
    <xsd:import namespace="http://schemas.microsoft.com/office/2006/documentManagement/types"/>
    <xsd:import namespace="http://schemas.microsoft.com/office/infopath/2007/PartnerControls"/>
    <xsd:element name="LegacyData" ma:index="18" nillable="true" ma:displayName="Legacy Data" ma:internalName="LegacyData">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e847ffd-bcec-4f01-bb9c-aee589fa597e" elementFormDefault="qualified">
    <xsd:import namespace="http://schemas.microsoft.com/office/2006/documentManagement/types"/>
    <xsd:import namespace="http://schemas.microsoft.com/office/infopath/2007/PartnerControls"/>
    <xsd:element name="MediaServiceMetadata" ma:index="22" nillable="true" ma:displayName="MediaServiceMetadata" ma:hidden="true" ma:internalName="MediaServiceMetadata" ma:readOnly="true">
      <xsd:simpleType>
        <xsd:restriction base="dms:Note"/>
      </xsd:simpleType>
    </xsd:element>
    <xsd:element name="MediaServiceFastMetadata" ma:index="23" nillable="true" ma:displayName="MediaServiceFastMetadata" ma:hidden="true" ma:internalName="MediaServiceFastMetadata" ma:readOnly="true">
      <xsd:simpleType>
        <xsd:restriction base="dms:Note"/>
      </xsd:simpleType>
    </xsd:element>
    <xsd:element name="MediaServiceAutoKeyPoints" ma:index="24" nillable="true" ma:displayName="MediaServiceAutoKeyPoints" ma:hidden="true" ma:internalName="MediaServiceAutoKeyPoints" ma:readOnly="true">
      <xsd:simpleType>
        <xsd:restriction base="dms:Note"/>
      </xsd:simpleType>
    </xsd:element>
    <xsd:element name="MediaServiceKeyPoints" ma:index="25" nillable="true" ma:displayName="KeyPoints" ma:internalName="MediaServiceKeyPoints" ma:readOnly="true">
      <xsd:simpleType>
        <xsd:restriction base="dms:Note">
          <xsd:maxLength value="255"/>
        </xsd:restriction>
      </xsd:simpleType>
    </xsd:element>
    <xsd:element name="MediaServiceDateTaken" ma:index="26" nillable="true" ma:displayName="MediaServiceDateTaken" ma:hidden="true" ma:internalName="MediaServiceDateTaken" ma:readOnly="true">
      <xsd:simpleType>
        <xsd:restriction base="dms:Text"/>
      </xsd:simpleType>
    </xsd:element>
    <xsd:element name="MediaLengthInSeconds" ma:index="27" nillable="true" ma:displayName="Length (seconds)" ma:internalName="MediaLengthInSeconds" ma:readOnly="true">
      <xsd:simpleType>
        <xsd:restriction base="dms:Unknown"/>
      </xsd:simpleType>
    </xsd:element>
    <xsd:element name="MediaServiceAutoTags" ma:index="28" nillable="true" ma:displayName="Tags" ma:internalName="MediaServiceAutoTags" ma:readOnly="true">
      <xsd:simpleType>
        <xsd:restriction base="dms:Text"/>
      </xsd:simpleType>
    </xsd:element>
    <xsd:element name="MediaServiceOCR" ma:index="29" nillable="true" ma:displayName="Extracted Text" ma:internalName="MediaServiceOCR" ma:readOnly="true">
      <xsd:simpleType>
        <xsd:restriction base="dms:Note">
          <xsd:maxLength value="255"/>
        </xsd:restriction>
      </xsd:simpleType>
    </xsd:element>
    <xsd:element name="MediaServiceGenerationTime" ma:index="30" nillable="true" ma:displayName="MediaServiceGenerationTime" ma:hidden="true" ma:internalName="MediaServiceGenerationTime" ma:readOnly="true">
      <xsd:simpleType>
        <xsd:restriction base="dms:Text"/>
      </xsd:simpleType>
    </xsd:element>
    <xsd:element name="MediaServiceEventHashCode" ma:index="31" nillable="true" ma:displayName="MediaServiceEventHashCode" ma:hidden="true" ma:internalName="MediaServiceEventHashCode" ma:readOnly="true">
      <xsd:simpleType>
        <xsd:restriction base="dms:Text"/>
      </xsd:simpleType>
    </xsd:element>
    <xsd:element name="MediaServiceLocation" ma:index="34" nillable="true" ma:displayName="Location" ma:internalName="MediaServiceLocation" ma:readOnly="true">
      <xsd:simpleType>
        <xsd:restriction base="dms:Text"/>
      </xsd:simpleType>
    </xsd:element>
    <xsd:element name="lcf76f155ced4ddcb4097134ff3c332f" ma:index="36" nillable="true" ma:taxonomy="true" ma:internalName="lcf76f155ced4ddcb4097134ff3c332f" ma:taxonomyFieldName="MediaServiceImageTags" ma:displayName="Image Tags" ma:readOnly="false" ma:fieldId="{5cf76f15-5ced-4ddc-b409-7134ff3c332f}" ma:taxonomyMulti="true" ma:sspId="9b0aeba9-2bce-41c2-8545-5d12d676a674"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Government_x0020_Body xmlns="b413c3fd-5a3b-4239-b985-69032e371c04">BEIS</Government_x0020_Body>
    <Date_x0020_Opened xmlns="b413c3fd-5a3b-4239-b985-69032e371c04">2019-10-28T00:00:00+00:00</Date_x0020_Opened>
    <Descriptor xmlns="0063f72e-ace3-48fb-9c1f-5b513408b31f" xsi:nil="true"/>
    <Security_x0020_Classification xmlns="0063f72e-ace3-48fb-9c1f-5b513408b31f">OFFICIAL</Security_x0020_Classification>
    <Retention_x0020_Label xmlns="a8f60570-4bd3-4f2b-950b-a996de8ab151">Group Review</Retention_x0020_Label>
    <Date_x0020_Closed xmlns="b413c3fd-5a3b-4239-b985-69032e371c04" xsi:nil="true"/>
    <LegacyData xmlns="aaacb922-5235-4a66-b188-303b9b46fbd7" xsi:nil="true"/>
    <m975189f4ba442ecbf67d4147307b177 xmlns="388512bb-138c-4527-804a-feb06de18f69">
      <Terms xmlns="http://schemas.microsoft.com/office/infopath/2007/PartnerControls">
        <TermInfo xmlns="http://schemas.microsoft.com/office/infopath/2007/PartnerControls">
          <TermName xmlns="http://schemas.microsoft.com/office/infopath/2007/PartnerControls">UK Space Agency</TermName>
          <TermId xmlns="http://schemas.microsoft.com/office/infopath/2007/PartnerControls">e94dee48-3a05-4a12-8e11-f3f2fb95bcf1</TermId>
        </TermInfo>
      </Terms>
    </m975189f4ba442ecbf67d4147307b177>
    <TaxCatchAll xmlns="388512bb-138c-4527-804a-feb06de18f69">
      <Value>1</Value>
    </TaxCatchAll>
    <_dlc_DocId xmlns="388512bb-138c-4527-804a-feb06de18f69">CXM42SFAPE32-216815373-204603</_dlc_DocId>
    <_dlc_DocIdUrl xmlns="388512bb-138c-4527-804a-feb06de18f69">
      <Url>https://beisgov.sharepoint.com/sites/spaceflightmarket/_layouts/15/DocIdRedir.aspx?ID=CXM42SFAPE32-216815373-204603</Url>
      <Description>CXM42SFAPE32-216815373-204603</Description>
    </_dlc_DocIdUrl>
    <lcf76f155ced4ddcb4097134ff3c332f xmlns="4e847ffd-bcec-4f01-bb9c-aee589fa597e">
      <Terms xmlns="http://schemas.microsoft.com/office/infopath/2007/PartnerControls"/>
    </lcf76f155ced4ddcb4097134ff3c332f>
  </documentManagement>
</p:properties>
</file>

<file path=customXml/item5.xml>��< ? x m l   v e r s i o n = " 1 . 0 "   e n c o d i n g = " u t f - 1 6 " ? > < D a t a M a s h u p   x m l n s = " h t t p : / / s c h e m a s . m i c r o s o f t . c o m / D a t a M a s h u p " > A A A A A B k D A A B Q S w M E F A A C A A g A 9 X M 3 U C W 7 d X W p A A A A + A A A A B I A H A B D b 2 5 m a W c v U G F j a 2 F n Z S 5 4 b W w g o h g A K K A U A A A A A A A A A A A A A A A A A A A A A A A A A A A A h Y 9 N C s I w G E S v U r J v k l b 6 Q / m a g i 7 c W B A E c R t i b I N t K k 1 q e j c X H s k r W N C q O 5 c z v I E 3 j 9 s d i r F t v K v s j e p 0 j g J M k S e 1 6 I 5 K V z k a 7 M l P U c F g y 8 W Z V 9 K b Y G 2 y 0 a g c 1 d Z e M k K c c 9 g t c N d X J K Q 0 I I d y s x O 1 b L m v t L F c C 4 k + q + P / F W K w f 8 m w E C c x j u I k x V E a A J l r K J X + I u F k j C m Q n x J W Q 2 O H X j K p / f U S y B y B v F + w J 1 B L A w Q U A A I A C A D 1 c z d Q 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9 X M 3 U C i K R 7 g O A A A A E Q A A A B M A H A B G b 3 J t d W x h c y 9 T Z W N 0 a W 9 u M S 5 t I K I Y A C i g F A A A A A A A A A A A A A A A A A A A A A A A A A A A A C t O T S 7 J z M 9 T C I b Q h t Y A U E s B A i 0 A F A A C A A g A 9 X M 3 U C W 7 d X W p A A A A + A A A A B I A A A A A A A A A A A A A A A A A A A A A A E N v b m Z p Z y 9 Q Y W N r Y W d l L n h t b F B L A Q I t A B Q A A g A I A P V z N 1 A P y u m r p A A A A O k A A A A T A A A A A A A A A A A A A A A A A P U A A A B b Q 2 9 u d G V u d F 9 U e X B l c 1 0 u e G 1 s U E s B A i 0 A F A A C A A g A 9 X M 3 U C i K R 7 g O A A A A E Q A A A B M A A A A A A A A A A A A A A A A A 5 g E A A E Z v c m 1 1 b G F z L 1 N l Y 3 R p b 2 4 x L m 1 Q S w U G A A A A A A M A A w D C A A A A Q Q 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G C W 3 j X j Y t 1 I r c C u p P Y W g B k A A A A A A g A A A A A A A 2 Y A A M A A A A A Q A A A A r j y h 3 B i q a 0 c I U n 4 I I d e W Y w A A A A A E g A A A o A A A A B A A A A A s E E n I w d f 9 4 x N e p / U Y q 9 J 6 U A A A A C t q S S M + M a e I h H W 6 4 I 9 + v H F e r t r U R w 8 b + x h Z g N Q + p C i K M h U N F S b O K 9 t 8 E U 4 o s y 1 W z q L x w Z E Z / Y + K j J l + S H 4 + u o q N O k q S s Z c g K L l M T G 2 Q 5 a 6 X F A A A A G j q U z v s u C T 0 l O + Q O C f E l T B u s n 7 u < / D a t a M a s h u p > 
</file>

<file path=customXml/itemProps1.xml><?xml version="1.0" encoding="utf-8"?>
<ds:datastoreItem xmlns:ds="http://schemas.openxmlformats.org/officeDocument/2006/customXml" ds:itemID="{FAA90B0E-32F6-4BD4-A272-F72DE768E651}"/>
</file>

<file path=customXml/itemProps2.xml><?xml version="1.0" encoding="utf-8"?>
<ds:datastoreItem xmlns:ds="http://schemas.openxmlformats.org/officeDocument/2006/customXml" ds:itemID="{E13FDAE5-8E6F-4791-A30C-DF5C000F84C1}"/>
</file>

<file path=customXml/itemProps3.xml><?xml version="1.0" encoding="utf-8"?>
<ds:datastoreItem xmlns:ds="http://schemas.openxmlformats.org/officeDocument/2006/customXml" ds:itemID="{09FDF53B-706E-4288-B0BC-C5E5C6B0C398}"/>
</file>

<file path=customXml/itemProps4.xml><?xml version="1.0" encoding="utf-8"?>
<ds:datastoreItem xmlns:ds="http://schemas.openxmlformats.org/officeDocument/2006/customXml" ds:itemID="{8E0BAF38-0E16-4068-BE43-7F20214149BF}"/>
</file>

<file path=customXml/itemProps5.xml><?xml version="1.0" encoding="utf-8"?>
<ds:datastoreItem xmlns:ds="http://schemas.openxmlformats.org/officeDocument/2006/customXml" ds:itemID="{31FCBF4C-EAC8-44F6-A610-33FEBC33FD4E}"/>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Annex E - NSIP Budget template</dc:title>
  <dc:subject/>
  <dc:creator>Gadsby, Athene (BEIS)</dc:creator>
  <cp:keywords/>
  <dc:description/>
  <cp:lastModifiedBy>Wilson, Fraser (UKSA)</cp:lastModifiedBy>
  <cp:revision/>
  <dcterms:created xsi:type="dcterms:W3CDTF">2019-06-20T14:11:00Z</dcterms:created>
  <dcterms:modified xsi:type="dcterms:W3CDTF">2022-07-22T15:23:19Z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0x01010037799990EE5CE447A7B30970C2D54DB3</vt:lpwstr>
  </property>
  <property fmtid="{D5CDD505-2E9C-101B-9397-08002B2CF9AE}" pid="3" name="Business Unit">
    <vt:lpwstr>1;#UK Space Agency|e94dee48-3a05-4a12-8e11-f3f2fb95bcf1</vt:lpwstr>
  </property>
  <property fmtid="{D5CDD505-2E9C-101B-9397-08002B2CF9AE}" pid="4" name="MailAttachments">
    <vt:bool>false</vt:bool>
  </property>
  <property fmtid="{D5CDD505-2E9C-101B-9397-08002B2CF9AE}" pid="5" name="_dlc_DocIdItemGuid">
    <vt:lpwstr>6596972f-f488-4b15-ba37-fc6944bc3632</vt:lpwstr>
  </property>
  <property fmtid="{D5CDD505-2E9C-101B-9397-08002B2CF9AE}" pid="6" name="MSIP_Label_ba62f585-b40f-4ab9-bafe-39150f03d124_Enabled">
    <vt:lpwstr>true</vt:lpwstr>
  </property>
  <property fmtid="{D5CDD505-2E9C-101B-9397-08002B2CF9AE}" pid="7" name="MSIP_Label_ba62f585-b40f-4ab9-bafe-39150f03d124_SetDate">
    <vt:lpwstr>2019-10-22T13:52:11Z</vt:lpwstr>
  </property>
  <property fmtid="{D5CDD505-2E9C-101B-9397-08002B2CF9AE}" pid="8" name="MSIP_Label_ba62f585-b40f-4ab9-bafe-39150f03d124_Method">
    <vt:lpwstr>Standard</vt:lpwstr>
  </property>
  <property fmtid="{D5CDD505-2E9C-101B-9397-08002B2CF9AE}" pid="9" name="MSIP_Label_ba62f585-b40f-4ab9-bafe-39150f03d124_Name">
    <vt:lpwstr>OFFICIAL</vt:lpwstr>
  </property>
  <property fmtid="{D5CDD505-2E9C-101B-9397-08002B2CF9AE}" pid="10" name="MSIP_Label_ba62f585-b40f-4ab9-bafe-39150f03d124_SiteId">
    <vt:lpwstr>cbac7005-02c1-43eb-b497-e6492d1b2dd8</vt:lpwstr>
  </property>
  <property fmtid="{D5CDD505-2E9C-101B-9397-08002B2CF9AE}" pid="11" name="MSIP_Label_ba62f585-b40f-4ab9-bafe-39150f03d124_ActionId">
    <vt:lpwstr>f67df7c1-607d-441d-8824-0000e95bebe2</vt:lpwstr>
  </property>
  <property fmtid="{D5CDD505-2E9C-101B-9397-08002B2CF9AE}" pid="12" name="MSIP_Label_ba62f585-b40f-4ab9-bafe-39150f03d124_ContentBits">
    <vt:lpwstr>0</vt:lpwstr>
  </property>
  <property fmtid="{D5CDD505-2E9C-101B-9397-08002B2CF9AE}" pid="13" name="ContentType">
    <vt:lpwstr>Document</vt:lpwstr>
  </property>
  <property fmtid="{D5CDD505-2E9C-101B-9397-08002B2CF9AE}" pid="14" name="Document_0x0020_Notes">
    <vt:lpwstr/>
  </property>
  <property fmtid="{D5CDD505-2E9C-101B-9397-08002B2CF9AE}" pid="15" name="Security Classification">
    <vt:lpwstr>OFFICIAL</vt:lpwstr>
  </property>
  <property fmtid="{D5CDD505-2E9C-101B-9397-08002B2CF9AE}" pid="16" name="Handling Instructions">
    <vt:lpwstr/>
  </property>
  <property fmtid="{D5CDD505-2E9C-101B-9397-08002B2CF9AE}" pid="17" name="Descriptor">
    <vt:lpwstr/>
  </property>
  <property fmtid="{D5CDD505-2E9C-101B-9397-08002B2CF9AE}" pid="18" name="Government Body">
    <vt:lpwstr>BEIS</vt:lpwstr>
  </property>
  <property fmtid="{D5CDD505-2E9C-101B-9397-08002B2CF9AE}" pid="19" name="Retention Label">
    <vt:lpwstr/>
  </property>
  <property fmtid="{D5CDD505-2E9C-101B-9397-08002B2CF9AE}" pid="20" name="Date Opened">
    <vt:lpwstr>2019-10-28T00:00:00Z</vt:lpwstr>
  </property>
  <property fmtid="{D5CDD505-2E9C-101B-9397-08002B2CF9AE}" pid="21" name="Date Closed">
    <vt:lpwstr/>
  </property>
  <property fmtid="{D5CDD505-2E9C-101B-9397-08002B2CF9AE}" pid="22" name="National Caveat">
    <vt:lpwstr/>
  </property>
  <property fmtid="{D5CDD505-2E9C-101B-9397-08002B2CF9AE}" pid="23" name="LegacyDocumentType">
    <vt:lpwstr/>
  </property>
  <property fmtid="{D5CDD505-2E9C-101B-9397-08002B2CF9AE}" pid="24" name="LegacyFileplanTarget">
    <vt:lpwstr/>
  </property>
  <property fmtid="{D5CDD505-2E9C-101B-9397-08002B2CF9AE}" pid="25" name="LegacyNumericClass">
    <vt:lpwstr/>
  </property>
  <property fmtid="{D5CDD505-2E9C-101B-9397-08002B2CF9AE}" pid="26" name="LegacyFolderType">
    <vt:lpwstr/>
  </property>
  <property fmtid="{D5CDD505-2E9C-101B-9397-08002B2CF9AE}" pid="27" name="LegacyRecordFolderIdentifier">
    <vt:lpwstr/>
  </property>
  <property fmtid="{D5CDD505-2E9C-101B-9397-08002B2CF9AE}" pid="28" name="LegacyCopyright">
    <vt:lpwstr/>
  </property>
  <property fmtid="{D5CDD505-2E9C-101B-9397-08002B2CF9AE}" pid="29" name="LegacyLastModifiedDate">
    <vt:lpwstr/>
  </property>
  <property fmtid="{D5CDD505-2E9C-101B-9397-08002B2CF9AE}" pid="30" name="LegacyModifier">
    <vt:lpwstr/>
  </property>
  <property fmtid="{D5CDD505-2E9C-101B-9397-08002B2CF9AE}" pid="31" name="LegacyFolder">
    <vt:lpwstr/>
  </property>
  <property fmtid="{D5CDD505-2E9C-101B-9397-08002B2CF9AE}" pid="32" name="LegacyContentType">
    <vt:lpwstr/>
  </property>
  <property fmtid="{D5CDD505-2E9C-101B-9397-08002B2CF9AE}" pid="33" name="LegacyExpiryReviewDate">
    <vt:lpwstr/>
  </property>
  <property fmtid="{D5CDD505-2E9C-101B-9397-08002B2CF9AE}" pid="34" name="LegacyLastActionDate">
    <vt:lpwstr/>
  </property>
  <property fmtid="{D5CDD505-2E9C-101B-9397-08002B2CF9AE}" pid="35" name="LegacyProtectiveMarking">
    <vt:lpwstr/>
  </property>
  <property fmtid="{D5CDD505-2E9C-101B-9397-08002B2CF9AE}" pid="36" name="LegacyTags">
    <vt:lpwstr/>
  </property>
  <property fmtid="{D5CDD505-2E9C-101B-9397-08002B2CF9AE}" pid="37" name="LegacyReferencesFromOtherItems">
    <vt:lpwstr/>
  </property>
  <property fmtid="{D5CDD505-2E9C-101B-9397-08002B2CF9AE}" pid="38" name="LegacyStatusonTransfer">
    <vt:lpwstr/>
  </property>
  <property fmtid="{D5CDD505-2E9C-101B-9397-08002B2CF9AE}" pid="39" name="LegacyDateClosed">
    <vt:lpwstr/>
  </property>
  <property fmtid="{D5CDD505-2E9C-101B-9397-08002B2CF9AE}" pid="40" name="LegacyRecordCategoryIdentifier">
    <vt:lpwstr/>
  </property>
  <property fmtid="{D5CDD505-2E9C-101B-9397-08002B2CF9AE}" pid="41" name="LegacyDispositionAsOfDate">
    <vt:lpwstr/>
  </property>
  <property fmtid="{D5CDD505-2E9C-101B-9397-08002B2CF9AE}" pid="42" name="LegacyHomeLocation">
    <vt:lpwstr/>
  </property>
  <property fmtid="{D5CDD505-2E9C-101B-9397-08002B2CF9AE}" pid="43" name="LegacyCurrentLocation">
    <vt:lpwstr/>
  </property>
  <property fmtid="{D5CDD505-2E9C-101B-9397-08002B2CF9AE}" pid="44" name="LegacyDateFileReceived">
    <vt:lpwstr/>
  </property>
  <property fmtid="{D5CDD505-2E9C-101B-9397-08002B2CF9AE}" pid="45" name="LegacyDateFileRequested">
    <vt:lpwstr/>
  </property>
  <property fmtid="{D5CDD505-2E9C-101B-9397-08002B2CF9AE}" pid="46" name="LegacyDateFileReturned">
    <vt:lpwstr/>
  </property>
  <property fmtid="{D5CDD505-2E9C-101B-9397-08002B2CF9AE}" pid="47" name="LegacyMinister">
    <vt:lpwstr/>
  </property>
  <property fmtid="{D5CDD505-2E9C-101B-9397-08002B2CF9AE}" pid="48" name="LegacyMP">
    <vt:lpwstr/>
  </property>
  <property fmtid="{D5CDD505-2E9C-101B-9397-08002B2CF9AE}" pid="49" name="LegacyFolderNotes">
    <vt:lpwstr/>
  </property>
  <property fmtid="{D5CDD505-2E9C-101B-9397-08002B2CF9AE}" pid="50" name="LegacyPhysicalItemLocation">
    <vt:lpwstr/>
  </property>
  <property fmtid="{D5CDD505-2E9C-101B-9397-08002B2CF9AE}" pid="51" name="LegacyRequestType">
    <vt:lpwstr/>
  </property>
  <property fmtid="{D5CDD505-2E9C-101B-9397-08002B2CF9AE}" pid="52" name="LegacyDescriptor">
    <vt:lpwstr/>
  </property>
  <property fmtid="{D5CDD505-2E9C-101B-9397-08002B2CF9AE}" pid="53" name="LegacyFolderDocumentID">
    <vt:lpwstr/>
  </property>
  <property fmtid="{D5CDD505-2E9C-101B-9397-08002B2CF9AE}" pid="54" name="LegacyDocumentID">
    <vt:lpwstr/>
  </property>
  <property fmtid="{D5CDD505-2E9C-101B-9397-08002B2CF9AE}" pid="55" name="LegacyReferencesToOtherItems">
    <vt:lpwstr/>
  </property>
  <property fmtid="{D5CDD505-2E9C-101B-9397-08002B2CF9AE}" pid="56" name="LegacyCustodian">
    <vt:lpwstr/>
  </property>
  <property fmtid="{D5CDD505-2E9C-101B-9397-08002B2CF9AE}" pid="57" name="LegacyAdditionalAuthors">
    <vt:lpwstr/>
  </property>
  <property fmtid="{D5CDD505-2E9C-101B-9397-08002B2CF9AE}" pid="58" name="LegacyDocumentLink">
    <vt:lpwstr/>
  </property>
  <property fmtid="{D5CDD505-2E9C-101B-9397-08002B2CF9AE}" pid="59" name="LegacyFolderLink">
    <vt:lpwstr/>
  </property>
  <property fmtid="{D5CDD505-2E9C-101B-9397-08002B2CF9AE}" pid="60" name="LegacyPhysicalFormat">
    <vt:lpwstr>0</vt:lpwstr>
  </property>
  <property fmtid="{D5CDD505-2E9C-101B-9397-08002B2CF9AE}" pid="61" name="CIRRUSPreviousRetentionPolicy">
    <vt:lpwstr/>
  </property>
  <property fmtid="{D5CDD505-2E9C-101B-9397-08002B2CF9AE}" pid="62" name="LegacyCaseReferenceNumber">
    <vt:lpwstr/>
  </property>
  <property fmtid="{D5CDD505-2E9C-101B-9397-08002B2CF9AE}" pid="63" name="Barcode">
    <vt:lpwstr/>
  </property>
  <property fmtid="{D5CDD505-2E9C-101B-9397-08002B2CF9AE}" pid="64" name="Held By">
    <vt:lpwstr/>
  </property>
  <property fmtid="{D5CDD505-2E9C-101B-9397-08002B2CF9AE}" pid="65" name="LegacyPhysicalObject">
    <vt:bool>false</vt:bool>
  </property>
  <property fmtid="{D5CDD505-2E9C-101B-9397-08002B2CF9AE}" pid="66" name="LegacyMovementHistory">
    <vt:lpwstr/>
  </property>
  <property fmtid="{D5CDD505-2E9C-101B-9397-08002B2CF9AE}" pid="67" name="LegacyPaperReason">
    <vt:lpwstr/>
  </property>
  <property fmtid="{D5CDD505-2E9C-101B-9397-08002B2CF9AE}" pid="68" name="LegacyBarcode">
    <vt:lpwstr/>
  </property>
  <property fmtid="{D5CDD505-2E9C-101B-9397-08002B2CF9AE}" pid="69" name="LegacyHistoricalBarcode">
    <vt:lpwstr/>
  </property>
  <property fmtid="{D5CDD505-2E9C-101B-9397-08002B2CF9AE}" pid="70" name="LegacyForeignBarcode">
    <vt:lpwstr/>
  </property>
  <property fmtid="{D5CDD505-2E9C-101B-9397-08002B2CF9AE}" pid="71" name="LegacyDisposition">
    <vt:lpwstr/>
  </property>
  <property fmtid="{D5CDD505-2E9C-101B-9397-08002B2CF9AE}" pid="72" name="LegacyOriginator">
    <vt:lpwstr/>
  </property>
  <property fmtid="{D5CDD505-2E9C-101B-9397-08002B2CF9AE}" pid="73" name="LegacyAddressee">
    <vt:lpwstr/>
  </property>
  <property fmtid="{D5CDD505-2E9C-101B-9397-08002B2CF9AE}" pid="74" name="LegacyAddresses">
    <vt:lpwstr/>
  </property>
  <property fmtid="{D5CDD505-2E9C-101B-9397-08002B2CF9AE}" pid="75" name="LegacySentDate">
    <vt:lpwstr/>
  </property>
  <property fmtid="{D5CDD505-2E9C-101B-9397-08002B2CF9AE}" pid="76" name="LegacySubject">
    <vt:lpwstr/>
  </property>
  <property fmtid="{D5CDD505-2E9C-101B-9397-08002B2CF9AE}" pid="77" name="Order">
    <vt:r8>25199500</vt:r8>
  </property>
  <property fmtid="{D5CDD505-2E9C-101B-9397-08002B2CF9AE}" pid="78" name="MediaServiceImageTags">
    <vt:lpwstr/>
  </property>
</Properties>
</file>