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Standard Permit GRA1" sheetId="1" r:id="rId1"/>
  </sheets>
  <definedNames>
    <definedName name="_xlnm.Print_Titles" localSheetId="0">'Standard Permit GRA1'!$38:$40</definedName>
    <definedName name="Z_196C5D79_6EEE_454A_97C0_7927035B3930_.wvu.Cols" localSheetId="0" hidden="1">'Standard Permit GRA1'!$A:$A</definedName>
    <definedName name="Z_196C5D79_6EEE_454A_97C0_7927035B3930_.wvu.Rows" localSheetId="0" hidden="1">'Standard Permit GRA1'!$66:$99</definedName>
    <definedName name="Z_37392DA3_707E_4B98_9DC9_C15586490F9F_.wvu.Cols" localSheetId="0" hidden="1">'Standard Permit GRA1'!$A:$A</definedName>
    <definedName name="Z_37392DA3_707E_4B98_9DC9_C15586490F9F_.wvu.Rows" localSheetId="0" hidden="1">'Standard Permit GRA1'!$66:$99</definedName>
    <definedName name="Z_5C4DD4AC_D97E_4CAD_89F4_4AF686BF6861_.wvu.Cols" localSheetId="0" hidden="1">'Standard Permit GRA1'!$A:$A</definedName>
    <definedName name="Z_5C4DD4AC_D97E_4CAD_89F4_4AF686BF6861_.wvu.Rows" localSheetId="0" hidden="1">'Standard Permit GRA1'!$66:$99</definedName>
    <definedName name="Z_8697CE7F_A5E4_4FF5_9B23_BDD8A0ECB7A7_.wvu.Cols" localSheetId="0" hidden="1">'Standard Permit GRA1'!$A:$A</definedName>
    <definedName name="Z_8697CE7F_A5E4_4FF5_9B23_BDD8A0ECB7A7_.wvu.Rows" localSheetId="0" hidden="1">'Standard Permit GRA1'!$66:$99</definedName>
    <definedName name="Z_9CDBC556_C42A_4A0C_869E_7F98773CD2B1_.wvu.Cols" localSheetId="0" hidden="1">'Standard Permit GRA1'!$A:$A</definedName>
    <definedName name="Z_9CDBC556_C42A_4A0C_869E_7F98773CD2B1_.wvu.Rows" localSheetId="0" hidden="1">'Standard Permit GRA1'!$66:$99</definedName>
    <definedName name="Z_BD45CC49_2C4E_486D_86CC_4E21517DEA6E_.wvu.Cols" localSheetId="0" hidden="1">'Standard Permit GRA1'!$A:$A</definedName>
    <definedName name="Z_BD45CC49_2C4E_486D_86CC_4E21517DEA6E_.wvu.Rows" localSheetId="0" hidden="1">'Standard Permit GRA1'!$66:$99</definedName>
    <definedName name="Z_C8884932_178F_4DF0_8073_37F4D31DE613_.wvu.Cols" localSheetId="0" hidden="1">'Standard Permit GRA1'!$A:$A</definedName>
    <definedName name="Z_C8884932_178F_4DF0_8073_37F4D31DE613_.wvu.Rows" localSheetId="0" hidden="1">'Standard Permit GRA1'!$66:$99</definedName>
    <definedName name="Z_DCDAC810_A1F1_4988_B273_C65C938FCB2A_.wvu.Cols" localSheetId="0" hidden="1">'Standard Permit GRA1'!$A:$A</definedName>
    <definedName name="Z_DCDAC810_A1F1_4988_B273_C65C938FCB2A_.wvu.Rows" localSheetId="0" hidden="1">'Standard Permit GRA1'!$66:$99</definedName>
    <definedName name="Z_DCE0D1D1_0522_4773_9A73_C427B58B5591_.wvu.Cols" localSheetId="0" hidden="1">'Standard Permit GRA1'!$A:$A</definedName>
    <definedName name="Z_DCE0D1D1_0522_4773_9A73_C427B58B5591_.wvu.Rows" localSheetId="0" hidden="1">'Standard Permit GRA1'!$66:$99</definedName>
    <definedName name="Z_F0E6D719_2000_4DE2_921C_E91C7336B325_.wvu.Cols" localSheetId="0" hidden="1">'Standard Permit GRA1'!$A:$A</definedName>
    <definedName name="Z_F0E6D719_2000_4DE2_921C_E91C7336B325_.wvu.Rows" localSheetId="0" hidden="1">'Standard Permit GRA1'!$66:$99</definedName>
  </definedNames>
  <calcPr fullCalcOnLoad="1"/>
</workbook>
</file>

<file path=xl/comments1.xml><?xml version="1.0" encoding="utf-8"?>
<comments xmlns="http://schemas.openxmlformats.org/spreadsheetml/2006/main">
  <authors>
    <author>Roger Yearsley</author>
  </authors>
  <commentList>
    <comment ref="B39" authorId="0">
      <text>
        <r>
          <rPr>
            <b/>
            <sz val="9"/>
            <rFont val="Tahoma"/>
            <family val="2"/>
          </rPr>
          <t xml:space="preserve">Receptors </t>
        </r>
        <r>
          <rPr>
            <sz val="9"/>
            <rFont val="Tahoma"/>
            <family val="2"/>
          </rPr>
          <t>to consider should include: atmosphere, land, surface waters, groundwater, humans, wildlife and their habitats. A single receptor may be at risk from several different sources and all must be addressed.</t>
        </r>
        <r>
          <rPr>
            <sz val="9"/>
            <rFont val="Tahoma"/>
            <family val="2"/>
          </rPr>
          <t xml:space="preserve">
</t>
        </r>
      </text>
    </comment>
    <comment ref="C39" authorId="0">
      <text>
        <r>
          <rPr>
            <sz val="9"/>
            <rFont val="Tahoma"/>
            <family val="2"/>
          </rPr>
          <t xml:space="preserve">The </t>
        </r>
        <r>
          <rPr>
            <b/>
            <sz val="9"/>
            <rFont val="Tahoma"/>
            <family val="2"/>
          </rPr>
          <t>Source</t>
        </r>
        <r>
          <rPr>
            <sz val="9"/>
            <rFont val="Tahoma"/>
            <family val="2"/>
          </rPr>
          <t xml:space="preserve"> of hazard will be the activity or operation taking place for which a particular hazard may arise.</t>
        </r>
      </text>
    </comment>
    <comment ref="D39" authorId="0">
      <text>
        <r>
          <rPr>
            <b/>
            <sz val="9"/>
            <rFont val="Tahoma"/>
            <family val="2"/>
          </rPr>
          <t xml:space="preserve">Harm </t>
        </r>
        <r>
          <rPr>
            <sz val="9"/>
            <rFont val="Tahoma"/>
            <family val="2"/>
          </rPr>
          <t>may arise when a specific hazard is realised.</t>
        </r>
      </text>
    </comment>
    <comment ref="E39" authorId="0">
      <text>
        <r>
          <rPr>
            <b/>
            <sz val="9"/>
            <rFont val="Tahoma"/>
            <family val="2"/>
          </rPr>
          <t>Pathways</t>
        </r>
        <r>
          <rPr>
            <sz val="9"/>
            <rFont val="Tahoma"/>
            <family val="2"/>
          </rPr>
          <t xml:space="preserve"> are the routes or means by which defined hazards may potentially realise their consequences at the receptors.</t>
        </r>
        <r>
          <rPr>
            <sz val="9"/>
            <rFont val="Tahoma"/>
            <family val="2"/>
          </rPr>
          <t xml:space="preserve">
</t>
        </r>
      </text>
    </comment>
    <comment ref="F39" authorId="0">
      <text>
        <r>
          <rPr>
            <b/>
            <sz val="9"/>
            <rFont val="Tahoma"/>
            <family val="2"/>
          </rPr>
          <t>Probability of  exposure</t>
        </r>
        <r>
          <rPr>
            <sz val="9"/>
            <rFont val="Tahoma"/>
            <family val="2"/>
          </rPr>
          <t xml:space="preserve"> is the likelihood of the receptors being exposed to the hazard.  Example definitions:
</t>
        </r>
        <r>
          <rPr>
            <b/>
            <sz val="9"/>
            <rFont val="Tahoma"/>
            <family val="2"/>
          </rPr>
          <t xml:space="preserve">High </t>
        </r>
        <r>
          <rPr>
            <sz val="9"/>
            <rFont val="Tahoma"/>
            <family val="2"/>
          </rPr>
          <t xml:space="preserve">– exposure is probable: direct exposure likely with no / few barriers between hazard source and receptor;
</t>
        </r>
        <r>
          <rPr>
            <b/>
            <sz val="9"/>
            <rFont val="Tahoma"/>
            <family val="2"/>
          </rPr>
          <t>Medium</t>
        </r>
        <r>
          <rPr>
            <sz val="9"/>
            <rFont val="Tahoma"/>
            <family val="2"/>
          </rPr>
          <t xml:space="preserve">  – exposure is fairly probable: feasible exposure possible - barriers to exposure less controllable;
</t>
        </r>
        <r>
          <rPr>
            <b/>
            <sz val="9"/>
            <rFont val="Tahoma"/>
            <family val="2"/>
          </rPr>
          <t>Low</t>
        </r>
        <r>
          <rPr>
            <sz val="9"/>
            <rFont val="Tahoma"/>
            <family val="2"/>
          </rPr>
          <t xml:space="preserve"> – exposure is unlikely: several barriers exist between hazards source and receptors to mitigate against exposure:
</t>
        </r>
        <r>
          <rPr>
            <b/>
            <sz val="9"/>
            <rFont val="Tahoma"/>
            <family val="2"/>
          </rPr>
          <t xml:space="preserve">Very Low </t>
        </r>
        <r>
          <rPr>
            <sz val="9"/>
            <rFont val="Tahoma"/>
            <family val="2"/>
          </rPr>
          <t>– exposure is very unlikely: effective, multiple barriers in place to mitigate against exposure.</t>
        </r>
        <r>
          <rPr>
            <sz val="9"/>
            <rFont val="Tahoma"/>
            <family val="2"/>
          </rPr>
          <t xml:space="preserve">
</t>
        </r>
      </text>
    </comment>
    <comment ref="G39" authorId="0">
      <text>
        <r>
          <rPr>
            <sz val="9"/>
            <rFont val="Tahoma"/>
            <family val="2"/>
          </rPr>
          <t xml:space="preserve">The </t>
        </r>
        <r>
          <rPr>
            <b/>
            <sz val="9"/>
            <rFont val="Tahoma"/>
            <family val="2"/>
          </rPr>
          <t xml:space="preserve">consequences </t>
        </r>
        <r>
          <rPr>
            <sz val="9"/>
            <rFont val="Tahoma"/>
            <family val="2"/>
          </rPr>
          <t>of a hazard being realised may be actual or potential harm.  
This will include be on a high/medium/low/very low score using attributes and scaling to consider 'harm'.</t>
        </r>
        <r>
          <rPr>
            <sz val="9"/>
            <rFont val="Tahoma"/>
            <family val="2"/>
          </rPr>
          <t xml:space="preserve">
</t>
        </r>
      </text>
    </comment>
    <comment ref="J39" authorId="0">
      <text>
        <r>
          <rPr>
            <b/>
            <sz val="9"/>
            <rFont val="Tahoma"/>
            <family val="2"/>
          </rPr>
          <t xml:space="preserve">Risk management </t>
        </r>
        <r>
          <rPr>
            <sz val="9"/>
            <rFont val="Tahoma"/>
            <family val="2"/>
          </rPr>
          <t xml:space="preserve">involves breaking or limiting the source-pathway-receptor linkage to reduce risk.  
</t>
        </r>
        <r>
          <rPr>
            <sz val="9"/>
            <rFont val="Tahoma"/>
            <family val="2"/>
          </rPr>
          <t xml:space="preserve">
</t>
        </r>
      </text>
    </comment>
    <comment ref="H39" authorId="0">
      <text>
        <r>
          <rPr>
            <b/>
            <sz val="9"/>
            <rFont val="Tahoma"/>
            <family val="2"/>
          </rPr>
          <t>Magnitude of the risk</t>
        </r>
        <r>
          <rPr>
            <sz val="9"/>
            <rFont val="Tahoma"/>
            <family val="2"/>
          </rPr>
          <t xml:space="preserve"> is determined by combining the probability with the magnitude of the potential consequences</t>
        </r>
        <r>
          <rPr>
            <sz val="9"/>
            <rFont val="Tahoma"/>
            <family val="2"/>
          </rPr>
          <t xml:space="preserve">
</t>
        </r>
        <r>
          <rPr>
            <b/>
            <sz val="9"/>
            <rFont val="Tahoma"/>
            <family val="2"/>
          </rPr>
          <t>High risks</t>
        </r>
        <r>
          <rPr>
            <sz val="9"/>
            <rFont val="Tahoma"/>
            <family val="2"/>
          </rPr>
          <t xml:space="preserve"> require additional assessment and active management
</t>
        </r>
        <r>
          <rPr>
            <b/>
            <sz val="9"/>
            <rFont val="Tahoma"/>
            <family val="2"/>
          </rPr>
          <t>Medium risks</t>
        </r>
        <r>
          <rPr>
            <sz val="9"/>
            <rFont val="Tahoma"/>
            <family val="2"/>
          </rPr>
          <t xml:space="preserve"> require additional assessment and may require active management/monitoring 
</t>
        </r>
        <r>
          <rPr>
            <b/>
            <sz val="9"/>
            <rFont val="Tahoma"/>
            <family val="2"/>
          </rPr>
          <t>Low and very low risks</t>
        </r>
        <r>
          <rPr>
            <sz val="9"/>
            <rFont val="Tahoma"/>
            <family val="2"/>
          </rPr>
          <t xml:space="preserve"> require periodic review.</t>
        </r>
      </text>
    </comment>
  </commentList>
</comments>
</file>

<file path=xl/sharedStrings.xml><?xml version="1.0" encoding="utf-8"?>
<sst xmlns="http://schemas.openxmlformats.org/spreadsheetml/2006/main" count="294" uniqueCount="168">
  <si>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</si>
  <si>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</si>
  <si>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</si>
  <si>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</si>
  <si>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</si>
  <si>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</si>
  <si>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</si>
  <si>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</si>
  <si>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</si>
  <si>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</si>
  <si>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</si>
  <si>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</si>
  <si>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</si>
  <si>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</si>
  <si>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</si>
  <si>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</si>
  <si>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</si>
  <si>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</si>
  <si>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</si>
  <si>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</si>
  <si>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</si>
  <si>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</si>
  <si>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</si>
  <si>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</si>
  <si>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</si>
  <si>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</si>
  <si>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</si>
  <si>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</si>
  <si>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</si>
  <si>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</si>
  <si>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</si>
  <si>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</si>
  <si>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</si>
  <si>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</si>
  <si>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</si>
  <si>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</si>
  <si>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</si>
  <si>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</si>
  <si>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</si>
  <si>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</si>
  <si>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</si>
  <si>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</si>
  <si>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Nuisance - dust on cars, clothing etc.</t>
  </si>
  <si>
    <t>Very Low</t>
  </si>
  <si>
    <t>Odour</t>
  </si>
  <si>
    <t>Direct run-off from site across ground surface, via surface water drains, ditches etc.</t>
  </si>
  <si>
    <t>Chronic effects; deterioration of water quality</t>
  </si>
  <si>
    <t>Groundwater</t>
  </si>
  <si>
    <t>Any</t>
  </si>
  <si>
    <t>Standard Facility:</t>
  </si>
  <si>
    <t>Nuisance, loss of amenity and harm to animal health</t>
  </si>
  <si>
    <t>Local residents often sensitive to litter.</t>
  </si>
  <si>
    <t>Local residents often sensitive to mud on roads.</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</si>
  <si>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</si>
  <si>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</si>
  <si>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</si>
  <si>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</si>
  <si>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</si>
  <si>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</si>
  <si>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</si>
  <si>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</si>
  <si>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</si>
  <si>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</si>
  <si>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</si>
  <si>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</si>
  <si>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</si>
  <si>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</si>
  <si>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</si>
  <si>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</si>
  <si>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through the air and vibration through the ground.</t>
  </si>
  <si>
    <t>Local residents often sensitive to noise and vibration.</t>
  </si>
  <si>
    <t>Local human population, livestock and wildlife.</t>
  </si>
  <si>
    <t xml:space="preserve">Litter </t>
  </si>
  <si>
    <t>Air transport then deposition</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</si>
  <si>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</si>
  <si>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</si>
  <si>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</si>
  <si>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</si>
  <si>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</si>
  <si>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 xml:space="preserve">Permitted wastes may attract scavenging animals and birds. </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</si>
  <si>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</si>
  <si>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</si>
  <si>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</si>
  <si>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</si>
  <si>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</si>
  <si>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As above.  Indirect run-off via the soil layer</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</si>
  <si>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</si>
  <si>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</si>
  <si>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</si>
  <si>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</si>
  <si>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</si>
  <si>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</si>
  <si>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</si>
  <si>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</si>
  <si>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</si>
  <si>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</si>
  <si>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</si>
  <si>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</si>
  <si>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</si>
  <si>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All waste shall be stored and treated on an impermeable surface with sealed drainage system.</t>
  </si>
  <si>
    <t>Parameter 9</t>
  </si>
  <si>
    <t>There is a high potential for contaminated rainwater run-off or leachate from waste operations outside.  Consequence is high because pollution may continue for a long time before it is detected.</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</si>
  <si>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</si>
  <si>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</si>
  <si>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SR (emissions of substances not controlled by emission limits). SR (if required) - emissions management plan.</t>
  </si>
  <si>
    <t>As above. SR - management system (will include fire and spillages).</t>
  </si>
  <si>
    <r>
      <t xml:space="preserve"> proposed or Special Protection Area or Ramsar site) or a Site of Special Scientific Interest (SSSI)</t>
    </r>
    <r>
      <rPr>
        <sz val="10"/>
        <color indexed="10"/>
        <rFont val="Arial"/>
        <family val="2"/>
      </rPr>
      <t>.</t>
    </r>
  </si>
  <si>
    <t xml:space="preserve">Permitted waste types - Non-hazardous biodegradable waste, including non-treated wood, vegetable matter and animal manure  </t>
  </si>
  <si>
    <t>(excluding catering waste and other wastes covered by the Animal By-Products Regulations 2011)</t>
  </si>
  <si>
    <t>Composting activities produce and  release bioaersosols e.g. micro-organisms. There is potential for exposure if anyone living or working close to the site (excluding operator and employees).</t>
  </si>
  <si>
    <t>SR - emissions shall be free from noise and vibration and a  noise and vibration management plan will be documented and revised as required.</t>
  </si>
  <si>
    <t>Insect pests can multiply on permitted wastes, particularly in summer months of whan waste is odouous and attracts flies</t>
  </si>
  <si>
    <t>Waste types are non-hazardous and therefore should not be a high risk. Leachate may be high in BOD but may be diluted with flood water and therefore be low risk</t>
  </si>
  <si>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</si>
  <si>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</si>
  <si>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 xml:space="preserve">SR (emissions of substances not controlled by emission limits). SR (if required) - emissions management plan. Sanitisation temperatures will be reached to allow pasteurization of material. </t>
  </si>
  <si>
    <t>Parameter 10</t>
  </si>
  <si>
    <t>Protected sites - European sites and SSSIs  protected species/habitats and other nature conservation sites.</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</si>
  <si>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</si>
  <si>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 xml:space="preserve">Harm to protected site through nutrient enrichment, leachate, contaminated surface water run off, smothering, disturbance or predation . </t>
  </si>
  <si>
    <t>Waste composting operations may cause harm to and deterioration of nature conservation sites.</t>
  </si>
  <si>
    <t>Greater than 500 metres (see below)</t>
  </si>
  <si>
    <t>SR - activities shall not be carried out within 250 metres of Great Crested Newts where it is linked to the breeding ponds of the newts by good habitat,</t>
  </si>
  <si>
    <t xml:space="preserve"> Site (LWS), Ancient woodland or Scheduled Ancient Monument. 50 metres from relevant BAP species/habitats</t>
  </si>
  <si>
    <t>The activities shall not be carried out within 500 metres of a European Site (candidate or Special Area of Conservation,</t>
  </si>
  <si>
    <t>SR (emissions of substances not controlled by emission limits). SR (if required) - emissions management plan. Appropriate measures could include clearing litter arising from the activities from affected areas outside the site.</t>
  </si>
  <si>
    <t>Anaerobic conditions will be avoided, feedstock's mixed and processed within 5 days of recpetion. Rejection of infected material, temperatures will be raised to minimise pupa.</t>
  </si>
  <si>
    <t>The activities shall not be carried out within 250 metres of the nearest sensitive receptor.</t>
  </si>
  <si>
    <t>SR - activities shall not be carried out within 250 metres of the nearest sensitive receptor. SR  (emissions of substances not controlled by emission limits). SR (if required) - emissions management plan and risk assessment review.</t>
  </si>
  <si>
    <t xml:space="preserve">Most dust will be washed off by rain or during food preparation for feedstocks. No loose powders and dusts are permitted. Waste moisture levels will be optimised. </t>
  </si>
  <si>
    <t>As above. Appropriate measures could include clearing waste, litter and mud arising from the activities from affected areas outside the site. Roads to be swept and damped down as necessary.</t>
  </si>
  <si>
    <t xml:space="preserve">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t>
  </si>
  <si>
    <t>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SR requires each composting batch to undergo sanitisation</t>
  </si>
  <si>
    <t>SR -requires a written management system that identifies and minimises risks of pollution, including those arising from operations, maintenance, accidents, incidents, non-conformances (will include flood risk management).</t>
  </si>
  <si>
    <t>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Permitted waste types do not include sludges or liquids.</t>
  </si>
  <si>
    <t>Generic risk assessment for standard rules set number SR2012 No8 v1.0</t>
  </si>
  <si>
    <t>Part A Installation: Composting in Open Systems - less than 75,000 tonnes per annum capacity; more than capacity 75 tonnes perday</t>
  </si>
  <si>
    <t xml:space="preserve">50 metres of a Local Nature Reserves(LNR), Local Wildlife </t>
  </si>
  <si>
    <t>Quantity of waste accepted at the facility: less than 75,000 tonnes per annum.</t>
  </si>
  <si>
    <t xml:space="preserve">The activities shall not be carried out within a groundwater source protection zone 2, or if a source protection zone has not been defined then within </t>
  </si>
  <si>
    <t xml:space="preserve">250 metres of any well, spring or borehole used for the supply of water for human consumption. This must include private water supplies </t>
  </si>
  <si>
    <t xml:space="preserve">SR - activities shall not be carried out within 500 metres of a European Site or SSSI 250 metres of Great Crested Newtswhere it is linked to the breeding ponds of the newts by good habitat, 50 metres of a site that has relevant species or habtats protected under the Biodiversity Action Plan that the Environment Agency considers at risk to this activity, 50 metres of a Local Nature Reserves(LNR), Local Wildlife 
 Site (LWS), Ancient woodland or Scheduled Ancient Monument.
</t>
  </si>
  <si>
    <t>As above. SR  - The activities shall not be carried out within groundwater source protection zone 2, or if a source protection zone has not been defined then within 250 metres of any well, spring or borehole used for the supply of water for human consumption.  This must include private water supplies.</t>
  </si>
  <si>
    <t>Local human population.</t>
  </si>
  <si>
    <t>Release of micro-organisms (bioaerosols ).</t>
  </si>
  <si>
    <t>Harm to human health - respiratory irritation and illness.</t>
  </si>
  <si>
    <t>Air transport then inhalation, ingestion or innoculation.</t>
  </si>
  <si>
    <t>Gastro-intestinal illness.</t>
  </si>
  <si>
    <t>Local and distant human population.</t>
  </si>
  <si>
    <t>Waste, litter and mud on local roads.</t>
  </si>
  <si>
    <t>Nuisance, loss of amenity, road traffic accidents.</t>
  </si>
  <si>
    <t>Vehicles entering and leaving site.</t>
  </si>
  <si>
    <t>Nuisance, loss of amenity.</t>
  </si>
  <si>
    <t>Noise and vibration.</t>
  </si>
  <si>
    <t>Nuisance, loss of amenity, loss of sleep or harm.</t>
  </si>
  <si>
    <t>Air transport and over land.</t>
  </si>
  <si>
    <t>Pests (e.g. flies).</t>
  </si>
  <si>
    <t>Flooding of site.</t>
  </si>
  <si>
    <t>If waste is washed off site it may contaminate buildings / gardens / natural habitats downstream.</t>
  </si>
  <si>
    <t>Flood waters.</t>
  </si>
  <si>
    <t>Direct physical contact.</t>
  </si>
  <si>
    <t>Bodily injury.</t>
  </si>
  <si>
    <t>Local human population and / or livestock after gaining unauthorised access to the waste operation.</t>
  </si>
  <si>
    <t>Waste will be maintained with adequate moisture correction as per industry standard so  that is is not readily combustible. Permitted waste types are organic and non-hazardous therefore only a low magnitude risk is estimated. All stockpiled material will be stabilised and will be monitored for increased temperatures. Action will be taken to reduce any temperatures. Maximum stockpiled material will be 5 metres in distinct windrows.</t>
  </si>
  <si>
    <t>Contaminated waters used for recreational purposes.</t>
  </si>
  <si>
    <t>Direct contact or ingestion.</t>
  </si>
  <si>
    <t>This publication was withdrawn on 27 May 2022.</t>
  </si>
  <si>
    <t>This generic risk assessment for standard rule SR 2012 No 8 (Open Processes Installations) has been superseded by SR2021 No 1: generic risk assessment for composting in open systems – installations. Existing operators under the old rule set have moved across to the new one.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</si>
</sst>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b/>
      <sz val="10"/>
      <name val="Arial"/>
      <family val="2"/>
    </font>
    <font>
      <b/>
      <sz val="12"/>
      <name val="Arial"/>
      <family val="2"/>
    </font>
    <font>
      <sz val="12"/>
      <name val="Arial"/>
      <family val="2"/>
    </font>
    <font>
      <b/>
      <sz val="14"/>
      <name val="Arial"/>
      <family val="2"/>
    </font>
    <font>
      <sz val="10"/>
      <color indexed="10"/>
      <name val="Arial"/>
      <family val="2"/>
    </font>
    <font>
      <sz val="9"/>
      <name val="Tahoma"/>
      <family val="2"/>
    </font>
    <font>
      <b/>
      <sz val="9"/>
      <name val="Tahoma"/>
      <family val="2"/>
    </font>
    <font>
      <b/>
      <sz val="14"/>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00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style="thin"/>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style="thin"/>
      <bottom style="thin"/>
    </border>
    <border>
      <left style="thin"/>
      <right style="thin"/>
      <top style="thin"/>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9">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3" borderId="29" xfId="0" applyFont="1" applyFill="1" applyBorder="1" applyAlignment="1">
      <alignment horizontal="center" vertical="top" wrapText="1"/>
    </xf>
    <xf numFmtId="0" fontId="2" fillId="34" borderId="30" xfId="0" applyFont="1" applyFill="1" applyBorder="1" applyAlignment="1">
      <alignment vertical="top" wrapText="1"/>
    </xf>
    <xf numFmtId="0" fontId="0" fillId="0" borderId="0" xfId="0" applyBorder="1" applyAlignment="1" applyProtection="1">
      <alignment vertical="top" wrapText="1"/>
      <protection locked="0"/>
    </xf>
    <xf numFmtId="0" fontId="0" fillId="36" borderId="3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2" fillId="39"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27" xfId="0" applyFont="1" applyBorder="1" applyAlignment="1" applyProtection="1">
      <alignment vertical="top" wrapText="1"/>
      <protection locked="0"/>
    </xf>
    <xf numFmtId="0" fontId="0" fillId="36" borderId="27" xfId="0" applyFont="1" applyFill="1" applyBorder="1" applyAlignment="1" applyProtection="1">
      <alignment vertical="top" wrapText="1"/>
      <protection locked="0"/>
    </xf>
    <xf numFmtId="0" fontId="0" fillId="0" borderId="31" xfId="0" applyBorder="1" applyAlignment="1" applyProtection="1">
      <alignment vertical="top" wrapText="1"/>
      <protection locked="0"/>
    </xf>
    <xf numFmtId="0" fontId="2" fillId="39" borderId="16" xfId="0" applyFont="1" applyFill="1" applyBorder="1" applyAlignment="1" applyProtection="1">
      <alignment vertical="top" wrapText="1"/>
      <protection locked="0"/>
    </xf>
    <xf numFmtId="0" fontId="0" fillId="0" borderId="0" xfId="0" applyFont="1" applyFill="1" applyBorder="1" applyAlignment="1">
      <alignment/>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0" fillId="0" borderId="0" xfId="0" applyFont="1" applyBorder="1" applyAlignment="1">
      <alignment/>
    </xf>
    <xf numFmtId="0" fontId="0" fillId="0" borderId="0" xfId="0" applyFill="1" applyBorder="1" applyAlignment="1" applyProtection="1">
      <alignment wrapText="1"/>
      <protection/>
    </xf>
    <xf numFmtId="0" fontId="0" fillId="0" borderId="0" xfId="0" applyFill="1" applyAlignment="1">
      <alignment wrapText="1"/>
    </xf>
    <xf numFmtId="0" fontId="0" fillId="0" borderId="0" xfId="0" applyFont="1" applyAlignment="1" applyProtection="1">
      <alignment/>
      <protection locked="0"/>
    </xf>
    <xf numFmtId="0" fontId="0" fillId="0" borderId="0" xfId="0" applyAlignment="1" applyProtection="1">
      <alignment wrapText="1"/>
      <protection locked="0"/>
    </xf>
    <xf numFmtId="0" fontId="0" fillId="0" borderId="0" xfId="0" applyBorder="1" applyAlignment="1">
      <alignment wrapText="1"/>
    </xf>
    <xf numFmtId="0" fontId="0" fillId="0" borderId="0" xfId="0" applyAlignment="1" applyProtection="1">
      <alignment/>
      <protection locked="0"/>
    </xf>
    <xf numFmtId="0" fontId="0" fillId="0" borderId="0" xfId="0" applyAlignment="1">
      <alignment/>
    </xf>
    <xf numFmtId="0" fontId="0" fillId="0" borderId="0" xfId="0" applyFont="1" applyAlignment="1" applyProtection="1">
      <alignment/>
      <protection locked="0"/>
    </xf>
    <xf numFmtId="0" fontId="5" fillId="0" borderId="0" xfId="0" applyFont="1" applyAlignment="1">
      <alignment/>
    </xf>
    <xf numFmtId="0" fontId="0" fillId="0" borderId="31" xfId="0" applyNumberFormat="1" applyFont="1" applyBorder="1" applyAlignment="1" applyProtection="1">
      <alignment vertical="top" wrapText="1"/>
      <protection locked="0"/>
    </xf>
    <xf numFmtId="0" fontId="0" fillId="0" borderId="1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0" fillId="0" borderId="3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34" xfId="0" applyFont="1" applyBorder="1" applyAlignment="1" applyProtection="1">
      <alignment vertical="top" wrapText="1"/>
      <protection locked="0"/>
    </xf>
    <xf numFmtId="0" fontId="42" fillId="0" borderId="0" xfId="0" applyFont="1" applyAlignment="1">
      <alignment/>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4"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9"/>
  <sheetViews>
    <sheetView tabSelected="1" view="pageLayout" zoomScaleNormal="80" workbookViewId="0" topLeftCell="B1">
      <selection activeCell="B3" sqref="B3"/>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0.57421875" style="0" customWidth="1"/>
    <col min="7" max="7" width="9.7109375" style="0" customWidth="1"/>
    <col min="8" max="8" width="11.28125" style="0" customWidth="1"/>
    <col min="9" max="9" width="19.00390625" style="0" customWidth="1"/>
    <col min="10" max="10" width="32.8515625" style="0" bestFit="1" customWidth="1"/>
    <col min="11" max="11" width="16.7109375" style="0" customWidth="1"/>
  </cols>
  <sheetData>
    <row r="1" ht="18">
      <c r="B1" s="91" t="s">
        <v>135</v>
      </c>
    </row>
    <row r="2" ht="18">
      <c r="B2" s="100" t="s">
        <v>166</v>
      </c>
    </row>
    <row r="3" ht="18">
      <c r="B3" s="100" t="s">
        <v>167</v>
      </c>
    </row>
    <row r="4" spans="3:5" ht="18">
      <c r="C4" s="21"/>
      <c r="D4" s="21"/>
      <c r="E4" s="20"/>
    </row>
    <row r="5" spans="2:11" ht="12.75" customHeight="1">
      <c r="B5" s="43"/>
      <c r="C5" s="43"/>
      <c r="D5" s="43"/>
      <c r="E5" s="45"/>
      <c r="F5" s="39"/>
      <c r="G5" s="39"/>
      <c r="H5" s="39"/>
      <c r="I5" s="39"/>
      <c r="J5" s="39"/>
      <c r="K5" s="39"/>
    </row>
    <row r="6" spans="2:11" ht="35.25" customHeight="1">
      <c r="B6" s="44" t="s">
        <v>49</v>
      </c>
      <c r="C6" s="44"/>
      <c r="D6" s="44"/>
      <c r="E6" s="46"/>
      <c r="F6" s="103" t="s">
        <v>136</v>
      </c>
      <c r="G6" s="104"/>
      <c r="H6" s="104"/>
      <c r="I6" s="104"/>
      <c r="J6" s="104"/>
      <c r="K6" s="40"/>
    </row>
    <row r="7" spans="2:11" ht="9.75" customHeight="1">
      <c r="B7" s="44"/>
      <c r="C7" s="44"/>
      <c r="D7" s="44"/>
      <c r="E7" s="46"/>
      <c r="F7" s="42"/>
      <c r="G7" s="42"/>
      <c r="H7" s="39"/>
      <c r="I7" s="39"/>
      <c r="J7" s="39"/>
      <c r="K7" s="39"/>
    </row>
    <row r="8" spans="2:11" ht="15.75">
      <c r="B8" s="44" t="s">
        <v>0</v>
      </c>
      <c r="C8" s="46"/>
      <c r="D8" s="46"/>
      <c r="E8" s="46"/>
      <c r="F8" s="105" t="s">
        <v>35</v>
      </c>
      <c r="G8" s="105"/>
      <c r="H8" s="105"/>
      <c r="I8" s="105"/>
      <c r="J8" s="105"/>
      <c r="K8" s="40"/>
    </row>
    <row r="9" spans="2:11" ht="9.75" customHeight="1">
      <c r="B9" s="47"/>
      <c r="C9" s="42"/>
      <c r="D9" s="42"/>
      <c r="E9" s="42"/>
      <c r="F9" s="42"/>
      <c r="G9" s="42"/>
      <c r="H9" s="39"/>
      <c r="I9" s="39"/>
      <c r="J9" s="39"/>
      <c r="K9" s="39"/>
    </row>
    <row r="10" spans="2:11" ht="15.75" customHeight="1">
      <c r="B10" s="44" t="s">
        <v>38</v>
      </c>
      <c r="C10" s="46"/>
      <c r="D10" s="46"/>
      <c r="E10" s="46"/>
      <c r="F10" s="106" t="s">
        <v>121</v>
      </c>
      <c r="G10" s="107"/>
      <c r="H10" s="107"/>
      <c r="I10" s="107"/>
      <c r="J10" s="107"/>
      <c r="K10" s="40"/>
    </row>
    <row r="11" spans="2:11" ht="10.5" customHeight="1">
      <c r="B11" s="42"/>
      <c r="C11" s="42"/>
      <c r="D11" s="42"/>
      <c r="E11" s="42"/>
      <c r="F11" s="42"/>
      <c r="G11" s="42"/>
      <c r="H11" s="39"/>
      <c r="I11" s="39"/>
      <c r="J11" s="39"/>
      <c r="K11" s="39"/>
    </row>
    <row r="12" spans="2:11" ht="15.75">
      <c r="B12" s="48" t="s">
        <v>1</v>
      </c>
      <c r="C12" s="42"/>
      <c r="D12" s="42"/>
      <c r="E12" s="42"/>
      <c r="F12" s="108" t="s">
        <v>36</v>
      </c>
      <c r="G12" s="108"/>
      <c r="H12" s="108"/>
      <c r="I12" s="108"/>
      <c r="J12" s="108"/>
      <c r="K12" s="41"/>
    </row>
    <row r="13" spans="2:11" ht="11.25" customHeight="1">
      <c r="B13" s="48"/>
      <c r="C13" s="42"/>
      <c r="D13" s="42"/>
      <c r="E13" s="42"/>
      <c r="F13" s="42"/>
      <c r="G13" s="42"/>
      <c r="H13" s="43"/>
      <c r="I13" s="39"/>
      <c r="J13" s="39"/>
      <c r="K13" s="39"/>
    </row>
    <row r="14" spans="2:11" ht="15.75">
      <c r="B14" s="44" t="s">
        <v>2</v>
      </c>
      <c r="C14" s="42"/>
      <c r="D14" s="42"/>
      <c r="E14" s="42"/>
      <c r="F14" s="101">
        <v>41289</v>
      </c>
      <c r="G14" s="102"/>
      <c r="H14" s="102"/>
      <c r="I14" s="102"/>
      <c r="J14" s="102"/>
      <c r="K14" s="40"/>
    </row>
    <row r="15" spans="2:11" ht="15.75">
      <c r="B15" s="44"/>
      <c r="C15" s="42"/>
      <c r="D15" s="42"/>
      <c r="E15" s="42"/>
      <c r="F15" s="42"/>
      <c r="G15" s="42"/>
      <c r="H15" s="44"/>
      <c r="I15" s="42"/>
      <c r="J15" s="42"/>
      <c r="K15" s="42"/>
    </row>
    <row r="16" spans="1:13" ht="15.75">
      <c r="A16" s="13"/>
      <c r="B16" s="51"/>
      <c r="C16" s="52" t="s">
        <v>59</v>
      </c>
      <c r="D16" s="52"/>
      <c r="E16" s="52"/>
      <c r="F16" s="52"/>
      <c r="G16" s="52"/>
      <c r="H16" s="51"/>
      <c r="I16" s="52"/>
      <c r="J16" s="52"/>
      <c r="K16" s="52"/>
      <c r="L16" s="13"/>
      <c r="M16" s="13"/>
    </row>
    <row r="17" spans="1:13" ht="15.75">
      <c r="A17" s="13"/>
      <c r="B17" s="51"/>
      <c r="C17" t="s">
        <v>31</v>
      </c>
      <c r="D17" s="52" t="s">
        <v>60</v>
      </c>
      <c r="E17" s="52"/>
      <c r="F17" s="52"/>
      <c r="G17" s="52"/>
      <c r="H17" s="51"/>
      <c r="I17" s="52"/>
      <c r="J17" s="52"/>
      <c r="K17" s="52"/>
      <c r="L17" s="13"/>
      <c r="M17" s="13"/>
    </row>
    <row r="18" spans="1:13" ht="12.75">
      <c r="A18" s="13"/>
      <c r="C18" t="s">
        <v>32</v>
      </c>
      <c r="D18" t="s">
        <v>107</v>
      </c>
      <c r="K18" s="52"/>
      <c r="L18" s="13"/>
      <c r="M18" s="13"/>
    </row>
    <row r="19" spans="1:13" ht="12.75">
      <c r="A19" s="13"/>
      <c r="D19" t="s">
        <v>108</v>
      </c>
      <c r="K19" s="52"/>
      <c r="L19" s="13"/>
      <c r="M19" s="13"/>
    </row>
    <row r="20" spans="1:13" ht="12.75">
      <c r="A20" s="13"/>
      <c r="C20" t="s">
        <v>33</v>
      </c>
      <c r="D20" s="73" t="s">
        <v>138</v>
      </c>
      <c r="K20" s="52"/>
      <c r="L20" s="13"/>
      <c r="M20" s="13"/>
    </row>
    <row r="21" spans="1:13" ht="12.75">
      <c r="A21" s="13"/>
      <c r="C21" t="s">
        <v>39</v>
      </c>
      <c r="D21" t="s">
        <v>99</v>
      </c>
      <c r="K21" s="52"/>
      <c r="L21" s="13"/>
      <c r="M21" s="13"/>
    </row>
    <row r="22" spans="1:13" ht="12.75">
      <c r="A22" s="13"/>
      <c r="C22" t="s">
        <v>40</v>
      </c>
      <c r="D22" t="s">
        <v>61</v>
      </c>
      <c r="K22" s="52"/>
      <c r="L22" s="13"/>
      <c r="M22" s="13"/>
    </row>
    <row r="23" spans="1:13" ht="12.75">
      <c r="A23" s="13"/>
      <c r="D23" t="s">
        <v>58</v>
      </c>
      <c r="K23" s="52"/>
      <c r="L23" s="13"/>
      <c r="M23" s="13"/>
    </row>
    <row r="24" spans="1:13" ht="12.75">
      <c r="A24" s="13"/>
      <c r="C24" t="s">
        <v>41</v>
      </c>
      <c r="D24" s="73" t="s">
        <v>139</v>
      </c>
      <c r="K24" s="52"/>
      <c r="L24" s="13"/>
      <c r="M24" s="13"/>
    </row>
    <row r="25" spans="1:13" ht="12.75">
      <c r="A25" s="13"/>
      <c r="C25" t="s">
        <v>56</v>
      </c>
      <c r="D25" s="78" t="s">
        <v>140</v>
      </c>
      <c r="E25" s="78"/>
      <c r="F25" s="78"/>
      <c r="G25" s="78"/>
      <c r="H25" s="78"/>
      <c r="I25" s="78"/>
      <c r="J25" s="78"/>
      <c r="K25" s="52"/>
      <c r="L25" s="13"/>
      <c r="M25" s="13"/>
    </row>
    <row r="26" spans="1:13" ht="12.75">
      <c r="A26" s="13"/>
      <c r="C26" t="s">
        <v>57</v>
      </c>
      <c r="D26" s="13" t="s">
        <v>127</v>
      </c>
      <c r="K26" s="52"/>
      <c r="L26" s="13"/>
      <c r="M26" s="13"/>
    </row>
    <row r="27" spans="1:13" ht="12.75">
      <c r="A27" s="13"/>
      <c r="C27" t="s">
        <v>100</v>
      </c>
      <c r="D27" s="73" t="s">
        <v>124</v>
      </c>
      <c r="K27" s="52"/>
      <c r="L27" s="13"/>
      <c r="M27" s="13"/>
    </row>
    <row r="28" spans="1:13" ht="12.75">
      <c r="A28" s="13"/>
      <c r="D28" t="s">
        <v>106</v>
      </c>
      <c r="K28" s="52"/>
      <c r="L28" s="13"/>
      <c r="M28" s="13"/>
    </row>
    <row r="29" spans="1:40" ht="15.75" customHeight="1">
      <c r="A29" s="13"/>
      <c r="C29" s="72" t="s">
        <v>116</v>
      </c>
      <c r="D29" s="82" t="s">
        <v>122</v>
      </c>
      <c r="E29" s="87"/>
      <c r="F29" s="87"/>
      <c r="G29" s="87"/>
      <c r="H29" s="87"/>
      <c r="I29" s="87"/>
      <c r="J29" s="87"/>
      <c r="K29" s="80"/>
      <c r="L29" s="81"/>
      <c r="M29" s="81"/>
      <c r="N29" s="79"/>
      <c r="O29" s="79"/>
      <c r="P29" s="79"/>
      <c r="Q29" s="79"/>
      <c r="R29" s="79"/>
      <c r="S29" s="79"/>
      <c r="T29" s="79"/>
      <c r="U29" s="79"/>
      <c r="V29" s="79"/>
      <c r="W29" s="79"/>
      <c r="X29" s="79"/>
      <c r="Y29" s="79"/>
      <c r="Z29" s="79"/>
      <c r="AA29" s="79"/>
      <c r="AB29" s="79"/>
      <c r="AC29" s="79"/>
      <c r="AD29" s="79"/>
      <c r="AE29" s="79"/>
      <c r="AF29" s="79"/>
      <c r="AG29" s="79"/>
      <c r="AH29" s="79"/>
      <c r="AI29" s="79"/>
      <c r="AN29" s="88"/>
    </row>
    <row r="30" spans="1:13" ht="12.75" customHeight="1">
      <c r="A30" s="13"/>
      <c r="C30" s="85"/>
      <c r="D30" s="90" t="s">
        <v>137</v>
      </c>
      <c r="E30" s="86"/>
      <c r="F30" s="86"/>
      <c r="G30" s="86"/>
      <c r="H30" s="86"/>
      <c r="I30" s="86"/>
      <c r="J30" s="86"/>
      <c r="K30" s="83"/>
      <c r="L30" s="84"/>
      <c r="M30" s="13"/>
    </row>
    <row r="31" spans="1:13" ht="12.75">
      <c r="A31" s="13"/>
      <c r="C31" s="85"/>
      <c r="D31" s="90" t="s">
        <v>123</v>
      </c>
      <c r="E31" s="86"/>
      <c r="F31" s="86"/>
      <c r="G31" s="86"/>
      <c r="H31" s="86"/>
      <c r="I31" s="86"/>
      <c r="J31" s="86"/>
      <c r="K31" s="83"/>
      <c r="L31" s="84"/>
      <c r="M31" s="13"/>
    </row>
    <row r="32" spans="1:13" ht="12.75">
      <c r="A32" s="13"/>
      <c r="D32" s="89"/>
      <c r="K32" s="52"/>
      <c r="L32" s="13"/>
      <c r="M32" s="13"/>
    </row>
    <row r="33" spans="1:13" ht="12.75">
      <c r="A33" s="13"/>
      <c r="K33" s="52"/>
      <c r="L33" s="13"/>
      <c r="M33" s="13"/>
    </row>
    <row r="34" spans="1:13" ht="12.75">
      <c r="A34" s="13"/>
      <c r="K34" s="52"/>
      <c r="L34" s="13"/>
      <c r="M34" s="13"/>
    </row>
    <row r="35" spans="1:13" ht="12.75">
      <c r="A35" s="13"/>
      <c r="K35" s="52"/>
      <c r="L35" s="13"/>
      <c r="M35" s="13"/>
    </row>
    <row r="36" spans="1:13" ht="12.75">
      <c r="A36" s="13"/>
      <c r="D36" s="71"/>
      <c r="K36" s="52"/>
      <c r="L36" s="13"/>
      <c r="M36" s="13"/>
    </row>
    <row r="37" spans="2:11" ht="13.5" thickBot="1">
      <c r="B37" s="13"/>
      <c r="C37" s="13"/>
      <c r="D37" s="13"/>
      <c r="E37" s="13"/>
      <c r="F37" s="12"/>
      <c r="G37" s="13"/>
      <c r="H37" s="13"/>
      <c r="I37" s="13"/>
      <c r="J37" s="13"/>
      <c r="K37" s="13"/>
    </row>
    <row r="38" spans="1:11" ht="28.5" customHeight="1" thickTop="1">
      <c r="A38" s="2"/>
      <c r="B38" s="18" t="s">
        <v>3</v>
      </c>
      <c r="C38" s="14"/>
      <c r="D38" s="14"/>
      <c r="E38" s="14"/>
      <c r="F38" s="15"/>
      <c r="G38" s="16" t="s">
        <v>4</v>
      </c>
      <c r="H38" s="16"/>
      <c r="I38" s="17"/>
      <c r="J38" s="18" t="s">
        <v>34</v>
      </c>
      <c r="K38" s="19"/>
    </row>
    <row r="39" spans="1:11" ht="38.25">
      <c r="A39" s="1"/>
      <c r="B39" s="3" t="s">
        <v>5</v>
      </c>
      <c r="C39" s="4" t="s">
        <v>6</v>
      </c>
      <c r="D39" s="4" t="s">
        <v>7</v>
      </c>
      <c r="E39" s="5" t="s">
        <v>8</v>
      </c>
      <c r="F39" s="3" t="s">
        <v>9</v>
      </c>
      <c r="G39" s="4" t="s">
        <v>10</v>
      </c>
      <c r="H39" s="4" t="s">
        <v>11</v>
      </c>
      <c r="I39" s="5" t="s">
        <v>12</v>
      </c>
      <c r="J39" s="3" t="s">
        <v>13</v>
      </c>
      <c r="K39" s="58" t="s">
        <v>14</v>
      </c>
    </row>
    <row r="40" spans="1:11" ht="121.5" customHeight="1">
      <c r="A40" s="1"/>
      <c r="B40" s="6" t="s">
        <v>15</v>
      </c>
      <c r="C40" s="7" t="s">
        <v>16</v>
      </c>
      <c r="D40" s="7" t="s">
        <v>17</v>
      </c>
      <c r="E40" s="8" t="s">
        <v>18</v>
      </c>
      <c r="F40" s="6" t="s">
        <v>19</v>
      </c>
      <c r="G40" s="7" t="s">
        <v>20</v>
      </c>
      <c r="H40" s="7" t="s">
        <v>21</v>
      </c>
      <c r="I40" s="8" t="s">
        <v>22</v>
      </c>
      <c r="J40" s="6" t="s">
        <v>23</v>
      </c>
      <c r="K40" s="59" t="s">
        <v>37</v>
      </c>
    </row>
    <row r="41" spans="1:11" ht="156.75" customHeight="1">
      <c r="A41" s="35"/>
      <c r="B41" s="30" t="s">
        <v>143</v>
      </c>
      <c r="C41" s="31" t="s">
        <v>144</v>
      </c>
      <c r="D41" s="31" t="s">
        <v>145</v>
      </c>
      <c r="E41" s="32" t="s">
        <v>146</v>
      </c>
      <c r="F41" s="55" t="s">
        <v>27</v>
      </c>
      <c r="G41" s="61" t="s">
        <v>27</v>
      </c>
      <c r="H41" s="63" t="s">
        <v>27</v>
      </c>
      <c r="I41" s="36" t="s">
        <v>109</v>
      </c>
      <c r="J41" s="95" t="s">
        <v>128</v>
      </c>
      <c r="K41" s="37" t="s">
        <v>25</v>
      </c>
    </row>
    <row r="42" spans="1:11" ht="198" customHeight="1">
      <c r="A42" s="35"/>
      <c r="B42" s="30" t="s">
        <v>143</v>
      </c>
      <c r="C42" s="31" t="s">
        <v>62</v>
      </c>
      <c r="D42" s="31" t="s">
        <v>91</v>
      </c>
      <c r="E42" s="32" t="s">
        <v>63</v>
      </c>
      <c r="F42" s="55" t="s">
        <v>27</v>
      </c>
      <c r="G42" s="75" t="s">
        <v>27</v>
      </c>
      <c r="H42" s="63" t="s">
        <v>27</v>
      </c>
      <c r="I42" s="36" t="s">
        <v>102</v>
      </c>
      <c r="J42" s="30" t="s">
        <v>64</v>
      </c>
      <c r="K42" s="37" t="s">
        <v>25</v>
      </c>
    </row>
    <row r="43" spans="1:11" ht="45.75" customHeight="1">
      <c r="A43" s="35"/>
      <c r="B43" s="30" t="s">
        <v>143</v>
      </c>
      <c r="C43" s="31" t="s">
        <v>91</v>
      </c>
      <c r="D43" s="31" t="s">
        <v>42</v>
      </c>
      <c r="E43" s="32" t="s">
        <v>67</v>
      </c>
      <c r="F43" s="55" t="s">
        <v>27</v>
      </c>
      <c r="G43" s="57" t="s">
        <v>25</v>
      </c>
      <c r="H43" s="63" t="s">
        <v>26</v>
      </c>
      <c r="I43" s="36" t="s">
        <v>91</v>
      </c>
      <c r="J43" s="30" t="s">
        <v>64</v>
      </c>
      <c r="K43" s="37" t="s">
        <v>25</v>
      </c>
    </row>
    <row r="44" spans="1:11" ht="86.25" customHeight="1">
      <c r="A44" s="35"/>
      <c r="B44" s="30" t="s">
        <v>143</v>
      </c>
      <c r="C44" s="31" t="s">
        <v>65</v>
      </c>
      <c r="D44" s="31" t="s">
        <v>147</v>
      </c>
      <c r="E44" s="32" t="s">
        <v>66</v>
      </c>
      <c r="F44" s="55" t="s">
        <v>26</v>
      </c>
      <c r="G44" s="57" t="s">
        <v>26</v>
      </c>
      <c r="H44" s="63" t="s">
        <v>26</v>
      </c>
      <c r="I44" s="98" t="s">
        <v>129</v>
      </c>
      <c r="J44" s="30" t="s">
        <v>64</v>
      </c>
      <c r="K44" s="37" t="s">
        <v>43</v>
      </c>
    </row>
    <row r="45" spans="1:11" ht="75" customHeight="1">
      <c r="A45" s="35"/>
      <c r="B45" s="30" t="s">
        <v>148</v>
      </c>
      <c r="C45" s="31" t="s">
        <v>91</v>
      </c>
      <c r="D45" s="31" t="s">
        <v>75</v>
      </c>
      <c r="E45" s="32" t="s">
        <v>68</v>
      </c>
      <c r="F45" s="55" t="s">
        <v>26</v>
      </c>
      <c r="G45" s="57" t="s">
        <v>26</v>
      </c>
      <c r="H45" s="63" t="s">
        <v>26</v>
      </c>
      <c r="I45" s="36" t="s">
        <v>74</v>
      </c>
      <c r="J45" s="30" t="s">
        <v>104</v>
      </c>
      <c r="K45" s="37" t="s">
        <v>24</v>
      </c>
    </row>
    <row r="46" spans="1:11" ht="104.25" customHeight="1">
      <c r="A46" s="35"/>
      <c r="B46" s="30" t="s">
        <v>71</v>
      </c>
      <c r="C46" s="31" t="s">
        <v>72</v>
      </c>
      <c r="D46" s="31" t="s">
        <v>50</v>
      </c>
      <c r="E46" s="32" t="s">
        <v>73</v>
      </c>
      <c r="F46" s="55" t="s">
        <v>26</v>
      </c>
      <c r="G46" s="57" t="s">
        <v>26</v>
      </c>
      <c r="H46" s="63" t="s">
        <v>26</v>
      </c>
      <c r="I46" s="36" t="s">
        <v>51</v>
      </c>
      <c r="J46" s="33" t="s">
        <v>125</v>
      </c>
      <c r="K46" s="37" t="s">
        <v>25</v>
      </c>
    </row>
    <row r="47" spans="1:11" ht="119.25" customHeight="1">
      <c r="A47" s="35"/>
      <c r="B47" s="30" t="s">
        <v>143</v>
      </c>
      <c r="C47" s="31" t="s">
        <v>149</v>
      </c>
      <c r="D47" s="31" t="s">
        <v>150</v>
      </c>
      <c r="E47" s="32" t="s">
        <v>151</v>
      </c>
      <c r="F47" s="55" t="s">
        <v>26</v>
      </c>
      <c r="G47" s="57" t="s">
        <v>26</v>
      </c>
      <c r="H47" s="63" t="s">
        <v>26</v>
      </c>
      <c r="I47" s="36" t="s">
        <v>52</v>
      </c>
      <c r="J47" s="96" t="s">
        <v>130</v>
      </c>
      <c r="K47" s="37" t="s">
        <v>25</v>
      </c>
    </row>
    <row r="48" spans="1:11" ht="221.25" customHeight="1">
      <c r="A48" s="35"/>
      <c r="B48" s="30" t="s">
        <v>143</v>
      </c>
      <c r="C48" s="31" t="s">
        <v>44</v>
      </c>
      <c r="D48" s="31" t="s">
        <v>152</v>
      </c>
      <c r="E48" s="32" t="s">
        <v>63</v>
      </c>
      <c r="F48" s="55" t="s">
        <v>27</v>
      </c>
      <c r="G48" s="57" t="s">
        <v>27</v>
      </c>
      <c r="H48" s="63" t="s">
        <v>27</v>
      </c>
      <c r="I48" s="36" t="s">
        <v>95</v>
      </c>
      <c r="J48" s="95" t="s">
        <v>131</v>
      </c>
      <c r="K48" s="37" t="s">
        <v>25</v>
      </c>
    </row>
    <row r="49" spans="1:11" ht="73.5" customHeight="1">
      <c r="A49" s="35"/>
      <c r="B49" s="30" t="s">
        <v>143</v>
      </c>
      <c r="C49" s="31" t="s">
        <v>153</v>
      </c>
      <c r="D49" s="31" t="s">
        <v>154</v>
      </c>
      <c r="E49" s="32" t="s">
        <v>69</v>
      </c>
      <c r="F49" s="55" t="s">
        <v>26</v>
      </c>
      <c r="G49" s="57" t="s">
        <v>26</v>
      </c>
      <c r="H49" s="63" t="s">
        <v>26</v>
      </c>
      <c r="I49" s="36" t="s">
        <v>70</v>
      </c>
      <c r="J49" s="76" t="s">
        <v>110</v>
      </c>
      <c r="K49" s="37" t="s">
        <v>25</v>
      </c>
    </row>
    <row r="50" spans="1:11" ht="256.5" customHeight="1">
      <c r="A50" s="35"/>
      <c r="B50" s="30" t="s">
        <v>143</v>
      </c>
      <c r="C50" s="31" t="s">
        <v>76</v>
      </c>
      <c r="D50" s="31" t="s">
        <v>77</v>
      </c>
      <c r="E50" s="32" t="s">
        <v>155</v>
      </c>
      <c r="F50" s="55" t="s">
        <v>26</v>
      </c>
      <c r="G50" s="57" t="s">
        <v>26</v>
      </c>
      <c r="H50" s="63" t="s">
        <v>26</v>
      </c>
      <c r="I50" s="36" t="s">
        <v>79</v>
      </c>
      <c r="J50" s="95" t="s">
        <v>132</v>
      </c>
      <c r="K50" s="37" t="s">
        <v>25</v>
      </c>
    </row>
    <row r="51" spans="1:11" ht="87">
      <c r="A51" s="35"/>
      <c r="B51" s="30" t="s">
        <v>91</v>
      </c>
      <c r="C51" s="31" t="s">
        <v>156</v>
      </c>
      <c r="D51" s="31" t="s">
        <v>78</v>
      </c>
      <c r="E51" s="32" t="s">
        <v>155</v>
      </c>
      <c r="F51" s="64" t="s">
        <v>26</v>
      </c>
      <c r="G51" s="57" t="s">
        <v>26</v>
      </c>
      <c r="H51" s="63" t="s">
        <v>26</v>
      </c>
      <c r="I51" s="62" t="s">
        <v>111</v>
      </c>
      <c r="J51" s="74" t="s">
        <v>126</v>
      </c>
      <c r="K51" s="37" t="s">
        <v>25</v>
      </c>
    </row>
    <row r="52" spans="1:11" ht="135.75" customHeight="1">
      <c r="A52" s="35"/>
      <c r="B52" s="30" t="s">
        <v>93</v>
      </c>
      <c r="C52" s="31" t="s">
        <v>157</v>
      </c>
      <c r="D52" s="31" t="s">
        <v>158</v>
      </c>
      <c r="E52" s="32" t="s">
        <v>159</v>
      </c>
      <c r="F52" s="55" t="s">
        <v>25</v>
      </c>
      <c r="G52" s="57" t="s">
        <v>26</v>
      </c>
      <c r="H52" s="77" t="s">
        <v>26</v>
      </c>
      <c r="I52" s="99" t="s">
        <v>112</v>
      </c>
      <c r="J52" s="98" t="s">
        <v>133</v>
      </c>
      <c r="K52" s="37" t="s">
        <v>25</v>
      </c>
    </row>
    <row r="53" spans="1:11" ht="134.25" customHeight="1">
      <c r="A53" s="35"/>
      <c r="B53" s="30" t="s">
        <v>162</v>
      </c>
      <c r="C53" s="31" t="s">
        <v>80</v>
      </c>
      <c r="D53" s="31" t="s">
        <v>161</v>
      </c>
      <c r="E53" s="32" t="s">
        <v>160</v>
      </c>
      <c r="F53" s="55" t="s">
        <v>26</v>
      </c>
      <c r="G53" s="57" t="s">
        <v>26</v>
      </c>
      <c r="H53" s="63" t="s">
        <v>26</v>
      </c>
      <c r="I53" s="36" t="s">
        <v>96</v>
      </c>
      <c r="J53" s="92" t="s">
        <v>118</v>
      </c>
      <c r="K53" s="37" t="s">
        <v>25</v>
      </c>
    </row>
    <row r="54" spans="1:11" ht="343.5" customHeight="1">
      <c r="A54" s="35"/>
      <c r="B54" s="30" t="s">
        <v>93</v>
      </c>
      <c r="C54" s="31" t="s">
        <v>114</v>
      </c>
      <c r="D54" s="31" t="s">
        <v>113</v>
      </c>
      <c r="E54" s="32" t="s">
        <v>81</v>
      </c>
      <c r="F54" s="55" t="s">
        <v>26</v>
      </c>
      <c r="G54" s="57" t="s">
        <v>25</v>
      </c>
      <c r="H54" s="63" t="s">
        <v>25</v>
      </c>
      <c r="I54" s="36" t="s">
        <v>163</v>
      </c>
      <c r="J54" s="65" t="s">
        <v>105</v>
      </c>
      <c r="K54" s="37" t="s">
        <v>25</v>
      </c>
    </row>
    <row r="55" spans="1:11" ht="110.25" customHeight="1">
      <c r="A55" s="35"/>
      <c r="B55" s="30" t="s">
        <v>93</v>
      </c>
      <c r="C55" s="31" t="s">
        <v>94</v>
      </c>
      <c r="D55" s="31" t="s">
        <v>82</v>
      </c>
      <c r="E55" s="32" t="s">
        <v>91</v>
      </c>
      <c r="F55" s="55" t="s">
        <v>25</v>
      </c>
      <c r="G55" s="57" t="s">
        <v>25</v>
      </c>
      <c r="H55" s="63" t="s">
        <v>25</v>
      </c>
      <c r="I55" s="36" t="s">
        <v>64</v>
      </c>
      <c r="J55" s="76" t="s">
        <v>83</v>
      </c>
      <c r="K55" s="37" t="s">
        <v>25</v>
      </c>
    </row>
    <row r="56" spans="1:11" ht="225.75" customHeight="1">
      <c r="A56" s="35"/>
      <c r="B56" s="30" t="s">
        <v>92</v>
      </c>
      <c r="C56" s="31" t="s">
        <v>84</v>
      </c>
      <c r="D56" s="31" t="s">
        <v>53</v>
      </c>
      <c r="E56" s="32" t="s">
        <v>45</v>
      </c>
      <c r="F56" s="55" t="s">
        <v>27</v>
      </c>
      <c r="G56" s="56" t="s">
        <v>26</v>
      </c>
      <c r="H56" s="63" t="s">
        <v>27</v>
      </c>
      <c r="I56" s="36" t="s">
        <v>97</v>
      </c>
      <c r="J56" s="97" t="s">
        <v>134</v>
      </c>
      <c r="K56" s="37" t="s">
        <v>25</v>
      </c>
    </row>
    <row r="57" spans="1:11" ht="162.75" customHeight="1">
      <c r="A57" s="35"/>
      <c r="B57" s="30" t="s">
        <v>92</v>
      </c>
      <c r="C57" s="31" t="s">
        <v>64</v>
      </c>
      <c r="D57" s="31" t="s">
        <v>46</v>
      </c>
      <c r="E57" s="32" t="s">
        <v>85</v>
      </c>
      <c r="F57" s="55" t="s">
        <v>27</v>
      </c>
      <c r="G57" s="57" t="s">
        <v>25</v>
      </c>
      <c r="H57" s="63" t="s">
        <v>26</v>
      </c>
      <c r="I57" s="36" t="s">
        <v>98</v>
      </c>
      <c r="J57" s="30" t="s">
        <v>64</v>
      </c>
      <c r="K57" s="37" t="s">
        <v>25</v>
      </c>
    </row>
    <row r="58" spans="1:11" ht="223.5" customHeight="1">
      <c r="A58" s="35"/>
      <c r="B58" s="30" t="s">
        <v>54</v>
      </c>
      <c r="C58" s="31" t="s">
        <v>64</v>
      </c>
      <c r="D58" s="31" t="s">
        <v>55</v>
      </c>
      <c r="E58" s="32" t="s">
        <v>86</v>
      </c>
      <c r="F58" s="55" t="s">
        <v>27</v>
      </c>
      <c r="G58" s="57" t="s">
        <v>26</v>
      </c>
      <c r="H58" s="63" t="s">
        <v>27</v>
      </c>
      <c r="I58" s="36" t="s">
        <v>103</v>
      </c>
      <c r="J58" s="33" t="s">
        <v>64</v>
      </c>
      <c r="K58" s="37" t="s">
        <v>25</v>
      </c>
    </row>
    <row r="59" spans="1:11" ht="166.5" customHeight="1">
      <c r="A59" s="35"/>
      <c r="B59" s="30" t="s">
        <v>47</v>
      </c>
      <c r="C59" s="31" t="s">
        <v>64</v>
      </c>
      <c r="D59" s="31" t="s">
        <v>87</v>
      </c>
      <c r="E59" s="32" t="s">
        <v>88</v>
      </c>
      <c r="F59" s="55" t="s">
        <v>27</v>
      </c>
      <c r="G59" s="57" t="s">
        <v>27</v>
      </c>
      <c r="H59" s="94" t="s">
        <v>27</v>
      </c>
      <c r="I59" s="36" t="s">
        <v>101</v>
      </c>
      <c r="J59" s="74" t="s">
        <v>142</v>
      </c>
      <c r="K59" s="37" t="s">
        <v>25</v>
      </c>
    </row>
    <row r="60" spans="1:11" ht="88.5" customHeight="1">
      <c r="A60" s="35"/>
      <c r="B60" s="33" t="s">
        <v>143</v>
      </c>
      <c r="C60" s="65" t="s">
        <v>164</v>
      </c>
      <c r="D60" s="66" t="s">
        <v>89</v>
      </c>
      <c r="E60" s="67" t="s">
        <v>165</v>
      </c>
      <c r="F60" s="68" t="s">
        <v>26</v>
      </c>
      <c r="G60" s="56" t="s">
        <v>26</v>
      </c>
      <c r="H60" s="69" t="s">
        <v>26</v>
      </c>
      <c r="I60" s="70" t="s">
        <v>90</v>
      </c>
      <c r="J60" s="74" t="s">
        <v>115</v>
      </c>
      <c r="K60" s="66" t="s">
        <v>25</v>
      </c>
    </row>
    <row r="61" spans="1:11" ht="203.25" customHeight="1" thickBot="1">
      <c r="A61" s="35"/>
      <c r="B61" s="65" t="s">
        <v>117</v>
      </c>
      <c r="C61" s="34" t="s">
        <v>48</v>
      </c>
      <c r="D61" s="93" t="s">
        <v>119</v>
      </c>
      <c r="E61" s="60" t="s">
        <v>48</v>
      </c>
      <c r="F61" s="55" t="s">
        <v>26</v>
      </c>
      <c r="G61" s="61" t="s">
        <v>26</v>
      </c>
      <c r="H61" s="63" t="s">
        <v>26</v>
      </c>
      <c r="I61" s="62" t="s">
        <v>120</v>
      </c>
      <c r="J61" s="74" t="s">
        <v>141</v>
      </c>
      <c r="K61" s="38" t="s">
        <v>25</v>
      </c>
    </row>
    <row r="62" spans="1:11" ht="12.75" thickTop="1">
      <c r="A62" s="9"/>
      <c r="B62" s="1"/>
      <c r="C62" s="10"/>
      <c r="D62" s="10"/>
      <c r="E62" s="10"/>
      <c r="F62" s="11"/>
      <c r="G62" s="11"/>
      <c r="H62" s="11"/>
      <c r="I62" s="11"/>
      <c r="J62" s="1"/>
      <c r="K62" s="10"/>
    </row>
    <row r="63" spans="1:11" ht="15">
      <c r="A63" s="9"/>
      <c r="B63" s="54" t="s">
        <v>28</v>
      </c>
      <c r="C63" s="52" t="s">
        <v>29</v>
      </c>
      <c r="D63" s="52"/>
      <c r="E63" s="52"/>
      <c r="F63" s="52"/>
      <c r="G63" s="52"/>
      <c r="H63" s="51"/>
      <c r="I63" s="52"/>
      <c r="J63" s="52"/>
      <c r="K63" s="1"/>
    </row>
    <row r="64" spans="1:11" ht="15">
      <c r="A64" s="9"/>
      <c r="B64" s="53"/>
      <c r="C64" s="52" t="s">
        <v>30</v>
      </c>
      <c r="D64" s="52"/>
      <c r="E64" s="52"/>
      <c r="F64" s="52"/>
      <c r="G64" s="52"/>
      <c r="H64" s="51"/>
      <c r="I64" s="52"/>
      <c r="J64" s="52"/>
      <c r="K64" s="1"/>
    </row>
    <row r="65" spans="1:11" ht="15">
      <c r="A65" s="9"/>
      <c r="B65" s="53"/>
      <c r="C65" s="52"/>
      <c r="D65" s="52"/>
      <c r="E65" s="52"/>
      <c r="F65" s="52"/>
      <c r="G65" s="52"/>
      <c r="H65" s="51"/>
      <c r="I65" s="52"/>
      <c r="J65" s="52"/>
      <c r="K65" s="1"/>
    </row>
    <row r="66" spans="1:11" ht="15" hidden="1">
      <c r="A66" s="9"/>
      <c r="B66" s="53"/>
      <c r="C66" s="52"/>
      <c r="D66" s="52"/>
      <c r="E66" s="52"/>
      <c r="F66" s="52"/>
      <c r="G66" s="52"/>
      <c r="H66" s="51"/>
      <c r="I66" s="52"/>
      <c r="J66" s="52"/>
      <c r="K66" s="1"/>
    </row>
    <row r="67" spans="1:11" ht="12" hidden="1">
      <c r="A67" s="9"/>
      <c r="B67" s="1"/>
      <c r="C67" s="1"/>
      <c r="D67" s="1"/>
      <c r="E67" s="1"/>
      <c r="F67" s="12"/>
      <c r="G67" s="12"/>
      <c r="H67" s="12"/>
      <c r="I67" s="12"/>
      <c r="J67" s="1"/>
      <c r="K67" s="1"/>
    </row>
    <row r="68" spans="1:11" ht="12.75" hidden="1">
      <c r="A68" s="9"/>
      <c r="B68" s="1"/>
      <c r="C68" s="50" t="s">
        <v>24</v>
      </c>
      <c r="D68" s="50" t="s">
        <v>25</v>
      </c>
      <c r="E68" s="50" t="s">
        <v>26</v>
      </c>
      <c r="F68" s="50" t="s">
        <v>27</v>
      </c>
      <c r="G68" s="12"/>
      <c r="H68" s="12"/>
      <c r="I68" s="12"/>
      <c r="J68" s="1"/>
      <c r="K68" s="1"/>
    </row>
    <row r="69" spans="1:11" ht="12.75" hidden="1">
      <c r="A69" s="9"/>
      <c r="B69" s="49" t="s">
        <v>27</v>
      </c>
      <c r="C69" s="27">
        <v>4</v>
      </c>
      <c r="D69" s="25">
        <v>8</v>
      </c>
      <c r="E69" s="24">
        <v>12</v>
      </c>
      <c r="F69" s="23">
        <v>16</v>
      </c>
      <c r="G69" s="12"/>
      <c r="H69" s="12"/>
      <c r="I69" s="12"/>
      <c r="J69" s="1"/>
      <c r="K69" s="1"/>
    </row>
    <row r="70" spans="1:11" ht="12.75" hidden="1">
      <c r="A70" s="9"/>
      <c r="B70" s="49" t="s">
        <v>26</v>
      </c>
      <c r="C70" s="27">
        <v>3</v>
      </c>
      <c r="D70" s="25">
        <v>6</v>
      </c>
      <c r="E70" s="26">
        <v>9</v>
      </c>
      <c r="F70" s="23">
        <v>12</v>
      </c>
      <c r="G70" s="12"/>
      <c r="H70" s="12"/>
      <c r="I70" s="12"/>
      <c r="J70" s="1"/>
      <c r="K70" s="1"/>
    </row>
    <row r="71" spans="1:11" ht="12.75" hidden="1">
      <c r="A71" s="9"/>
      <c r="B71" s="49" t="s">
        <v>25</v>
      </c>
      <c r="C71" s="27">
        <v>2</v>
      </c>
      <c r="D71" s="27">
        <v>4</v>
      </c>
      <c r="E71" s="26">
        <v>6</v>
      </c>
      <c r="F71" s="25">
        <v>8</v>
      </c>
      <c r="G71" s="12"/>
      <c r="H71" s="12"/>
      <c r="I71" s="12"/>
      <c r="J71" s="1"/>
      <c r="K71" s="1"/>
    </row>
    <row r="72" spans="1:11" ht="12.75" hidden="1">
      <c r="A72" s="9"/>
      <c r="B72" s="49" t="s">
        <v>24</v>
      </c>
      <c r="C72" s="27">
        <v>1</v>
      </c>
      <c r="D72" s="27">
        <v>2</v>
      </c>
      <c r="E72" s="28">
        <v>3</v>
      </c>
      <c r="F72" s="27">
        <v>4</v>
      </c>
      <c r="G72" s="12"/>
      <c r="H72" s="12"/>
      <c r="I72" s="12"/>
      <c r="J72" s="1"/>
      <c r="K72" s="1"/>
    </row>
    <row r="73" spans="1:11" ht="12" hidden="1">
      <c r="A73" s="9"/>
      <c r="B73" s="13"/>
      <c r="C73" s="12"/>
      <c r="D73" s="12"/>
      <c r="E73" s="13"/>
      <c r="F73" s="12"/>
      <c r="G73" s="12"/>
      <c r="H73" s="12"/>
      <c r="I73" s="12"/>
      <c r="J73" s="1"/>
      <c r="K73" s="1"/>
    </row>
    <row r="74" spans="1:11" ht="12" hidden="1">
      <c r="A74" s="9"/>
      <c r="B74" s="1"/>
      <c r="C74" s="1"/>
      <c r="D74" s="1"/>
      <c r="E74" s="1"/>
      <c r="F74" s="12"/>
      <c r="G74" s="12"/>
      <c r="H74" s="12"/>
      <c r="I74" s="12"/>
      <c r="J74" s="1"/>
      <c r="K74" s="1"/>
    </row>
    <row r="75" spans="1:11" ht="12" hidden="1">
      <c r="A75" s="9"/>
      <c r="B75" s="1"/>
      <c r="C75" s="1"/>
      <c r="D75" s="1"/>
      <c r="E75" s="1"/>
      <c r="F75" s="12"/>
      <c r="G75" s="12"/>
      <c r="H75" s="12"/>
      <c r="I75" s="12"/>
      <c r="J75" s="1"/>
      <c r="K75" s="1"/>
    </row>
    <row r="76" spans="1:11" ht="12" hidden="1">
      <c r="A76" s="9"/>
      <c r="B76" s="1"/>
      <c r="C76" s="1"/>
      <c r="D76" s="1"/>
      <c r="E76" s="1"/>
      <c r="F76" s="12" t="s">
        <v>24</v>
      </c>
      <c r="G76" s="12"/>
      <c r="H76" s="22">
        <f>IF(F56="",0,IF(F56="Very low",1,IF(F56="Low",2,IF(F56="Medium",3,IF(F56="High",4,F58)))))</f>
        <v>4</v>
      </c>
      <c r="I76" s="22">
        <f>IF(G56="",0,IF(G56="Very low",1,IF(G56="Low",2,IF(G56="Medium",3,IF(G56="High",4,G58)))))</f>
        <v>3</v>
      </c>
      <c r="J76" s="29">
        <f>IF(H76*I76=0,"",IF(H76*I76&gt;0.5,H76*I76))</f>
        <v>12</v>
      </c>
      <c r="K76" s="1" t="str">
        <f>IF(J76="","",IF(J76&lt;5,"Low",IF(J76&lt;11,"Medium",IF(J76&gt;11,"High"))))</f>
        <v>High</v>
      </c>
    </row>
    <row r="77" spans="1:11" ht="12" hidden="1">
      <c r="A77" s="9"/>
      <c r="B77" s="1"/>
      <c r="C77" s="1"/>
      <c r="D77" s="1"/>
      <c r="E77" s="1"/>
      <c r="F77" s="12" t="s">
        <v>25</v>
      </c>
      <c r="G77" s="12"/>
      <c r="H77" s="22">
        <f>IF(F58="",0,IF(F58="Very low",1,IF(F58="Low",2,IF(F58="Medium",3,IF(F58="High",4,#REF!)))))</f>
        <v>4</v>
      </c>
      <c r="I77" s="22">
        <f>IF(G58="",0,IF(G58="Very low",1,IF(G58="Low",2,IF(G58="Medium",3,IF(G58="High",4,#REF!)))))</f>
        <v>3</v>
      </c>
      <c r="J77" s="29">
        <f aca="true" t="shared" si="0" ref="J77:J95">IF(H77*I77=0,"",IF(H77*I77&gt;0.5,H77*I77))</f>
        <v>12</v>
      </c>
      <c r="K77" s="1" t="str">
        <f aca="true" t="shared" si="1" ref="K77:K95">IF(J77="","",IF(J77&lt;5,"Low",IF(J77&lt;11,"Medium",IF(J77&gt;11,"High"))))</f>
        <v>High</v>
      </c>
    </row>
    <row r="78" spans="1:11" ht="12" hidden="1">
      <c r="A78" s="9"/>
      <c r="B78" s="1"/>
      <c r="C78" s="1"/>
      <c r="D78" s="1"/>
      <c r="E78" s="1"/>
      <c r="F78" s="12" t="s">
        <v>26</v>
      </c>
      <c r="G78" s="12"/>
      <c r="H78" s="22" t="e">
        <f>IF(#REF!="",0,IF(#REF!="Very low",1,IF(#REF!="Low",2,IF(#REF!="Medium",3,IF(#REF!="High",4,F41)))))</f>
        <v>#REF!</v>
      </c>
      <c r="I78" s="22" t="e">
        <f>IF(#REF!="",0,IF(#REF!="Very low",1,IF(#REF!="Low",2,IF(#REF!="Medium",3,IF(#REF!="High",4,G41)))))</f>
        <v>#REF!</v>
      </c>
      <c r="J78" s="29" t="e">
        <f t="shared" si="0"/>
        <v>#REF!</v>
      </c>
      <c r="K78" s="1" t="e">
        <f t="shared" si="1"/>
        <v>#REF!</v>
      </c>
    </row>
    <row r="79" spans="1:11" ht="12" hidden="1">
      <c r="A79" s="9"/>
      <c r="B79" s="1"/>
      <c r="C79" s="1"/>
      <c r="D79" s="1"/>
      <c r="E79" s="1"/>
      <c r="F79" s="12" t="s">
        <v>27</v>
      </c>
      <c r="G79" s="12"/>
      <c r="H79" s="22">
        <f>IF(F41="",0,IF(F41="Very low",1,IF(F41="Low",2,IF(F41="Medium",3,IF(F41="High",4,#REF!)))))</f>
        <v>4</v>
      </c>
      <c r="I79" s="22">
        <f>IF(G41="",0,IF(G41="Very low",1,IF(G41="Low",2,IF(G41="Medium",3,IF(G41="High",4,#REF!)))))</f>
        <v>4</v>
      </c>
      <c r="J79" s="29">
        <f t="shared" si="0"/>
        <v>16</v>
      </c>
      <c r="K79" s="1" t="str">
        <f t="shared" si="1"/>
        <v>High</v>
      </c>
    </row>
    <row r="80" spans="1:11" ht="12"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t="12" hidden="1">
      <c r="A81" s="9"/>
      <c r="B81" s="1"/>
      <c r="C81" s="1"/>
      <c r="D81" s="1"/>
      <c r="E81" s="1"/>
      <c r="F81" s="12"/>
      <c r="G81" s="12"/>
      <c r="H81" s="22" t="e">
        <f>IF(#REF!="",0,IF(#REF!="Very low",1,IF(#REF!="Low",2,IF(#REF!="Medium",3,IF(#REF!="High",4,F47)))))</f>
        <v>#REF!</v>
      </c>
      <c r="I81" s="22" t="e">
        <f>IF(#REF!="",0,IF(#REF!="Very low",1,IF(#REF!="Low",2,IF(#REF!="Medium",3,IF(#REF!="High",4,G47)))))</f>
        <v>#REF!</v>
      </c>
      <c r="J81" s="29" t="e">
        <f t="shared" si="0"/>
        <v>#REF!</v>
      </c>
      <c r="K81" s="1" t="e">
        <f t="shared" si="1"/>
        <v>#REF!</v>
      </c>
    </row>
    <row r="82" spans="1:11" ht="12" hidden="1">
      <c r="A82" s="9"/>
      <c r="B82" s="1"/>
      <c r="C82" s="1"/>
      <c r="D82" s="1"/>
      <c r="E82" s="1"/>
      <c r="F82" s="12"/>
      <c r="G82" s="12"/>
      <c r="H82" s="22">
        <f>IF(F47="",0,IF(F47="Very low",1,IF(F47="Low",2,IF(F47="Medium",3,IF(F47="High",4,F48)))))</f>
        <v>3</v>
      </c>
      <c r="I82" s="22">
        <f>IF(G47="",0,IF(G47="Very low",1,IF(G47="Low",2,IF(G47="Medium",3,IF(G47="High",4,G48)))))</f>
        <v>3</v>
      </c>
      <c r="J82" s="29">
        <f t="shared" si="0"/>
        <v>9</v>
      </c>
      <c r="K82" s="1" t="str">
        <f t="shared" si="1"/>
        <v>Medium</v>
      </c>
    </row>
    <row r="83" spans="1:11" ht="12" hidden="1">
      <c r="A83" s="9"/>
      <c r="B83" s="1"/>
      <c r="C83" s="1"/>
      <c r="D83" s="1"/>
      <c r="E83" s="1"/>
      <c r="F83" s="12"/>
      <c r="G83" s="12"/>
      <c r="H83" s="22">
        <f>IF(F48="",0,IF(F48="Very low",1,IF(F48="Low",2,IF(F48="Medium",3,IF(F48="High",4,#REF!)))))</f>
        <v>4</v>
      </c>
      <c r="I83" s="22">
        <f>IF(G48="",0,IF(G48="Very low",1,IF(G48="Low",2,IF(G48="Medium",3,IF(G48="High",4,#REF!)))))</f>
        <v>4</v>
      </c>
      <c r="J83" s="29">
        <f t="shared" si="0"/>
        <v>16</v>
      </c>
      <c r="K83" s="1" t="str">
        <f t="shared" si="1"/>
        <v>High</v>
      </c>
    </row>
    <row r="84" spans="1:11" ht="12" hidden="1">
      <c r="A84" s="9"/>
      <c r="B84" s="1"/>
      <c r="C84" s="12" t="s">
        <v>24</v>
      </c>
      <c r="D84" s="12" t="s">
        <v>25</v>
      </c>
      <c r="E84" s="12" t="s">
        <v>26</v>
      </c>
      <c r="F84" s="12" t="s">
        <v>27</v>
      </c>
      <c r="G84" s="12"/>
      <c r="H84" s="22" t="e">
        <f>IF(#REF!="",0,IF(#REF!="Very low",1,IF(#REF!="Low",2,IF(#REF!="Medium",3,IF(#REF!="High",4,#REF!)))))</f>
        <v>#REF!</v>
      </c>
      <c r="I84" s="22" t="e">
        <f>IF(#REF!="",0,IF(#REF!="Very low",1,IF(#REF!="Low",2,IF(#REF!="Medium",3,IF(#REF!="High",4,#REF!)))))</f>
        <v>#REF!</v>
      </c>
      <c r="J84" s="29" t="e">
        <f t="shared" si="0"/>
        <v>#REF!</v>
      </c>
      <c r="K84" s="1" t="e">
        <f t="shared" si="1"/>
        <v>#REF!</v>
      </c>
    </row>
    <row r="85" spans="1:11" ht="12" hidden="1">
      <c r="A85" s="9"/>
      <c r="B85" s="12" t="s">
        <v>24</v>
      </c>
      <c r="C85" s="27">
        <v>1</v>
      </c>
      <c r="D85" s="27">
        <v>2</v>
      </c>
      <c r="E85" s="28">
        <v>3</v>
      </c>
      <c r="F85" s="27">
        <v>4</v>
      </c>
      <c r="G85" s="12"/>
      <c r="H85" s="22" t="e">
        <f>IF(#REF!="",0,IF(#REF!="Very low",1,IF(#REF!="Low",2,IF(#REF!="Medium",3,IF(#REF!="High",4,F50)))))</f>
        <v>#REF!</v>
      </c>
      <c r="I85" s="22" t="e">
        <f>IF(#REF!="",0,IF(#REF!="Very low",1,IF(#REF!="Low",2,IF(#REF!="Medium",3,IF(#REF!="High",4,G50)))))</f>
        <v>#REF!</v>
      </c>
      <c r="J85" s="29" t="e">
        <f t="shared" si="0"/>
        <v>#REF!</v>
      </c>
      <c r="K85" s="1" t="e">
        <f t="shared" si="1"/>
        <v>#REF!</v>
      </c>
    </row>
    <row r="86" spans="1:11" ht="12" hidden="1">
      <c r="A86" s="9"/>
      <c r="B86" s="12" t="s">
        <v>25</v>
      </c>
      <c r="C86" s="27">
        <v>2</v>
      </c>
      <c r="D86" s="27">
        <v>4</v>
      </c>
      <c r="E86" s="26">
        <v>6</v>
      </c>
      <c r="F86" s="25">
        <v>8</v>
      </c>
      <c r="G86" s="12"/>
      <c r="H86" s="22">
        <f>IF(F50="",0,IF(F50="Very low",1,IF(F50="Low",2,IF(F50="Medium",3,IF(F50="High",4,#REF!)))))</f>
        <v>3</v>
      </c>
      <c r="I86" s="22">
        <f>IF(G50="",0,IF(G50="Very low",1,IF(G50="Low",2,IF(G50="Medium",3,IF(G50="High",4,#REF!)))))</f>
        <v>3</v>
      </c>
      <c r="J86" s="29">
        <f t="shared" si="0"/>
        <v>9</v>
      </c>
      <c r="K86" s="1" t="str">
        <f t="shared" si="1"/>
        <v>Medium</v>
      </c>
    </row>
    <row r="87" spans="1:11" ht="12" hidden="1">
      <c r="A87" s="9"/>
      <c r="B87" s="12" t="s">
        <v>26</v>
      </c>
      <c r="C87" s="27">
        <v>3</v>
      </c>
      <c r="D87" s="25">
        <v>6</v>
      </c>
      <c r="E87" s="26">
        <v>9</v>
      </c>
      <c r="F87" s="23">
        <v>12</v>
      </c>
      <c r="G87" s="12"/>
      <c r="H87" s="22" t="e">
        <f>IF(#REF!="",0,IF(#REF!="Very low",1,IF(#REF!="Low",2,IF(#REF!="Medium",3,IF(#REF!="High",4,#REF!)))))</f>
        <v>#REF!</v>
      </c>
      <c r="I87" s="22" t="e">
        <f>IF(#REF!="",0,IF(#REF!="Very low",1,IF(#REF!="Low",2,IF(#REF!="Medium",3,IF(#REF!="High",4,#REF!)))))</f>
        <v>#REF!</v>
      </c>
      <c r="J87" s="29" t="e">
        <f t="shared" si="0"/>
        <v>#REF!</v>
      </c>
      <c r="K87" s="1" t="e">
        <f t="shared" si="1"/>
        <v>#REF!</v>
      </c>
    </row>
    <row r="88" spans="1:11" ht="12" hidden="1">
      <c r="A88" s="9"/>
      <c r="B88" s="12" t="s">
        <v>27</v>
      </c>
      <c r="C88" s="27">
        <v>4</v>
      </c>
      <c r="D88" s="25">
        <v>8</v>
      </c>
      <c r="E88" s="24">
        <v>12</v>
      </c>
      <c r="F88" s="23">
        <v>16</v>
      </c>
      <c r="G88" s="12"/>
      <c r="H88" s="22" t="e">
        <f>IF(#REF!="",0,IF(#REF!="Very low",1,IF(#REF!="Low",2,IF(#REF!="Medium",3,IF(#REF!="High",4,#REF!)))))</f>
        <v>#REF!</v>
      </c>
      <c r="I88" s="22" t="e">
        <f>IF(#REF!="",0,IF(#REF!="Very low",1,IF(#REF!="Low",2,IF(#REF!="Medium",3,IF(#REF!="High",4,#REF!)))))</f>
        <v>#REF!</v>
      </c>
      <c r="J88" s="29" t="e">
        <f t="shared" si="0"/>
        <v>#REF!</v>
      </c>
      <c r="K88" s="1" t="e">
        <f t="shared" si="1"/>
        <v>#REF!</v>
      </c>
    </row>
    <row r="89" spans="1:11" ht="12" hidden="1">
      <c r="A89" s="9"/>
      <c r="B89" s="12"/>
      <c r="C89" s="12"/>
      <c r="D89" s="12"/>
      <c r="F89" s="12"/>
      <c r="G89" s="12"/>
      <c r="H89" s="22" t="e">
        <f>IF(#REF!="",0,IF(#REF!="Very low",1,IF(#REF!="Low",2,IF(#REF!="Medium",3,IF(#REF!="High",4,#REF!)))))</f>
        <v>#REF!</v>
      </c>
      <c r="I89" s="22" t="e">
        <f>IF(#REF!="",0,IF(#REF!="Very low",1,IF(#REF!="Low",2,IF(#REF!="Medium",3,IF(#REF!="High",4,#REF!)))))</f>
        <v>#REF!</v>
      </c>
      <c r="J89" s="29" t="e">
        <f t="shared" si="0"/>
        <v>#REF!</v>
      </c>
      <c r="K89" s="1" t="e">
        <f t="shared" si="1"/>
        <v>#REF!</v>
      </c>
    </row>
    <row r="90" spans="1:11" ht="12" hidden="1">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t="12" hidden="1">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t="12" hidden="1">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t="12" hidden="1">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t="12" hidden="1">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t="12" hidden="1">
      <c r="A95" s="9"/>
      <c r="B95" s="1"/>
      <c r="C95" s="1"/>
      <c r="D95" s="1"/>
      <c r="E95" s="1"/>
      <c r="F95" s="12"/>
      <c r="G95" s="12"/>
      <c r="H95" s="22" t="e">
        <f>IF(#REF!="",0,IF(#REF!="Very low",1,IF(#REF!="Low",2,IF(#REF!="Medium",3,IF(#REF!="High",4,F62)))))</f>
        <v>#REF!</v>
      </c>
      <c r="I95" s="22" t="e">
        <f>IF(#REF!="",0,IF(#REF!="Very low",1,IF(#REF!="Low",2,IF(#REF!="Medium",3,IF(#REF!="High",4,G62)))))</f>
        <v>#REF!</v>
      </c>
      <c r="J95" s="29" t="e">
        <f t="shared" si="0"/>
        <v>#REF!</v>
      </c>
      <c r="K95" s="1" t="e">
        <f t="shared" si="1"/>
        <v>#REF!</v>
      </c>
    </row>
    <row r="96" spans="1:11" ht="12" hidden="1">
      <c r="A96" s="9"/>
      <c r="B96" s="1"/>
      <c r="C96" s="1"/>
      <c r="D96" s="1"/>
      <c r="E96" s="1"/>
      <c r="F96" s="12"/>
      <c r="G96" s="12"/>
      <c r="H96" s="12"/>
      <c r="I96" s="12"/>
      <c r="J96" s="1"/>
      <c r="K96" s="1"/>
    </row>
    <row r="97" spans="1:11" ht="12" hidden="1">
      <c r="A97" s="1"/>
      <c r="B97" s="1"/>
      <c r="C97" s="1"/>
      <c r="D97" s="1"/>
      <c r="E97" s="1"/>
      <c r="F97" s="12"/>
      <c r="G97" s="12"/>
      <c r="H97" s="12"/>
      <c r="I97" s="12"/>
      <c r="J97" s="1"/>
      <c r="K97" s="1"/>
    </row>
    <row r="98" spans="1:11" ht="12" hidden="1">
      <c r="A98" s="1"/>
      <c r="B98" s="1"/>
      <c r="C98" s="1"/>
      <c r="D98" s="1"/>
      <c r="E98" s="1"/>
      <c r="F98" s="12"/>
      <c r="G98" s="12"/>
      <c r="H98" s="12"/>
      <c r="I98" s="12"/>
      <c r="J98" s="1"/>
      <c r="K98" s="1"/>
    </row>
    <row r="99" spans="1:11" ht="12" hidden="1">
      <c r="A99" s="1"/>
      <c r="B99" s="1"/>
      <c r="C99" s="1"/>
      <c r="D99" s="1"/>
      <c r="E99" s="1"/>
      <c r="F99" s="12"/>
      <c r="G99" s="12"/>
      <c r="H99" s="12"/>
      <c r="I99" s="12"/>
      <c r="J99" s="1"/>
      <c r="K99" s="1"/>
    </row>
    <row r="133" ht="13.5" customHeight="1"/>
  </sheetData>
  <sheetProtection selectLockedCells="1"/>
  <mergeCells count="5">
    <mergeCell ref="F14:J14"/>
    <mergeCell ref="F6:J6"/>
    <mergeCell ref="F8:J8"/>
    <mergeCell ref="F10:J10"/>
    <mergeCell ref="F12:J12"/>
  </mergeCells>
  <dataValidations count="2">
    <dataValidation type="list" allowBlank="1" showInputMessage="1" showErrorMessage="1" sqref="F52:G61 F41:G50">
      <formula1>$F$76:$F$80</formula1>
    </dataValidation>
    <dataValidation type="list" allowBlank="1" showInputMessage="1" showErrorMessage="1" sqref="F51:G51">
      <formula1>$F$75:$F$80</formula1>
    </dataValidation>
  </dataValidations>
  <printOptions/>
  <pageMargins left="0.7480314960629921" right="0.7480314960629921" top="1.52" bottom="0.984251968503937" header="0.5118110236220472" footer="0.5118110236220472"/>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Wallis, Tracy</cp:lastModifiedBy>
  <cp:lastPrinted>2013-01-11T14:07:52Z</cp:lastPrinted>
  <dcterms:created xsi:type="dcterms:W3CDTF">2005-05-04T08:30:35Z</dcterms:created>
  <dcterms:modified xsi:type="dcterms:W3CDTF">2022-05-26T13:04:26Z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