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twallis\Desktop\Withdrawn\"/>
    </mc:Choice>
  </mc:AlternateContent>
  <xr:revisionPtr revIDLastSave="0" documentId="8_{10DE1639-2789-4DE5-A1DA-B47496FF1B14}" xr6:coauthVersionLast="47" xr6:coauthVersionMax="47" xr10:uidLastSave="{00000000-0000-0000-0000-000000000000}"/>
  <bookViews>
    <workbookView xWindow="-110" yWindow="-110" windowWidth="19420" windowHeight="10420"/>
  </bookViews>
  <sheets>
    <sheet name="Standard Permit GRA1" sheetId="1" r:id="rId1"/>
  </sheets>
  <definedNames>
    <definedName name="_xlnm.Print_Titles" localSheetId="0">'Standard Permit GRA1'!$38:$40</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1" l="1"/>
  <c r="I95" i="1"/>
  <c r="H94" i="1"/>
  <c r="I94" i="1"/>
  <c r="J94" i="1"/>
  <c r="K94" i="1"/>
  <c r="H93" i="1"/>
  <c r="J93" i="1"/>
  <c r="K93" i="1"/>
  <c r="I93" i="1"/>
  <c r="H92" i="1"/>
  <c r="I92" i="1"/>
  <c r="H91" i="1"/>
  <c r="I91" i="1"/>
  <c r="H90" i="1"/>
  <c r="I90" i="1"/>
  <c r="H89" i="1"/>
  <c r="I89" i="1"/>
  <c r="H88" i="1"/>
  <c r="I88" i="1"/>
  <c r="H87" i="1"/>
  <c r="J87" i="1"/>
  <c r="K87" i="1"/>
  <c r="I87" i="1"/>
  <c r="H86" i="1"/>
  <c r="I86" i="1"/>
  <c r="H85" i="1"/>
  <c r="J85" i="1"/>
  <c r="K85" i="1"/>
  <c r="I85" i="1"/>
  <c r="H84" i="1"/>
  <c r="I84" i="1"/>
  <c r="H83" i="1"/>
  <c r="J83" i="1"/>
  <c r="K83" i="1"/>
  <c r="I83" i="1"/>
  <c r="H82" i="1"/>
  <c r="I82" i="1"/>
  <c r="J82" i="1"/>
  <c r="K82" i="1"/>
  <c r="H81" i="1"/>
  <c r="I81" i="1"/>
  <c r="H80" i="1"/>
  <c r="I80" i="1"/>
  <c r="I79" i="1"/>
  <c r="H79" i="1"/>
  <c r="I78" i="1"/>
  <c r="H78" i="1"/>
  <c r="J78" i="1"/>
  <c r="K78" i="1"/>
  <c r="H77" i="1"/>
  <c r="I77" i="1"/>
  <c r="H76" i="1"/>
  <c r="I76" i="1"/>
  <c r="J76" i="1"/>
  <c r="K76" i="1"/>
  <c r="J92" i="1"/>
  <c r="K92" i="1"/>
  <c r="J79" i="1"/>
  <c r="K79" i="1"/>
  <c r="J90" i="1"/>
  <c r="K90" i="1"/>
  <c r="J88" i="1"/>
  <c r="K88" i="1"/>
  <c r="J80" i="1"/>
  <c r="K80" i="1"/>
  <c r="J81" i="1"/>
  <c r="K81" i="1"/>
  <c r="J77" i="1"/>
  <c r="K77" i="1"/>
  <c r="J84" i="1"/>
  <c r="K84" i="1"/>
  <c r="J91" i="1"/>
  <c r="K91" i="1"/>
  <c r="J86" i="1"/>
  <c r="K86" i="1"/>
  <c r="J89" i="1"/>
  <c r="K89" i="1"/>
  <c r="J95" i="1"/>
  <c r="K95" i="1"/>
</calcChain>
</file>

<file path=xl/comments1.xml><?xml version="1.0" encoding="utf-8"?>
<comments xmlns="http://schemas.openxmlformats.org/spreadsheetml/2006/main">
  <authors>
    <author>Roger Yearsley</author>
  </authors>
  <commentList>
    <comment ref="B39"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9"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9" authorId="0" shapeId="0">
      <text>
        <r>
          <rPr>
            <b/>
            <sz val="10"/>
            <color indexed="81"/>
            <rFont val="Arial"/>
            <family val="2"/>
          </rPr>
          <t xml:space="preserve">Harm </t>
        </r>
        <r>
          <rPr>
            <sz val="10"/>
            <color indexed="81"/>
            <rFont val="Arial"/>
            <family val="2"/>
          </rPr>
          <t>may arise when a specific hazard is realised.</t>
        </r>
      </text>
    </comment>
    <comment ref="E39"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9"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9"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9"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9"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<sst xmlns="http://schemas.openxmlformats.org/spreadsheetml/2006/main" count="289" uniqueCount="163">
  <si>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</si>
  <si>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</si>
  <si>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</si>
  <si>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</si>
  <si>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</si>
  <si>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</si>
  <si>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</si>
  <si>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</si>
  <si>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</si>
  <si>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</si>
  <si>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</si>
  <si>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</si>
  <si>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</si>
  <si>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</si>
  <si>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</si>
  <si>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</si>
  <si>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</si>
  <si>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</si>
  <si>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</si>
  <si>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</si>
  <si>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</si>
  <si>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</si>
  <si>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</si>
  <si>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</si>
  <si>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</si>
  <si>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</si>
  <si>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</si>
  <si>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</si>
  <si>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</si>
  <si>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</si>
  <si>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</si>
  <si>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</si>
  <si>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</si>
  <si>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</si>
  <si>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</si>
  <si>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</si>
  <si>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</si>
  <si>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</si>
  <si>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</si>
  <si>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</si>
  <si>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</si>
  <si>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</si>
  <si>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Local human population</t>
  </si>
  <si>
    <t>Nuisance - dust on cars, clothing etc.</t>
  </si>
  <si>
    <t>Nuisance, loss of amenity, loss of sleep</t>
  </si>
  <si>
    <t>Very Low</t>
  </si>
  <si>
    <t>Odour</t>
  </si>
  <si>
    <t>Air transport and over land</t>
  </si>
  <si>
    <t>Pests (e.g. flies)</t>
  </si>
  <si>
    <t xml:space="preserve">Insect pests can multiply on permitted wastes, particularly in summer months </t>
  </si>
  <si>
    <t>Direct run-off from site across ground surface, via surface water drains, ditches etc.</t>
  </si>
  <si>
    <t>Groundwater</t>
  </si>
  <si>
    <t>Any</t>
  </si>
  <si>
    <t>Standard Facility:</t>
  </si>
  <si>
    <t>Local residents often sensitive to litter.</t>
  </si>
  <si>
    <t>Local residents often sensitive to mud on roads.</t>
  </si>
  <si>
    <t>Local human population and local environment</t>
  </si>
  <si>
    <t>Acute effects; oxygen depletion, fish kill and algal blooms</t>
  </si>
  <si>
    <t xml:space="preserve">Abstraction from watercourse downstream of facility (for agricultural or potable use). </t>
  </si>
  <si>
    <t>Acute effects, closure of abstraction intakes.</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</si>
  <si>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</si>
  <si>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</si>
  <si>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</si>
  <si>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</si>
  <si>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</si>
  <si>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</si>
  <si>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</si>
  <si>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</si>
  <si>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</si>
  <si>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</si>
  <si>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</si>
  <si>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</si>
  <si>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</si>
  <si>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</si>
  <si>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residents often sensitive to noise and vibration.</t>
  </si>
  <si>
    <t>Local human population, livestock and wildlife.</t>
  </si>
  <si>
    <t xml:space="preserve">Litter </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</si>
  <si>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</si>
  <si>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</si>
  <si>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</si>
  <si>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</si>
  <si>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</si>
  <si>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All on-site hazards: wastes; machinery and vehicles.</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</si>
  <si>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</si>
  <si>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</si>
  <si>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</si>
  <si>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Spillage of liquids, leachate from waste, contaminated rainwater run-off from waste with high organic content.</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</si>
  <si>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</si>
  <si>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</si>
  <si>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</si>
  <si>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</si>
  <si>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</si>
  <si>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Unlikely to occur, but might restrict recreational use.</t>
  </si>
  <si>
    <t xml:space="preserve">Waste composting operations may cause harm to and deterioration of nature conservation sites. </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</si>
  <si>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</si>
  <si>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</si>
  <si>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</si>
  <si>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</si>
  <si>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</si>
  <si>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</si>
  <si>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</si>
  <si>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</si>
  <si>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</si>
  <si>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Parameter 9</t>
  </si>
  <si>
    <t>cooked  food waste and animal wastes covered by the Animal By-Products Regulations.</t>
  </si>
  <si>
    <t>not more than 10 tonnes per day of animal waste.</t>
  </si>
  <si>
    <t xml:space="preserve">Permitted wastes are likely to attract scavenging animals and birds. </t>
  </si>
  <si>
    <t>There is a high potential for contaminated rainwater run-off or leachate from waste operations outside.  Consequence is high because pollution may continue for a long time before it is detected.</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</si>
  <si>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</si>
  <si>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</si>
  <si>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 xml:space="preserve">Permitted waste types - Non-hazardous, including biodegradable wood, vegetable matter and animal manure,  </t>
  </si>
  <si>
    <t xml:space="preserve"> proposed or Special Protection Area or Ramsar site) or a Site of Special Scientific Interest (SSSI)</t>
  </si>
  <si>
    <t>All waste shall be stored and treated on an impermeable surface with sealed drainage system, with appropriate abatement system</t>
  </si>
  <si>
    <t>Composting produces  micro-organisms. There is potential for exposure if anyone living or working close to the site (excluding operator and employees) from activity in the open and from biofilters and emission point sources.</t>
  </si>
  <si>
    <t>Waste is kept within recommended moisture levels and  so not readily combustible. Permitted waste types are organic and non-hazardous therefore only a low magnitude risk is estimated.</t>
  </si>
  <si>
    <t>Respiratory irritation, illness and nuisance to local population.  Injury to staff or firefighters. Pollution of air,water or land.</t>
  </si>
  <si>
    <t>SR - activities shall not be carried out within 250 metres of the nearest sensitive receptor. SR - emissions of substances not controlled by emission limits. SR (if required) - emissions management plan and risk assessment review.  SR - the biofilter and/or equivalent abatement system shall be specifically designed to minimise the release of ..bioaerosols and micro-organisms and be fit for purpose.</t>
  </si>
  <si>
    <t>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SR - the sanitisation of wastes shall take place in a closed system incorporating a bio-filter and/or equivalent abatement system...designed to minimise the release of odour.... and be fit for purpose.</t>
  </si>
  <si>
    <t>As above plus appropriate measures for waste operations as set out in "How to comply with your environmental permit" </t>
  </si>
  <si>
    <t>SR requires an emissions management plan when appropriate  -   appropriate measures may include litter picking affected areas/ rejection of waste loads, ensuring all waste skips are covered and heavily contaminated feedstock wastes are rejected.</t>
  </si>
  <si>
    <t>As above. Appropriate measures could include clearing waste, litter and mud arising from the activities from affected areas outside the site.</t>
  </si>
  <si>
    <t xml:space="preserve">SR requires that emissions shall be free from noise and vibration at levels …unless the operator has used appropriate measures to prevent …minimise.  Approved management plan may be needed. </t>
  </si>
  <si>
    <t xml:space="preserve">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Permitted waste types include catering wastes and other wastes containing animal by-products. Access to wastes is restricted by separate controls under the Animal By-products regulations and by SR, requiring sanitisation of wastes in a closed system. </t>
  </si>
  <si>
    <t>SR -requires a written management system that identifies and minimises risks of pollution, including those arising from operations, maintenance, accidents, incidents, non-conformances (will include flood risk management).</t>
  </si>
  <si>
    <t>Appropriate measure taken to prevent emissions. Emissions management plan (if required).</t>
  </si>
  <si>
    <t xml:space="preserve">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SR requires storage and treatment of wastes to take place on an impermeable surface with sealed drainage. </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</si>
  <si>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</si>
  <si>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 xml:space="preserve">SR - activities shall not be carried out within  500 metres of a European Site or SSSI. </t>
  </si>
  <si>
    <t>Greater than 500 metres (see below)</t>
  </si>
  <si>
    <t>The permitted activities shall not be carried out within 250 metres of the nearest sensitive receptor.</t>
  </si>
  <si>
    <t xml:space="preserve">Most dust will be washed off by rain or during food preparation for feedstocks. No loose powders and dusts are permitted. Waste moisture levels will be optimised. </t>
  </si>
  <si>
    <t xml:space="preserve">SR -requires a with a written management system that identifies and minimises risks of pollution, including those arising from operations, maintenance, accidents, incidents, non-conformances (will include fire and spillages).  Permitted activities do not include the burning of waste.  Risks of compost fires minimised by controlling height of stockpiles and composting temperatures (preventing temperatures greater than 70 degrees centigrade) </t>
  </si>
  <si>
    <t>Part A installation: Composting in Closed Systems (in-vessel composting ) vessels  - less than  75,000 tonnes per annum  and capacity no more than 75 tonnes per day</t>
  </si>
  <si>
    <t>Quantity of waste accepted at the facility: less than 75,000 tonnes per annum, including</t>
  </si>
  <si>
    <t xml:space="preserve"> The permitted activities must not be carried out within groundwater source protection zone 2, or if a source protection one has not been defined then </t>
  </si>
  <si>
    <t>within 250 metres of any well, spring or borehole used for the supply of water for human consumption. This must include private water supplies.</t>
  </si>
  <si>
    <t>The permitted activities must not be carried out within groundwater source protection zone 2, or if a source protection zone has not been defined then within 250 metres of any well, spring or borehole used for the supply of water for human consumption. This must include private water supplies.</t>
  </si>
  <si>
    <t>The permitted activities shall not be carried out within  500 metres of a European Site (candidate or Special Area of Conservation,</t>
  </si>
  <si>
    <t>Generic risk assessment for standard rules set number SR2012 No4  v1.0</t>
  </si>
  <si>
    <t>Release of micro-organisms (bioaerosols).</t>
  </si>
  <si>
    <t>Local human population.</t>
  </si>
  <si>
    <t>Harm to human health - respiratory irritation and illness.</t>
  </si>
  <si>
    <t>Gastro-intestinal illness.</t>
  </si>
  <si>
    <t>Local and distant human population.</t>
  </si>
  <si>
    <t>Nuisance, loss of amenity and harm to animal health.</t>
  </si>
  <si>
    <t>Waste, litter and mud on local roads.</t>
  </si>
  <si>
    <t>Nuisance, loss of amenity, road traffic accidents.</t>
  </si>
  <si>
    <t>Vehicles entering and leaving site.</t>
  </si>
  <si>
    <t>Nuisance, loss of amenity.</t>
  </si>
  <si>
    <t>Flooding of site.</t>
  </si>
  <si>
    <t>If waste is washed off site it may contaminate buildings / gardens / natural habitats downstream.</t>
  </si>
  <si>
    <t>Flood waters.</t>
  </si>
  <si>
    <t>Air transport and over land.</t>
  </si>
  <si>
    <t>Direct physical contact.</t>
  </si>
  <si>
    <t>Bodily injury.</t>
  </si>
  <si>
    <t>Local human population and / or livestock after gaining unauthorised access to the waste operation.</t>
  </si>
  <si>
    <t>Chronic effects; deterioration of water quality.</t>
  </si>
  <si>
    <t>As above.  Indirect run-off via the soil layer.</t>
  </si>
  <si>
    <r>
      <t>Protected sites - European sites, SSSIs</t>
    </r>
    <r>
      <rPr>
        <sz val="10"/>
        <color indexed="10"/>
        <rFont val="Arial"/>
        <family val="2"/>
      </rPr>
      <t>.</t>
    </r>
  </si>
  <si>
    <t xml:space="preserve">Harm to protected site through nutrient enrichment, leachate, contaminated surface water run off, smothering, disturbance or predation. </t>
  </si>
  <si>
    <t>Direct contact or ingestion.</t>
  </si>
  <si>
    <t>This publication was withdrawn on 27 May 2022.</t>
  </si>
  <si>
    <t>This generic risk assessment has been superseded by the gra for standard rule SR2021 No 4: composting in closed systems – installations.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</si>
</sst>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0"/>
      <color indexed="10"/>
      <name val="Arial"/>
      <family val="2"/>
    </font>
    <font>
      <sz val="10"/>
      <color indexed="10"/>
      <name val="Arial"/>
      <family val="2"/>
    </font>
    <font>
      <b/>
      <sz val="14"/>
      <name val="Arial"/>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7">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5" fillId="2" borderId="9" xfId="0" applyFont="1" applyFill="1" applyBorder="1" applyAlignment="1">
      <alignment vertical="center"/>
    </xf>
    <xf numFmtId="0" fontId="5" fillId="2" borderId="8" xfId="0" applyFont="1" applyFill="1" applyBorder="1" applyAlignment="1">
      <alignment horizontal="centerContinuous" vertical="center"/>
    </xf>
    <xf numFmtId="0" fontId="5" fillId="2" borderId="8" xfId="0" applyFont="1" applyFill="1" applyBorder="1" applyAlignment="1">
      <alignment vertical="center"/>
    </xf>
    <xf numFmtId="0" fontId="3"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1" xfId="0" applyFill="1" applyBorder="1" applyProtection="1"/>
    <xf numFmtId="0" fontId="0" fillId="7" borderId="12"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3" xfId="0" applyFill="1" applyBorder="1" applyAlignment="1" applyProtection="1">
      <alignment vertical="top" wrapText="1"/>
      <protection locked="0"/>
    </xf>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0" fillId="0" borderId="13" xfId="0" applyBorder="1" applyAlignment="1" applyProtection="1">
      <alignment vertical="top" wrapText="1"/>
      <protection locked="0"/>
    </xf>
    <xf numFmtId="0" fontId="14" fillId="0" borderId="0" xfId="0" applyFont="1" applyAlignment="1">
      <alignment horizontal="center" vertical="top"/>
    </xf>
    <xf numFmtId="0" fontId="14" fillId="0" borderId="0" xfId="0" applyFont="1"/>
    <xf numFmtId="0" fontId="12" fillId="0" borderId="13" xfId="0" applyFont="1" applyBorder="1" applyAlignment="1" applyProtection="1">
      <alignment vertical="top" wrapText="1"/>
      <protection locked="0"/>
    </xf>
    <xf numFmtId="0" fontId="0" fillId="0" borderId="13" xfId="0" applyFill="1" applyBorder="1" applyAlignment="1">
      <alignment vertical="top" wrapText="1"/>
    </xf>
    <xf numFmtId="0" fontId="1" fillId="8" borderId="13"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12" fillId="5" borderId="13" xfId="0" applyFont="1" applyFill="1" applyBorder="1" applyAlignment="1" applyProtection="1">
      <alignment vertical="top" wrapText="1"/>
      <protection locked="0"/>
    </xf>
    <xf numFmtId="0" fontId="11" fillId="8" borderId="13" xfId="0" applyFont="1" applyFill="1" applyBorder="1" applyAlignment="1" applyProtection="1">
      <alignment vertical="top" wrapText="1"/>
      <protection locked="0"/>
    </xf>
    <xf numFmtId="0" fontId="12" fillId="0" borderId="13" xfId="0" applyFont="1" applyFill="1" applyBorder="1" applyAlignment="1" applyProtection="1">
      <alignment vertical="top" wrapText="1"/>
      <protection locked="0"/>
    </xf>
    <xf numFmtId="0" fontId="0" fillId="5" borderId="13" xfId="0" applyNumberFormat="1" applyFill="1" applyBorder="1" applyAlignment="1" applyProtection="1">
      <alignment vertical="top" wrapText="1"/>
      <protection locked="0"/>
    </xf>
    <xf numFmtId="0" fontId="12" fillId="0" borderId="16" xfId="0" applyNumberFormat="1" applyFont="1" applyBorder="1" applyAlignment="1" applyProtection="1">
      <alignment vertical="top" wrapText="1"/>
      <protection locked="0"/>
    </xf>
    <xf numFmtId="0" fontId="12" fillId="0" borderId="13" xfId="0" applyFont="1" applyBorder="1" applyAlignment="1">
      <alignment vertical="top" wrapText="1"/>
    </xf>
    <xf numFmtId="0" fontId="2" fillId="0" borderId="13" xfId="0" applyFont="1" applyFill="1" applyBorder="1" applyAlignment="1" applyProtection="1">
      <alignment vertical="top" wrapText="1"/>
      <protection locked="0"/>
    </xf>
    <xf numFmtId="0" fontId="6" fillId="0" borderId="0" xfId="0" applyFont="1"/>
    <xf numFmtId="0" fontId="2" fillId="0" borderId="0" xfId="0" applyFont="1"/>
    <xf numFmtId="0" fontId="2" fillId="0" borderId="0" xfId="0" applyFont="1" applyFill="1"/>
    <xf numFmtId="0" fontId="2" fillId="0" borderId="0" xfId="0" applyFont="1" applyBorder="1"/>
    <xf numFmtId="0" fontId="2" fillId="0" borderId="13" xfId="0" applyFont="1" applyBorder="1" applyAlignment="1" applyProtection="1">
      <alignment vertical="top" wrapText="1"/>
      <protection locked="0"/>
    </xf>
    <xf numFmtId="0" fontId="15" fillId="0" borderId="0" xfId="0" applyFont="1"/>
    <xf numFmtId="15" fontId="0" fillId="9" borderId="11" xfId="0" applyNumberForma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11"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9" borderId="11" xfId="0" applyFill="1" applyBorder="1" applyAlignment="1" applyProtection="1">
      <alignment vertical="top" wrapText="1"/>
      <protection locked="0"/>
    </xf>
    <xf numFmtId="0" fontId="12" fillId="9"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9" borderId="12"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tabSelected="1" view="pageLayout" topLeftCell="B1" zoomScaleNormal="80" workbookViewId="0">
      <selection activeCell="B3" sqref="B3"/>
    </sheetView>
  </sheetViews>
  <sheetFormatPr defaultRowHeight="12.5" x14ac:dyDescent="0.25"/>
  <cols>
    <col min="1" max="1" width="10.7265625" hidden="1" customWidth="1"/>
    <col min="2" max="2" width="16.7265625" customWidth="1"/>
    <col min="3" max="3" width="16.81640625" customWidth="1"/>
    <col min="4" max="5" width="16.7265625" customWidth="1"/>
    <col min="6" max="6" width="10.54296875" customWidth="1"/>
    <col min="7" max="7" width="9.7265625" customWidth="1"/>
    <col min="8" max="8" width="11.26953125" customWidth="1"/>
    <col min="9" max="9" width="19" customWidth="1"/>
    <col min="10" max="10" width="46.26953125" customWidth="1"/>
    <col min="11" max="11" width="16.7265625" customWidth="1"/>
  </cols>
  <sheetData>
    <row r="1" spans="1:13" ht="18" x14ac:dyDescent="0.4">
      <c r="B1" s="62" t="s">
        <v>138</v>
      </c>
    </row>
    <row r="2" spans="1:13" ht="18" x14ac:dyDescent="0.4">
      <c r="B2" s="67" t="s">
        <v>161</v>
      </c>
    </row>
    <row r="3" spans="1:13" ht="18" x14ac:dyDescent="0.4">
      <c r="B3" s="67" t="s">
        <v>162</v>
      </c>
    </row>
    <row r="4" spans="1:13" ht="18" x14ac:dyDescent="0.4">
      <c r="C4" s="19"/>
      <c r="D4" s="19"/>
      <c r="E4" s="18"/>
    </row>
    <row r="5" spans="1:13" ht="12.75" customHeight="1" x14ac:dyDescent="0.35">
      <c r="B5" s="33"/>
      <c r="C5" s="33"/>
      <c r="D5" s="33"/>
      <c r="E5" s="35"/>
      <c r="F5" s="29"/>
      <c r="G5" s="29"/>
      <c r="H5" s="29"/>
      <c r="I5" s="29"/>
      <c r="J5" s="29"/>
      <c r="K5" s="29"/>
    </row>
    <row r="6" spans="1:13" ht="31.5" customHeight="1" x14ac:dyDescent="0.35">
      <c r="B6" s="34" t="s">
        <v>53</v>
      </c>
      <c r="C6" s="34"/>
      <c r="D6" s="34"/>
      <c r="E6" s="36"/>
      <c r="F6" s="70" t="s">
        <v>132</v>
      </c>
      <c r="G6" s="71"/>
      <c r="H6" s="71"/>
      <c r="I6" s="71"/>
      <c r="J6" s="71"/>
      <c r="K6" s="30"/>
    </row>
    <row r="7" spans="1:13" ht="9.75" customHeight="1" x14ac:dyDescent="0.35">
      <c r="B7" s="34"/>
      <c r="C7" s="34"/>
      <c r="D7" s="34"/>
      <c r="E7" s="36"/>
      <c r="F7" s="32"/>
      <c r="G7" s="32"/>
      <c r="H7" s="29"/>
      <c r="I7" s="29"/>
      <c r="J7" s="29"/>
      <c r="K7" s="29"/>
    </row>
    <row r="8" spans="1:13" ht="15.5" x14ac:dyDescent="0.35">
      <c r="B8" s="34" t="s">
        <v>0</v>
      </c>
      <c r="C8" s="36"/>
      <c r="D8" s="36"/>
      <c r="E8" s="36"/>
      <c r="F8" s="72" t="s">
        <v>35</v>
      </c>
      <c r="G8" s="72"/>
      <c r="H8" s="72"/>
      <c r="I8" s="72"/>
      <c r="J8" s="72"/>
      <c r="K8" s="30"/>
    </row>
    <row r="9" spans="1:13" ht="9.75" customHeight="1" x14ac:dyDescent="0.4">
      <c r="B9" s="37"/>
      <c r="C9" s="32"/>
      <c r="D9" s="32"/>
      <c r="E9" s="32"/>
      <c r="F9" s="32"/>
      <c r="G9" s="32"/>
      <c r="H9" s="29"/>
      <c r="I9" s="29"/>
      <c r="J9" s="29"/>
      <c r="K9" s="29"/>
    </row>
    <row r="10" spans="1:13" ht="15.75" customHeight="1" x14ac:dyDescent="0.35">
      <c r="B10" s="34" t="s">
        <v>38</v>
      </c>
      <c r="C10" s="36"/>
      <c r="D10" s="36"/>
      <c r="E10" s="36"/>
      <c r="F10" s="73" t="s">
        <v>128</v>
      </c>
      <c r="G10" s="74"/>
      <c r="H10" s="74"/>
      <c r="I10" s="74"/>
      <c r="J10" s="74"/>
      <c r="K10" s="30"/>
    </row>
    <row r="11" spans="1:13" ht="10.5" customHeight="1" x14ac:dyDescent="0.25">
      <c r="B11" s="32"/>
      <c r="C11" s="32"/>
      <c r="D11" s="32"/>
      <c r="E11" s="32"/>
      <c r="F11" s="32"/>
      <c r="G11" s="32"/>
      <c r="H11" s="29"/>
      <c r="I11" s="29"/>
      <c r="J11" s="29"/>
      <c r="K11" s="29"/>
    </row>
    <row r="12" spans="1:13" ht="15.5" x14ac:dyDescent="0.35">
      <c r="B12" s="38" t="s">
        <v>1</v>
      </c>
      <c r="C12" s="32"/>
      <c r="D12" s="32"/>
      <c r="E12" s="32"/>
      <c r="F12" s="75" t="s">
        <v>36</v>
      </c>
      <c r="G12" s="75"/>
      <c r="H12" s="75"/>
      <c r="I12" s="75"/>
      <c r="J12" s="75"/>
      <c r="K12" s="31"/>
    </row>
    <row r="13" spans="1:13" ht="11.25" customHeight="1" x14ac:dyDescent="0.35">
      <c r="B13" s="38"/>
      <c r="C13" s="32"/>
      <c r="D13" s="32"/>
      <c r="E13" s="32"/>
      <c r="F13" s="32"/>
      <c r="G13" s="32"/>
      <c r="H13" s="33"/>
      <c r="I13" s="29"/>
      <c r="J13" s="29"/>
      <c r="K13" s="29"/>
    </row>
    <row r="14" spans="1:13" ht="15.5" x14ac:dyDescent="0.35">
      <c r="B14" s="34" t="s">
        <v>2</v>
      </c>
      <c r="C14" s="32"/>
      <c r="D14" s="32"/>
      <c r="E14" s="32"/>
      <c r="F14" s="68">
        <v>41289</v>
      </c>
      <c r="G14" s="69"/>
      <c r="H14" s="69"/>
      <c r="I14" s="69"/>
      <c r="J14" s="69"/>
      <c r="K14" s="30"/>
    </row>
    <row r="15" spans="1:13" ht="15.5" x14ac:dyDescent="0.35">
      <c r="B15" s="34"/>
      <c r="C15" s="32"/>
      <c r="D15" s="32"/>
      <c r="E15" s="32"/>
      <c r="F15" s="32"/>
      <c r="G15" s="32"/>
      <c r="H15" s="34"/>
      <c r="I15" s="32"/>
      <c r="J15" s="32"/>
      <c r="K15" s="32"/>
    </row>
    <row r="16" spans="1:13" ht="15.5" x14ac:dyDescent="0.35">
      <c r="A16" s="11"/>
      <c r="B16" s="41"/>
      <c r="C16" s="42" t="s">
        <v>62</v>
      </c>
      <c r="D16" s="42"/>
      <c r="E16" s="42"/>
      <c r="F16" s="42"/>
      <c r="G16" s="42"/>
      <c r="H16" s="41"/>
      <c r="I16" s="42"/>
      <c r="J16" s="42"/>
      <c r="K16" s="42"/>
      <c r="L16" s="11"/>
      <c r="M16" s="11"/>
    </row>
    <row r="17" spans="1:13" ht="15.5" x14ac:dyDescent="0.35">
      <c r="A17" s="11"/>
      <c r="B17" s="41"/>
      <c r="C17" t="s">
        <v>31</v>
      </c>
      <c r="D17" s="42" t="s">
        <v>63</v>
      </c>
      <c r="E17" s="42"/>
      <c r="F17" s="42"/>
      <c r="G17" s="42"/>
      <c r="H17" s="41"/>
      <c r="I17" s="42"/>
      <c r="J17" s="42"/>
      <c r="K17" s="42"/>
      <c r="L17" s="11"/>
      <c r="M17" s="11"/>
    </row>
    <row r="18" spans="1:13" x14ac:dyDescent="0.25">
      <c r="A18" s="11"/>
      <c r="C18" t="s">
        <v>32</v>
      </c>
      <c r="D18" t="s">
        <v>110</v>
      </c>
      <c r="K18" s="42"/>
      <c r="L18" s="11"/>
      <c r="M18" s="11"/>
    </row>
    <row r="19" spans="1:13" x14ac:dyDescent="0.25">
      <c r="A19" s="11"/>
      <c r="D19" t="s">
        <v>104</v>
      </c>
      <c r="K19" s="42"/>
      <c r="L19" s="11"/>
      <c r="M19" s="11"/>
    </row>
    <row r="20" spans="1:13" x14ac:dyDescent="0.25">
      <c r="A20" s="11"/>
      <c r="C20" t="s">
        <v>33</v>
      </c>
      <c r="D20" s="63" t="s">
        <v>133</v>
      </c>
      <c r="K20" s="42"/>
      <c r="L20" s="11"/>
      <c r="M20" s="11"/>
    </row>
    <row r="21" spans="1:13" x14ac:dyDescent="0.25">
      <c r="A21" s="11"/>
      <c r="D21" t="s">
        <v>105</v>
      </c>
      <c r="K21" s="42"/>
      <c r="L21" s="11"/>
      <c r="M21" s="11"/>
    </row>
    <row r="22" spans="1:13" x14ac:dyDescent="0.25">
      <c r="A22" s="11"/>
      <c r="C22" t="s">
        <v>39</v>
      </c>
      <c r="D22" t="s">
        <v>112</v>
      </c>
      <c r="K22" s="42"/>
      <c r="L22" s="11"/>
      <c r="M22" s="11"/>
    </row>
    <row r="23" spans="1:13" x14ac:dyDescent="0.25">
      <c r="A23" s="11"/>
      <c r="C23" t="s">
        <v>40</v>
      </c>
      <c r="D23" t="s">
        <v>64</v>
      </c>
      <c r="K23" s="42"/>
      <c r="L23" s="11"/>
      <c r="M23" s="11"/>
    </row>
    <row r="24" spans="1:13" x14ac:dyDescent="0.25">
      <c r="A24" s="11"/>
      <c r="D24" t="s">
        <v>61</v>
      </c>
      <c r="K24" s="42"/>
      <c r="L24" s="11"/>
      <c r="M24" s="11"/>
    </row>
    <row r="25" spans="1:13" x14ac:dyDescent="0.25">
      <c r="A25" s="11"/>
      <c r="C25" t="s">
        <v>41</v>
      </c>
      <c r="D25" s="63" t="s">
        <v>134</v>
      </c>
      <c r="K25" s="42"/>
      <c r="L25" s="11"/>
      <c r="M25" s="11"/>
    </row>
    <row r="26" spans="1:13" x14ac:dyDescent="0.25">
      <c r="A26" s="11"/>
      <c r="D26" s="63" t="s">
        <v>135</v>
      </c>
      <c r="K26" s="42"/>
      <c r="L26" s="11"/>
      <c r="M26" s="11"/>
    </row>
    <row r="27" spans="1:13" x14ac:dyDescent="0.25">
      <c r="A27" s="11"/>
      <c r="C27" t="s">
        <v>60</v>
      </c>
      <c r="D27" s="64" t="s">
        <v>129</v>
      </c>
      <c r="K27" s="42"/>
      <c r="L27" s="11"/>
      <c r="M27" s="11"/>
    </row>
    <row r="28" spans="1:13" x14ac:dyDescent="0.25">
      <c r="A28" s="11"/>
      <c r="C28" t="s">
        <v>103</v>
      </c>
      <c r="D28" s="65" t="s">
        <v>137</v>
      </c>
      <c r="E28" s="1"/>
      <c r="F28" s="1"/>
      <c r="G28" s="1"/>
      <c r="H28" s="1"/>
      <c r="I28" s="1"/>
      <c r="J28" s="1"/>
      <c r="K28" s="42"/>
      <c r="L28" s="11"/>
      <c r="M28" s="11"/>
    </row>
    <row r="29" spans="1:13" x14ac:dyDescent="0.25">
      <c r="A29" s="11"/>
      <c r="D29" t="s">
        <v>111</v>
      </c>
      <c r="K29" s="42"/>
      <c r="L29" s="11"/>
      <c r="M29" s="11"/>
    </row>
    <row r="30" spans="1:13" x14ac:dyDescent="0.25">
      <c r="A30" s="11"/>
      <c r="D30" s="11"/>
      <c r="K30" s="42"/>
      <c r="L30" s="11"/>
      <c r="M30" s="11"/>
    </row>
    <row r="31" spans="1:13" x14ac:dyDescent="0.25">
      <c r="A31" s="11"/>
      <c r="K31" s="42"/>
      <c r="L31" s="11"/>
      <c r="M31" s="11"/>
    </row>
    <row r="32" spans="1:13" x14ac:dyDescent="0.25">
      <c r="A32" s="11"/>
      <c r="K32" s="42"/>
      <c r="L32" s="11"/>
      <c r="M32" s="11"/>
    </row>
    <row r="33" spans="1:13" x14ac:dyDescent="0.25">
      <c r="A33" s="11"/>
      <c r="K33" s="42"/>
      <c r="L33" s="11"/>
      <c r="M33" s="11"/>
    </row>
    <row r="34" spans="1:13" x14ac:dyDescent="0.25">
      <c r="A34" s="11"/>
      <c r="K34" s="42"/>
      <c r="L34" s="11"/>
      <c r="M34" s="11"/>
    </row>
    <row r="35" spans="1:13" x14ac:dyDescent="0.25">
      <c r="A35" s="11"/>
      <c r="K35" s="42"/>
      <c r="L35" s="11"/>
      <c r="M35" s="11"/>
    </row>
    <row r="36" spans="1:13" x14ac:dyDescent="0.25">
      <c r="A36" s="11"/>
      <c r="K36" s="42"/>
      <c r="L36" s="11"/>
      <c r="M36" s="11"/>
    </row>
    <row r="37" spans="1:13" ht="13" thickBot="1" x14ac:dyDescent="0.3">
      <c r="B37" s="11"/>
      <c r="C37" s="11"/>
      <c r="D37" s="11"/>
      <c r="E37" s="11"/>
      <c r="F37" s="10"/>
      <c r="G37" s="11"/>
      <c r="H37" s="11"/>
      <c r="I37" s="11"/>
      <c r="J37" s="11"/>
      <c r="K37" s="11"/>
    </row>
    <row r="38" spans="1:13" ht="28.5" customHeight="1" thickTop="1" x14ac:dyDescent="0.25">
      <c r="A38" s="2"/>
      <c r="B38" s="16" t="s">
        <v>3</v>
      </c>
      <c r="C38" s="12"/>
      <c r="D38" s="12"/>
      <c r="E38" s="12"/>
      <c r="F38" s="13"/>
      <c r="G38" s="14" t="s">
        <v>4</v>
      </c>
      <c r="H38" s="14"/>
      <c r="I38" s="15"/>
      <c r="J38" s="16" t="s">
        <v>34</v>
      </c>
      <c r="K38" s="17"/>
    </row>
    <row r="39" spans="1:13" ht="39" x14ac:dyDescent="0.25">
      <c r="A39" s="1"/>
      <c r="B39" s="3" t="s">
        <v>5</v>
      </c>
      <c r="C39" s="4" t="s">
        <v>6</v>
      </c>
      <c r="D39" s="4" t="s">
        <v>7</v>
      </c>
      <c r="E39" s="5" t="s">
        <v>8</v>
      </c>
      <c r="F39" s="3" t="s">
        <v>9</v>
      </c>
      <c r="G39" s="4" t="s">
        <v>10</v>
      </c>
      <c r="H39" s="4" t="s">
        <v>11</v>
      </c>
      <c r="I39" s="5" t="s">
        <v>12</v>
      </c>
      <c r="J39" s="3" t="s">
        <v>13</v>
      </c>
      <c r="K39" s="46" t="s">
        <v>14</v>
      </c>
    </row>
    <row r="40" spans="1:13" ht="121.5" customHeight="1" x14ac:dyDescent="0.25">
      <c r="A40" s="1"/>
      <c r="B40" s="6" t="s">
        <v>15</v>
      </c>
      <c r="C40" s="7" t="s">
        <v>16</v>
      </c>
      <c r="D40" s="7" t="s">
        <v>17</v>
      </c>
      <c r="E40" s="8" t="s">
        <v>18</v>
      </c>
      <c r="F40" s="6" t="s">
        <v>19</v>
      </c>
      <c r="G40" s="7" t="s">
        <v>20</v>
      </c>
      <c r="H40" s="7" t="s">
        <v>21</v>
      </c>
      <c r="I40" s="8" t="s">
        <v>22</v>
      </c>
      <c r="J40" s="6" t="s">
        <v>23</v>
      </c>
      <c r="K40" s="47" t="s">
        <v>37</v>
      </c>
    </row>
    <row r="41" spans="1:13" ht="186" customHeight="1" x14ac:dyDescent="0.25">
      <c r="A41" s="28"/>
      <c r="B41" s="48" t="s">
        <v>140</v>
      </c>
      <c r="C41" s="48" t="s">
        <v>139</v>
      </c>
      <c r="D41" s="48" t="s">
        <v>141</v>
      </c>
      <c r="E41" s="48" t="s">
        <v>66</v>
      </c>
      <c r="F41" s="45" t="s">
        <v>27</v>
      </c>
      <c r="G41" s="45" t="s">
        <v>27</v>
      </c>
      <c r="H41" s="53" t="s">
        <v>27</v>
      </c>
      <c r="I41" s="54" t="s">
        <v>113</v>
      </c>
      <c r="J41" s="54" t="s">
        <v>116</v>
      </c>
      <c r="K41" s="48" t="s">
        <v>25</v>
      </c>
    </row>
    <row r="42" spans="1:13" ht="170.25" customHeight="1" x14ac:dyDescent="0.25">
      <c r="A42" s="28"/>
      <c r="B42" s="48" t="s">
        <v>140</v>
      </c>
      <c r="C42" s="48" t="s">
        <v>65</v>
      </c>
      <c r="D42" s="48" t="s">
        <v>94</v>
      </c>
      <c r="E42" s="48" t="s">
        <v>66</v>
      </c>
      <c r="F42" s="45" t="s">
        <v>27</v>
      </c>
      <c r="G42" s="45" t="s">
        <v>26</v>
      </c>
      <c r="H42" s="53" t="s">
        <v>27</v>
      </c>
      <c r="I42" s="54" t="s">
        <v>108</v>
      </c>
      <c r="J42" s="52" t="s">
        <v>118</v>
      </c>
      <c r="K42" s="48" t="s">
        <v>25</v>
      </c>
    </row>
    <row r="43" spans="1:13" ht="45.75" customHeight="1" x14ac:dyDescent="0.25">
      <c r="A43" s="28"/>
      <c r="B43" s="48" t="s">
        <v>140</v>
      </c>
      <c r="C43" s="48" t="s">
        <v>94</v>
      </c>
      <c r="D43" s="48" t="s">
        <v>43</v>
      </c>
      <c r="E43" s="48" t="s">
        <v>70</v>
      </c>
      <c r="F43" s="45" t="s">
        <v>27</v>
      </c>
      <c r="G43" s="45" t="s">
        <v>25</v>
      </c>
      <c r="H43" s="53" t="s">
        <v>26</v>
      </c>
      <c r="I43" s="54" t="s">
        <v>67</v>
      </c>
      <c r="J43" s="54" t="s">
        <v>67</v>
      </c>
      <c r="K43" s="48"/>
    </row>
    <row r="44" spans="1:13" s="50" customFormat="1" ht="164.25" customHeight="1" x14ac:dyDescent="0.25">
      <c r="A44" s="49"/>
      <c r="B44" s="66" t="s">
        <v>140</v>
      </c>
      <c r="C44" s="51" t="s">
        <v>68</v>
      </c>
      <c r="D44" s="66" t="s">
        <v>142</v>
      </c>
      <c r="E44" s="51" t="s">
        <v>69</v>
      </c>
      <c r="F44" s="55" t="s">
        <v>26</v>
      </c>
      <c r="G44" s="55" t="s">
        <v>26</v>
      </c>
      <c r="H44" s="56" t="s">
        <v>26</v>
      </c>
      <c r="I44" s="54" t="s">
        <v>130</v>
      </c>
      <c r="J44" s="57" t="s">
        <v>67</v>
      </c>
      <c r="K44" s="51" t="s">
        <v>45</v>
      </c>
    </row>
    <row r="45" spans="1:13" ht="75" customHeight="1" x14ac:dyDescent="0.25">
      <c r="A45" s="28"/>
      <c r="B45" s="48" t="s">
        <v>143</v>
      </c>
      <c r="C45" s="61" t="s">
        <v>68</v>
      </c>
      <c r="D45" s="48" t="s">
        <v>78</v>
      </c>
      <c r="E45" s="48" t="s">
        <v>71</v>
      </c>
      <c r="F45" s="45" t="s">
        <v>26</v>
      </c>
      <c r="G45" s="45" t="s">
        <v>26</v>
      </c>
      <c r="H45" s="53" t="s">
        <v>26</v>
      </c>
      <c r="I45" s="54" t="s">
        <v>77</v>
      </c>
      <c r="J45" s="54" t="s">
        <v>67</v>
      </c>
      <c r="K45" s="48" t="s">
        <v>24</v>
      </c>
    </row>
    <row r="46" spans="1:13" ht="116.25" customHeight="1" x14ac:dyDescent="0.25">
      <c r="A46" s="28"/>
      <c r="B46" s="48" t="s">
        <v>75</v>
      </c>
      <c r="C46" s="48" t="s">
        <v>76</v>
      </c>
      <c r="D46" s="48" t="s">
        <v>144</v>
      </c>
      <c r="E46" s="48" t="s">
        <v>70</v>
      </c>
      <c r="F46" s="45" t="s">
        <v>26</v>
      </c>
      <c r="G46" s="45" t="s">
        <v>26</v>
      </c>
      <c r="H46" s="53" t="s">
        <v>26</v>
      </c>
      <c r="I46" s="54" t="s">
        <v>54</v>
      </c>
      <c r="J46" s="54" t="s">
        <v>119</v>
      </c>
      <c r="K46" s="48" t="s">
        <v>25</v>
      </c>
    </row>
    <row r="47" spans="1:13" ht="70.5" customHeight="1" x14ac:dyDescent="0.25">
      <c r="A47" s="28"/>
      <c r="B47" s="48" t="s">
        <v>140</v>
      </c>
      <c r="C47" s="48" t="s">
        <v>145</v>
      </c>
      <c r="D47" s="48" t="s">
        <v>146</v>
      </c>
      <c r="E47" s="48" t="s">
        <v>147</v>
      </c>
      <c r="F47" s="45" t="s">
        <v>26</v>
      </c>
      <c r="G47" s="45" t="s">
        <v>26</v>
      </c>
      <c r="H47" s="53" t="s">
        <v>26</v>
      </c>
      <c r="I47" s="54" t="s">
        <v>55</v>
      </c>
      <c r="J47" s="54" t="s">
        <v>120</v>
      </c>
      <c r="K47" s="48" t="s">
        <v>25</v>
      </c>
    </row>
    <row r="48" spans="1:13" ht="332.25" customHeight="1" x14ac:dyDescent="0.25">
      <c r="A48" s="28"/>
      <c r="B48" s="48" t="s">
        <v>140</v>
      </c>
      <c r="C48" s="48" t="s">
        <v>46</v>
      </c>
      <c r="D48" s="48" t="s">
        <v>148</v>
      </c>
      <c r="E48" s="48" t="s">
        <v>66</v>
      </c>
      <c r="F48" s="45" t="s">
        <v>27</v>
      </c>
      <c r="G48" s="45" t="s">
        <v>27</v>
      </c>
      <c r="H48" s="53" t="s">
        <v>27</v>
      </c>
      <c r="I48" s="54" t="s">
        <v>98</v>
      </c>
      <c r="J48" s="54" t="s">
        <v>117</v>
      </c>
      <c r="K48" s="48" t="s">
        <v>25</v>
      </c>
    </row>
    <row r="49" spans="1:11" ht="89.25" customHeight="1" x14ac:dyDescent="0.25">
      <c r="A49" s="28"/>
      <c r="B49" s="48" t="s">
        <v>42</v>
      </c>
      <c r="C49" s="48" t="s">
        <v>72</v>
      </c>
      <c r="D49" s="48" t="s">
        <v>44</v>
      </c>
      <c r="E49" s="48" t="s">
        <v>73</v>
      </c>
      <c r="F49" s="45" t="s">
        <v>26</v>
      </c>
      <c r="G49" s="45" t="s">
        <v>26</v>
      </c>
      <c r="H49" s="53" t="s">
        <v>26</v>
      </c>
      <c r="I49" s="54" t="s">
        <v>74</v>
      </c>
      <c r="J49" s="54" t="s">
        <v>121</v>
      </c>
      <c r="K49" s="48" t="s">
        <v>25</v>
      </c>
    </row>
    <row r="50" spans="1:11" ht="265.5" customHeight="1" x14ac:dyDescent="0.25">
      <c r="A50" s="28"/>
      <c r="B50" s="48" t="s">
        <v>42</v>
      </c>
      <c r="C50" s="48" t="s">
        <v>79</v>
      </c>
      <c r="D50" s="48" t="s">
        <v>80</v>
      </c>
      <c r="E50" s="48" t="s">
        <v>47</v>
      </c>
      <c r="F50" s="45" t="s">
        <v>27</v>
      </c>
      <c r="G50" s="45" t="s">
        <v>26</v>
      </c>
      <c r="H50" s="53" t="s">
        <v>27</v>
      </c>
      <c r="I50" s="54" t="s">
        <v>106</v>
      </c>
      <c r="J50" s="54" t="s">
        <v>122</v>
      </c>
      <c r="K50" s="48" t="s">
        <v>25</v>
      </c>
    </row>
    <row r="51" spans="1:11" ht="72.75" customHeight="1" x14ac:dyDescent="0.25">
      <c r="A51" s="28"/>
      <c r="B51" s="48" t="s">
        <v>94</v>
      </c>
      <c r="C51" s="48" t="s">
        <v>48</v>
      </c>
      <c r="D51" s="48" t="s">
        <v>81</v>
      </c>
      <c r="E51" s="48" t="s">
        <v>152</v>
      </c>
      <c r="F51" s="58" t="s">
        <v>27</v>
      </c>
      <c r="G51" s="45" t="s">
        <v>26</v>
      </c>
      <c r="H51" s="53" t="s">
        <v>27</v>
      </c>
      <c r="I51" s="54" t="s">
        <v>49</v>
      </c>
      <c r="J51" s="54" t="s">
        <v>67</v>
      </c>
      <c r="K51" s="48" t="s">
        <v>25</v>
      </c>
    </row>
    <row r="52" spans="1:11" ht="140.25" customHeight="1" x14ac:dyDescent="0.25">
      <c r="A52" s="28"/>
      <c r="B52" s="48" t="s">
        <v>96</v>
      </c>
      <c r="C52" s="48" t="s">
        <v>149</v>
      </c>
      <c r="D52" s="48" t="s">
        <v>150</v>
      </c>
      <c r="E52" s="48" t="s">
        <v>151</v>
      </c>
      <c r="F52" s="45" t="s">
        <v>25</v>
      </c>
      <c r="G52" s="45" t="s">
        <v>26</v>
      </c>
      <c r="H52" s="53" t="s">
        <v>26</v>
      </c>
      <c r="I52" s="54" t="s">
        <v>99</v>
      </c>
      <c r="J52" s="54" t="s">
        <v>123</v>
      </c>
      <c r="K52" s="48" t="s">
        <v>25</v>
      </c>
    </row>
    <row r="53" spans="1:11" ht="144.75" customHeight="1" x14ac:dyDescent="0.25">
      <c r="A53" s="28"/>
      <c r="B53" s="48" t="s">
        <v>155</v>
      </c>
      <c r="C53" s="48" t="s">
        <v>82</v>
      </c>
      <c r="D53" s="48" t="s">
        <v>154</v>
      </c>
      <c r="E53" s="48" t="s">
        <v>153</v>
      </c>
      <c r="F53" s="45" t="s">
        <v>26</v>
      </c>
      <c r="G53" s="45" t="s">
        <v>26</v>
      </c>
      <c r="H53" s="53" t="s">
        <v>26</v>
      </c>
      <c r="I53" s="54" t="s">
        <v>100</v>
      </c>
      <c r="J53" s="59" t="s">
        <v>126</v>
      </c>
      <c r="K53" s="48" t="s">
        <v>25</v>
      </c>
    </row>
    <row r="54" spans="1:11" ht="208.5" customHeight="1" x14ac:dyDescent="0.25">
      <c r="A54" s="28"/>
      <c r="B54" s="48" t="s">
        <v>56</v>
      </c>
      <c r="C54" s="48" t="s">
        <v>83</v>
      </c>
      <c r="D54" s="48" t="s">
        <v>84</v>
      </c>
      <c r="E54" s="48" t="s">
        <v>85</v>
      </c>
      <c r="F54" s="45" t="s">
        <v>25</v>
      </c>
      <c r="G54" s="45" t="s">
        <v>25</v>
      </c>
      <c r="H54" s="53" t="s">
        <v>25</v>
      </c>
      <c r="I54" s="54" t="s">
        <v>114</v>
      </c>
      <c r="J54" s="61" t="s">
        <v>131</v>
      </c>
      <c r="K54" s="48" t="s">
        <v>25</v>
      </c>
    </row>
    <row r="55" spans="1:11" ht="141.75" customHeight="1" x14ac:dyDescent="0.25">
      <c r="A55" s="28"/>
      <c r="B55" s="48" t="s">
        <v>96</v>
      </c>
      <c r="C55" s="48" t="s">
        <v>97</v>
      </c>
      <c r="D55" s="48" t="s">
        <v>115</v>
      </c>
      <c r="E55" s="48" t="s">
        <v>94</v>
      </c>
      <c r="F55" s="45" t="s">
        <v>26</v>
      </c>
      <c r="G55" s="45" t="s">
        <v>25</v>
      </c>
      <c r="H55" s="53" t="s">
        <v>25</v>
      </c>
      <c r="I55" s="54" t="s">
        <v>67</v>
      </c>
      <c r="J55" s="54" t="s">
        <v>94</v>
      </c>
      <c r="K55" s="48" t="s">
        <v>25</v>
      </c>
    </row>
    <row r="56" spans="1:11" ht="214.5" customHeight="1" x14ac:dyDescent="0.25">
      <c r="A56" s="28"/>
      <c r="B56" s="48" t="s">
        <v>95</v>
      </c>
      <c r="C56" s="48" t="s">
        <v>86</v>
      </c>
      <c r="D56" s="48" t="s">
        <v>57</v>
      </c>
      <c r="E56" s="48" t="s">
        <v>50</v>
      </c>
      <c r="F56" s="45" t="s">
        <v>27</v>
      </c>
      <c r="G56" s="45" t="s">
        <v>26</v>
      </c>
      <c r="H56" s="53" t="s">
        <v>27</v>
      </c>
      <c r="I56" s="54" t="s">
        <v>101</v>
      </c>
      <c r="J56" s="54" t="s">
        <v>125</v>
      </c>
      <c r="K56" s="48" t="s">
        <v>25</v>
      </c>
    </row>
    <row r="57" spans="1:11" ht="162.75" customHeight="1" x14ac:dyDescent="0.25">
      <c r="A57" s="28"/>
      <c r="B57" s="48" t="s">
        <v>95</v>
      </c>
      <c r="C57" s="48" t="s">
        <v>67</v>
      </c>
      <c r="D57" s="48" t="s">
        <v>156</v>
      </c>
      <c r="E57" s="48" t="s">
        <v>157</v>
      </c>
      <c r="F57" s="45" t="s">
        <v>27</v>
      </c>
      <c r="G57" s="45" t="s">
        <v>25</v>
      </c>
      <c r="H57" s="53" t="s">
        <v>26</v>
      </c>
      <c r="I57" s="54" t="s">
        <v>102</v>
      </c>
      <c r="J57" s="54" t="s">
        <v>67</v>
      </c>
      <c r="K57" s="48" t="s">
        <v>25</v>
      </c>
    </row>
    <row r="58" spans="1:11" ht="227.25" customHeight="1" x14ac:dyDescent="0.25">
      <c r="A58" s="28"/>
      <c r="B58" s="48" t="s">
        <v>58</v>
      </c>
      <c r="C58" s="48" t="s">
        <v>67</v>
      </c>
      <c r="D58" s="48" t="s">
        <v>59</v>
      </c>
      <c r="E58" s="48" t="s">
        <v>87</v>
      </c>
      <c r="F58" s="45" t="s">
        <v>27</v>
      </c>
      <c r="G58" s="45" t="s">
        <v>26</v>
      </c>
      <c r="H58" s="53" t="s">
        <v>27</v>
      </c>
      <c r="I58" s="54" t="s">
        <v>109</v>
      </c>
      <c r="J58" s="54" t="s">
        <v>67</v>
      </c>
      <c r="K58" s="48" t="s">
        <v>25</v>
      </c>
    </row>
    <row r="59" spans="1:11" ht="165.75" customHeight="1" x14ac:dyDescent="0.25">
      <c r="A59" s="28"/>
      <c r="B59" s="48" t="s">
        <v>51</v>
      </c>
      <c r="C59" s="48" t="s">
        <v>67</v>
      </c>
      <c r="D59" s="48" t="s">
        <v>88</v>
      </c>
      <c r="E59" s="48" t="s">
        <v>89</v>
      </c>
      <c r="F59" s="45" t="s">
        <v>27</v>
      </c>
      <c r="G59" s="45" t="s">
        <v>27</v>
      </c>
      <c r="H59" s="56" t="s">
        <v>27</v>
      </c>
      <c r="I59" s="54" t="s">
        <v>107</v>
      </c>
      <c r="J59" s="61" t="s">
        <v>136</v>
      </c>
      <c r="K59" s="48" t="s">
        <v>25</v>
      </c>
    </row>
    <row r="60" spans="1:11" ht="78.75" customHeight="1" x14ac:dyDescent="0.25">
      <c r="A60" s="28"/>
      <c r="B60" s="48" t="s">
        <v>140</v>
      </c>
      <c r="C60" s="48" t="s">
        <v>90</v>
      </c>
      <c r="D60" s="48" t="s">
        <v>91</v>
      </c>
      <c r="E60" s="48" t="s">
        <v>160</v>
      </c>
      <c r="F60" s="45" t="s">
        <v>25</v>
      </c>
      <c r="G60" s="45" t="s">
        <v>26</v>
      </c>
      <c r="H60" s="53" t="s">
        <v>26</v>
      </c>
      <c r="I60" s="54" t="s">
        <v>92</v>
      </c>
      <c r="J60" s="54" t="s">
        <v>124</v>
      </c>
      <c r="K60" s="48" t="s">
        <v>25</v>
      </c>
    </row>
    <row r="61" spans="1:11" ht="149.25" customHeight="1" x14ac:dyDescent="0.25">
      <c r="A61" s="28"/>
      <c r="B61" s="48" t="s">
        <v>158</v>
      </c>
      <c r="C61" s="48" t="s">
        <v>52</v>
      </c>
      <c r="D61" s="61" t="s">
        <v>159</v>
      </c>
      <c r="E61" s="60" t="s">
        <v>52</v>
      </c>
      <c r="F61" s="45" t="s">
        <v>26</v>
      </c>
      <c r="G61" s="45" t="s">
        <v>26</v>
      </c>
      <c r="H61" s="53" t="s">
        <v>26</v>
      </c>
      <c r="I61" s="54" t="s">
        <v>93</v>
      </c>
      <c r="J61" s="57" t="s">
        <v>127</v>
      </c>
      <c r="K61" s="48" t="s">
        <v>25</v>
      </c>
    </row>
    <row r="62" spans="1:11" x14ac:dyDescent="0.25">
      <c r="A62" s="9"/>
      <c r="B62" s="1"/>
      <c r="C62" s="1"/>
      <c r="D62" s="1"/>
      <c r="E62" s="1"/>
      <c r="F62" s="10"/>
      <c r="G62" s="10"/>
      <c r="H62" s="10"/>
      <c r="I62" s="10"/>
      <c r="J62" s="1"/>
      <c r="K62" s="1"/>
    </row>
    <row r="63" spans="1:11" ht="15.5" x14ac:dyDescent="0.35">
      <c r="A63" s="9"/>
      <c r="B63" s="44" t="s">
        <v>28</v>
      </c>
      <c r="C63" s="42" t="s">
        <v>29</v>
      </c>
      <c r="D63" s="42"/>
      <c r="E63" s="42"/>
      <c r="F63" s="42"/>
      <c r="G63" s="42"/>
      <c r="H63" s="41"/>
      <c r="I63" s="42"/>
      <c r="J63" s="42"/>
      <c r="K63" s="1"/>
    </row>
    <row r="64" spans="1:11" ht="15.5" x14ac:dyDescent="0.35">
      <c r="A64" s="9"/>
      <c r="B64" s="43"/>
      <c r="C64" s="42" t="s">
        <v>30</v>
      </c>
      <c r="D64" s="42"/>
      <c r="E64" s="42"/>
      <c r="F64" s="42"/>
      <c r="G64" s="42"/>
      <c r="H64" s="41"/>
      <c r="I64" s="42"/>
      <c r="J64" s="42"/>
      <c r="K64" s="1"/>
    </row>
    <row r="65" spans="1:11" ht="15.5" x14ac:dyDescent="0.35">
      <c r="A65" s="9"/>
      <c r="B65" s="43"/>
      <c r="C65" s="42"/>
      <c r="D65" s="42"/>
      <c r="E65" s="42"/>
      <c r="F65" s="42"/>
      <c r="G65" s="42"/>
      <c r="H65" s="41"/>
      <c r="I65" s="42"/>
      <c r="J65" s="42"/>
      <c r="K65" s="1"/>
    </row>
    <row r="66" spans="1:11" ht="15.5" hidden="1" x14ac:dyDescent="0.35">
      <c r="A66" s="9"/>
      <c r="B66" s="43"/>
      <c r="C66" s="42"/>
      <c r="D66" s="42"/>
      <c r="E66" s="42"/>
      <c r="F66" s="42"/>
      <c r="G66" s="42"/>
      <c r="H66" s="41"/>
      <c r="I66" s="42"/>
      <c r="J66" s="42"/>
      <c r="K66" s="1"/>
    </row>
    <row r="67" spans="1:11" hidden="1" x14ac:dyDescent="0.25">
      <c r="A67" s="9"/>
      <c r="B67" s="1"/>
      <c r="C67" s="1"/>
      <c r="D67" s="1"/>
      <c r="E67" s="1"/>
      <c r="F67" s="10"/>
      <c r="G67" s="10"/>
      <c r="H67" s="10"/>
      <c r="I67" s="10"/>
      <c r="J67" s="1"/>
      <c r="K67" s="1"/>
    </row>
    <row r="68" spans="1:11" ht="13" hidden="1" x14ac:dyDescent="0.3">
      <c r="A68" s="9"/>
      <c r="B68" s="1"/>
      <c r="C68" s="40" t="s">
        <v>24</v>
      </c>
      <c r="D68" s="40" t="s">
        <v>25</v>
      </c>
      <c r="E68" s="40" t="s">
        <v>26</v>
      </c>
      <c r="F68" s="40" t="s">
        <v>27</v>
      </c>
      <c r="G68" s="10"/>
      <c r="H68" s="10"/>
      <c r="I68" s="10"/>
      <c r="J68" s="1"/>
      <c r="K68" s="1"/>
    </row>
    <row r="69" spans="1:11" ht="13" hidden="1" x14ac:dyDescent="0.3">
      <c r="A69" s="9"/>
      <c r="B69" s="39" t="s">
        <v>27</v>
      </c>
      <c r="C69" s="25">
        <v>4</v>
      </c>
      <c r="D69" s="23">
        <v>8</v>
      </c>
      <c r="E69" s="22">
        <v>12</v>
      </c>
      <c r="F69" s="21">
        <v>16</v>
      </c>
      <c r="G69" s="10"/>
      <c r="H69" s="10"/>
      <c r="I69" s="10"/>
      <c r="J69" s="1"/>
      <c r="K69" s="1"/>
    </row>
    <row r="70" spans="1:11" ht="13" hidden="1" x14ac:dyDescent="0.3">
      <c r="A70" s="9"/>
      <c r="B70" s="39" t="s">
        <v>26</v>
      </c>
      <c r="C70" s="25">
        <v>3</v>
      </c>
      <c r="D70" s="23">
        <v>6</v>
      </c>
      <c r="E70" s="24">
        <v>9</v>
      </c>
      <c r="F70" s="21">
        <v>12</v>
      </c>
      <c r="G70" s="10"/>
      <c r="H70" s="10"/>
      <c r="I70" s="10"/>
      <c r="J70" s="1"/>
      <c r="K70" s="1"/>
    </row>
    <row r="71" spans="1:11" ht="13" hidden="1" x14ac:dyDescent="0.3">
      <c r="A71" s="9"/>
      <c r="B71" s="39" t="s">
        <v>25</v>
      </c>
      <c r="C71" s="25">
        <v>2</v>
      </c>
      <c r="D71" s="25">
        <v>4</v>
      </c>
      <c r="E71" s="24">
        <v>6</v>
      </c>
      <c r="F71" s="23">
        <v>8</v>
      </c>
      <c r="G71" s="10"/>
      <c r="H71" s="10"/>
      <c r="I71" s="10"/>
      <c r="J71" s="1"/>
      <c r="K71" s="1"/>
    </row>
    <row r="72" spans="1:11" ht="13" hidden="1" x14ac:dyDescent="0.3">
      <c r="A72" s="9"/>
      <c r="B72" s="39" t="s">
        <v>24</v>
      </c>
      <c r="C72" s="25">
        <v>1</v>
      </c>
      <c r="D72" s="25">
        <v>2</v>
      </c>
      <c r="E72" s="26">
        <v>3</v>
      </c>
      <c r="F72" s="25">
        <v>4</v>
      </c>
      <c r="G72" s="10"/>
      <c r="H72" s="10"/>
      <c r="I72" s="10"/>
      <c r="J72" s="1"/>
      <c r="K72" s="1"/>
    </row>
    <row r="73" spans="1:11" hidden="1" x14ac:dyDescent="0.25">
      <c r="A73" s="9"/>
      <c r="B73" s="11"/>
      <c r="C73" s="10"/>
      <c r="D73" s="10"/>
      <c r="E73" s="11"/>
      <c r="F73" s="10"/>
      <c r="G73" s="10"/>
      <c r="H73" s="10"/>
      <c r="I73" s="10"/>
      <c r="J73" s="1"/>
      <c r="K73" s="1"/>
    </row>
    <row r="74" spans="1:11" hidden="1" x14ac:dyDescent="0.25">
      <c r="A74" s="9"/>
      <c r="B74" s="1"/>
      <c r="C74" s="1"/>
      <c r="D74" s="1"/>
      <c r="E74" s="1"/>
      <c r="F74" s="10"/>
      <c r="G74" s="10"/>
      <c r="H74" s="10"/>
      <c r="I74" s="10"/>
      <c r="J74" s="1"/>
      <c r="K74" s="1"/>
    </row>
    <row r="75" spans="1:11" hidden="1" x14ac:dyDescent="0.25">
      <c r="A75" s="9"/>
      <c r="B75" s="1"/>
      <c r="C75" s="1"/>
      <c r="D75" s="1"/>
      <c r="E75" s="1"/>
      <c r="F75" s="10"/>
      <c r="G75" s="10"/>
      <c r="H75" s="10"/>
      <c r="I75" s="10"/>
      <c r="J75" s="1"/>
      <c r="K75" s="1"/>
    </row>
    <row r="76" spans="1:11" hidden="1" x14ac:dyDescent="0.25">
      <c r="A76" s="9"/>
      <c r="B76" s="1"/>
      <c r="C76" s="1"/>
      <c r="D76" s="1"/>
      <c r="E76" s="1"/>
      <c r="F76" s="10" t="s">
        <v>24</v>
      </c>
      <c r="G76" s="10"/>
      <c r="H76" s="20">
        <f>IF(F56="",0,IF(F56="Very low",1,IF(F56="Low",2,IF(F56="Medium",3,IF(F56="High",4,F58)))))</f>
        <v>4</v>
      </c>
      <c r="I76" s="20">
        <f>IF(G56="",0,IF(G56="Very low",1,IF(G56="Low",2,IF(G56="Medium",3,IF(G56="High",4,G58)))))</f>
        <v>3</v>
      </c>
      <c r="J76" s="27">
        <f>IF(H76*I76=0,"",IF(H76*I76&gt;0.5,H76*I76))</f>
        <v>12</v>
      </c>
      <c r="K76" s="1" t="str">
        <f>IF(J76="","",IF(J76&lt;5, "Low",IF(J76&lt;11,"Medium",IF(J76&gt;11,"High"))))</f>
        <v>High</v>
      </c>
    </row>
    <row r="77" spans="1:11" hidden="1" x14ac:dyDescent="0.25">
      <c r="A77" s="9"/>
      <c r="B77" s="1"/>
      <c r="C77" s="1"/>
      <c r="D77" s="1"/>
      <c r="E77" s="1"/>
      <c r="F77" s="10" t="s">
        <v>25</v>
      </c>
      <c r="G77" s="10"/>
      <c r="H77" s="20">
        <f>IF(F58="",0,IF(F58="Very low",1,IF(F58="Low",2,IF(F58="Medium",3,IF(F58="High",4,#REF!)))))</f>
        <v>4</v>
      </c>
      <c r="I77" s="20">
        <f>IF(G58="",0,IF(G58="Very low",1,IF(G58="Low",2,IF(G58="Medium",3,IF(G58="High",4,#REF!)))))</f>
        <v>3</v>
      </c>
      <c r="J77" s="27">
        <f t="shared" ref="J77:J95" si="0">IF(H77*I77=0,"",IF(H77*I77&gt;0.5,H77*I77))</f>
        <v>12</v>
      </c>
      <c r="K77" s="1" t="str">
        <f t="shared" ref="K77:K95" si="1">IF(J77="","",IF(J77&lt;5, "Low",IF(J77&lt;11,"Medium",IF(J77&gt;11,"High"))))</f>
        <v>High</v>
      </c>
    </row>
    <row r="78" spans="1:11" hidden="1" x14ac:dyDescent="0.25">
      <c r="A78" s="9"/>
      <c r="B78" s="1"/>
      <c r="C78" s="1"/>
      <c r="D78" s="1"/>
      <c r="E78" s="1"/>
      <c r="F78" s="10" t="s">
        <v>26</v>
      </c>
      <c r="G78" s="10"/>
      <c r="H78" s="20" t="e">
        <f>IF(#REF!="",0,IF(#REF!="Very low",1,IF(#REF!="Low",2,IF(#REF!="Medium",3,IF(#REF!="High",4,F41)))))</f>
        <v>#REF!</v>
      </c>
      <c r="I78" s="20" t="e">
        <f>IF(#REF!="",0,IF(#REF!="Very low",1,IF(#REF!="Low",2,IF(#REF!="Medium",3,IF(#REF!="High",4,G41)))))</f>
        <v>#REF!</v>
      </c>
      <c r="J78" s="27" t="e">
        <f t="shared" si="0"/>
        <v>#REF!</v>
      </c>
      <c r="K78" s="1" t="e">
        <f t="shared" si="1"/>
        <v>#REF!</v>
      </c>
    </row>
    <row r="79" spans="1:11" hidden="1" x14ac:dyDescent="0.25">
      <c r="A79" s="9"/>
      <c r="B79" s="1"/>
      <c r="C79" s="1"/>
      <c r="D79" s="1"/>
      <c r="E79" s="1"/>
      <c r="F79" s="10" t="s">
        <v>27</v>
      </c>
      <c r="G79" s="10"/>
      <c r="H79" s="20">
        <f>IF(F41="",0,IF(F41="Very low",1,IF(F41="Low",2,IF(F41="Medium",3,IF(F41="High",4,#REF!)))))</f>
        <v>4</v>
      </c>
      <c r="I79" s="20">
        <f>IF(G41="",0,IF(G41="Very low",1,IF(G41="Low",2,IF(G41="Medium",3,IF(G41="High",4,#REF!)))))</f>
        <v>4</v>
      </c>
      <c r="J79" s="27">
        <f t="shared" si="0"/>
        <v>16</v>
      </c>
      <c r="K79" s="1" t="str">
        <f t="shared" si="1"/>
        <v>High</v>
      </c>
    </row>
    <row r="80" spans="1:11" hidden="1" x14ac:dyDescent="0.25">
      <c r="A80" s="9"/>
      <c r="B80" s="1"/>
      <c r="C80" s="1"/>
      <c r="D80" s="1"/>
      <c r="E80" s="1"/>
      <c r="F80" s="10"/>
      <c r="G80" s="10"/>
      <c r="H80" s="20" t="e">
        <f>IF(#REF!="",0,IF(#REF!="Very low",1,IF(#REF!="Low",2,IF(#REF!="Medium",3,IF(#REF!="High",4,#REF!)))))</f>
        <v>#REF!</v>
      </c>
      <c r="I80" s="20" t="e">
        <f>IF(#REF!="",0,IF(#REF!="Very low",1,IF(#REF!="Low",2,IF(#REF!="Medium",3,IF(#REF!="High",4,#REF!)))))</f>
        <v>#REF!</v>
      </c>
      <c r="J80" s="27" t="e">
        <f t="shared" si="0"/>
        <v>#REF!</v>
      </c>
      <c r="K80" s="1" t="e">
        <f t="shared" si="1"/>
        <v>#REF!</v>
      </c>
    </row>
    <row r="81" spans="1:11" hidden="1" x14ac:dyDescent="0.25">
      <c r="A81" s="9"/>
      <c r="B81" s="1"/>
      <c r="C81" s="1"/>
      <c r="D81" s="1"/>
      <c r="E81" s="1"/>
      <c r="F81" s="10"/>
      <c r="G81" s="10"/>
      <c r="H81" s="20" t="e">
        <f>IF(#REF!="",0,IF(#REF!="Very low",1,IF(#REF!="Low",2,IF(#REF!="Medium",3,IF(#REF!="High",4,F47)))))</f>
        <v>#REF!</v>
      </c>
      <c r="I81" s="20" t="e">
        <f>IF(#REF!="",0,IF(#REF!="Very low",1,IF(#REF!="Low",2,IF(#REF!="Medium",3,IF(#REF!="High",4,G47)))))</f>
        <v>#REF!</v>
      </c>
      <c r="J81" s="27" t="e">
        <f t="shared" si="0"/>
        <v>#REF!</v>
      </c>
      <c r="K81" s="1" t="e">
        <f t="shared" si="1"/>
        <v>#REF!</v>
      </c>
    </row>
    <row r="82" spans="1:11" hidden="1" x14ac:dyDescent="0.25">
      <c r="A82" s="9"/>
      <c r="B82" s="1"/>
      <c r="C82" s="1"/>
      <c r="D82" s="1"/>
      <c r="E82" s="1"/>
      <c r="F82" s="10"/>
      <c r="G82" s="10"/>
      <c r="H82" s="20">
        <f>IF(F47="",0,IF(F47="Very low",1,IF(F47="Low",2,IF(F47="Medium",3,IF(F47="High",4,F48)))))</f>
        <v>3</v>
      </c>
      <c r="I82" s="20">
        <f>IF(G47="",0,IF(G47="Very low",1,IF(G47="Low",2,IF(G47="Medium",3,IF(G47="High",4,G48)))))</f>
        <v>3</v>
      </c>
      <c r="J82" s="27">
        <f t="shared" si="0"/>
        <v>9</v>
      </c>
      <c r="K82" s="1" t="str">
        <f t="shared" si="1"/>
        <v>Medium</v>
      </c>
    </row>
    <row r="83" spans="1:11" hidden="1" x14ac:dyDescent="0.25">
      <c r="A83" s="9"/>
      <c r="B83" s="1"/>
      <c r="C83" s="1"/>
      <c r="D83" s="1"/>
      <c r="E83" s="1"/>
      <c r="F83" s="10"/>
      <c r="G83" s="10"/>
      <c r="H83" s="20">
        <f>IF(F48="",0,IF(F48="Very low",1,IF(F48="Low",2,IF(F48="Medium",3,IF(F48="High",4,#REF!)))))</f>
        <v>4</v>
      </c>
      <c r="I83" s="20">
        <f>IF(G48="",0,IF(G48="Very low",1,IF(G48="Low",2,IF(G48="Medium",3,IF(G48="High",4,#REF!)))))</f>
        <v>4</v>
      </c>
      <c r="J83" s="27">
        <f t="shared" si="0"/>
        <v>16</v>
      </c>
      <c r="K83" s="1" t="str">
        <f t="shared" si="1"/>
        <v>High</v>
      </c>
    </row>
    <row r="84" spans="1:11" hidden="1" x14ac:dyDescent="0.25">
      <c r="A84" s="9"/>
      <c r="B84" s="1"/>
      <c r="C84" s="10" t="s">
        <v>24</v>
      </c>
      <c r="D84" s="10" t="s">
        <v>25</v>
      </c>
      <c r="E84" s="10" t="s">
        <v>26</v>
      </c>
      <c r="F84" s="10" t="s">
        <v>27</v>
      </c>
      <c r="G84" s="10"/>
      <c r="H84" s="20" t="e">
        <f>IF(#REF!="",0,IF(#REF!="Very low",1,IF(#REF!="Low",2,IF(#REF!="Medium",3,IF(#REF!="High",4,#REF!)))))</f>
        <v>#REF!</v>
      </c>
      <c r="I84" s="20" t="e">
        <f>IF(#REF!="",0,IF(#REF!="Very low",1,IF(#REF!="Low",2,IF(#REF!="Medium",3,IF(#REF!="High",4,#REF!)))))</f>
        <v>#REF!</v>
      </c>
      <c r="J84" s="27" t="e">
        <f t="shared" si="0"/>
        <v>#REF!</v>
      </c>
      <c r="K84" s="1" t="e">
        <f t="shared" si="1"/>
        <v>#REF!</v>
      </c>
    </row>
    <row r="85" spans="1:11" hidden="1" x14ac:dyDescent="0.25">
      <c r="A85" s="9"/>
      <c r="B85" s="10" t="s">
        <v>24</v>
      </c>
      <c r="C85" s="25">
        <v>1</v>
      </c>
      <c r="D85" s="25">
        <v>2</v>
      </c>
      <c r="E85" s="26">
        <v>3</v>
      </c>
      <c r="F85" s="25">
        <v>4</v>
      </c>
      <c r="G85" s="10"/>
      <c r="H85" s="20" t="e">
        <f>IF(#REF!="",0,IF(#REF!="Very low",1,IF(#REF!="Low",2,IF(#REF!="Medium",3,IF(#REF!="High",4,F50)))))</f>
        <v>#REF!</v>
      </c>
      <c r="I85" s="20" t="e">
        <f>IF(#REF!="",0,IF(#REF!="Very low",1,IF(#REF!="Low",2,IF(#REF!="Medium",3,IF(#REF!="High",4,G50)))))</f>
        <v>#REF!</v>
      </c>
      <c r="J85" s="27" t="e">
        <f t="shared" si="0"/>
        <v>#REF!</v>
      </c>
      <c r="K85" s="1" t="e">
        <f t="shared" si="1"/>
        <v>#REF!</v>
      </c>
    </row>
    <row r="86" spans="1:11" hidden="1" x14ac:dyDescent="0.25">
      <c r="A86" s="9"/>
      <c r="B86" s="10" t="s">
        <v>25</v>
      </c>
      <c r="C86" s="25">
        <v>2</v>
      </c>
      <c r="D86" s="25">
        <v>4</v>
      </c>
      <c r="E86" s="24">
        <v>6</v>
      </c>
      <c r="F86" s="23">
        <v>8</v>
      </c>
      <c r="G86" s="10"/>
      <c r="H86" s="20">
        <f>IF(F50="",0,IF(F50="Very low",1,IF(F50="Low",2,IF(F50="Medium",3,IF(F50="High",4,#REF!)))))</f>
        <v>4</v>
      </c>
      <c r="I86" s="20">
        <f>IF(G50="",0,IF(G50="Very low",1,IF(G50="Low",2,IF(G50="Medium",3,IF(G50="High",4,#REF!)))))</f>
        <v>3</v>
      </c>
      <c r="J86" s="27">
        <f t="shared" si="0"/>
        <v>12</v>
      </c>
      <c r="K86" s="1" t="str">
        <f t="shared" si="1"/>
        <v>High</v>
      </c>
    </row>
    <row r="87" spans="1:11" hidden="1" x14ac:dyDescent="0.25">
      <c r="A87" s="9"/>
      <c r="B87" s="10" t="s">
        <v>26</v>
      </c>
      <c r="C87" s="25">
        <v>3</v>
      </c>
      <c r="D87" s="23">
        <v>6</v>
      </c>
      <c r="E87" s="24">
        <v>9</v>
      </c>
      <c r="F87" s="21">
        <v>12</v>
      </c>
      <c r="G87" s="10"/>
      <c r="H87" s="20" t="e">
        <f>IF(#REF!="",0,IF(#REF!="Very low",1,IF(#REF!="Low",2,IF(#REF!="Medium",3,IF(#REF!="High",4,#REF!)))))</f>
        <v>#REF!</v>
      </c>
      <c r="I87" s="20" t="e">
        <f>IF(#REF!="",0,IF(#REF!="Very low",1,IF(#REF!="Low",2,IF(#REF!="Medium",3,IF(#REF!="High",4,#REF!)))))</f>
        <v>#REF!</v>
      </c>
      <c r="J87" s="27" t="e">
        <f t="shared" si="0"/>
        <v>#REF!</v>
      </c>
      <c r="K87" s="1" t="e">
        <f t="shared" si="1"/>
        <v>#REF!</v>
      </c>
    </row>
    <row r="88" spans="1:11" hidden="1" x14ac:dyDescent="0.25">
      <c r="A88" s="9"/>
      <c r="B88" s="10" t="s">
        <v>27</v>
      </c>
      <c r="C88" s="25">
        <v>4</v>
      </c>
      <c r="D88" s="23">
        <v>8</v>
      </c>
      <c r="E88" s="22">
        <v>12</v>
      </c>
      <c r="F88" s="21">
        <v>16</v>
      </c>
      <c r="G88" s="10"/>
      <c r="H88" s="20" t="e">
        <f>IF(#REF!="",0,IF(#REF!="Very low",1,IF(#REF!="Low",2,IF(#REF!="Medium",3,IF(#REF!="High",4,#REF!)))))</f>
        <v>#REF!</v>
      </c>
      <c r="I88" s="20" t="e">
        <f>IF(#REF!="",0,IF(#REF!="Very low",1,IF(#REF!="Low",2,IF(#REF!="Medium",3,IF(#REF!="High",4,#REF!)))))</f>
        <v>#REF!</v>
      </c>
      <c r="J88" s="27" t="e">
        <f t="shared" si="0"/>
        <v>#REF!</v>
      </c>
      <c r="K88" s="1" t="e">
        <f t="shared" si="1"/>
        <v>#REF!</v>
      </c>
    </row>
    <row r="89" spans="1:11" hidden="1" x14ac:dyDescent="0.25">
      <c r="A89" s="9"/>
      <c r="B89" s="10"/>
      <c r="C89" s="10"/>
      <c r="D89" s="10"/>
      <c r="F89" s="10"/>
      <c r="G89" s="10"/>
      <c r="H89" s="20" t="e">
        <f>IF(#REF!="",0,IF(#REF!="Very low",1,IF(#REF!="Low",2,IF(#REF!="Medium",3,IF(#REF!="High",4,#REF!)))))</f>
        <v>#REF!</v>
      </c>
      <c r="I89" s="20" t="e">
        <f>IF(#REF!="",0,IF(#REF!="Very low",1,IF(#REF!="Low",2,IF(#REF!="Medium",3,IF(#REF!="High",4,#REF!)))))</f>
        <v>#REF!</v>
      </c>
      <c r="J89" s="27" t="e">
        <f t="shared" si="0"/>
        <v>#REF!</v>
      </c>
      <c r="K89" s="1" t="e">
        <f t="shared" si="1"/>
        <v>#REF!</v>
      </c>
    </row>
    <row r="90" spans="1:11" hidden="1" x14ac:dyDescent="0.25">
      <c r="A90" s="9"/>
      <c r="B90" s="1"/>
      <c r="C90" s="1"/>
      <c r="D90" s="1"/>
      <c r="E90" s="1"/>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x14ac:dyDescent="0.25">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x14ac:dyDescent="0.25">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x14ac:dyDescent="0.25">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x14ac:dyDescent="0.25">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x14ac:dyDescent="0.25">
      <c r="A95" s="9"/>
      <c r="B95" s="1"/>
      <c r="C95" s="1"/>
      <c r="D95" s="1"/>
      <c r="E95" s="1"/>
      <c r="F95" s="10"/>
      <c r="G95" s="10"/>
      <c r="H95" s="20" t="e">
        <f>IF(#REF!="",0,IF(#REF!="Very low",1,IF(#REF!="Low",2,IF(#REF!="Medium",3,IF(#REF!="High",4,F62)))))</f>
        <v>#REF!</v>
      </c>
      <c r="I95" s="20" t="e">
        <f>IF(#REF!="",0,IF(#REF!="Very low",1,IF(#REF!="Low",2,IF(#REF!="Medium",3,IF(#REF!="High",4,G62)))))</f>
        <v>#REF!</v>
      </c>
      <c r="J95" s="27" t="e">
        <f t="shared" si="0"/>
        <v>#REF!</v>
      </c>
      <c r="K95" s="1" t="e">
        <f t="shared" si="1"/>
        <v>#REF!</v>
      </c>
    </row>
    <row r="96" spans="1:11" hidden="1" x14ac:dyDescent="0.25">
      <c r="A96" s="9"/>
      <c r="B96" s="1"/>
      <c r="C96" s="1"/>
      <c r="D96" s="1"/>
      <c r="E96" s="1"/>
      <c r="F96" s="10"/>
      <c r="G96" s="10"/>
      <c r="H96" s="10"/>
      <c r="I96" s="10"/>
      <c r="J96" s="1"/>
      <c r="K96" s="1"/>
    </row>
    <row r="97" spans="1:11" hidden="1" x14ac:dyDescent="0.25">
      <c r="A97" s="1"/>
      <c r="B97" s="1"/>
      <c r="C97" s="1"/>
      <c r="D97" s="1"/>
      <c r="E97" s="1"/>
      <c r="F97" s="10"/>
      <c r="G97" s="10"/>
      <c r="H97" s="10"/>
      <c r="I97" s="10"/>
      <c r="J97" s="1"/>
      <c r="K97" s="1"/>
    </row>
    <row r="98" spans="1:11" hidden="1" x14ac:dyDescent="0.25">
      <c r="A98" s="1"/>
      <c r="B98" s="1"/>
      <c r="C98" s="1"/>
      <c r="D98" s="1"/>
      <c r="E98" s="1"/>
      <c r="F98" s="10"/>
      <c r="G98" s="10"/>
      <c r="H98" s="10"/>
      <c r="I98" s="10"/>
      <c r="J98" s="1"/>
      <c r="K98" s="1"/>
    </row>
    <row r="99" spans="1:11" hidden="1" x14ac:dyDescent="0.25">
      <c r="A99" s="1"/>
      <c r="B99" s="1"/>
      <c r="C99" s="1"/>
      <c r="D99" s="1"/>
      <c r="E99" s="1"/>
      <c r="F99" s="10"/>
      <c r="G99" s="10"/>
      <c r="H99" s="10"/>
      <c r="I99" s="10"/>
      <c r="J99" s="1"/>
      <c r="K99" s="1"/>
    </row>
    <row r="133" ht="13.5" customHeight="1" x14ac:dyDescent="0.25"/>
  </sheetData>
  <sheetProtection selectLockedCells="1"/>
  <mergeCells count="5">
    <mergeCell ref="F14:J14"/>
    <mergeCell ref="F6:J6"/>
    <mergeCell ref="F8:J8"/>
    <mergeCell ref="F10:J10"/>
    <mergeCell ref="F12:J12"/>
  </mergeCells>
  <phoneticPr fontId="0" type="noConversion"/>
  <dataValidations count="2">
    <dataValidation type="list" allowBlank="1" showInputMessage="1" showErrorMessage="1" sqref="F52:G61 F41:G50">
      <formula1>$F$76:$F$80</formula1>
    </dataValidation>
    <dataValidation type="list" allowBlank="1" showInputMessage="1" showErrorMessage="1" sqref="F51:G51">
      <formula1>$F$75:$F$80</formula1>
    </dataValidation>
  </dataValidations>
  <pageMargins left="0.74803149606299213" right="0.74803149606299213" top="1.52" bottom="0.98425196850393704" header="0.51181102362204722" footer="0.51181102362204722"/>
  <pageSetup paperSize="8" orientation="landscape" r:id="rId1"/>
  <headerFooter alignWithMargins="0">
    <oddHeader>&amp;L&amp;G</oddHeader>
    <oddFooter>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Wallis, Tracy</cp:lastModifiedBy>
  <cp:lastPrinted>2013-01-11T14:04:50Z</cp:lastPrinted>
  <dcterms:created xsi:type="dcterms:W3CDTF">2005-05-04T08:30:35Z</dcterms:created>
  <dcterms:modified xsi:type="dcterms:W3CDTF">2022-05-25T11:12:15Z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