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sro.sharepoint.com/sites/412/Publications/Reporting guidance/Version 10.1 January 2022/"/>
    </mc:Choice>
  </mc:AlternateContent>
  <xr:revisionPtr revIDLastSave="0" documentId="8_{513053A4-F4AF-457F-9559-B89F9E3FBDF9}" xr6:coauthVersionLast="47" xr6:coauthVersionMax="47" xr10:uidLastSave="{00000000-0000-0000-0000-000000000000}"/>
  <bookViews>
    <workbookView xWindow="-120" yWindow="-120" windowWidth="38640" windowHeight="21240" tabRatio="813" firstSheet="3" activeTab="3" xr2:uid="{3AD1C538-5BAB-4EA6-A226-F58110B117CC}"/>
  </bookViews>
  <sheets>
    <sheet name="OD CPS data collection" sheetId="1" state="hidden" r:id="rId1"/>
    <sheet name="File Upload example " sheetId="7" state="hidden" r:id="rId2"/>
    <sheet name="Table example" sheetId="10" state="hidden" r:id="rId3"/>
    <sheet name="1- Instructions" sheetId="22" r:id="rId4"/>
    <sheet name="2- Template for Input" sheetId="19" r:id="rId5"/>
    <sheet name="3 - Grouping of Amendments info" sheetId="23" r:id="rId6"/>
    <sheet name="MS File Upload" sheetId="3" state="hidden" r:id="rId7"/>
  </sheets>
  <definedNames>
    <definedName name="_xlnm._FilterDatabase" localSheetId="6" hidden="1">'MS File Upload'!$A$1:$L$76</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9" l="1"/>
  <c r="F10" i="19"/>
  <c r="F14" i="19" s="1"/>
  <c r="G10" i="19"/>
  <c r="H10" i="19"/>
  <c r="I10" i="19"/>
  <c r="D10" i="19"/>
  <c r="D14" i="19" s="1"/>
  <c r="E14" i="19" l="1"/>
  <c r="L18" i="3" l="1"/>
  <c r="L17" i="3" s="1"/>
  <c r="D17" i="3"/>
  <c r="D32" i="3"/>
  <c r="D47" i="3"/>
  <c r="D62" i="3"/>
  <c r="D2" i="3"/>
  <c r="L66" i="3"/>
  <c r="L67" i="3"/>
  <c r="L68" i="3"/>
  <c r="L69" i="3"/>
  <c r="L70" i="3"/>
  <c r="L65" i="3"/>
  <c r="L51" i="3"/>
  <c r="L52" i="3"/>
  <c r="L53" i="3"/>
  <c r="L54" i="3"/>
  <c r="L55" i="3"/>
  <c r="L50" i="3"/>
  <c r="L36" i="3"/>
  <c r="L37" i="3"/>
  <c r="L38" i="3"/>
  <c r="L39" i="3"/>
  <c r="L40" i="3"/>
  <c r="L35" i="3"/>
  <c r="L21" i="3"/>
  <c r="L22" i="3"/>
  <c r="L23" i="3"/>
  <c r="L24" i="3"/>
  <c r="L25" i="3"/>
  <c r="L20" i="3"/>
  <c r="L6" i="3"/>
  <c r="L7" i="3"/>
  <c r="L8" i="3"/>
  <c r="L9" i="3"/>
  <c r="L10" i="3"/>
  <c r="L5" i="3"/>
  <c r="L26" i="3"/>
  <c r="L76" i="3"/>
  <c r="L75" i="3"/>
  <c r="L74" i="3"/>
  <c r="L73" i="3"/>
  <c r="L72" i="3"/>
  <c r="L71" i="3"/>
  <c r="L63" i="3"/>
  <c r="L62" i="3" s="1"/>
  <c r="F63" i="3"/>
  <c r="H63" i="3"/>
  <c r="G63" i="3"/>
  <c r="I63" i="3"/>
  <c r="F64" i="3"/>
  <c r="H64" i="3"/>
  <c r="G64" i="3"/>
  <c r="I64" i="3"/>
  <c r="F65" i="3"/>
  <c r="H65" i="3"/>
  <c r="G65" i="3"/>
  <c r="I65" i="3"/>
  <c r="F66" i="3"/>
  <c r="H66" i="3"/>
  <c r="G66" i="3"/>
  <c r="I66" i="3"/>
  <c r="F67" i="3"/>
  <c r="H67" i="3"/>
  <c r="G67" i="3"/>
  <c r="I67" i="3"/>
  <c r="F68" i="3"/>
  <c r="H68" i="3"/>
  <c r="G68" i="3"/>
  <c r="I68" i="3"/>
  <c r="F69" i="3"/>
  <c r="H69" i="3"/>
  <c r="G69" i="3"/>
  <c r="I69" i="3"/>
  <c r="F70" i="3"/>
  <c r="H70" i="3"/>
  <c r="G70" i="3"/>
  <c r="I70" i="3"/>
  <c r="F71" i="3"/>
  <c r="H71" i="3"/>
  <c r="G71" i="3"/>
  <c r="I71" i="3"/>
  <c r="F72" i="3"/>
  <c r="H72" i="3"/>
  <c r="G72" i="3"/>
  <c r="I72" i="3"/>
  <c r="F73" i="3"/>
  <c r="H73" i="3"/>
  <c r="G73" i="3"/>
  <c r="I73" i="3"/>
  <c r="F74" i="3"/>
  <c r="H74" i="3"/>
  <c r="G74" i="3"/>
  <c r="I74" i="3"/>
  <c r="F75" i="3"/>
  <c r="H75" i="3"/>
  <c r="G75" i="3"/>
  <c r="I75" i="3"/>
  <c r="F76" i="3"/>
  <c r="H76" i="3"/>
  <c r="G76" i="3"/>
  <c r="I76" i="3"/>
  <c r="I62" i="3"/>
  <c r="G62" i="3"/>
  <c r="H62" i="3"/>
  <c r="F62" i="3"/>
  <c r="L61" i="3"/>
  <c r="L60" i="3"/>
  <c r="L59" i="3"/>
  <c r="L58" i="3"/>
  <c r="L57" i="3"/>
  <c r="L56" i="3"/>
  <c r="L48" i="3"/>
  <c r="L47" i="3" s="1"/>
  <c r="F48" i="3"/>
  <c r="H48" i="3"/>
  <c r="G48" i="3"/>
  <c r="I48" i="3"/>
  <c r="F49" i="3"/>
  <c r="H49" i="3"/>
  <c r="G49" i="3"/>
  <c r="I49" i="3"/>
  <c r="F50" i="3"/>
  <c r="H50" i="3"/>
  <c r="G50" i="3"/>
  <c r="I50" i="3"/>
  <c r="F51" i="3"/>
  <c r="H51" i="3"/>
  <c r="G51" i="3"/>
  <c r="I51" i="3"/>
  <c r="F52" i="3"/>
  <c r="H52" i="3"/>
  <c r="G52" i="3"/>
  <c r="I52" i="3"/>
  <c r="F53" i="3"/>
  <c r="H53" i="3"/>
  <c r="G53" i="3"/>
  <c r="I53" i="3"/>
  <c r="F54" i="3"/>
  <c r="H54" i="3"/>
  <c r="G54" i="3"/>
  <c r="I54" i="3"/>
  <c r="F55" i="3"/>
  <c r="H55" i="3"/>
  <c r="G55" i="3"/>
  <c r="I55" i="3"/>
  <c r="F56" i="3"/>
  <c r="H56" i="3"/>
  <c r="G56" i="3"/>
  <c r="I56" i="3"/>
  <c r="F57" i="3"/>
  <c r="H57" i="3"/>
  <c r="G57" i="3"/>
  <c r="I57" i="3"/>
  <c r="F58" i="3"/>
  <c r="H58" i="3"/>
  <c r="G58" i="3"/>
  <c r="I58" i="3"/>
  <c r="F59" i="3"/>
  <c r="H59" i="3"/>
  <c r="G59" i="3"/>
  <c r="I59" i="3"/>
  <c r="F60" i="3"/>
  <c r="H60" i="3"/>
  <c r="G60" i="3"/>
  <c r="I60" i="3"/>
  <c r="F61" i="3"/>
  <c r="H61" i="3"/>
  <c r="G61" i="3"/>
  <c r="I61" i="3"/>
  <c r="I47" i="3"/>
  <c r="G47" i="3"/>
  <c r="H47" i="3"/>
  <c r="F47" i="3"/>
  <c r="E76" i="3"/>
  <c r="D76" i="3" s="1"/>
  <c r="E75" i="3"/>
  <c r="D75" i="3" s="1"/>
  <c r="E74" i="3"/>
  <c r="D74" i="3" s="1"/>
  <c r="E73" i="3"/>
  <c r="D73" i="3" s="1"/>
  <c r="E72" i="3"/>
  <c r="D72" i="3" s="1"/>
  <c r="E71" i="3"/>
  <c r="D71" i="3" s="1"/>
  <c r="E70" i="3"/>
  <c r="D70" i="3" s="1"/>
  <c r="E69" i="3"/>
  <c r="D69" i="3" s="1"/>
  <c r="E68" i="3"/>
  <c r="D68" i="3" s="1"/>
  <c r="E67" i="3"/>
  <c r="D67" i="3" s="1"/>
  <c r="E66" i="3"/>
  <c r="D66" i="3" s="1"/>
  <c r="E65" i="3"/>
  <c r="D65" i="3" s="1"/>
  <c r="E64" i="3"/>
  <c r="D64" i="3" s="1"/>
  <c r="E63" i="3"/>
  <c r="D63" i="3" s="1"/>
  <c r="E61" i="3"/>
  <c r="D61" i="3" s="1"/>
  <c r="E60" i="3"/>
  <c r="D60" i="3" s="1"/>
  <c r="E59" i="3"/>
  <c r="D59" i="3" s="1"/>
  <c r="E58" i="3"/>
  <c r="D58" i="3" s="1"/>
  <c r="E57" i="3"/>
  <c r="D57" i="3" s="1"/>
  <c r="E56" i="3"/>
  <c r="D56" i="3" s="1"/>
  <c r="E55" i="3"/>
  <c r="D55" i="3" s="1"/>
  <c r="E54" i="3"/>
  <c r="D54" i="3" s="1"/>
  <c r="E53" i="3"/>
  <c r="D53" i="3" s="1"/>
  <c r="E52" i="3"/>
  <c r="D52" i="3" s="1"/>
  <c r="E51" i="3"/>
  <c r="D51" i="3" s="1"/>
  <c r="E50" i="3"/>
  <c r="D50" i="3" s="1"/>
  <c r="E49" i="3"/>
  <c r="D49" i="3" s="1"/>
  <c r="E48" i="3"/>
  <c r="D48" i="3" s="1"/>
  <c r="L46" i="3"/>
  <c r="L45" i="3"/>
  <c r="L44" i="3"/>
  <c r="L42" i="3"/>
  <c r="L41" i="3"/>
  <c r="L33" i="3"/>
  <c r="L32" i="3" s="1"/>
  <c r="F33" i="3"/>
  <c r="H33" i="3"/>
  <c r="G33" i="3"/>
  <c r="I33" i="3"/>
  <c r="F34" i="3"/>
  <c r="H34" i="3"/>
  <c r="G34" i="3"/>
  <c r="I34" i="3"/>
  <c r="F35" i="3"/>
  <c r="H35" i="3"/>
  <c r="G35" i="3"/>
  <c r="I35" i="3"/>
  <c r="F36" i="3"/>
  <c r="H36" i="3"/>
  <c r="G36" i="3"/>
  <c r="I36" i="3"/>
  <c r="F37" i="3"/>
  <c r="H37" i="3"/>
  <c r="G37" i="3"/>
  <c r="I37" i="3"/>
  <c r="F38" i="3"/>
  <c r="H38" i="3"/>
  <c r="G38" i="3"/>
  <c r="I38" i="3"/>
  <c r="F39" i="3"/>
  <c r="H39" i="3"/>
  <c r="G39" i="3"/>
  <c r="I39" i="3"/>
  <c r="F40" i="3"/>
  <c r="H40" i="3"/>
  <c r="G40" i="3"/>
  <c r="I40" i="3"/>
  <c r="F41" i="3"/>
  <c r="H41" i="3"/>
  <c r="G41" i="3"/>
  <c r="I41" i="3"/>
  <c r="F42" i="3"/>
  <c r="H42" i="3"/>
  <c r="G42" i="3"/>
  <c r="I42" i="3"/>
  <c r="F43" i="3"/>
  <c r="H43" i="3"/>
  <c r="G43" i="3"/>
  <c r="I43" i="3"/>
  <c r="F44" i="3"/>
  <c r="H44" i="3"/>
  <c r="G44" i="3"/>
  <c r="I44" i="3"/>
  <c r="F45" i="3"/>
  <c r="H45" i="3"/>
  <c r="G45" i="3"/>
  <c r="I45" i="3"/>
  <c r="F46" i="3"/>
  <c r="H46" i="3"/>
  <c r="G46" i="3"/>
  <c r="I46" i="3"/>
  <c r="I32" i="3"/>
  <c r="G32" i="3"/>
  <c r="H32" i="3"/>
  <c r="F32" i="3"/>
  <c r="E46" i="3"/>
  <c r="D46" i="3" s="1"/>
  <c r="E45" i="3"/>
  <c r="D45" i="3" s="1"/>
  <c r="E44" i="3"/>
  <c r="D44" i="3" s="1"/>
  <c r="E43" i="3"/>
  <c r="D43" i="3" s="1"/>
  <c r="E42" i="3"/>
  <c r="D42" i="3" s="1"/>
  <c r="E41" i="3"/>
  <c r="D41" i="3" s="1"/>
  <c r="E40" i="3"/>
  <c r="D40" i="3" s="1"/>
  <c r="E39" i="3"/>
  <c r="D39" i="3" s="1"/>
  <c r="E38" i="3"/>
  <c r="D38" i="3" s="1"/>
  <c r="E37" i="3"/>
  <c r="D37" i="3" s="1"/>
  <c r="E36" i="3"/>
  <c r="D36" i="3" s="1"/>
  <c r="E35" i="3"/>
  <c r="D35" i="3" s="1"/>
  <c r="E34" i="3"/>
  <c r="D34" i="3" s="1"/>
  <c r="E33" i="3"/>
  <c r="D33" i="3" s="1"/>
  <c r="L31" i="3"/>
  <c r="L30" i="3"/>
  <c r="L29" i="3"/>
  <c r="L28" i="3"/>
  <c r="L27" i="3"/>
  <c r="L16" i="3"/>
  <c r="L15" i="3"/>
  <c r="L14" i="3"/>
  <c r="L13" i="3"/>
  <c r="L12" i="3"/>
  <c r="L11" i="3"/>
  <c r="L3" i="3"/>
  <c r="L2" i="3" s="1"/>
  <c r="I18" i="3"/>
  <c r="I19" i="3"/>
  <c r="I20" i="3"/>
  <c r="I21" i="3"/>
  <c r="I22" i="3"/>
  <c r="I23" i="3"/>
  <c r="I24" i="3"/>
  <c r="I25" i="3"/>
  <c r="I26" i="3"/>
  <c r="I27" i="3"/>
  <c r="I28" i="3"/>
  <c r="I29" i="3"/>
  <c r="I30" i="3"/>
  <c r="I31" i="3"/>
  <c r="I17" i="3"/>
  <c r="G18" i="3"/>
  <c r="G19" i="3"/>
  <c r="G20" i="3"/>
  <c r="G21" i="3"/>
  <c r="G22" i="3"/>
  <c r="G23" i="3"/>
  <c r="G24" i="3"/>
  <c r="G25" i="3"/>
  <c r="G26" i="3"/>
  <c r="G27" i="3"/>
  <c r="G28" i="3"/>
  <c r="G29" i="3"/>
  <c r="G30" i="3"/>
  <c r="G31" i="3"/>
  <c r="G17" i="3"/>
  <c r="H18" i="3"/>
  <c r="H19" i="3"/>
  <c r="H20" i="3"/>
  <c r="H21" i="3"/>
  <c r="H22" i="3"/>
  <c r="H23" i="3"/>
  <c r="H24" i="3"/>
  <c r="H25" i="3"/>
  <c r="H26" i="3"/>
  <c r="H27" i="3"/>
  <c r="H28" i="3"/>
  <c r="H29" i="3"/>
  <c r="H30" i="3"/>
  <c r="H31" i="3"/>
  <c r="H17" i="3"/>
  <c r="F18" i="3"/>
  <c r="F19" i="3"/>
  <c r="F20" i="3"/>
  <c r="F21" i="3"/>
  <c r="F22" i="3"/>
  <c r="F23" i="3"/>
  <c r="F24" i="3"/>
  <c r="F25" i="3"/>
  <c r="F26" i="3"/>
  <c r="F27" i="3"/>
  <c r="F28" i="3"/>
  <c r="F29" i="3"/>
  <c r="F30" i="3"/>
  <c r="F31" i="3"/>
  <c r="F17" i="3"/>
  <c r="E31" i="3"/>
  <c r="D31" i="3" s="1"/>
  <c r="E30" i="3"/>
  <c r="D30" i="3" s="1"/>
  <c r="E29" i="3"/>
  <c r="D29" i="3" s="1"/>
  <c r="E28" i="3"/>
  <c r="D28" i="3" s="1"/>
  <c r="E27" i="3"/>
  <c r="D27" i="3" s="1"/>
  <c r="E26" i="3"/>
  <c r="D26" i="3" s="1"/>
  <c r="E25" i="3"/>
  <c r="D25" i="3" s="1"/>
  <c r="E24" i="3"/>
  <c r="D24" i="3" s="1"/>
  <c r="E23" i="3"/>
  <c r="D23" i="3" s="1"/>
  <c r="E22" i="3"/>
  <c r="D22" i="3" s="1"/>
  <c r="E21" i="3"/>
  <c r="D21" i="3" s="1"/>
  <c r="E20" i="3"/>
  <c r="D20" i="3" s="1"/>
  <c r="E19" i="3"/>
  <c r="D19" i="3" s="1"/>
  <c r="E18" i="3"/>
  <c r="D18" i="3" s="1"/>
  <c r="G3" i="3"/>
  <c r="I3" i="3"/>
  <c r="G4" i="3"/>
  <c r="I4" i="3"/>
  <c r="G5" i="3"/>
  <c r="I5" i="3"/>
  <c r="G6" i="3"/>
  <c r="I6" i="3"/>
  <c r="G7" i="3"/>
  <c r="I7" i="3"/>
  <c r="G8" i="3"/>
  <c r="I8" i="3"/>
  <c r="G9" i="3"/>
  <c r="I9" i="3"/>
  <c r="G10" i="3"/>
  <c r="I10" i="3"/>
  <c r="G11" i="3"/>
  <c r="I11" i="3"/>
  <c r="G12" i="3"/>
  <c r="I12" i="3"/>
  <c r="G13" i="3"/>
  <c r="I13" i="3"/>
  <c r="G14" i="3"/>
  <c r="I14" i="3"/>
  <c r="G15" i="3"/>
  <c r="I15" i="3"/>
  <c r="G16" i="3"/>
  <c r="I16" i="3"/>
  <c r="I2" i="3"/>
  <c r="G2" i="3"/>
  <c r="H3" i="3"/>
  <c r="H4" i="3"/>
  <c r="H5" i="3"/>
  <c r="H6" i="3"/>
  <c r="H7" i="3"/>
  <c r="H8" i="3"/>
  <c r="H9" i="3"/>
  <c r="H10" i="3"/>
  <c r="H11" i="3"/>
  <c r="H12" i="3"/>
  <c r="H13" i="3"/>
  <c r="H14" i="3"/>
  <c r="H15" i="3"/>
  <c r="H16" i="3"/>
  <c r="H2" i="3"/>
  <c r="F3" i="3"/>
  <c r="F4" i="3"/>
  <c r="F5" i="3"/>
  <c r="F6" i="3"/>
  <c r="F7" i="3"/>
  <c r="F8" i="3"/>
  <c r="F9" i="3"/>
  <c r="F10" i="3"/>
  <c r="F11" i="3"/>
  <c r="F12" i="3"/>
  <c r="F13" i="3"/>
  <c r="F14" i="3"/>
  <c r="F15" i="3"/>
  <c r="F16" i="3"/>
  <c r="F2" i="3"/>
  <c r="E16" i="3"/>
  <c r="D16" i="3" s="1"/>
  <c r="E15" i="3"/>
  <c r="D15" i="3" s="1"/>
  <c r="E14" i="3"/>
  <c r="D14" i="3" s="1"/>
  <c r="E13" i="3"/>
  <c r="D13" i="3" s="1"/>
  <c r="E12" i="3"/>
  <c r="D12" i="3" s="1"/>
  <c r="E11" i="3"/>
  <c r="D11" i="3" s="1"/>
  <c r="E10" i="3"/>
  <c r="D10" i="3" s="1"/>
  <c r="E9" i="3"/>
  <c r="D9" i="3" s="1"/>
  <c r="E8" i="3"/>
  <c r="D8" i="3" s="1"/>
  <c r="E7" i="3"/>
  <c r="D7" i="3" s="1"/>
  <c r="E6" i="3"/>
  <c r="D6" i="3" s="1"/>
  <c r="E5" i="3"/>
  <c r="D5" i="3" s="1"/>
  <c r="E4" i="3"/>
  <c r="D4" i="3" s="1"/>
  <c r="E3" i="3"/>
  <c r="D3" i="3" s="1"/>
  <c r="C27" i="1"/>
  <c r="D27" i="1"/>
  <c r="E27" i="1"/>
  <c r="F27" i="1"/>
  <c r="G27" i="1"/>
  <c r="H27" i="1"/>
  <c r="B27" i="1"/>
  <c r="E25" i="1"/>
  <c r="G25" i="1" s="1"/>
  <c r="D25" i="1"/>
  <c r="J31" i="7" s="1"/>
  <c r="C25" i="1"/>
  <c r="F7" i="1"/>
  <c r="H24" i="1"/>
  <c r="G24" i="1"/>
  <c r="H23" i="1"/>
  <c r="G23" i="1"/>
  <c r="H22" i="1"/>
  <c r="G22" i="1"/>
  <c r="H21" i="1"/>
  <c r="G21" i="1"/>
  <c r="H20" i="1"/>
  <c r="G20" i="1"/>
  <c r="H10" i="1"/>
  <c r="G10" i="1"/>
  <c r="H9" i="1"/>
  <c r="G9" i="1"/>
  <c r="H8" i="1"/>
  <c r="G8" i="1"/>
  <c r="H7" i="1"/>
  <c r="G7" i="1"/>
  <c r="J45" i="7"/>
  <c r="J44" i="7"/>
  <c r="J43" i="7"/>
  <c r="J42" i="7"/>
  <c r="J41" i="7"/>
  <c r="J40" i="7"/>
  <c r="J39" i="7"/>
  <c r="J38" i="7"/>
  <c r="J37" i="7"/>
  <c r="J36" i="7"/>
  <c r="J35" i="7"/>
  <c r="J33" i="7"/>
  <c r="J32" i="7"/>
  <c r="G33" i="7"/>
  <c r="G34" i="7"/>
  <c r="G35" i="7"/>
  <c r="G36" i="7"/>
  <c r="G37" i="7"/>
  <c r="G38" i="7"/>
  <c r="G39" i="7"/>
  <c r="G40" i="7"/>
  <c r="G41" i="7"/>
  <c r="G42" i="7"/>
  <c r="G43" i="7"/>
  <c r="G44" i="7"/>
  <c r="G45" i="7"/>
  <c r="G46" i="7"/>
  <c r="G32" i="7"/>
  <c r="F33" i="7"/>
  <c r="F35" i="7"/>
  <c r="F36" i="7"/>
  <c r="F41" i="7"/>
  <c r="F43" i="7"/>
  <c r="F44" i="7"/>
  <c r="E46" i="7"/>
  <c r="E45" i="7"/>
  <c r="E44" i="7"/>
  <c r="E43" i="7"/>
  <c r="E42" i="7"/>
  <c r="E41" i="7"/>
  <c r="E40" i="7"/>
  <c r="E39" i="7"/>
  <c r="E38" i="7"/>
  <c r="E37" i="7"/>
  <c r="E36" i="7"/>
  <c r="E35" i="7"/>
  <c r="E34" i="7"/>
  <c r="E33" i="7"/>
  <c r="E32" i="7"/>
  <c r="E18" i="1"/>
  <c r="E9" i="1" s="1"/>
  <c r="E10" i="1" s="1"/>
  <c r="E4" i="1"/>
  <c r="F37" i="7" s="1"/>
  <c r="D18" i="1"/>
  <c r="D9" i="1" s="1"/>
  <c r="J30" i="7"/>
  <c r="J29" i="7"/>
  <c r="J28" i="7"/>
  <c r="J27" i="7"/>
  <c r="J26" i="7"/>
  <c r="J25" i="7"/>
  <c r="J24" i="7"/>
  <c r="J23" i="7"/>
  <c r="J22" i="7"/>
  <c r="J21" i="7"/>
  <c r="J20" i="7"/>
  <c r="J18" i="7"/>
  <c r="J17" i="7"/>
  <c r="F18" i="7"/>
  <c r="F19" i="7"/>
  <c r="F20" i="7"/>
  <c r="F21" i="7"/>
  <c r="F22" i="7"/>
  <c r="F23" i="7"/>
  <c r="F24" i="7"/>
  <c r="F25" i="7"/>
  <c r="F26" i="7"/>
  <c r="F27" i="7"/>
  <c r="F28" i="7"/>
  <c r="F29" i="7"/>
  <c r="F30" i="7"/>
  <c r="F31" i="7"/>
  <c r="F17" i="7"/>
  <c r="E31" i="7"/>
  <c r="E30" i="7"/>
  <c r="E29" i="7"/>
  <c r="E28" i="7"/>
  <c r="E27" i="7"/>
  <c r="E26" i="7"/>
  <c r="E25" i="7"/>
  <c r="E24" i="7"/>
  <c r="E23" i="7"/>
  <c r="E22" i="7"/>
  <c r="E21" i="7"/>
  <c r="E20" i="7"/>
  <c r="E19" i="7"/>
  <c r="E18" i="7"/>
  <c r="E17" i="7"/>
  <c r="J16" i="7"/>
  <c r="J15" i="7"/>
  <c r="J14" i="7"/>
  <c r="J13" i="7"/>
  <c r="J12" i="7"/>
  <c r="J11" i="7"/>
  <c r="J10" i="7"/>
  <c r="J9" i="7"/>
  <c r="J8" i="7"/>
  <c r="J7" i="7"/>
  <c r="J6" i="7"/>
  <c r="J5" i="7"/>
  <c r="J3" i="7"/>
  <c r="J2" i="7"/>
  <c r="F3" i="7"/>
  <c r="F4" i="7"/>
  <c r="F5" i="7"/>
  <c r="F6" i="7"/>
  <c r="F7" i="7"/>
  <c r="F8" i="7"/>
  <c r="F9" i="7"/>
  <c r="F10" i="7"/>
  <c r="F11" i="7"/>
  <c r="F12" i="7"/>
  <c r="F13" i="7"/>
  <c r="F14" i="7"/>
  <c r="F15" i="7"/>
  <c r="F16" i="7"/>
  <c r="F2" i="7"/>
  <c r="E16" i="7"/>
  <c r="E15" i="7"/>
  <c r="E14" i="7"/>
  <c r="E13" i="7"/>
  <c r="E12" i="7"/>
  <c r="E11" i="7"/>
  <c r="E10" i="7"/>
  <c r="E9" i="7"/>
  <c r="E8" i="7"/>
  <c r="E7" i="7"/>
  <c r="E6" i="7"/>
  <c r="E5" i="7"/>
  <c r="E4" i="7"/>
  <c r="E3" i="7"/>
  <c r="E2" i="7"/>
  <c r="C18" i="1"/>
  <c r="C9" i="1" s="1"/>
  <c r="B8" i="1"/>
  <c r="F8" i="1" s="1"/>
  <c r="B7" i="1"/>
  <c r="B23" i="1"/>
  <c r="F23" i="1" s="1"/>
  <c r="B21" i="1"/>
  <c r="F21" i="1" s="1"/>
  <c r="B20" i="1"/>
  <c r="F20" i="1" s="1"/>
  <c r="L49" i="3" l="1"/>
  <c r="L43" i="3"/>
  <c r="J46" i="7"/>
  <c r="H25" i="1"/>
  <c r="B25" i="1"/>
  <c r="F25" i="1" s="1"/>
  <c r="F42" i="7"/>
  <c r="F34" i="7"/>
  <c r="F40" i="7"/>
  <c r="F32" i="7"/>
  <c r="F39" i="7"/>
  <c r="J34" i="7"/>
  <c r="F46" i="7"/>
  <c r="F38" i="7"/>
  <c r="F45" i="7"/>
  <c r="C10" i="1"/>
  <c r="J4" i="7"/>
  <c r="D10" i="1"/>
  <c r="J19" i="7"/>
  <c r="B9" i="1"/>
  <c r="F9" i="1" s="1"/>
  <c r="B22" i="1"/>
  <c r="F22" i="1" s="1"/>
  <c r="B24" i="1"/>
  <c r="F24" i="1" s="1"/>
  <c r="L34" i="3" l="1"/>
  <c r="L4" i="3"/>
  <c r="B10" i="1"/>
  <c r="F10" i="1" s="1"/>
  <c r="L64" i="3" l="1"/>
  <c r="L19" i="3" l="1"/>
  <c r="H14" i="19"/>
  <c r="I14" i="19"/>
  <c r="G1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Samuel Lawson-Baker</author>
  </authors>
  <commentList>
    <comment ref="F1" authorId="0" shapeId="0" xr:uid="{BA45EB59-139E-4111-9CA8-9FAC786D91A1}">
      <text>
        <r>
          <rPr>
            <b/>
            <sz val="9"/>
            <color indexed="81"/>
            <rFont val="Tahoma"/>
            <family val="2"/>
          </rPr>
          <t>Samuel Lawson-Baker:</t>
        </r>
        <r>
          <rPr>
            <sz val="9"/>
            <color indexed="81"/>
            <rFont val="Tahoma"/>
            <family val="2"/>
          </rPr>
          <t xml:space="preserve">
Reference</t>
        </r>
      </text>
    </comment>
    <comment ref="G1" authorId="0" shapeId="0" xr:uid="{56E243FE-080F-4519-AED0-B164D82F77BE}">
      <text>
        <r>
          <rPr>
            <b/>
            <sz val="9"/>
            <color indexed="81"/>
            <rFont val="Tahoma"/>
            <family val="2"/>
          </rPr>
          <t>Samuel Lawson-Baker:</t>
        </r>
        <r>
          <rPr>
            <sz val="9"/>
            <color indexed="81"/>
            <rFont val="Tahoma"/>
            <family val="2"/>
          </rPr>
          <t xml:space="preserve">
Type of Pricing amendment (paragraph of Regulation 14 or Not applicable)</t>
        </r>
      </text>
    </comment>
    <comment ref="E2" authorId="0" shapeId="0" xr:uid="{25C2F5EB-A938-44A2-8F0B-E80A4BC2C254}">
      <text>
        <r>
          <rPr>
            <b/>
            <sz val="9"/>
            <color indexed="81"/>
            <rFont val="Tahoma"/>
            <family val="2"/>
          </rPr>
          <t>Samuel Lawson-Baker:</t>
        </r>
        <r>
          <rPr>
            <sz val="9"/>
            <color indexed="81"/>
            <rFont val="Tahoma"/>
            <family val="2"/>
          </rPr>
          <t xml:space="preserve">
Direct and Indirect Costs or 
Materials, Direct Labour, Overhead Allocation and Subcontractor Costs</t>
        </r>
      </text>
    </comment>
    <comment ref="E17" authorId="0" shapeId="0" xr:uid="{73FB6A6D-4182-4EF1-A0DD-C76E2E3BFD2C}">
      <text>
        <r>
          <rPr>
            <b/>
            <sz val="9"/>
            <color indexed="81"/>
            <rFont val="Tahoma"/>
            <family val="2"/>
          </rPr>
          <t>Samuel Lawson-Baker:</t>
        </r>
        <r>
          <rPr>
            <sz val="9"/>
            <color indexed="81"/>
            <rFont val="Tahoma"/>
            <family val="2"/>
          </rPr>
          <t xml:space="preserve">
Direct and Indirect Costs or 
Materials, Direct Labour, Overhead Allocation and Subcontractor Costs</t>
        </r>
      </text>
    </comment>
    <comment ref="E32" authorId="0" shapeId="0" xr:uid="{BD8B0668-B6BE-4130-B868-2B36346EA78B}">
      <text>
        <r>
          <rPr>
            <b/>
            <sz val="9"/>
            <color indexed="81"/>
            <rFont val="Tahoma"/>
            <family val="2"/>
          </rPr>
          <t>Samuel Lawson-Baker:</t>
        </r>
        <r>
          <rPr>
            <sz val="9"/>
            <color indexed="81"/>
            <rFont val="Tahoma"/>
            <family val="2"/>
          </rPr>
          <t xml:space="preserve">
Direct and Indirect Costs or 
Materials, Direct Labour, Overhead Allocation and Subcontractor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Samuel Lawson-Baker</author>
  </authors>
  <commentList>
    <comment ref="F1" authorId="0" shapeId="0" xr:uid="{3A0A5C85-4ACE-495C-A968-E2A006C372FE}">
      <text>
        <r>
          <rPr>
            <b/>
            <sz val="9"/>
            <color indexed="81"/>
            <rFont val="Tahoma"/>
            <family val="2"/>
          </rPr>
          <t>Samuel Lawson-Baker:</t>
        </r>
        <r>
          <rPr>
            <sz val="9"/>
            <color indexed="81"/>
            <rFont val="Tahoma"/>
            <family val="2"/>
          </rPr>
          <t xml:space="preserve">
Reference</t>
        </r>
      </text>
    </comment>
    <comment ref="H1" authorId="0" shapeId="0" xr:uid="{2ECA3ADE-C311-4762-BDC9-F00672AFBF08}">
      <text>
        <r>
          <rPr>
            <b/>
            <sz val="9"/>
            <color indexed="81"/>
            <rFont val="Tahoma"/>
            <family val="2"/>
          </rPr>
          <t>Samuel Lawson-Baker:</t>
        </r>
        <r>
          <rPr>
            <sz val="9"/>
            <color indexed="81"/>
            <rFont val="Tahoma"/>
            <family val="2"/>
          </rPr>
          <t xml:space="preserve">
Type of Pricing amendment (paragraph of Regulation 14 or Not applicable)</t>
        </r>
      </text>
    </comment>
  </commentList>
</comments>
</file>

<file path=xl/sharedStrings.xml><?xml version="1.0" encoding="utf-8"?>
<sst xmlns="http://schemas.openxmlformats.org/spreadsheetml/2006/main" count="583" uniqueCount="120">
  <si>
    <t>Contract prior to amendment that led to the on-demand CPS</t>
  </si>
  <si>
    <t>Pricing information of the amendment that led to the OD CPS</t>
  </si>
  <si>
    <t>Post-amendment Pricing Segments</t>
  </si>
  <si>
    <t>Total estimated contract price immediately prior to the amendment that led to the OD CPS</t>
  </si>
  <si>
    <t xml:space="preserve"> Pricing Segment 1</t>
  </si>
  <si>
    <t xml:space="preserve"> Pricing Segment 2</t>
  </si>
  <si>
    <t>Pricing Amendment 
(#1)</t>
  </si>
  <si>
    <t>New total estimated contract price after pricing amendment 
(#1)</t>
  </si>
  <si>
    <t>Reference</t>
  </si>
  <si>
    <t>Type of Pricing amendment (paragraph of Regulation 14 or Not applicable)</t>
  </si>
  <si>
    <t>Price breakdown</t>
  </si>
  <si>
    <t>Allowable Costs including Risk Contingency Element (£m, 3dp)</t>
  </si>
  <si>
    <t>Risk Contingency Element (£m, 3 dp)</t>
  </si>
  <si>
    <t>Profit (£m, 3dp)</t>
  </si>
  <si>
    <t>Contract Price (£m, 3dp)</t>
  </si>
  <si>
    <t>Profit breakdown</t>
  </si>
  <si>
    <t>Step 1 - Baseline Profit Rate (%, 2dp)</t>
  </si>
  <si>
    <t>Step 2 - Cost Risk Adjustment (%, 2dp)</t>
  </si>
  <si>
    <t>Step 3 - POCO Adjustment (%, 2dp)</t>
  </si>
  <si>
    <t>Step 4 - SSRO Funding Adjustment (%, 2dp)</t>
  </si>
  <si>
    <t>Step 5 - Incentive Adjustment (%, 2dp)</t>
  </si>
  <si>
    <t>Step 6 - Capital Servicing Adjustment (%, 2dp)</t>
  </si>
  <si>
    <t>Contract Profit Rate (%, 2dp)</t>
  </si>
  <si>
    <t>Pricing Method</t>
  </si>
  <si>
    <t>Firm Pricing Method (£m, 3dp)</t>
  </si>
  <si>
    <t>Fixed Pricing Method (£m, 3dp)</t>
  </si>
  <si>
    <t>Cost-Plus Pricing Method (£m, 3dp)</t>
  </si>
  <si>
    <t>Estimate-Based Fee Pricing Method (£m, 3dp)</t>
  </si>
  <si>
    <t>Volume-Driven Pricing Method (£m, 3dp)</t>
  </si>
  <si>
    <t>Target Pricing Method (£m, 3dp)</t>
  </si>
  <si>
    <t>Control (Sum of Pricing Method - Contract Price = 0)</t>
  </si>
  <si>
    <t>Data entry cells are in yellow</t>
  </si>
  <si>
    <t>Report Number</t>
  </si>
  <si>
    <t>Date</t>
  </si>
  <si>
    <t xml:space="preserve"> Unique Contract ID</t>
  </si>
  <si>
    <t>Taxomony</t>
  </si>
  <si>
    <t>Metrics</t>
  </si>
  <si>
    <t>Pricing Segment</t>
  </si>
  <si>
    <t>Amendment</t>
  </si>
  <si>
    <t xml:space="preserve">Basis </t>
  </si>
  <si>
    <t>Value Type</t>
  </si>
  <si>
    <t>Value</t>
  </si>
  <si>
    <t>XX</t>
  </si>
  <si>
    <t>Price</t>
  </si>
  <si>
    <t>Pre Amendment</t>
  </si>
  <si>
    <t>GBP</t>
  </si>
  <si>
    <t>Estimate</t>
  </si>
  <si>
    <t>Contract Profit Rate</t>
  </si>
  <si>
    <t>Percent</t>
  </si>
  <si>
    <t>Total Price</t>
  </si>
  <si>
    <t>Sum of Value</t>
  </si>
  <si>
    <t>Total</t>
  </si>
  <si>
    <t>Grand Total</t>
  </si>
  <si>
    <t>GUIDANCE ON COMPLETION OF THIS SPREADSHEET</t>
  </si>
  <si>
    <t>Sheet &amp; Column</t>
  </si>
  <si>
    <t>Instructions</t>
  </si>
  <si>
    <t>Template for Input – Column C</t>
  </si>
  <si>
    <t>Overall Contract</t>
  </si>
  <si>
    <t>This column captures the breakdown of price, contract profit rate (CPR) and pricing method for the total estimated contract price, following the re-determination of price associated with the amendment that has led to the OD CPS being requested. The overall contract profit rate reported in the spreadsheet should be consistent with that reported on the Profit page in DefCARS and is expected to be the cost weighted average of the CPR of each pricing segment reported in the spreadsheet (columns D – F).</t>
  </si>
  <si>
    <t>Template for Input – Columns D-F</t>
  </si>
  <si>
    <t>Pricing Segments of the overall contract (post-amendment)</t>
  </si>
  <si>
    <t xml:space="preserve">The contractor should provide pricing details of each pricing segment in columns D to F. </t>
  </si>
  <si>
    <t xml:space="preserve">When reporting pricing segments, please provide the following: </t>
  </si>
  <si>
    <r>
      <t xml:space="preserve">- The MOD Amendment Reference. This is the reference used between the MOD and the contractor to refer to the contract amendment. This reference should be provided if a pricing segment results from a single pricing amendment and a single reference can be reported. If the contractor is reporting a grouping of amendments, or a grouping of portions of amendments in </t>
    </r>
    <r>
      <rPr>
        <sz val="11"/>
        <color theme="1"/>
        <rFont val="Arial"/>
        <family val="2"/>
      </rPr>
      <t>an individual segment</t>
    </r>
    <r>
      <rPr>
        <sz val="11"/>
        <color rgb="FF000000"/>
        <rFont val="Arial"/>
        <family val="2"/>
      </rPr>
      <t xml:space="preserve">, this field should remain blank. The contractor should, however, explain the grouping as part of the OD CPS submission. This should be done by providing a list of each MOD contractual reference for the amendment(s) associated with each pricing segment. This can be provided in the 'Grouping of Amendments info' tab provided, or can be uploaded separately in another format if this is preferred. </t>
    </r>
  </si>
  <si>
    <t>- The Date of Agreement. This date should be provided if a pricing segment results from a single pricing amendment and a single date can be reported. If the contractor is reporting a grouping of amendments, or a grouping of portions of amendments in an individual segment, this field should remain blank.</t>
  </si>
  <si>
    <t>- A description of the pricing segment, for example 'First extension to the contract'. This should be a description used between the MOD and the contractor or capable of being understood by both.</t>
  </si>
  <si>
    <t xml:space="preserve">Additional columns can be added as necessary by copying an existing Pricing Segment column, including its formats and formulae, if more than three pricing segments are identified. </t>
  </si>
  <si>
    <t>The reported pricing segments must add up to the overall contract price following the amendment (column C).</t>
  </si>
  <si>
    <t>Template for Input – Columns G-I</t>
  </si>
  <si>
    <t>Information of the pricing amendment that led to the OD CPS</t>
  </si>
  <si>
    <t xml:space="preserve">The contractor should provide pricing details of the amendment that led to the OD CPS. When reporting this pricing information, please provide the following: </t>
  </si>
  <si>
    <t>- The MOD Amendment Reference: the reference used between the MOD and the contractor to refer to the contractual amendment.</t>
  </si>
  <si>
    <t>- The Date of Agreement: the date where the contractual amendment was entered into.</t>
  </si>
  <si>
    <t>- The Segment reference number: the pricing segment number created or affected by the amendment (in whole or in part).</t>
  </si>
  <si>
    <t>-  A description of the pricing segment, for example 'First extension to the contract'. This should be a description used between the MOD and the contractor or capable of being understood by both.</t>
  </si>
  <si>
    <t>- Type of Pricing amendment: the selection from the drop-down list of the paragraph of the Schedule that has been applied to re-determine the price of the contract. If an element of the amendment affects the contract price but is not a Regulation 14 pricing amendment, please select ‘Non-Reg 14 pricing’.</t>
  </si>
  <si>
    <t xml:space="preserve">If the amendment affects more than one pricing segment or is a multiple pricing amendment (paragraphs 11 and 12 of the Schedule), the pricing information should be broken down in distinct columns. </t>
  </si>
  <si>
    <t xml:space="preserve">Additional columns can be added as necessary by copying an existing amendment column, including its formats and formulae. </t>
  </si>
  <si>
    <t>Grouping of Amendment Info – Columns A &amp; B</t>
  </si>
  <si>
    <r>
      <t>Where</t>
    </r>
    <r>
      <rPr>
        <sz val="11"/>
        <color theme="1"/>
        <rFont val="Arial"/>
        <family val="2"/>
      </rPr>
      <t xml:space="preserve"> contractors are grouping the reporting of several pricing amendments into a pricing segment, they should provide the explanation of the grouping made </t>
    </r>
    <r>
      <rPr>
        <sz val="11"/>
        <color rgb="FF000000"/>
        <rFont val="Arial"/>
        <family val="2"/>
      </rPr>
      <t xml:space="preserve">in the 'Grouping of Amendments info' tab. Contractors can, if preferred, upload a separate file to the OD CPS to address this requirement, provided that the content below is included. </t>
    </r>
  </si>
  <si>
    <t>When an amendment affects more than one pricing segment, contractors should provide a separate line for each Pricing Segment affected, repeating the MOD contractual reference of the amendment.</t>
  </si>
  <si>
    <r>
      <t xml:space="preserve">MOD contractual reference of amendments </t>
    </r>
    <r>
      <rPr>
        <sz val="11"/>
        <color theme="1"/>
        <rFont val="Arial"/>
        <family val="2"/>
      </rPr>
      <t>(column A)</t>
    </r>
    <r>
      <rPr>
        <sz val="11"/>
        <color rgb="FF000000"/>
        <rFont val="Arial"/>
        <family val="2"/>
      </rPr>
      <t>: the reference used between the MOD and the contractor to refer to the contractual amendment.</t>
    </r>
  </si>
  <si>
    <r>
      <t xml:space="preserve">Pricing Segment number where the amendment, or part of the amendment, is being reported </t>
    </r>
    <r>
      <rPr>
        <sz val="11"/>
        <color rgb="FF000000"/>
        <rFont val="Arial"/>
        <family val="2"/>
      </rPr>
      <t>(column B)</t>
    </r>
    <r>
      <rPr>
        <b/>
        <sz val="11"/>
        <color rgb="FF000000"/>
        <rFont val="Arial"/>
        <family val="2"/>
      </rPr>
      <t>:</t>
    </r>
    <r>
      <rPr>
        <sz val="11"/>
        <color rgb="FF000000"/>
        <rFont val="Arial"/>
        <family val="2"/>
      </rPr>
      <t xml:space="preserve"> the pricing segment number created or affected by the amendment or a portion of the amendment.</t>
    </r>
  </si>
  <si>
    <t>Cells where input is required</t>
  </si>
  <si>
    <t>Cells where no input required</t>
  </si>
  <si>
    <t>Calculated cells</t>
  </si>
  <si>
    <t xml:space="preserve">Overall Contract </t>
  </si>
  <si>
    <r>
      <t xml:space="preserve">MOD Amendment Reference </t>
    </r>
    <r>
      <rPr>
        <b/>
        <i/>
        <sz val="11"/>
        <rFont val="Arial"/>
        <family val="2"/>
      </rPr>
      <t>(free text)</t>
    </r>
  </si>
  <si>
    <r>
      <t xml:space="preserve">Date of agreement </t>
    </r>
    <r>
      <rPr>
        <b/>
        <i/>
        <sz val="11"/>
        <rFont val="Arial"/>
        <family val="2"/>
      </rPr>
      <t>(free text)</t>
    </r>
  </si>
  <si>
    <r>
      <t xml:space="preserve">Segment reference number </t>
    </r>
    <r>
      <rPr>
        <b/>
        <i/>
        <sz val="11"/>
        <rFont val="Arial"/>
        <family val="2"/>
      </rPr>
      <t>(free text)</t>
    </r>
  </si>
  <si>
    <t>Segment 1</t>
  </si>
  <si>
    <t>Segment 2</t>
  </si>
  <si>
    <t>Segment 3</t>
  </si>
  <si>
    <r>
      <t xml:space="preserve">Description </t>
    </r>
    <r>
      <rPr>
        <b/>
        <i/>
        <sz val="11"/>
        <rFont val="Arial"/>
        <family val="2"/>
      </rPr>
      <t>(free text)</t>
    </r>
  </si>
  <si>
    <r>
      <t xml:space="preserve">Type of Pricing amendment (paragraph of Regulation 14 or /non-Regulation 14) </t>
    </r>
    <r>
      <rPr>
        <b/>
        <i/>
        <sz val="11"/>
        <rFont val="Arial"/>
        <family val="2"/>
      </rPr>
      <t>(drop down menu)</t>
    </r>
  </si>
  <si>
    <t>Reg 14 – 4(1) Change to the Pricing Method of the whole contract​</t>
  </si>
  <si>
    <t>Reg 14 – 5(1) Change to the Pricing Method of a defined component​</t>
  </si>
  <si>
    <t>Reg 14 – 7(1) Change to requirement (non-Cost Plus)​</t>
  </si>
  <si>
    <t>Price Breakdown</t>
  </si>
  <si>
    <t>Allowable Costs excluding Risk Contingency (£m, 3dp)</t>
  </si>
  <si>
    <t>Risk Contingency Element (£m, 3dp)</t>
  </si>
  <si>
    <t>Profit rate</t>
  </si>
  <si>
    <t>Step 2 - Cost Risk Adjustment (%, 3dp)</t>
  </si>
  <si>
    <t>Step 3 - POCO Adjustment (%, 3dp)</t>
  </si>
  <si>
    <t>Step 4 - SSRO Funding Adjustment (%, 3dp)</t>
  </si>
  <si>
    <t>Step 5 - Incentive Adjustment (%, 3dp)</t>
  </si>
  <si>
    <t>Step 6 - Capital Servicing Adjustment (%, 3dp)</t>
  </si>
  <si>
    <t>Contract Profit Rate (%, 3dp)</t>
  </si>
  <si>
    <t>Type of Pricing​</t>
  </si>
  <si>
    <t>Reg 14 – 6(1) Change to defined element of Allowable Costs​</t>
  </si>
  <si>
    <t>Reg 14 – 8(1) Change to requirement (Cost Plus, Distinguishable costs)​</t>
  </si>
  <si>
    <t>Reg 14 – 9(1) Change to requirement (Cost Plus, non-Distinguishable costs)​</t>
  </si>
  <si>
    <t>Reg 14 – 10(1) Entire repricing​</t>
  </si>
  <si>
    <t>Non-Reg 14 pricing​</t>
  </si>
  <si>
    <t>MOD contractual reference of amendments</t>
  </si>
  <si>
    <t>Pricing Segment number where the amendment, or part of the amendment  is being reported</t>
  </si>
  <si>
    <t>Level 1</t>
  </si>
  <si>
    <t>Amendment Sub Category</t>
  </si>
  <si>
    <t>Allowable Costs excluding Risk Contingency Element (£m, 3dp)</t>
  </si>
  <si>
    <t>Pecentage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</si>
</sst>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809]* #,##0.000_-;\-[$£-809]* #,##0.000_-;_-[$£-809]* &quot;-&quot;??_-;_-@_-"/>
    <numFmt numFmtId="165" formatCode="#,##0.000_ ;\-#,##0.000\ "/>
    <numFmt numFmtId="166" formatCode="0.000"/>
  </numFmts>
  <fonts count="21" x14ac:knownFonts="1">
    <font>
      <sz val="11"/>
      <color theme="1"/>
      <name val="Calibri"/>
      <family val="2"/>
      <scheme val="minor"/>
    </font>
    <font>
      <sz val="11"/>
      <color theme="1"/>
      <name val="Calibri"/>
      <family val="2"/>
      <scheme val="minor"/>
    </font>
    <font>
      <sz val="11"/>
      <color theme="1"/>
      <name val="Arial"/>
      <family val="2"/>
    </font>
    <font>
      <b/>
      <sz val="11"/>
      <color theme="0"/>
      <name val="Arial"/>
      <family val="2"/>
    </font>
    <font>
      <b/>
      <sz val="11"/>
      <color theme="1"/>
      <name val="Arial"/>
      <family val="2"/>
    </font>
    <font>
      <i/>
      <sz val="11"/>
      <color theme="1"/>
      <name val="Arial"/>
      <family val="2"/>
    </font>
    <font>
      <i/>
      <sz val="11"/>
      <color theme="1"/>
      <name val="Calibri"/>
      <family val="2"/>
      <scheme val="minor"/>
    </font>
    <font>
      <b/>
      <sz val="11"/>
      <color rgb="FF000000"/>
      <name val="Arial"/>
      <family val="2"/>
    </font>
    <font>
      <sz val="11"/>
      <color rgb="FF000000"/>
      <name val="Calibri"/>
      <family val="2"/>
      <scheme val="minor"/>
    </font>
    <font>
      <sz val="11"/>
      <color rgb="FF000000"/>
      <name val="Arial"/>
      <family val="2"/>
    </font>
    <font>
      <sz val="9"/>
      <color indexed="81"/>
      <name val="Tahoma"/>
      <family val="2"/>
    </font>
    <font>
      <b/>
      <sz val="9"/>
      <color indexed="81"/>
      <name val="Tahoma"/>
      <family val="2"/>
    </font>
    <font>
      <b/>
      <sz val="14"/>
      <color theme="1"/>
      <name val="Arial"/>
      <family val="2"/>
    </font>
    <font>
      <sz val="11"/>
      <name val="Arial"/>
      <family val="2"/>
    </font>
    <font>
      <b/>
      <sz val="11"/>
      <name val="Arial"/>
      <family val="2"/>
    </font>
    <font>
      <sz val="11"/>
      <color rgb="FFFF0000"/>
      <name val="Arial"/>
      <family val="2"/>
    </font>
    <font>
      <b/>
      <sz val="11"/>
      <color rgb="FFFF9999"/>
      <name val="Arial"/>
      <family val="2"/>
    </font>
    <font>
      <i/>
      <sz val="11"/>
      <name val="Arial"/>
      <family val="2"/>
    </font>
    <font>
      <b/>
      <i/>
      <sz val="11"/>
      <name val="Arial"/>
      <family val="2"/>
    </font>
    <font>
      <b/>
      <sz val="11"/>
      <color rgb="FFFF0000"/>
      <name val="Arial"/>
      <family val="2"/>
    </font>
    <font>
      <b/>
      <i/>
      <sz val="11"/>
      <color rgb="FFFF0000"/>
      <name val="Arial"/>
      <family val="2"/>
    </font>
  </fonts>
  <fills count="13">
    <fill>
      <patternFill patternType="none"/>
    </fill>
    <fill>
      <patternFill patternType="gray125"/>
    </fill>
    <fill>
      <patternFill patternType="solid">
        <fgColor rgb="FFFFFFCC"/>
        <bgColor indexed="64"/>
      </patternFill>
    </fill>
    <fill>
      <patternFill patternType="solid">
        <fgColor rgb="FF0066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1" tint="0.34998626667073579"/>
        <bgColor indexed="64"/>
      </patternFill>
    </fill>
    <fill>
      <patternFill patternType="solid">
        <fgColor theme="4"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17">
    <xf numFmtId="0" fontId="0" fillId="0" borderId="0" xfId="0"/>
    <xf numFmtId="0" fontId="3" fillId="3" borderId="11" xfId="0" applyFont="1" applyFill="1" applyBorder="1" applyAlignment="1">
      <alignment horizontal="center" wrapText="1"/>
    </xf>
    <xf numFmtId="0" fontId="2" fillId="0" borderId="6" xfId="0" applyFont="1" applyBorder="1"/>
    <xf numFmtId="0" fontId="3" fillId="3" borderId="12" xfId="0" applyFont="1" applyFill="1" applyBorder="1" applyAlignment="1">
      <alignment horizontal="center" wrapText="1"/>
    </xf>
    <xf numFmtId="165" fontId="2" fillId="4" borderId="2" xfId="0" applyNumberFormat="1" applyFont="1" applyFill="1" applyBorder="1"/>
    <xf numFmtId="165" fontId="2" fillId="4" borderId="13" xfId="0" applyNumberFormat="1" applyFont="1" applyFill="1" applyBorder="1"/>
    <xf numFmtId="0" fontId="2" fillId="0" borderId="0" xfId="0" applyFont="1"/>
    <xf numFmtId="0" fontId="4" fillId="0" borderId="0" xfId="0" applyFont="1"/>
    <xf numFmtId="0" fontId="3" fillId="5" borderId="5" xfId="0" applyFont="1" applyFill="1" applyBorder="1" applyAlignment="1">
      <alignment horizontal="center" wrapText="1"/>
    </xf>
    <xf numFmtId="0" fontId="3" fillId="5" borderId="17" xfId="0" applyFont="1" applyFill="1" applyBorder="1" applyAlignment="1">
      <alignment horizontal="center" wrapText="1"/>
    </xf>
    <xf numFmtId="0" fontId="2" fillId="0" borderId="6" xfId="0" applyFont="1" applyBorder="1" applyAlignment="1">
      <alignment vertical="top"/>
    </xf>
    <xf numFmtId="0" fontId="7" fillId="2" borderId="13" xfId="0" applyFont="1" applyFill="1" applyBorder="1" applyAlignment="1">
      <alignment horizontal="center" wrapText="1"/>
    </xf>
    <xf numFmtId="0" fontId="7" fillId="2" borderId="3" xfId="0" applyFont="1" applyFill="1" applyBorder="1" applyAlignment="1">
      <alignment horizontal="center" wrapText="1"/>
    </xf>
    <xf numFmtId="0" fontId="8" fillId="0" borderId="0" xfId="0" applyFont="1"/>
    <xf numFmtId="164" fontId="9" fillId="2" borderId="14" xfId="0" applyNumberFormat="1" applyFont="1" applyFill="1" applyBorder="1"/>
    <xf numFmtId="164" fontId="9" fillId="2" borderId="1" xfId="0" applyNumberFormat="1" applyFont="1" applyFill="1" applyBorder="1"/>
    <xf numFmtId="10" fontId="9" fillId="2" borderId="14" xfId="1" applyNumberFormat="1" applyFont="1" applyFill="1" applyBorder="1"/>
    <xf numFmtId="10" fontId="9" fillId="2" borderId="1" xfId="1" applyNumberFormat="1" applyFont="1" applyFill="1" applyBorder="1"/>
    <xf numFmtId="0" fontId="4" fillId="0" borderId="16" xfId="0" applyFont="1" applyBorder="1"/>
    <xf numFmtId="0" fontId="4" fillId="0" borderId="10" xfId="0" applyFont="1" applyBorder="1"/>
    <xf numFmtId="0" fontId="3" fillId="3" borderId="21" xfId="0" applyFont="1" applyFill="1" applyBorder="1" applyAlignment="1">
      <alignment horizontal="center" wrapText="1"/>
    </xf>
    <xf numFmtId="0" fontId="0" fillId="0" borderId="22" xfId="0" applyBorder="1"/>
    <xf numFmtId="0" fontId="2" fillId="0" borderId="17" xfId="0" applyFont="1" applyBorder="1"/>
    <xf numFmtId="0" fontId="4" fillId="0" borderId="15" xfId="0" applyFont="1" applyBorder="1"/>
    <xf numFmtId="0" fontId="2" fillId="0" borderId="7" xfId="0" applyFont="1" applyBorder="1"/>
    <xf numFmtId="0" fontId="2" fillId="0" borderId="8" xfId="0" applyFont="1" applyBorder="1"/>
    <xf numFmtId="166" fontId="9" fillId="4" borderId="14" xfId="0" applyNumberFormat="1" applyFont="1" applyFill="1" applyBorder="1"/>
    <xf numFmtId="166" fontId="9" fillId="4" borderId="1" xfId="0" applyNumberFormat="1" applyFont="1" applyFill="1" applyBorder="1"/>
    <xf numFmtId="164" fontId="2" fillId="2" borderId="13" xfId="0" applyNumberFormat="1" applyFont="1" applyFill="1" applyBorder="1"/>
    <xf numFmtId="164" fontId="2" fillId="2" borderId="2" xfId="0" applyNumberFormat="1" applyFont="1" applyFill="1" applyBorder="1"/>
    <xf numFmtId="0" fontId="3" fillId="5" borderId="10" xfId="0" applyFont="1" applyFill="1" applyBorder="1" applyAlignment="1">
      <alignment horizontal="center" wrapText="1"/>
    </xf>
    <xf numFmtId="0" fontId="3" fillId="5" borderId="23" xfId="0" applyFont="1" applyFill="1" applyBorder="1" applyAlignment="1">
      <alignment horizontal="center" wrapText="1"/>
    </xf>
    <xf numFmtId="0" fontId="0" fillId="0" borderId="24" xfId="0" applyBorder="1"/>
    <xf numFmtId="0" fontId="0" fillId="0" borderId="25" xfId="0" applyBorder="1"/>
    <xf numFmtId="0" fontId="8" fillId="0" borderId="25" xfId="0" applyFont="1" applyBorder="1"/>
    <xf numFmtId="0" fontId="12" fillId="5" borderId="0" xfId="0" applyFont="1" applyFill="1" applyAlignment="1">
      <alignment horizontal="center"/>
    </xf>
    <xf numFmtId="0" fontId="2" fillId="0" borderId="0" xfId="0" applyFont="1" applyAlignment="1">
      <alignment horizontal="center"/>
    </xf>
    <xf numFmtId="0" fontId="12" fillId="6" borderId="0" xfId="0" applyFont="1" applyFill="1" applyAlignment="1">
      <alignment horizontal="center"/>
    </xf>
    <xf numFmtId="0" fontId="2" fillId="0" borderId="26" xfId="0" applyFont="1" applyBorder="1" applyAlignment="1">
      <alignment horizontal="center"/>
    </xf>
    <xf numFmtId="14" fontId="2" fillId="0" borderId="27" xfId="0" applyNumberFormat="1" applyFont="1" applyBorder="1" applyAlignment="1">
      <alignment horizontal="center"/>
    </xf>
    <xf numFmtId="0" fontId="2" fillId="0" borderId="27" xfId="0" applyFont="1" applyBorder="1" applyAlignment="1">
      <alignment horizontal="center"/>
    </xf>
    <xf numFmtId="0" fontId="2" fillId="7" borderId="27" xfId="0" applyFont="1" applyFill="1" applyBorder="1" applyAlignment="1">
      <alignment horizontal="center"/>
    </xf>
    <xf numFmtId="166" fontId="2" fillId="7" borderId="28" xfId="0" quotePrefix="1" applyNumberFormat="1" applyFont="1" applyFill="1" applyBorder="1" applyAlignment="1">
      <alignment horizontal="center"/>
    </xf>
    <xf numFmtId="0" fontId="2" fillId="0" borderId="29" xfId="0" applyFont="1" applyBorder="1" applyAlignment="1">
      <alignment horizontal="center"/>
    </xf>
    <xf numFmtId="14" fontId="2" fillId="0" borderId="0" xfId="0" applyNumberFormat="1" applyFont="1" applyAlignment="1">
      <alignment horizontal="center"/>
    </xf>
    <xf numFmtId="166" fontId="2" fillId="0" borderId="30" xfId="0" quotePrefix="1" applyNumberFormat="1" applyFont="1" applyBorder="1" applyAlignment="1">
      <alignment horizontal="center"/>
    </xf>
    <xf numFmtId="2" fontId="2" fillId="0" borderId="30" xfId="0" quotePrefix="1" applyNumberFormat="1" applyFont="1" applyBorder="1" applyAlignment="1">
      <alignment horizontal="center"/>
    </xf>
    <xf numFmtId="166" fontId="2" fillId="0" borderId="30" xfId="0" applyNumberFormat="1" applyFont="1" applyBorder="1" applyAlignment="1">
      <alignment horizontal="center"/>
    </xf>
    <xf numFmtId="0" fontId="2" fillId="0" borderId="31" xfId="0" applyFont="1" applyBorder="1" applyAlignment="1">
      <alignment horizontal="center"/>
    </xf>
    <xf numFmtId="14" fontId="2" fillId="0" borderId="32" xfId="0" applyNumberFormat="1" applyFont="1" applyBorder="1" applyAlignment="1">
      <alignment horizontal="center"/>
    </xf>
    <xf numFmtId="0" fontId="2" fillId="0" borderId="32" xfId="0" applyFont="1" applyBorder="1" applyAlignment="1">
      <alignment horizontal="center"/>
    </xf>
    <xf numFmtId="166" fontId="2" fillId="0" borderId="33" xfId="0" applyNumberFormat="1" applyFont="1" applyBorder="1" applyAlignment="1">
      <alignment horizontal="center"/>
    </xf>
    <xf numFmtId="0" fontId="2" fillId="7" borderId="26" xfId="0" applyFont="1" applyFill="1" applyBorder="1" applyAlignment="1">
      <alignment horizontal="center"/>
    </xf>
    <xf numFmtId="0" fontId="2" fillId="0" borderId="28" xfId="0" applyFont="1" applyBorder="1"/>
    <xf numFmtId="0" fontId="2" fillId="0" borderId="30" xfId="0" applyFont="1" applyBorder="1"/>
    <xf numFmtId="0" fontId="2" fillId="0" borderId="33" xfId="0" applyFont="1" applyBorder="1"/>
    <xf numFmtId="0" fontId="0" fillId="0" borderId="0" xfId="0" pivotButton="1"/>
    <xf numFmtId="0" fontId="7" fillId="0" borderId="18" xfId="0" applyFont="1" applyBorder="1" applyAlignment="1">
      <alignment horizontal="center" wrapText="1"/>
    </xf>
    <xf numFmtId="0" fontId="7" fillId="0" borderId="14" xfId="0" applyFont="1" applyBorder="1" applyAlignment="1">
      <alignment horizontal="center" wrapText="1"/>
    </xf>
    <xf numFmtId="0" fontId="7" fillId="0" borderId="20" xfId="0" applyFont="1" applyBorder="1" applyAlignment="1">
      <alignment horizontal="center" wrapText="1"/>
    </xf>
    <xf numFmtId="0" fontId="7" fillId="0" borderId="4" xfId="0" applyFont="1" applyBorder="1" applyAlignment="1">
      <alignment horizontal="center" wrapText="1"/>
    </xf>
    <xf numFmtId="164" fontId="9" fillId="0" borderId="18" xfId="0" applyNumberFormat="1" applyFont="1" applyBorder="1"/>
    <xf numFmtId="164" fontId="9" fillId="0" borderId="14" xfId="0" applyNumberFormat="1" applyFont="1" applyBorder="1"/>
    <xf numFmtId="164" fontId="9" fillId="0" borderId="19" xfId="0" applyNumberFormat="1" applyFont="1" applyBorder="1"/>
    <xf numFmtId="164" fontId="9" fillId="0" borderId="1" xfId="0" applyNumberFormat="1" applyFont="1" applyBorder="1"/>
    <xf numFmtId="164" fontId="9" fillId="0" borderId="20" xfId="0" applyNumberFormat="1" applyFont="1" applyBorder="1"/>
    <xf numFmtId="164" fontId="9" fillId="0" borderId="4" xfId="0" applyNumberFormat="1" applyFont="1" applyBorder="1"/>
    <xf numFmtId="10" fontId="9" fillId="0" borderId="18" xfId="1" applyNumberFormat="1" applyFont="1" applyFill="1" applyBorder="1"/>
    <xf numFmtId="10" fontId="9" fillId="0" borderId="14" xfId="1" applyNumberFormat="1" applyFont="1" applyFill="1" applyBorder="1"/>
    <xf numFmtId="10" fontId="9" fillId="0" borderId="19" xfId="1" applyNumberFormat="1" applyFont="1" applyFill="1" applyBorder="1"/>
    <xf numFmtId="10" fontId="9" fillId="0" borderId="1" xfId="1" applyNumberFormat="1" applyFont="1" applyFill="1" applyBorder="1"/>
    <xf numFmtId="10" fontId="9" fillId="0" borderId="20" xfId="1" applyNumberFormat="1" applyFont="1" applyFill="1" applyBorder="1"/>
    <xf numFmtId="10" fontId="9" fillId="0" borderId="4" xfId="1" applyNumberFormat="1" applyFont="1" applyFill="1" applyBorder="1"/>
    <xf numFmtId="165" fontId="2" fillId="0" borderId="3" xfId="0" applyNumberFormat="1" applyFont="1" applyBorder="1"/>
    <xf numFmtId="10" fontId="2" fillId="0" borderId="3" xfId="1" applyNumberFormat="1" applyFont="1" applyFill="1" applyBorder="1"/>
    <xf numFmtId="10" fontId="2" fillId="0" borderId="13" xfId="1" applyNumberFormat="1" applyFont="1" applyFill="1" applyBorder="1"/>
    <xf numFmtId="10" fontId="2" fillId="0" borderId="2" xfId="1" applyNumberFormat="1" applyFont="1" applyFill="1" applyBorder="1"/>
    <xf numFmtId="0" fontId="7" fillId="0" borderId="13" xfId="0" applyFont="1" applyBorder="1" applyAlignment="1">
      <alignment horizontal="center" wrapText="1"/>
    </xf>
    <xf numFmtId="0" fontId="7" fillId="0" borderId="3" xfId="0" applyFont="1" applyBorder="1" applyAlignment="1">
      <alignment horizontal="center" wrapText="1"/>
    </xf>
    <xf numFmtId="166" fontId="7" fillId="0" borderId="4" xfId="0" applyNumberFormat="1" applyFont="1" applyBorder="1"/>
    <xf numFmtId="165" fontId="0" fillId="0" borderId="0" xfId="0" applyNumberFormat="1"/>
    <xf numFmtId="0" fontId="5" fillId="2" borderId="0" xfId="0" applyFont="1" applyFill="1"/>
    <xf numFmtId="0" fontId="2" fillId="8" borderId="0" xfId="0" applyFont="1" applyFill="1"/>
    <xf numFmtId="0" fontId="12" fillId="6" borderId="0" xfId="0" applyFont="1" applyFill="1" applyAlignment="1">
      <alignment horizontal="center" vertical="top" wrapText="1"/>
    </xf>
    <xf numFmtId="0" fontId="12" fillId="5" borderId="0" xfId="0" applyFont="1" applyFill="1" applyAlignment="1">
      <alignment horizontal="left" vertical="top" wrapText="1"/>
    </xf>
    <xf numFmtId="0" fontId="12" fillId="5" borderId="0" xfId="0" applyFont="1" applyFill="1" applyAlignment="1">
      <alignment horizontal="center" vertical="top" wrapText="1"/>
    </xf>
    <xf numFmtId="14" fontId="2" fillId="8" borderId="0" xfId="0" applyNumberFormat="1" applyFont="1" applyFill="1"/>
    <xf numFmtId="0" fontId="2" fillId="0" borderId="0" xfId="0" applyFont="1" applyAlignment="1">
      <alignment horizontal="left"/>
    </xf>
    <xf numFmtId="0" fontId="2" fillId="9" borderId="0" xfId="0" applyFont="1" applyFill="1" applyAlignment="1">
      <alignment horizontal="left"/>
    </xf>
    <xf numFmtId="0" fontId="2" fillId="9" borderId="0" xfId="0" applyFont="1" applyFill="1" applyAlignment="1">
      <alignment horizontal="center"/>
    </xf>
    <xf numFmtId="14" fontId="2" fillId="0" borderId="0" xfId="0" applyNumberFormat="1" applyFont="1"/>
    <xf numFmtId="0" fontId="2" fillId="10" borderId="0" xfId="0" applyFont="1" applyFill="1"/>
    <xf numFmtId="0" fontId="2" fillId="10" borderId="0" xfId="0" applyFont="1" applyFill="1" applyAlignment="1">
      <alignment horizontal="left"/>
    </xf>
    <xf numFmtId="0" fontId="2" fillId="10" borderId="0" xfId="0" applyFont="1" applyFill="1" applyAlignment="1">
      <alignment horizontal="center"/>
    </xf>
    <xf numFmtId="0" fontId="13" fillId="0" borderId="0" xfId="0" applyFont="1"/>
    <xf numFmtId="0" fontId="0" fillId="0" borderId="2" xfId="0" applyBorder="1"/>
    <xf numFmtId="0" fontId="0" fillId="0" borderId="38" xfId="0" applyBorder="1"/>
    <xf numFmtId="0" fontId="15" fillId="0" borderId="0" xfId="0" applyFont="1"/>
    <xf numFmtId="0" fontId="17" fillId="0" borderId="26" xfId="0" applyFont="1" applyBorder="1"/>
    <xf numFmtId="0" fontId="14" fillId="7" borderId="1" xfId="0" applyFont="1" applyFill="1" applyBorder="1" applyAlignment="1">
      <alignment horizontal="center" vertical="top" wrapText="1"/>
    </xf>
    <xf numFmtId="0" fontId="13" fillId="0" borderId="29" xfId="0" applyFont="1" applyBorder="1"/>
    <xf numFmtId="164" fontId="16" fillId="0" borderId="25" xfId="0" applyNumberFormat="1" applyFont="1" applyBorder="1"/>
    <xf numFmtId="164" fontId="13" fillId="7" borderId="34" xfId="0" applyNumberFormat="1" applyFont="1" applyFill="1" applyBorder="1"/>
    <xf numFmtId="164" fontId="13" fillId="7" borderId="27" xfId="0" applyNumberFormat="1" applyFont="1" applyFill="1" applyBorder="1"/>
    <xf numFmtId="164" fontId="13" fillId="7" borderId="25" xfId="0" applyNumberFormat="1" applyFont="1" applyFill="1" applyBorder="1"/>
    <xf numFmtId="10" fontId="13" fillId="7" borderId="25" xfId="0" applyNumberFormat="1" applyFont="1" applyFill="1" applyBorder="1"/>
    <xf numFmtId="164" fontId="13" fillId="0" borderId="0" xfId="0" applyNumberFormat="1" applyFont="1"/>
    <xf numFmtId="10" fontId="13" fillId="0" borderId="0" xfId="1" applyNumberFormat="1" applyFont="1"/>
    <xf numFmtId="0" fontId="14" fillId="7" borderId="5" xfId="0" applyFont="1" applyFill="1" applyBorder="1"/>
    <xf numFmtId="0" fontId="16" fillId="0" borderId="17" xfId="0" applyFont="1" applyBorder="1"/>
    <xf numFmtId="0" fontId="14" fillId="7" borderId="2" xfId="0" applyFont="1" applyFill="1" applyBorder="1" applyAlignment="1">
      <alignment horizontal="center" vertical="top" wrapText="1"/>
    </xf>
    <xf numFmtId="0" fontId="14" fillId="7" borderId="38" xfId="0" applyFont="1" applyFill="1" applyBorder="1" applyAlignment="1">
      <alignment horizontal="center" vertical="top" wrapText="1"/>
    </xf>
    <xf numFmtId="164" fontId="16" fillId="0" borderId="24" xfId="0" applyNumberFormat="1" applyFont="1" applyBorder="1"/>
    <xf numFmtId="164" fontId="16" fillId="0" borderId="40" xfId="0" applyNumberFormat="1" applyFont="1" applyBorder="1"/>
    <xf numFmtId="164" fontId="13" fillId="7" borderId="41" xfId="0" applyNumberFormat="1" applyFont="1" applyFill="1" applyBorder="1"/>
    <xf numFmtId="164" fontId="13" fillId="7" borderId="42" xfId="0" applyNumberFormat="1" applyFont="1" applyFill="1" applyBorder="1"/>
    <xf numFmtId="164" fontId="13" fillId="7" borderId="24" xfId="0" applyNumberFormat="1" applyFont="1" applyFill="1" applyBorder="1"/>
    <xf numFmtId="164" fontId="13" fillId="7" borderId="0" xfId="0" applyNumberFormat="1" applyFont="1" applyFill="1"/>
    <xf numFmtId="164" fontId="13" fillId="7" borderId="40" xfId="0" applyNumberFormat="1" applyFont="1" applyFill="1" applyBorder="1"/>
    <xf numFmtId="10" fontId="13" fillId="7" borderId="24" xfId="0" applyNumberFormat="1" applyFont="1" applyFill="1" applyBorder="1"/>
    <xf numFmtId="10" fontId="13" fillId="7" borderId="0" xfId="0" applyNumberFormat="1" applyFont="1" applyFill="1"/>
    <xf numFmtId="10" fontId="13" fillId="7" borderId="40" xfId="0" applyNumberFormat="1" applyFont="1" applyFill="1" applyBorder="1"/>
    <xf numFmtId="164" fontId="13" fillId="7" borderId="43" xfId="0" applyNumberFormat="1" applyFont="1" applyFill="1" applyBorder="1"/>
    <xf numFmtId="164" fontId="13" fillId="7" borderId="44" xfId="0" applyNumberFormat="1" applyFont="1" applyFill="1" applyBorder="1"/>
    <xf numFmtId="164" fontId="13" fillId="7" borderId="45" xfId="0" applyNumberFormat="1" applyFont="1" applyFill="1" applyBorder="1"/>
    <xf numFmtId="164" fontId="13" fillId="7" borderId="23" xfId="0" applyNumberFormat="1" applyFont="1" applyFill="1" applyBorder="1"/>
    <xf numFmtId="0" fontId="3" fillId="11" borderId="5" xfId="0" applyFont="1" applyFill="1" applyBorder="1"/>
    <xf numFmtId="164" fontId="16" fillId="7" borderId="46" xfId="0" applyNumberFormat="1" applyFont="1" applyFill="1" applyBorder="1"/>
    <xf numFmtId="164" fontId="16" fillId="7" borderId="47" xfId="0" applyNumberFormat="1" applyFont="1" applyFill="1" applyBorder="1"/>
    <xf numFmtId="0" fontId="15" fillId="7" borderId="46" xfId="0" applyFont="1" applyFill="1" applyBorder="1"/>
    <xf numFmtId="0" fontId="15" fillId="7" borderId="17" xfId="0" applyFont="1" applyFill="1" applyBorder="1"/>
    <xf numFmtId="0" fontId="13" fillId="0" borderId="48" xfId="0" applyFont="1" applyBorder="1"/>
    <xf numFmtId="0" fontId="15" fillId="7" borderId="5" xfId="0" applyFont="1" applyFill="1" applyBorder="1"/>
    <xf numFmtId="164" fontId="13" fillId="7" borderId="9" xfId="0" applyNumberFormat="1" applyFont="1" applyFill="1" applyBorder="1"/>
    <xf numFmtId="164" fontId="13" fillId="7" borderId="39" xfId="0" applyNumberFormat="1" applyFont="1" applyFill="1" applyBorder="1"/>
    <xf numFmtId="164" fontId="13" fillId="7" borderId="49" xfId="0" applyNumberFormat="1" applyFont="1" applyFill="1" applyBorder="1"/>
    <xf numFmtId="164" fontId="13" fillId="7" borderId="10" xfId="0" applyNumberFormat="1" applyFont="1" applyFill="1" applyBorder="1"/>
    <xf numFmtId="0" fontId="13" fillId="0" borderId="50" xfId="0" applyFont="1" applyBorder="1"/>
    <xf numFmtId="10" fontId="13" fillId="7" borderId="9" xfId="0" applyNumberFormat="1" applyFont="1" applyFill="1" applyBorder="1"/>
    <xf numFmtId="10" fontId="13" fillId="7" borderId="39" xfId="0" applyNumberFormat="1" applyFont="1" applyFill="1" applyBorder="1"/>
    <xf numFmtId="10" fontId="13" fillId="7" borderId="49" xfId="0" applyNumberFormat="1" applyFont="1" applyFill="1" applyBorder="1"/>
    <xf numFmtId="10" fontId="13" fillId="7" borderId="10" xfId="0" applyNumberFormat="1" applyFont="1" applyFill="1" applyBorder="1"/>
    <xf numFmtId="164" fontId="14" fillId="0" borderId="51" xfId="0" applyNumberFormat="1" applyFont="1" applyBorder="1"/>
    <xf numFmtId="10" fontId="16" fillId="7" borderId="8" xfId="1" applyNumberFormat="1" applyFont="1" applyFill="1" applyBorder="1"/>
    <xf numFmtId="10" fontId="16" fillId="7" borderId="3" xfId="1" applyNumberFormat="1" applyFont="1" applyFill="1" applyBorder="1"/>
    <xf numFmtId="10" fontId="16" fillId="7" borderId="4" xfId="1" applyNumberFormat="1" applyFont="1" applyFill="1" applyBorder="1"/>
    <xf numFmtId="10" fontId="16" fillId="7" borderId="52" xfId="1" applyNumberFormat="1" applyFont="1" applyFill="1" applyBorder="1"/>
    <xf numFmtId="164" fontId="16" fillId="7" borderId="8" xfId="0" applyNumberFormat="1" applyFont="1" applyFill="1" applyBorder="1"/>
    <xf numFmtId="164" fontId="16" fillId="0" borderId="3" xfId="0" applyNumberFormat="1" applyFont="1" applyBorder="1"/>
    <xf numFmtId="164" fontId="16" fillId="0" borderId="4" xfId="0" applyNumberFormat="1" applyFont="1" applyBorder="1"/>
    <xf numFmtId="0" fontId="14" fillId="0" borderId="29" xfId="0" applyFont="1" applyBorder="1"/>
    <xf numFmtId="0" fontId="15" fillId="5" borderId="5" xfId="0" applyFont="1" applyFill="1" applyBorder="1"/>
    <xf numFmtId="0" fontId="15" fillId="5" borderId="46" xfId="0" applyFont="1" applyFill="1" applyBorder="1"/>
    <xf numFmtId="0" fontId="14" fillId="5" borderId="46" xfId="0" applyFont="1" applyFill="1" applyBorder="1"/>
    <xf numFmtId="0" fontId="19" fillId="5" borderId="8" xfId="0" applyFont="1" applyFill="1" applyBorder="1" applyAlignment="1">
      <alignment horizontal="left" wrapText="1"/>
    </xf>
    <xf numFmtId="0" fontId="14" fillId="5" borderId="3" xfId="0" applyFont="1" applyFill="1" applyBorder="1" applyAlignment="1">
      <alignment horizontal="center" wrapText="1"/>
    </xf>
    <xf numFmtId="0" fontId="14" fillId="5" borderId="52" xfId="0" applyFont="1" applyFill="1" applyBorder="1" applyAlignment="1">
      <alignment horizontal="center" wrapText="1"/>
    </xf>
    <xf numFmtId="0" fontId="14" fillId="7" borderId="3" xfId="0" applyFont="1" applyFill="1" applyBorder="1" applyAlignment="1">
      <alignment horizontal="center" wrapText="1"/>
    </xf>
    <xf numFmtId="0" fontId="14" fillId="7" borderId="4" xfId="0" applyFont="1" applyFill="1" applyBorder="1" applyAlignment="1">
      <alignment horizontal="center" wrapText="1"/>
    </xf>
    <xf numFmtId="0" fontId="14" fillId="7" borderId="52" xfId="0" applyFont="1" applyFill="1" applyBorder="1" applyAlignment="1">
      <alignment horizontal="center" wrapText="1"/>
    </xf>
    <xf numFmtId="0" fontId="14" fillId="7" borderId="13" xfId="0" applyFont="1" applyFill="1" applyBorder="1" applyAlignment="1">
      <alignment horizontal="center"/>
    </xf>
    <xf numFmtId="0" fontId="14" fillId="7" borderId="14" xfId="0" applyFont="1" applyFill="1" applyBorder="1" applyAlignment="1">
      <alignment horizontal="center"/>
    </xf>
    <xf numFmtId="0" fontId="14" fillId="7" borderId="37" xfId="0" applyFont="1" applyFill="1" applyBorder="1" applyAlignment="1">
      <alignment horizontal="center"/>
    </xf>
    <xf numFmtId="0" fontId="14" fillId="0" borderId="53" xfId="0" applyFont="1" applyBorder="1" applyAlignment="1">
      <alignment vertical="top"/>
    </xf>
    <xf numFmtId="0" fontId="12" fillId="5" borderId="0" xfId="0" applyFont="1" applyFill="1" applyAlignment="1">
      <alignment horizontal="left"/>
    </xf>
    <xf numFmtId="0" fontId="0" fillId="0" borderId="0" xfId="0" applyAlignment="1">
      <alignment wrapText="1"/>
    </xf>
    <xf numFmtId="0" fontId="20" fillId="0" borderId="29" xfId="0" applyFont="1" applyBorder="1" applyAlignment="1">
      <alignment wrapText="1"/>
    </xf>
    <xf numFmtId="0" fontId="15" fillId="5" borderId="7" xfId="0" applyFont="1" applyFill="1" applyBorder="1" applyAlignment="1">
      <alignment vertical="top"/>
    </xf>
    <xf numFmtId="0" fontId="3" fillId="3" borderId="13" xfId="0" applyFont="1" applyFill="1" applyBorder="1" applyAlignment="1">
      <alignment horizontal="center" vertical="top" wrapText="1"/>
    </xf>
    <xf numFmtId="0" fontId="3" fillId="3" borderId="37" xfId="0" applyFont="1" applyFill="1" applyBorder="1" applyAlignment="1">
      <alignment horizontal="center" vertical="top" wrapText="1"/>
    </xf>
    <xf numFmtId="0" fontId="7" fillId="0" borderId="15" xfId="0" applyFont="1" applyBorder="1" applyAlignment="1">
      <alignment horizontal="center" vertical="center" wrapText="1"/>
    </xf>
    <xf numFmtId="0" fontId="7" fillId="0" borderId="56" xfId="0" applyFont="1" applyBorder="1" applyAlignment="1">
      <alignment horizontal="center" vertical="center" wrapText="1"/>
    </xf>
    <xf numFmtId="164" fontId="16" fillId="0" borderId="52" xfId="0" applyNumberFormat="1" applyFont="1" applyBorder="1"/>
    <xf numFmtId="14" fontId="14" fillId="7" borderId="1" xfId="0" applyNumberFormat="1" applyFont="1" applyFill="1" applyBorder="1" applyAlignment="1">
      <alignment horizontal="center" vertical="top"/>
    </xf>
    <xf numFmtId="14" fontId="14" fillId="7" borderId="1" xfId="0" applyNumberFormat="1" applyFont="1" applyFill="1" applyBorder="1" applyAlignment="1">
      <alignment vertical="top"/>
    </xf>
    <xf numFmtId="0" fontId="14" fillId="0" borderId="1" xfId="0" applyFont="1" applyBorder="1" applyAlignment="1">
      <alignment horizontal="center" wrapText="1"/>
    </xf>
    <xf numFmtId="0" fontId="14" fillId="7" borderId="1" xfId="0" applyFont="1" applyFill="1" applyBorder="1" applyAlignment="1">
      <alignment horizontal="center" wrapText="1"/>
    </xf>
    <xf numFmtId="14" fontId="14" fillId="7" borderId="38" xfId="0" applyNumberFormat="1" applyFont="1" applyFill="1" applyBorder="1" applyAlignment="1">
      <alignment horizontal="center" vertical="top"/>
    </xf>
    <xf numFmtId="0" fontId="14" fillId="7" borderId="38" xfId="0" applyFont="1" applyFill="1" applyBorder="1" applyAlignment="1">
      <alignment horizontal="center" wrapText="1"/>
    </xf>
    <xf numFmtId="0" fontId="14" fillId="5" borderId="4" xfId="0" applyFont="1" applyFill="1" applyBorder="1" applyAlignment="1">
      <alignment horizontal="center" wrapText="1"/>
    </xf>
    <xf numFmtId="0" fontId="14" fillId="0" borderId="54" xfId="0" applyFont="1" applyBorder="1" applyAlignment="1">
      <alignment vertical="top"/>
    </xf>
    <xf numFmtId="0" fontId="14" fillId="0" borderId="53" xfId="0" applyFont="1" applyBorder="1"/>
    <xf numFmtId="0" fontId="15" fillId="5" borderId="6" xfId="0" applyFont="1" applyFill="1" applyBorder="1" applyAlignment="1">
      <alignment vertical="top"/>
    </xf>
    <xf numFmtId="0" fontId="20" fillId="5" borderId="7" xfId="0" applyFont="1" applyFill="1" applyBorder="1"/>
    <xf numFmtId="0" fontId="14" fillId="0" borderId="7" xfId="0" applyFont="1" applyBorder="1"/>
    <xf numFmtId="14" fontId="14" fillId="7" borderId="2" xfId="0" applyNumberFormat="1" applyFont="1" applyFill="1" applyBorder="1" applyAlignment="1">
      <alignment horizontal="center" vertical="top"/>
    </xf>
    <xf numFmtId="0" fontId="14" fillId="0" borderId="2" xfId="0" applyFont="1" applyBorder="1" applyAlignment="1">
      <alignment horizontal="center" wrapText="1"/>
    </xf>
    <xf numFmtId="0" fontId="14" fillId="0" borderId="38" xfId="0" applyFont="1" applyBorder="1" applyAlignment="1">
      <alignment horizontal="center" wrapText="1"/>
    </xf>
    <xf numFmtId="0" fontId="14" fillId="7" borderId="2" xfId="0" applyFont="1" applyFill="1" applyBorder="1" applyAlignment="1">
      <alignment horizontal="center" wrapText="1"/>
    </xf>
    <xf numFmtId="0" fontId="14" fillId="0" borderId="55" xfId="0" applyFont="1" applyBorder="1" applyAlignment="1">
      <alignment horizontal="left" wrapText="1"/>
    </xf>
    <xf numFmtId="0" fontId="7" fillId="0" borderId="5"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wrapText="1"/>
    </xf>
    <xf numFmtId="0" fontId="9" fillId="0" borderId="5" xfId="0" applyFont="1" applyBorder="1" applyAlignment="1">
      <alignment vertical="center" wrapText="1"/>
    </xf>
    <xf numFmtId="0" fontId="9" fillId="0" borderId="46" xfId="0" applyFont="1" applyBorder="1" applyAlignment="1">
      <alignment vertical="center" wrapText="1"/>
    </xf>
    <xf numFmtId="0" fontId="4" fillId="0" borderId="46" xfId="0" applyFont="1" applyBorder="1" applyAlignment="1">
      <alignment vertical="center" wrapText="1"/>
    </xf>
    <xf numFmtId="0" fontId="7" fillId="0" borderId="17" xfId="0" applyFont="1" applyBorder="1" applyAlignment="1">
      <alignment vertical="center" wrapText="1"/>
    </xf>
    <xf numFmtId="0" fontId="5" fillId="0" borderId="5" xfId="0" applyFont="1" applyBorder="1" applyAlignment="1"/>
    <xf numFmtId="0" fontId="6" fillId="0" borderId="17" xfId="0" applyFont="1" applyBorder="1" applyAlignment="1"/>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9" fillId="0" borderId="5" xfId="0" applyFont="1" applyBorder="1" applyAlignment="1">
      <alignment vertical="center" wrapText="1"/>
    </xf>
    <xf numFmtId="0" fontId="9" fillId="0" borderId="17" xfId="0" applyFont="1" applyBorder="1" applyAlignment="1">
      <alignment vertical="center" wrapText="1"/>
    </xf>
    <xf numFmtId="0" fontId="9" fillId="0" borderId="46" xfId="0" applyFont="1" applyBorder="1" applyAlignment="1">
      <alignment vertical="center" wrapText="1"/>
    </xf>
    <xf numFmtId="0" fontId="0" fillId="0" borderId="46" xfId="0" applyBorder="1" applyAlignment="1"/>
    <xf numFmtId="0" fontId="0" fillId="0" borderId="17" xfId="0" applyBorder="1" applyAlignment="1"/>
    <xf numFmtId="0" fontId="3" fillId="12" borderId="35" xfId="0" applyFont="1" applyFill="1" applyBorder="1" applyAlignment="1">
      <alignment horizontal="center" vertical="top" wrapText="1"/>
    </xf>
    <xf numFmtId="0" fontId="3" fillId="12" borderId="39" xfId="0" applyFont="1" applyFill="1" applyBorder="1" applyAlignment="1">
      <alignment horizontal="center" vertical="top" wrapText="1"/>
    </xf>
    <xf numFmtId="0" fontId="3" fillId="12" borderId="36" xfId="0"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3" borderId="39" xfId="0" applyFont="1" applyFill="1" applyBorder="1" applyAlignment="1">
      <alignment horizontal="center" vertical="top" wrapText="1"/>
    </xf>
    <xf numFmtId="0" fontId="3" fillId="3" borderId="36" xfId="0" applyFont="1" applyFill="1" applyBorder="1" applyAlignment="1">
      <alignment horizontal="center" vertical="top" wrapText="1"/>
    </xf>
    <xf numFmtId="0" fontId="14" fillId="0" borderId="9" xfId="0" applyFont="1" applyBorder="1" applyAlignment="1">
      <alignment horizontal="center" vertical="center"/>
    </xf>
    <xf numFmtId="0" fontId="14" fillId="0" borderId="24" xfId="0" applyFont="1" applyBorder="1" applyAlignment="1">
      <alignment horizontal="center" vertical="center"/>
    </xf>
    <xf numFmtId="0" fontId="14" fillId="0" borderId="43"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6600"/>
      <color rgb="FFFF99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muel Lawson-Baker" refreshedDate="44524.475091550928" createdVersion="6" refreshedVersion="6" minRefreshableVersion="3" recordCount="45" xr:uid="{80D3AE2C-4BA7-49F4-9517-A5C0637763F1}">
  <cacheSource type="worksheet">
    <worksheetSource ref="A1:J46" sheet="File Upload example "/>
  </cacheSource>
  <cacheFields count="10">
    <cacheField name="Report Number" numFmtId="0">
      <sharedItems containsSemiMixedTypes="0" containsString="0" containsNumber="1" containsInteger="1" minValue="1" maxValue="1"/>
    </cacheField>
    <cacheField name="Date" numFmtId="14">
      <sharedItems containsSemiMixedTypes="0" containsNonDate="0" containsDate="1" containsString="0" minDate="2021-11-24T00:00:00" maxDate="2021-11-25T00:00:00"/>
    </cacheField>
    <cacheField name=" Unique Contract ID" numFmtId="0">
      <sharedItems/>
    </cacheField>
    <cacheField name="Taxomony" numFmtId="0">
      <sharedItems count="3">
        <s v="Price"/>
        <s v="Contract Profit Rate"/>
        <s v="Total Price"/>
      </sharedItems>
    </cacheField>
    <cacheField name="Metrics" numFmtId="0">
      <sharedItems count="15">
        <s v="Allowable Costs including Risk Contingency Element (£m, 3dp)"/>
        <s v="Risk Contingency Element (£m, 3 dp)"/>
        <s v="Profit (£m, 3dp)"/>
        <s v="Step 1 - Baseline Profit Rate (%, 2dp)"/>
        <s v="Step 2 - Cost Risk Adjustment (%, 2dp)"/>
        <s v="Step 3 - POCO Adjustment (%, 2dp)"/>
        <s v="Step 4 - SSRO Funding Adjustment (%, 2dp)"/>
        <s v="Step 5 - Incentive Adjustment (%, 2dp)"/>
        <s v="Step 6 - Capital Servicing Adjustment (%, 2dp)"/>
        <s v="Firm Pricing Method (£m, 3dp)"/>
        <s v="Fixed Pricing Method (£m, 3dp)"/>
        <s v="Cost-Plus Pricing Method (£m, 3dp)"/>
        <s v="Estimate-Based Fee Pricing Method (£m, 3dp)"/>
        <s v="Volume-Driven Pricing Method (£m, 3dp)"/>
        <s v="Target Pricing Method (£m, 3dp)"/>
      </sharedItems>
    </cacheField>
    <cacheField name="Pricing Segment" numFmtId="0">
      <sharedItems/>
    </cacheField>
    <cacheField name="Amendment" numFmtId="0">
      <sharedItems/>
    </cacheField>
    <cacheField name="Basis " numFmtId="0">
      <sharedItems count="2">
        <s v="GBP"/>
        <s v="Percent"/>
      </sharedItems>
    </cacheField>
    <cacheField name="Value Type" numFmtId="0">
      <sharedItems count="1">
        <s v="Estimate"/>
      </sharedItems>
    </cacheField>
    <cacheField name="Value" numFmtId="0">
      <sharedItems containsSemiMixedTypes="0" containsString="0" containsNumber="1" minValue="0" maxValue="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
  <r>
    <n v="1"/>
    <d v="2021-11-24T00:00:00"/>
    <s v="XX"/>
    <x v="0"/>
    <x v="0"/>
    <s v=" Pricing Segment 1"/>
    <s v="Pre Amendment"/>
    <x v="0"/>
    <x v="0"/>
    <n v="60"/>
  </r>
  <r>
    <n v="1"/>
    <d v="2021-11-24T00:00:00"/>
    <s v="XX"/>
    <x v="0"/>
    <x v="1"/>
    <s v=" Pricing Segment 1"/>
    <s v="Pre Amendment"/>
    <x v="0"/>
    <x v="0"/>
    <n v="10"/>
  </r>
  <r>
    <n v="1"/>
    <d v="2021-11-24T00:00:00"/>
    <s v="XX"/>
    <x v="0"/>
    <x v="2"/>
    <s v=" Pricing Segment 1"/>
    <s v="Pre Amendment"/>
    <x v="0"/>
    <x v="0"/>
    <n v="13.299999999999999"/>
  </r>
  <r>
    <n v="1"/>
    <d v="2021-11-24T00:00:00"/>
    <s v="XX"/>
    <x v="1"/>
    <x v="3"/>
    <s v=" Pricing Segment 1"/>
    <s v="Pre Amendment"/>
    <x v="1"/>
    <x v="0"/>
    <n v="9"/>
  </r>
  <r>
    <n v="1"/>
    <d v="2021-11-24T00:00:00"/>
    <s v="XX"/>
    <x v="1"/>
    <x v="4"/>
    <s v=" Pricing Segment 1"/>
    <s v="Pre Amendment"/>
    <x v="1"/>
    <x v="0"/>
    <n v="2"/>
  </r>
  <r>
    <n v="1"/>
    <d v="2021-11-24T00:00:00"/>
    <s v="XX"/>
    <x v="1"/>
    <x v="5"/>
    <s v=" Pricing Segment 1"/>
    <s v="Pre Amendment"/>
    <x v="1"/>
    <x v="0"/>
    <n v="2"/>
  </r>
  <r>
    <n v="1"/>
    <d v="2021-11-24T00:00:00"/>
    <s v="XX"/>
    <x v="1"/>
    <x v="6"/>
    <s v=" Pricing Segment 1"/>
    <s v="Pre Amendment"/>
    <x v="1"/>
    <x v="0"/>
    <n v="2"/>
  </r>
  <r>
    <n v="1"/>
    <d v="2021-11-24T00:00:00"/>
    <s v="XX"/>
    <x v="1"/>
    <x v="7"/>
    <s v=" Pricing Segment 1"/>
    <s v="Pre Amendment"/>
    <x v="1"/>
    <x v="0"/>
    <n v="2"/>
  </r>
  <r>
    <n v="1"/>
    <d v="2021-11-24T00:00:00"/>
    <s v="XX"/>
    <x v="1"/>
    <x v="8"/>
    <s v=" Pricing Segment 1"/>
    <s v="Pre Amendment"/>
    <x v="1"/>
    <x v="0"/>
    <n v="2"/>
  </r>
  <r>
    <n v="1"/>
    <d v="2021-11-24T00:00:00"/>
    <s v="XX"/>
    <x v="2"/>
    <x v="9"/>
    <s v=" Pricing Segment 1"/>
    <s v="Pre Amendment"/>
    <x v="0"/>
    <x v="0"/>
    <n v="40"/>
  </r>
  <r>
    <n v="1"/>
    <d v="2021-11-24T00:00:00"/>
    <s v="XX"/>
    <x v="2"/>
    <x v="10"/>
    <s v=" Pricing Segment 1"/>
    <s v="Pre Amendment"/>
    <x v="0"/>
    <x v="0"/>
    <n v="20"/>
  </r>
  <r>
    <n v="1"/>
    <d v="2021-11-24T00:00:00"/>
    <s v="XX"/>
    <x v="2"/>
    <x v="11"/>
    <s v=" Pricing Segment 1"/>
    <s v="Pre Amendment"/>
    <x v="0"/>
    <x v="0"/>
    <n v="0"/>
  </r>
  <r>
    <n v="1"/>
    <d v="2021-11-24T00:00:00"/>
    <s v="XX"/>
    <x v="2"/>
    <x v="12"/>
    <s v=" Pricing Segment 1"/>
    <s v="Pre Amendment"/>
    <x v="0"/>
    <x v="0"/>
    <n v="20"/>
  </r>
  <r>
    <n v="1"/>
    <d v="2021-11-24T00:00:00"/>
    <s v="XX"/>
    <x v="2"/>
    <x v="13"/>
    <s v=" Pricing Segment 1"/>
    <s v="Pre Amendment"/>
    <x v="0"/>
    <x v="0"/>
    <n v="3.3"/>
  </r>
  <r>
    <n v="1"/>
    <d v="2021-11-24T00:00:00"/>
    <s v="XX"/>
    <x v="2"/>
    <x v="14"/>
    <s v=" Pricing Segment 1"/>
    <s v="Pre Amendment"/>
    <x v="0"/>
    <x v="0"/>
    <n v="0"/>
  </r>
  <r>
    <n v="1"/>
    <d v="2021-11-24T00:00:00"/>
    <s v="XX"/>
    <x v="0"/>
    <x v="0"/>
    <s v=" Pricing Segment 2"/>
    <s v="Pre Amendment"/>
    <x v="0"/>
    <x v="0"/>
    <n v="20"/>
  </r>
  <r>
    <n v="1"/>
    <d v="2021-11-24T00:00:00"/>
    <s v="XX"/>
    <x v="0"/>
    <x v="1"/>
    <s v=" Pricing Segment 2"/>
    <s v="Pre Amendment"/>
    <x v="0"/>
    <x v="0"/>
    <n v="5"/>
  </r>
  <r>
    <n v="1"/>
    <d v="2021-11-24T00:00:00"/>
    <s v="XX"/>
    <x v="0"/>
    <x v="2"/>
    <s v=" Pricing Segment 2"/>
    <s v="Pre Amendment"/>
    <x v="0"/>
    <x v="0"/>
    <n v="3.2499999999999996"/>
  </r>
  <r>
    <n v="1"/>
    <d v="2021-11-24T00:00:00"/>
    <s v="XX"/>
    <x v="1"/>
    <x v="3"/>
    <s v=" Pricing Segment 2"/>
    <s v="Pre Amendment"/>
    <x v="1"/>
    <x v="0"/>
    <n v="8"/>
  </r>
  <r>
    <n v="1"/>
    <d v="2021-11-24T00:00:00"/>
    <s v="XX"/>
    <x v="1"/>
    <x v="4"/>
    <s v=" Pricing Segment 2"/>
    <s v="Pre Amendment"/>
    <x v="1"/>
    <x v="0"/>
    <n v="1"/>
  </r>
  <r>
    <n v="1"/>
    <d v="2021-11-24T00:00:00"/>
    <s v="XX"/>
    <x v="1"/>
    <x v="5"/>
    <s v=" Pricing Segment 2"/>
    <s v="Pre Amendment"/>
    <x v="1"/>
    <x v="0"/>
    <n v="1"/>
  </r>
  <r>
    <n v="1"/>
    <d v="2021-11-24T00:00:00"/>
    <s v="XX"/>
    <x v="1"/>
    <x v="6"/>
    <s v=" Pricing Segment 2"/>
    <s v="Pre Amendment"/>
    <x v="1"/>
    <x v="0"/>
    <n v="1"/>
  </r>
  <r>
    <n v="1"/>
    <d v="2021-11-24T00:00:00"/>
    <s v="XX"/>
    <x v="1"/>
    <x v="7"/>
    <s v=" Pricing Segment 2"/>
    <s v="Pre Amendment"/>
    <x v="1"/>
    <x v="0"/>
    <n v="1"/>
  </r>
  <r>
    <n v="1"/>
    <d v="2021-11-24T00:00:00"/>
    <s v="XX"/>
    <x v="1"/>
    <x v="8"/>
    <s v=" Pricing Segment 2"/>
    <s v="Pre Amendment"/>
    <x v="1"/>
    <x v="0"/>
    <n v="1"/>
  </r>
  <r>
    <n v="1"/>
    <d v="2021-11-24T00:00:00"/>
    <s v="XX"/>
    <x v="2"/>
    <x v="9"/>
    <s v=" Pricing Segment 2"/>
    <s v="Pre Amendment"/>
    <x v="0"/>
    <x v="0"/>
    <n v="10"/>
  </r>
  <r>
    <n v="1"/>
    <d v="2021-11-24T00:00:00"/>
    <s v="XX"/>
    <x v="2"/>
    <x v="10"/>
    <s v=" Pricing Segment 2"/>
    <s v="Pre Amendment"/>
    <x v="0"/>
    <x v="0"/>
    <n v="0"/>
  </r>
  <r>
    <n v="1"/>
    <d v="2021-11-24T00:00:00"/>
    <s v="XX"/>
    <x v="2"/>
    <x v="11"/>
    <s v=" Pricing Segment 2"/>
    <s v="Pre Amendment"/>
    <x v="0"/>
    <x v="0"/>
    <n v="0"/>
  </r>
  <r>
    <n v="1"/>
    <d v="2021-11-24T00:00:00"/>
    <s v="XX"/>
    <x v="2"/>
    <x v="12"/>
    <s v=" Pricing Segment 2"/>
    <s v="Pre Amendment"/>
    <x v="0"/>
    <x v="0"/>
    <n v="10"/>
  </r>
  <r>
    <n v="1"/>
    <d v="2021-11-24T00:00:00"/>
    <s v="XX"/>
    <x v="2"/>
    <x v="13"/>
    <s v=" Pricing Segment 2"/>
    <s v="Pre Amendment"/>
    <x v="0"/>
    <x v="0"/>
    <n v="8.25"/>
  </r>
  <r>
    <n v="1"/>
    <d v="2021-11-24T00:00:00"/>
    <s v="XX"/>
    <x v="2"/>
    <x v="14"/>
    <s v=" Pricing Segment 2"/>
    <s v="Pre Amendment"/>
    <x v="0"/>
    <x v="0"/>
    <n v="0"/>
  </r>
  <r>
    <n v="1"/>
    <d v="2021-11-24T00:00:00"/>
    <s v="XX"/>
    <x v="0"/>
    <x v="0"/>
    <s v=" Pricing Segment 1"/>
    <s v="Pricing Amendment _x000a_(#1)"/>
    <x v="0"/>
    <x v="0"/>
    <n v="10"/>
  </r>
  <r>
    <n v="1"/>
    <d v="2021-11-24T00:00:00"/>
    <s v="XX"/>
    <x v="0"/>
    <x v="1"/>
    <s v=" Pricing Segment 1"/>
    <s v="Pricing Amendment _x000a_(#1)"/>
    <x v="0"/>
    <x v="0"/>
    <n v="1"/>
  </r>
  <r>
    <n v="1"/>
    <d v="2021-11-24T00:00:00"/>
    <s v="XX"/>
    <x v="0"/>
    <x v="2"/>
    <s v=" Pricing Segment 1"/>
    <s v="Pricing Amendment _x000a_(#1)"/>
    <x v="0"/>
    <x v="0"/>
    <n v="2.09"/>
  </r>
  <r>
    <n v="1"/>
    <d v="2021-11-24T00:00:00"/>
    <s v="XX"/>
    <x v="1"/>
    <x v="3"/>
    <s v=" Pricing Segment 1"/>
    <s v="Pricing Amendment _x000a_(#1)"/>
    <x v="1"/>
    <x v="0"/>
    <n v="9"/>
  </r>
  <r>
    <n v="1"/>
    <d v="2021-11-24T00:00:00"/>
    <s v="XX"/>
    <x v="1"/>
    <x v="4"/>
    <s v=" Pricing Segment 1"/>
    <s v="Pricing Amendment _x000a_(#1)"/>
    <x v="1"/>
    <x v="0"/>
    <n v="2"/>
  </r>
  <r>
    <n v="1"/>
    <d v="2021-11-24T00:00:00"/>
    <s v="XX"/>
    <x v="1"/>
    <x v="5"/>
    <s v=" Pricing Segment 1"/>
    <s v="Pricing Amendment _x000a_(#1)"/>
    <x v="1"/>
    <x v="0"/>
    <n v="2"/>
  </r>
  <r>
    <n v="1"/>
    <d v="2021-11-24T00:00:00"/>
    <s v="XX"/>
    <x v="1"/>
    <x v="6"/>
    <s v=" Pricing Segment 1"/>
    <s v="Pricing Amendment _x000a_(#1)"/>
    <x v="1"/>
    <x v="0"/>
    <n v="2"/>
  </r>
  <r>
    <n v="1"/>
    <d v="2021-11-24T00:00:00"/>
    <s v="XX"/>
    <x v="1"/>
    <x v="7"/>
    <s v=" Pricing Segment 1"/>
    <s v="Pricing Amendment _x000a_(#1)"/>
    <x v="1"/>
    <x v="0"/>
    <n v="2"/>
  </r>
  <r>
    <n v="1"/>
    <d v="2021-11-24T00:00:00"/>
    <s v="XX"/>
    <x v="1"/>
    <x v="8"/>
    <s v=" Pricing Segment 1"/>
    <s v="Pricing Amendment _x000a_(#1)"/>
    <x v="1"/>
    <x v="0"/>
    <n v="2"/>
  </r>
  <r>
    <n v="1"/>
    <d v="2021-11-24T00:00:00"/>
    <s v="XX"/>
    <x v="2"/>
    <x v="9"/>
    <s v=" Pricing Segment 1"/>
    <s v="Pricing Amendment _x000a_(#1)"/>
    <x v="0"/>
    <x v="0"/>
    <n v="10"/>
  </r>
  <r>
    <n v="1"/>
    <d v="2021-11-24T00:00:00"/>
    <s v="XX"/>
    <x v="2"/>
    <x v="10"/>
    <s v=" Pricing Segment 1"/>
    <s v="Pricing Amendment _x000a_(#1)"/>
    <x v="0"/>
    <x v="0"/>
    <n v="0"/>
  </r>
  <r>
    <n v="1"/>
    <d v="2021-11-24T00:00:00"/>
    <s v="XX"/>
    <x v="2"/>
    <x v="11"/>
    <s v=" Pricing Segment 1"/>
    <s v="Pricing Amendment _x000a_(#1)"/>
    <x v="0"/>
    <x v="0"/>
    <n v="0"/>
  </r>
  <r>
    <n v="1"/>
    <d v="2021-11-24T00:00:00"/>
    <s v="XX"/>
    <x v="2"/>
    <x v="12"/>
    <s v=" Pricing Segment 1"/>
    <s v="Pricing Amendment _x000a_(#1)"/>
    <x v="0"/>
    <x v="0"/>
    <n v="3.09"/>
  </r>
  <r>
    <n v="1"/>
    <d v="2021-11-24T00:00:00"/>
    <s v="XX"/>
    <x v="2"/>
    <x v="13"/>
    <s v=" Pricing Segment 1"/>
    <s v="Pricing Amendment _x000a_(#1)"/>
    <x v="0"/>
    <x v="0"/>
    <n v="0"/>
  </r>
  <r>
    <n v="1"/>
    <d v="2021-11-24T00:00:00"/>
    <s v="XX"/>
    <x v="2"/>
    <x v="14"/>
    <s v=" Pricing Segment 1"/>
    <s v="Pricing Amendment _x000a_(#1)"/>
    <x v="0"/>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C9B8E2-C735-4471-B178-E5118BBC033E}" name="PivotTable2" cacheId="0" applyNumberFormats="0" applyBorderFormats="0" applyFontFormats="0" applyPatternFormats="0" applyAlignmentFormats="0" applyWidthHeightFormats="1" dataCaption="Values" updatedVersion="6" minRefreshableVersion="3" useAutoFormatting="1" itemPrintTitles="1" createdVersion="6" indent="0" showHeaders="0" compact="0" compactData="0" gridDropZones="1" multipleFieldFilters="0">
  <location ref="A3:B7" firstHeaderRow="2" firstDataRow="2" firstDataCol="1" rowPageCount="1" colPageCount="1"/>
  <pivotFields count="10">
    <pivotField compact="0" outline="0" showAll="0"/>
    <pivotField compact="0" numFmtId="14" outline="0" showAll="0"/>
    <pivotField compact="0" outline="0" showAll="0"/>
    <pivotField axis="axisRow" compact="0" outline="0" showAll="0" defaultSubtotal="0">
      <items count="3">
        <item x="0"/>
        <item x="1"/>
        <item x="2"/>
      </items>
    </pivotField>
    <pivotField compact="0" outline="0" showAll="0"/>
    <pivotField compact="0" outline="0" showAll="0"/>
    <pivotField compact="0" outline="0" showAll="0"/>
    <pivotField axis="axisPage" compact="0" outline="0" showAll="0">
      <items count="3">
        <item x="0"/>
        <item x="1"/>
        <item t="default"/>
      </items>
    </pivotField>
    <pivotField compact="0" outline="0" showAll="0">
      <items count="2">
        <item x="0"/>
        <item t="default"/>
      </items>
    </pivotField>
    <pivotField dataField="1" compact="0" outline="0" showAll="0"/>
  </pivotFields>
  <rowFields count="1">
    <field x="3"/>
  </rowFields>
  <rowItems count="3">
    <i>
      <x/>
    </i>
    <i>
      <x v="2"/>
    </i>
    <i t="grand">
      <x/>
    </i>
  </rowItems>
  <colItems count="1">
    <i/>
  </colItems>
  <pageFields count="1">
    <pageField fld="7" item="0" hier="-1"/>
  </pageFields>
  <dataFields count="1">
    <dataField name="Sum of Value"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3F9E5-EE25-4DB2-B175-7CD600E9BC75}">
  <sheetPr>
    <pageSetUpPr fitToPage="1"/>
  </sheetPr>
  <dimension ref="A1:H30"/>
  <sheetViews>
    <sheetView zoomScale="70" zoomScaleNormal="70" workbookViewId="0">
      <selection activeCell="A2" sqref="A2:A3"/>
    </sheetView>
  </sheetViews>
  <sheetFormatPr defaultRowHeight="15" x14ac:dyDescent="0.25"/>
  <cols>
    <col min="1" max="1" width="70.140625" customWidth="1"/>
    <col min="2" max="2" width="22" customWidth="1"/>
    <col min="3" max="3" width="23.85546875" customWidth="1"/>
    <col min="4" max="4" width="31.140625" customWidth="1"/>
    <col min="5" max="5" width="38.42578125" customWidth="1"/>
    <col min="6" max="6" width="33.85546875" customWidth="1"/>
    <col min="7" max="7" width="20.5703125" customWidth="1"/>
    <col min="8" max="8" width="22.5703125" customWidth="1"/>
  </cols>
  <sheetData>
    <row r="1" spans="1:8" ht="5.25" customHeight="1" thickBot="1" x14ac:dyDescent="0.3"/>
    <row r="2" spans="1:8" ht="15.75" thickBot="1" x14ac:dyDescent="0.3">
      <c r="A2" s="197"/>
      <c r="B2" s="199" t="s">
        <v>0</v>
      </c>
      <c r="C2" s="200"/>
      <c r="D2" s="200"/>
      <c r="E2" s="201" t="s">
        <v>1</v>
      </c>
      <c r="F2" s="202"/>
      <c r="G2" s="18" t="s">
        <v>2</v>
      </c>
      <c r="H2" s="19"/>
    </row>
    <row r="3" spans="1:8" ht="75.75" thickBot="1" x14ac:dyDescent="0.3">
      <c r="A3" s="198"/>
      <c r="B3" s="1" t="s">
        <v>3</v>
      </c>
      <c r="C3" s="3" t="s">
        <v>4</v>
      </c>
      <c r="D3" s="3" t="s">
        <v>5</v>
      </c>
      <c r="E3" s="1" t="s">
        <v>6</v>
      </c>
      <c r="F3" s="3" t="s">
        <v>7</v>
      </c>
      <c r="G3" s="20" t="s">
        <v>4</v>
      </c>
      <c r="H3" s="3" t="s">
        <v>5</v>
      </c>
    </row>
    <row r="4" spans="1:8" ht="42.75" customHeight="1" x14ac:dyDescent="0.25">
      <c r="A4" s="10" t="s">
        <v>8</v>
      </c>
      <c r="B4" s="8"/>
      <c r="C4" s="77"/>
      <c r="D4" s="58"/>
      <c r="E4" s="11" t="str">
        <f>C3</f>
        <v xml:space="preserve"> Pricing Segment 1</v>
      </c>
      <c r="F4" s="30"/>
      <c r="G4" s="57"/>
      <c r="H4" s="58"/>
    </row>
    <row r="5" spans="1:8" ht="15.75" thickBot="1" x14ac:dyDescent="0.3">
      <c r="A5" s="22" t="s">
        <v>9</v>
      </c>
      <c r="B5" s="9"/>
      <c r="C5" s="78"/>
      <c r="D5" s="60"/>
      <c r="E5" s="12"/>
      <c r="F5" s="31"/>
      <c r="G5" s="59"/>
      <c r="H5" s="60"/>
    </row>
    <row r="6" spans="1:8" ht="15.75" thickBot="1" x14ac:dyDescent="0.3">
      <c r="A6" s="23" t="s">
        <v>10</v>
      </c>
      <c r="B6" s="21"/>
      <c r="C6" s="13"/>
      <c r="D6" s="13"/>
      <c r="E6" s="32"/>
      <c r="F6" s="33"/>
      <c r="G6" s="13"/>
      <c r="H6" s="13"/>
    </row>
    <row r="7" spans="1:8" x14ac:dyDescent="0.25">
      <c r="A7" s="2" t="s">
        <v>11</v>
      </c>
      <c r="B7" s="5">
        <f>SUM(C7:D7)</f>
        <v>80</v>
      </c>
      <c r="C7" s="14">
        <v>60</v>
      </c>
      <c r="D7" s="14">
        <v>20</v>
      </c>
      <c r="E7" s="28">
        <v>10</v>
      </c>
      <c r="F7" s="26">
        <f>B7+E7</f>
        <v>90</v>
      </c>
      <c r="G7" s="61">
        <f>C7+E7</f>
        <v>70</v>
      </c>
      <c r="H7" s="62">
        <f>D7</f>
        <v>20</v>
      </c>
    </row>
    <row r="8" spans="1:8" x14ac:dyDescent="0.25">
      <c r="A8" s="24" t="s">
        <v>12</v>
      </c>
      <c r="B8" s="4">
        <f>SUM(C8:D8)</f>
        <v>15</v>
      </c>
      <c r="C8" s="15">
        <v>10</v>
      </c>
      <c r="D8" s="15">
        <v>5</v>
      </c>
      <c r="E8" s="29">
        <v>1</v>
      </c>
      <c r="F8" s="27">
        <f>B8+E8</f>
        <v>16</v>
      </c>
      <c r="G8" s="63">
        <f t="shared" ref="G8:G10" si="0">C8+E8</f>
        <v>11</v>
      </c>
      <c r="H8" s="64">
        <f t="shared" ref="H8:H10" si="1">D8</f>
        <v>5</v>
      </c>
    </row>
    <row r="9" spans="1:8" x14ac:dyDescent="0.25">
      <c r="A9" s="24" t="s">
        <v>13</v>
      </c>
      <c r="B9" s="4">
        <f>SUM(C9:D9)</f>
        <v>16.549999999999997</v>
      </c>
      <c r="C9" s="64">
        <f>(C7+C8)*C18</f>
        <v>13.299999999999999</v>
      </c>
      <c r="D9" s="64">
        <f>(D7+D8)*D18</f>
        <v>3.2499999999999996</v>
      </c>
      <c r="E9" s="64">
        <f>(E7+E8)*E18</f>
        <v>2.09</v>
      </c>
      <c r="F9" s="27">
        <f>B9+E9</f>
        <v>18.639999999999997</v>
      </c>
      <c r="G9" s="63">
        <f t="shared" si="0"/>
        <v>15.389999999999999</v>
      </c>
      <c r="H9" s="64">
        <f t="shared" si="1"/>
        <v>3.2499999999999996</v>
      </c>
    </row>
    <row r="10" spans="1:8" ht="15.75" thickBot="1" x14ac:dyDescent="0.3">
      <c r="A10" s="25" t="s">
        <v>14</v>
      </c>
      <c r="B10" s="73">
        <f>SUM(C10:D10)</f>
        <v>111.55</v>
      </c>
      <c r="C10" s="66">
        <f>C7+C8+C9</f>
        <v>83.3</v>
      </c>
      <c r="D10" s="66">
        <f>D7+D8+D9</f>
        <v>28.25</v>
      </c>
      <c r="E10" s="66">
        <f>E7+E8+E9</f>
        <v>13.09</v>
      </c>
      <c r="F10" s="79">
        <f>B10+E10</f>
        <v>124.64</v>
      </c>
      <c r="G10" s="65">
        <f t="shared" si="0"/>
        <v>96.39</v>
      </c>
      <c r="H10" s="66">
        <f t="shared" si="1"/>
        <v>28.25</v>
      </c>
    </row>
    <row r="11" spans="1:8" ht="15.75" thickBot="1" x14ac:dyDescent="0.3">
      <c r="A11" s="23" t="s">
        <v>15</v>
      </c>
      <c r="B11" s="21"/>
      <c r="C11" s="13"/>
      <c r="D11" s="13"/>
      <c r="E11" s="32"/>
      <c r="F11" s="34"/>
      <c r="G11" s="13"/>
      <c r="H11" s="13"/>
    </row>
    <row r="12" spans="1:8" x14ac:dyDescent="0.25">
      <c r="A12" s="2" t="s">
        <v>16</v>
      </c>
      <c r="B12" s="75"/>
      <c r="C12" s="16">
        <v>0.09</v>
      </c>
      <c r="D12" s="16">
        <v>0.08</v>
      </c>
      <c r="E12" s="16">
        <v>0.09</v>
      </c>
      <c r="F12" s="68"/>
      <c r="G12" s="67"/>
      <c r="H12" s="68"/>
    </row>
    <row r="13" spans="1:8" x14ac:dyDescent="0.25">
      <c r="A13" s="24" t="s">
        <v>17</v>
      </c>
      <c r="B13" s="76"/>
      <c r="C13" s="17">
        <v>0.02</v>
      </c>
      <c r="D13" s="17">
        <v>0.01</v>
      </c>
      <c r="E13" s="17">
        <v>0.02</v>
      </c>
      <c r="F13" s="70"/>
      <c r="G13" s="69"/>
      <c r="H13" s="70"/>
    </row>
    <row r="14" spans="1:8" x14ac:dyDescent="0.25">
      <c r="A14" s="24" t="s">
        <v>18</v>
      </c>
      <c r="B14" s="76"/>
      <c r="C14" s="17">
        <v>0.02</v>
      </c>
      <c r="D14" s="17">
        <v>0.01</v>
      </c>
      <c r="E14" s="17">
        <v>0.02</v>
      </c>
      <c r="F14" s="70"/>
      <c r="G14" s="69"/>
      <c r="H14" s="70"/>
    </row>
    <row r="15" spans="1:8" x14ac:dyDescent="0.25">
      <c r="A15" s="24" t="s">
        <v>19</v>
      </c>
      <c r="B15" s="76"/>
      <c r="C15" s="17">
        <v>0.02</v>
      </c>
      <c r="D15" s="17">
        <v>0.01</v>
      </c>
      <c r="E15" s="17">
        <v>0.02</v>
      </c>
      <c r="F15" s="70"/>
      <c r="G15" s="69"/>
      <c r="H15" s="70"/>
    </row>
    <row r="16" spans="1:8" x14ac:dyDescent="0.25">
      <c r="A16" s="24" t="s">
        <v>20</v>
      </c>
      <c r="B16" s="76"/>
      <c r="C16" s="17">
        <v>0.02</v>
      </c>
      <c r="D16" s="17">
        <v>0.01</v>
      </c>
      <c r="E16" s="17">
        <v>0.02</v>
      </c>
      <c r="F16" s="70"/>
      <c r="G16" s="69"/>
      <c r="H16" s="70"/>
    </row>
    <row r="17" spans="1:8" x14ac:dyDescent="0.25">
      <c r="A17" s="24" t="s">
        <v>21</v>
      </c>
      <c r="B17" s="76"/>
      <c r="C17" s="17">
        <v>0.02</v>
      </c>
      <c r="D17" s="17">
        <v>0.01</v>
      </c>
      <c r="E17" s="17">
        <v>0.02</v>
      </c>
      <c r="F17" s="70"/>
      <c r="G17" s="69"/>
      <c r="H17" s="70"/>
    </row>
    <row r="18" spans="1:8" ht="15.75" thickBot="1" x14ac:dyDescent="0.3">
      <c r="A18" s="25" t="s">
        <v>22</v>
      </c>
      <c r="B18" s="74"/>
      <c r="C18" s="72">
        <f>C12+C13+C14+C15+C16+C17</f>
        <v>0.18999999999999997</v>
      </c>
      <c r="D18" s="72">
        <f>D12+D13+D14+D15+D16+D17</f>
        <v>0.12999999999999998</v>
      </c>
      <c r="E18" s="72">
        <f>E12+E13+E14+E15+E16+E17</f>
        <v>0.18999999999999997</v>
      </c>
      <c r="F18" s="72"/>
      <c r="G18" s="71"/>
      <c r="H18" s="72"/>
    </row>
    <row r="19" spans="1:8" ht="15.75" thickBot="1" x14ac:dyDescent="0.3">
      <c r="A19" s="23" t="s">
        <v>23</v>
      </c>
      <c r="B19" s="21"/>
      <c r="C19" s="13"/>
      <c r="D19" s="13"/>
      <c r="E19" s="32"/>
      <c r="F19" s="34"/>
      <c r="G19" s="13"/>
      <c r="H19" s="13"/>
    </row>
    <row r="20" spans="1:8" x14ac:dyDescent="0.25">
      <c r="A20" s="2" t="s">
        <v>24</v>
      </c>
      <c r="B20" s="5">
        <f t="shared" ref="B20:B25" si="2">SUM(C20:D20)</f>
        <v>50</v>
      </c>
      <c r="C20" s="14">
        <v>40</v>
      </c>
      <c r="D20" s="14">
        <v>10</v>
      </c>
      <c r="E20" s="28">
        <v>10</v>
      </c>
      <c r="F20" s="26">
        <f t="shared" ref="F20:F25" si="3">B20+E20</f>
        <v>60</v>
      </c>
      <c r="G20" s="61">
        <f t="shared" ref="G20:G25" si="4">C20+E20</f>
        <v>50</v>
      </c>
      <c r="H20" s="62">
        <f t="shared" ref="H20:H25" si="5">D20</f>
        <v>10</v>
      </c>
    </row>
    <row r="21" spans="1:8" x14ac:dyDescent="0.25">
      <c r="A21" s="24" t="s">
        <v>25</v>
      </c>
      <c r="B21" s="4">
        <f t="shared" si="2"/>
        <v>20</v>
      </c>
      <c r="C21" s="15">
        <v>20</v>
      </c>
      <c r="D21" s="15"/>
      <c r="E21" s="29"/>
      <c r="F21" s="27">
        <f t="shared" si="3"/>
        <v>20</v>
      </c>
      <c r="G21" s="63">
        <f t="shared" si="4"/>
        <v>20</v>
      </c>
      <c r="H21" s="64">
        <f t="shared" si="5"/>
        <v>0</v>
      </c>
    </row>
    <row r="22" spans="1:8" x14ac:dyDescent="0.25">
      <c r="A22" s="24" t="s">
        <v>26</v>
      </c>
      <c r="B22" s="4">
        <f t="shared" si="2"/>
        <v>0</v>
      </c>
      <c r="C22" s="15"/>
      <c r="D22" s="15"/>
      <c r="E22" s="29"/>
      <c r="F22" s="27">
        <f t="shared" si="3"/>
        <v>0</v>
      </c>
      <c r="G22" s="63">
        <f t="shared" si="4"/>
        <v>0</v>
      </c>
      <c r="H22" s="64">
        <f t="shared" si="5"/>
        <v>0</v>
      </c>
    </row>
    <row r="23" spans="1:8" x14ac:dyDescent="0.25">
      <c r="A23" s="24" t="s">
        <v>27</v>
      </c>
      <c r="B23" s="4">
        <f t="shared" si="2"/>
        <v>30</v>
      </c>
      <c r="C23" s="15">
        <v>20</v>
      </c>
      <c r="D23" s="15">
        <v>10</v>
      </c>
      <c r="E23" s="29">
        <v>3.09</v>
      </c>
      <c r="F23" s="27">
        <f t="shared" si="3"/>
        <v>33.090000000000003</v>
      </c>
      <c r="G23" s="63">
        <f t="shared" si="4"/>
        <v>23.09</v>
      </c>
      <c r="H23" s="64">
        <f t="shared" si="5"/>
        <v>10</v>
      </c>
    </row>
    <row r="24" spans="1:8" x14ac:dyDescent="0.25">
      <c r="A24" s="24" t="s">
        <v>28</v>
      </c>
      <c r="B24" s="4">
        <f t="shared" si="2"/>
        <v>11.55</v>
      </c>
      <c r="C24" s="15">
        <v>3.3</v>
      </c>
      <c r="D24" s="15">
        <v>8.25</v>
      </c>
      <c r="E24" s="29"/>
      <c r="F24" s="27">
        <f t="shared" si="3"/>
        <v>11.55</v>
      </c>
      <c r="G24" s="63">
        <f t="shared" si="4"/>
        <v>3.3</v>
      </c>
      <c r="H24" s="64">
        <f t="shared" si="5"/>
        <v>8.25</v>
      </c>
    </row>
    <row r="25" spans="1:8" ht="15.75" thickBot="1" x14ac:dyDescent="0.3">
      <c r="A25" s="25" t="s">
        <v>29</v>
      </c>
      <c r="B25" s="73">
        <f t="shared" si="2"/>
        <v>111.55</v>
      </c>
      <c r="C25" s="66">
        <f>SUM(C20:C24)</f>
        <v>83.3</v>
      </c>
      <c r="D25" s="66">
        <f>SUM(D20:D24)</f>
        <v>28.25</v>
      </c>
      <c r="E25" s="66">
        <f>SUM(E20:E24)</f>
        <v>13.09</v>
      </c>
      <c r="F25" s="79">
        <f t="shared" si="3"/>
        <v>124.64</v>
      </c>
      <c r="G25" s="65">
        <f t="shared" si="4"/>
        <v>96.39</v>
      </c>
      <c r="H25" s="66">
        <f t="shared" si="5"/>
        <v>28.25</v>
      </c>
    </row>
    <row r="27" spans="1:8" x14ac:dyDescent="0.25">
      <c r="A27" s="7" t="s">
        <v>30</v>
      </c>
      <c r="B27" s="80">
        <f>B10-B25</f>
        <v>0</v>
      </c>
      <c r="C27" s="80">
        <f t="shared" ref="C27:H27" si="6">C10-C25</f>
        <v>0</v>
      </c>
      <c r="D27" s="80">
        <f t="shared" si="6"/>
        <v>0</v>
      </c>
      <c r="E27" s="80">
        <f t="shared" si="6"/>
        <v>0</v>
      </c>
      <c r="F27" s="80">
        <f t="shared" si="6"/>
        <v>0</v>
      </c>
      <c r="G27" s="80">
        <f t="shared" si="6"/>
        <v>0</v>
      </c>
      <c r="H27" s="80">
        <f t="shared" si="6"/>
        <v>0</v>
      </c>
    </row>
    <row r="28" spans="1:8" x14ac:dyDescent="0.25">
      <c r="A28" s="6"/>
    </row>
    <row r="29" spans="1:8" x14ac:dyDescent="0.25">
      <c r="A29" s="81" t="s">
        <v>31</v>
      </c>
    </row>
    <row r="30" spans="1:8" x14ac:dyDescent="0.25">
      <c r="A30" s="6"/>
    </row>
  </sheetData>
  <mergeCells count="3">
    <mergeCell ref="A2:A3"/>
    <mergeCell ref="B2:D2"/>
    <mergeCell ref="E2:F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9546-1671-46B8-B5A3-DDF1518DB787}">
  <dimension ref="A1:J46"/>
  <sheetViews>
    <sheetView showGridLines="0" zoomScale="85" zoomScaleNormal="85" workbookViewId="0">
      <pane ySplit="1" topLeftCell="A23" activePane="bottomLeft" state="frozen"/>
      <selection activeCell="A2" sqref="A2:A3"/>
      <selection pane="bottomLeft" activeCell="A2" sqref="A2:A3"/>
    </sheetView>
  </sheetViews>
  <sheetFormatPr defaultColWidth="8.85546875" defaultRowHeight="14.25" x14ac:dyDescent="0.2"/>
  <cols>
    <col min="1" max="1" width="19" style="6" bestFit="1" customWidth="1"/>
    <col min="2" max="2" width="10.5703125" style="6" bestFit="1" customWidth="1"/>
    <col min="3" max="3" width="24.140625" style="6" bestFit="1" customWidth="1"/>
    <col min="4" max="4" width="24.140625" style="6" customWidth="1"/>
    <col min="5" max="5" width="55.140625" style="6" bestFit="1" customWidth="1"/>
    <col min="6" max="6" width="23.42578125" style="6" customWidth="1"/>
    <col min="7" max="7" width="23.42578125" style="6" bestFit="1" customWidth="1"/>
    <col min="8" max="9" width="16.5703125" style="6" customWidth="1"/>
    <col min="10" max="10" width="13.42578125" style="6" customWidth="1"/>
    <col min="11" max="16384" width="8.85546875" style="6"/>
  </cols>
  <sheetData>
    <row r="1" spans="1:10" ht="18" x14ac:dyDescent="0.25">
      <c r="A1" s="37" t="s">
        <v>32</v>
      </c>
      <c r="B1" s="37" t="s">
        <v>33</v>
      </c>
      <c r="C1" s="37" t="s">
        <v>34</v>
      </c>
      <c r="D1" s="37" t="s">
        <v>35</v>
      </c>
      <c r="E1" s="35" t="s">
        <v>36</v>
      </c>
      <c r="F1" s="35" t="s">
        <v>37</v>
      </c>
      <c r="G1" s="35" t="s">
        <v>38</v>
      </c>
      <c r="H1" s="35" t="s">
        <v>39</v>
      </c>
      <c r="I1" s="35" t="s">
        <v>40</v>
      </c>
      <c r="J1" s="35" t="s">
        <v>41</v>
      </c>
    </row>
    <row r="2" spans="1:10" x14ac:dyDescent="0.2">
      <c r="A2" s="38">
        <v>1</v>
      </c>
      <c r="B2" s="39">
        <v>44524</v>
      </c>
      <c r="C2" s="40" t="s">
        <v>42</v>
      </c>
      <c r="D2" s="53" t="s">
        <v>43</v>
      </c>
      <c r="E2" s="52" t="str">
        <f>'OD CPS data collection'!A$7</f>
        <v>Allowable Costs including Risk Contingency Element (£m, 3dp)</v>
      </c>
      <c r="F2" s="41" t="str">
        <f>'OD CPS data collection'!C$3</f>
        <v xml:space="preserve"> Pricing Segment 1</v>
      </c>
      <c r="G2" s="40" t="s">
        <v>44</v>
      </c>
      <c r="H2" s="40" t="s">
        <v>45</v>
      </c>
      <c r="I2" s="40" t="s">
        <v>46</v>
      </c>
      <c r="J2" s="42">
        <f>'OD CPS data collection'!C$7</f>
        <v>60</v>
      </c>
    </row>
    <row r="3" spans="1:10" x14ac:dyDescent="0.2">
      <c r="A3" s="43">
        <v>1</v>
      </c>
      <c r="B3" s="44">
        <v>44524</v>
      </c>
      <c r="C3" s="36" t="s">
        <v>42</v>
      </c>
      <c r="D3" s="54" t="s">
        <v>43</v>
      </c>
      <c r="E3" s="43" t="str">
        <f>'OD CPS data collection'!A$8</f>
        <v>Risk Contingency Element (£m, 3 dp)</v>
      </c>
      <c r="F3" s="36" t="str">
        <f>'OD CPS data collection'!C$3</f>
        <v xml:space="preserve"> Pricing Segment 1</v>
      </c>
      <c r="G3" s="36" t="s">
        <v>44</v>
      </c>
      <c r="H3" s="36" t="s">
        <v>45</v>
      </c>
      <c r="I3" s="36" t="s">
        <v>46</v>
      </c>
      <c r="J3" s="45">
        <f>'OD CPS data collection'!C$8</f>
        <v>10</v>
      </c>
    </row>
    <row r="4" spans="1:10" x14ac:dyDescent="0.2">
      <c r="A4" s="43">
        <v>1</v>
      </c>
      <c r="B4" s="44">
        <v>44524</v>
      </c>
      <c r="C4" s="36" t="s">
        <v>42</v>
      </c>
      <c r="D4" s="54" t="s">
        <v>43</v>
      </c>
      <c r="E4" s="43" t="str">
        <f>'OD CPS data collection'!A$9</f>
        <v>Profit (£m, 3dp)</v>
      </c>
      <c r="F4" s="36" t="str">
        <f>'OD CPS data collection'!C$3</f>
        <v xml:space="preserve"> Pricing Segment 1</v>
      </c>
      <c r="G4" s="36" t="s">
        <v>44</v>
      </c>
      <c r="H4" s="36" t="s">
        <v>45</v>
      </c>
      <c r="I4" s="36" t="s">
        <v>46</v>
      </c>
      <c r="J4" s="45">
        <f>'OD CPS data collection'!C$9</f>
        <v>13.299999999999999</v>
      </c>
    </row>
    <row r="5" spans="1:10" x14ac:dyDescent="0.2">
      <c r="A5" s="43">
        <v>1</v>
      </c>
      <c r="B5" s="44">
        <v>44524</v>
      </c>
      <c r="C5" s="36" t="s">
        <v>42</v>
      </c>
      <c r="D5" s="54" t="s">
        <v>47</v>
      </c>
      <c r="E5" s="43" t="str">
        <f>'OD CPS data collection'!A$12</f>
        <v>Step 1 - Baseline Profit Rate (%, 2dp)</v>
      </c>
      <c r="F5" s="36" t="str">
        <f>'OD CPS data collection'!C$3</f>
        <v xml:space="preserve"> Pricing Segment 1</v>
      </c>
      <c r="G5" s="36" t="s">
        <v>44</v>
      </c>
      <c r="H5" s="36" t="s">
        <v>48</v>
      </c>
      <c r="I5" s="36" t="s">
        <v>46</v>
      </c>
      <c r="J5" s="46">
        <f>'OD CPS data collection'!C$12*100</f>
        <v>9</v>
      </c>
    </row>
    <row r="6" spans="1:10" x14ac:dyDescent="0.2">
      <c r="A6" s="43">
        <v>1</v>
      </c>
      <c r="B6" s="44">
        <v>44524</v>
      </c>
      <c r="C6" s="36" t="s">
        <v>42</v>
      </c>
      <c r="D6" s="54" t="s">
        <v>47</v>
      </c>
      <c r="E6" s="43" t="str">
        <f>'OD CPS data collection'!A$13</f>
        <v>Step 2 - Cost Risk Adjustment (%, 2dp)</v>
      </c>
      <c r="F6" s="36" t="str">
        <f>'OD CPS data collection'!C$3</f>
        <v xml:space="preserve"> Pricing Segment 1</v>
      </c>
      <c r="G6" s="36" t="s">
        <v>44</v>
      </c>
      <c r="H6" s="36" t="s">
        <v>48</v>
      </c>
      <c r="I6" s="36" t="s">
        <v>46</v>
      </c>
      <c r="J6" s="46">
        <f>'OD CPS data collection'!C$13*100</f>
        <v>2</v>
      </c>
    </row>
    <row r="7" spans="1:10" x14ac:dyDescent="0.2">
      <c r="A7" s="43">
        <v>1</v>
      </c>
      <c r="B7" s="44">
        <v>44524</v>
      </c>
      <c r="C7" s="36" t="s">
        <v>42</v>
      </c>
      <c r="D7" s="54" t="s">
        <v>47</v>
      </c>
      <c r="E7" s="43" t="str">
        <f>'OD CPS data collection'!A$14</f>
        <v>Step 3 - POCO Adjustment (%, 2dp)</v>
      </c>
      <c r="F7" s="36" t="str">
        <f>'OD CPS data collection'!C$3</f>
        <v xml:space="preserve"> Pricing Segment 1</v>
      </c>
      <c r="G7" s="36" t="s">
        <v>44</v>
      </c>
      <c r="H7" s="36" t="s">
        <v>48</v>
      </c>
      <c r="I7" s="36" t="s">
        <v>46</v>
      </c>
      <c r="J7" s="46">
        <f>'OD CPS data collection'!C$14*100</f>
        <v>2</v>
      </c>
    </row>
    <row r="8" spans="1:10" x14ac:dyDescent="0.2">
      <c r="A8" s="43">
        <v>1</v>
      </c>
      <c r="B8" s="44">
        <v>44524</v>
      </c>
      <c r="C8" s="36" t="s">
        <v>42</v>
      </c>
      <c r="D8" s="54" t="s">
        <v>47</v>
      </c>
      <c r="E8" s="43" t="str">
        <f>'OD CPS data collection'!A$15</f>
        <v>Step 4 - SSRO Funding Adjustment (%, 2dp)</v>
      </c>
      <c r="F8" s="36" t="str">
        <f>'OD CPS data collection'!C$3</f>
        <v xml:space="preserve"> Pricing Segment 1</v>
      </c>
      <c r="G8" s="36" t="s">
        <v>44</v>
      </c>
      <c r="H8" s="36" t="s">
        <v>48</v>
      </c>
      <c r="I8" s="36" t="s">
        <v>46</v>
      </c>
      <c r="J8" s="46">
        <f>'OD CPS data collection'!C$15*100</f>
        <v>2</v>
      </c>
    </row>
    <row r="9" spans="1:10" x14ac:dyDescent="0.2">
      <c r="A9" s="43">
        <v>1</v>
      </c>
      <c r="B9" s="44">
        <v>44524</v>
      </c>
      <c r="C9" s="36" t="s">
        <v>42</v>
      </c>
      <c r="D9" s="54" t="s">
        <v>47</v>
      </c>
      <c r="E9" s="43" t="str">
        <f>'OD CPS data collection'!A$16</f>
        <v>Step 5 - Incentive Adjustment (%, 2dp)</v>
      </c>
      <c r="F9" s="36" t="str">
        <f>'OD CPS data collection'!C$3</f>
        <v xml:space="preserve"> Pricing Segment 1</v>
      </c>
      <c r="G9" s="36" t="s">
        <v>44</v>
      </c>
      <c r="H9" s="36" t="s">
        <v>48</v>
      </c>
      <c r="I9" s="36" t="s">
        <v>46</v>
      </c>
      <c r="J9" s="46">
        <f>'OD CPS data collection'!C$16*100</f>
        <v>2</v>
      </c>
    </row>
    <row r="10" spans="1:10" x14ac:dyDescent="0.2">
      <c r="A10" s="43">
        <v>1</v>
      </c>
      <c r="B10" s="44">
        <v>44524</v>
      </c>
      <c r="C10" s="36" t="s">
        <v>42</v>
      </c>
      <c r="D10" s="54" t="s">
        <v>47</v>
      </c>
      <c r="E10" s="43" t="str">
        <f>'OD CPS data collection'!A$17</f>
        <v>Step 6 - Capital Servicing Adjustment (%, 2dp)</v>
      </c>
      <c r="F10" s="36" t="str">
        <f>'OD CPS data collection'!C$3</f>
        <v xml:space="preserve"> Pricing Segment 1</v>
      </c>
      <c r="G10" s="36" t="s">
        <v>44</v>
      </c>
      <c r="H10" s="36" t="s">
        <v>48</v>
      </c>
      <c r="I10" s="36" t="s">
        <v>46</v>
      </c>
      <c r="J10" s="46">
        <f>'OD CPS data collection'!C$17*100</f>
        <v>2</v>
      </c>
    </row>
    <row r="11" spans="1:10" x14ac:dyDescent="0.2">
      <c r="A11" s="43">
        <v>1</v>
      </c>
      <c r="B11" s="44">
        <v>44524</v>
      </c>
      <c r="C11" s="36" t="s">
        <v>42</v>
      </c>
      <c r="D11" s="54" t="s">
        <v>49</v>
      </c>
      <c r="E11" s="43" t="str">
        <f>'OD CPS data collection'!A$20</f>
        <v>Firm Pricing Method (£m, 3dp)</v>
      </c>
      <c r="F11" s="36" t="str">
        <f>'OD CPS data collection'!C$3</f>
        <v xml:space="preserve"> Pricing Segment 1</v>
      </c>
      <c r="G11" s="36" t="s">
        <v>44</v>
      </c>
      <c r="H11" s="36" t="s">
        <v>45</v>
      </c>
      <c r="I11" s="36" t="s">
        <v>46</v>
      </c>
      <c r="J11" s="47">
        <f>'OD CPS data collection'!C$20</f>
        <v>40</v>
      </c>
    </row>
    <row r="12" spans="1:10" x14ac:dyDescent="0.2">
      <c r="A12" s="43">
        <v>1</v>
      </c>
      <c r="B12" s="44">
        <v>44524</v>
      </c>
      <c r="C12" s="36" t="s">
        <v>42</v>
      </c>
      <c r="D12" s="54" t="s">
        <v>49</v>
      </c>
      <c r="E12" s="43" t="str">
        <f>'OD CPS data collection'!A$21</f>
        <v>Fixed Pricing Method (£m, 3dp)</v>
      </c>
      <c r="F12" s="36" t="str">
        <f>'OD CPS data collection'!C$3</f>
        <v xml:space="preserve"> Pricing Segment 1</v>
      </c>
      <c r="G12" s="36" t="s">
        <v>44</v>
      </c>
      <c r="H12" s="36" t="s">
        <v>45</v>
      </c>
      <c r="I12" s="36" t="s">
        <v>46</v>
      </c>
      <c r="J12" s="47">
        <f>'OD CPS data collection'!C$21</f>
        <v>20</v>
      </c>
    </row>
    <row r="13" spans="1:10" x14ac:dyDescent="0.2">
      <c r="A13" s="43">
        <v>1</v>
      </c>
      <c r="B13" s="44">
        <v>44524</v>
      </c>
      <c r="C13" s="36" t="s">
        <v>42</v>
      </c>
      <c r="D13" s="54" t="s">
        <v>49</v>
      </c>
      <c r="E13" s="43" t="str">
        <f>'OD CPS data collection'!A$22</f>
        <v>Cost-Plus Pricing Method (£m, 3dp)</v>
      </c>
      <c r="F13" s="36" t="str">
        <f>'OD CPS data collection'!C$3</f>
        <v xml:space="preserve"> Pricing Segment 1</v>
      </c>
      <c r="G13" s="36" t="s">
        <v>44</v>
      </c>
      <c r="H13" s="36" t="s">
        <v>45</v>
      </c>
      <c r="I13" s="36" t="s">
        <v>46</v>
      </c>
      <c r="J13" s="47">
        <f>'OD CPS data collection'!C$22</f>
        <v>0</v>
      </c>
    </row>
    <row r="14" spans="1:10" x14ac:dyDescent="0.2">
      <c r="A14" s="43">
        <v>1</v>
      </c>
      <c r="B14" s="44">
        <v>44524</v>
      </c>
      <c r="C14" s="36" t="s">
        <v>42</v>
      </c>
      <c r="D14" s="54" t="s">
        <v>49</v>
      </c>
      <c r="E14" s="43" t="str">
        <f>'OD CPS data collection'!A$23</f>
        <v>Estimate-Based Fee Pricing Method (£m, 3dp)</v>
      </c>
      <c r="F14" s="36" t="str">
        <f>'OD CPS data collection'!C$3</f>
        <v xml:space="preserve"> Pricing Segment 1</v>
      </c>
      <c r="G14" s="36" t="s">
        <v>44</v>
      </c>
      <c r="H14" s="36" t="s">
        <v>45</v>
      </c>
      <c r="I14" s="36" t="s">
        <v>46</v>
      </c>
      <c r="J14" s="47">
        <f>'OD CPS data collection'!C$23</f>
        <v>20</v>
      </c>
    </row>
    <row r="15" spans="1:10" x14ac:dyDescent="0.2">
      <c r="A15" s="43">
        <v>1</v>
      </c>
      <c r="B15" s="44">
        <v>44524</v>
      </c>
      <c r="C15" s="36" t="s">
        <v>42</v>
      </c>
      <c r="D15" s="54" t="s">
        <v>49</v>
      </c>
      <c r="E15" s="43" t="str">
        <f>'OD CPS data collection'!A$24</f>
        <v>Volume-Driven Pricing Method (£m, 3dp)</v>
      </c>
      <c r="F15" s="36" t="str">
        <f>'OD CPS data collection'!C$3</f>
        <v xml:space="preserve"> Pricing Segment 1</v>
      </c>
      <c r="G15" s="36" t="s">
        <v>44</v>
      </c>
      <c r="H15" s="36" t="s">
        <v>45</v>
      </c>
      <c r="I15" s="36" t="s">
        <v>46</v>
      </c>
      <c r="J15" s="47">
        <f>'OD CPS data collection'!C$24</f>
        <v>3.3</v>
      </c>
    </row>
    <row r="16" spans="1:10" x14ac:dyDescent="0.2">
      <c r="A16" s="48">
        <v>1</v>
      </c>
      <c r="B16" s="49">
        <v>44524</v>
      </c>
      <c r="C16" s="50" t="s">
        <v>42</v>
      </c>
      <c r="D16" s="55" t="s">
        <v>49</v>
      </c>
      <c r="E16" s="48" t="str">
        <f>'OD CPS data collection'!A$25</f>
        <v>Target Pricing Method (£m, 3dp)</v>
      </c>
      <c r="F16" s="50" t="str">
        <f>'OD CPS data collection'!C$3</f>
        <v xml:space="preserve"> Pricing Segment 1</v>
      </c>
      <c r="G16" s="50" t="s">
        <v>44</v>
      </c>
      <c r="H16" s="50" t="s">
        <v>45</v>
      </c>
      <c r="I16" s="50" t="s">
        <v>46</v>
      </c>
      <c r="J16" s="51">
        <f>'OD CPS data collection'!C$25</f>
        <v>83.3</v>
      </c>
    </row>
    <row r="17" spans="1:10" x14ac:dyDescent="0.2">
      <c r="A17" s="38">
        <v>1</v>
      </c>
      <c r="B17" s="39">
        <v>44524</v>
      </c>
      <c r="C17" s="40" t="s">
        <v>42</v>
      </c>
      <c r="D17" s="53" t="s">
        <v>43</v>
      </c>
      <c r="E17" s="52" t="str">
        <f>'OD CPS data collection'!A$7</f>
        <v>Allowable Costs including Risk Contingency Element (£m, 3dp)</v>
      </c>
      <c r="F17" s="41" t="str">
        <f>'OD CPS data collection'!D$3</f>
        <v xml:space="preserve"> Pricing Segment 2</v>
      </c>
      <c r="G17" s="40" t="s">
        <v>44</v>
      </c>
      <c r="H17" s="40" t="s">
        <v>45</v>
      </c>
      <c r="I17" s="40" t="s">
        <v>46</v>
      </c>
      <c r="J17" s="42">
        <f>'OD CPS data collection'!D$7</f>
        <v>20</v>
      </c>
    </row>
    <row r="18" spans="1:10" x14ac:dyDescent="0.2">
      <c r="A18" s="43">
        <v>1</v>
      </c>
      <c r="B18" s="44">
        <v>44524</v>
      </c>
      <c r="C18" s="36" t="s">
        <v>42</v>
      </c>
      <c r="D18" s="54" t="s">
        <v>43</v>
      </c>
      <c r="E18" s="43" t="str">
        <f>'OD CPS data collection'!A$8</f>
        <v>Risk Contingency Element (£m, 3 dp)</v>
      </c>
      <c r="F18" s="36" t="str">
        <f>'OD CPS data collection'!D$3</f>
        <v xml:space="preserve"> Pricing Segment 2</v>
      </c>
      <c r="G18" s="36" t="s">
        <v>44</v>
      </c>
      <c r="H18" s="36" t="s">
        <v>45</v>
      </c>
      <c r="I18" s="36" t="s">
        <v>46</v>
      </c>
      <c r="J18" s="45">
        <f>'OD CPS data collection'!D$8</f>
        <v>5</v>
      </c>
    </row>
    <row r="19" spans="1:10" x14ac:dyDescent="0.2">
      <c r="A19" s="43">
        <v>1</v>
      </c>
      <c r="B19" s="44">
        <v>44524</v>
      </c>
      <c r="C19" s="36" t="s">
        <v>42</v>
      </c>
      <c r="D19" s="54" t="s">
        <v>43</v>
      </c>
      <c r="E19" s="43" t="str">
        <f>'OD CPS data collection'!A$9</f>
        <v>Profit (£m, 3dp)</v>
      </c>
      <c r="F19" s="36" t="str">
        <f>'OD CPS data collection'!D$3</f>
        <v xml:space="preserve"> Pricing Segment 2</v>
      </c>
      <c r="G19" s="36" t="s">
        <v>44</v>
      </c>
      <c r="H19" s="36" t="s">
        <v>45</v>
      </c>
      <c r="I19" s="36" t="s">
        <v>46</v>
      </c>
      <c r="J19" s="45">
        <f>'OD CPS data collection'!D$9</f>
        <v>3.2499999999999996</v>
      </c>
    </row>
    <row r="20" spans="1:10" x14ac:dyDescent="0.2">
      <c r="A20" s="43">
        <v>1</v>
      </c>
      <c r="B20" s="44">
        <v>44524</v>
      </c>
      <c r="C20" s="36" t="s">
        <v>42</v>
      </c>
      <c r="D20" s="54" t="s">
        <v>47</v>
      </c>
      <c r="E20" s="43" t="str">
        <f>'OD CPS data collection'!A$12</f>
        <v>Step 1 - Baseline Profit Rate (%, 2dp)</v>
      </c>
      <c r="F20" s="36" t="str">
        <f>'OD CPS data collection'!D$3</f>
        <v xml:space="preserve"> Pricing Segment 2</v>
      </c>
      <c r="G20" s="36" t="s">
        <v>44</v>
      </c>
      <c r="H20" s="36" t="s">
        <v>48</v>
      </c>
      <c r="I20" s="36" t="s">
        <v>46</v>
      </c>
      <c r="J20" s="46">
        <f>'OD CPS data collection'!D$12*100</f>
        <v>8</v>
      </c>
    </row>
    <row r="21" spans="1:10" x14ac:dyDescent="0.2">
      <c r="A21" s="43">
        <v>1</v>
      </c>
      <c r="B21" s="44">
        <v>44524</v>
      </c>
      <c r="C21" s="36" t="s">
        <v>42</v>
      </c>
      <c r="D21" s="54" t="s">
        <v>47</v>
      </c>
      <c r="E21" s="43" t="str">
        <f>'OD CPS data collection'!A$13</f>
        <v>Step 2 - Cost Risk Adjustment (%, 2dp)</v>
      </c>
      <c r="F21" s="36" t="str">
        <f>'OD CPS data collection'!D$3</f>
        <v xml:space="preserve"> Pricing Segment 2</v>
      </c>
      <c r="G21" s="36" t="s">
        <v>44</v>
      </c>
      <c r="H21" s="36" t="s">
        <v>48</v>
      </c>
      <c r="I21" s="36" t="s">
        <v>46</v>
      </c>
      <c r="J21" s="46">
        <f>'OD CPS data collection'!D$13*100</f>
        <v>1</v>
      </c>
    </row>
    <row r="22" spans="1:10" x14ac:dyDescent="0.2">
      <c r="A22" s="43">
        <v>1</v>
      </c>
      <c r="B22" s="44">
        <v>44524</v>
      </c>
      <c r="C22" s="36" t="s">
        <v>42</v>
      </c>
      <c r="D22" s="54" t="s">
        <v>47</v>
      </c>
      <c r="E22" s="43" t="str">
        <f>'OD CPS data collection'!A$14</f>
        <v>Step 3 - POCO Adjustment (%, 2dp)</v>
      </c>
      <c r="F22" s="36" t="str">
        <f>'OD CPS data collection'!D$3</f>
        <v xml:space="preserve"> Pricing Segment 2</v>
      </c>
      <c r="G22" s="36" t="s">
        <v>44</v>
      </c>
      <c r="H22" s="36" t="s">
        <v>48</v>
      </c>
      <c r="I22" s="36" t="s">
        <v>46</v>
      </c>
      <c r="J22" s="46">
        <f>'OD CPS data collection'!D$14*100</f>
        <v>1</v>
      </c>
    </row>
    <row r="23" spans="1:10" x14ac:dyDescent="0.2">
      <c r="A23" s="43">
        <v>1</v>
      </c>
      <c r="B23" s="44">
        <v>44524</v>
      </c>
      <c r="C23" s="36" t="s">
        <v>42</v>
      </c>
      <c r="D23" s="54" t="s">
        <v>47</v>
      </c>
      <c r="E23" s="43" t="str">
        <f>'OD CPS data collection'!A$15</f>
        <v>Step 4 - SSRO Funding Adjustment (%, 2dp)</v>
      </c>
      <c r="F23" s="36" t="str">
        <f>'OD CPS data collection'!D$3</f>
        <v xml:space="preserve"> Pricing Segment 2</v>
      </c>
      <c r="G23" s="36" t="s">
        <v>44</v>
      </c>
      <c r="H23" s="36" t="s">
        <v>48</v>
      </c>
      <c r="I23" s="36" t="s">
        <v>46</v>
      </c>
      <c r="J23" s="46">
        <f>'OD CPS data collection'!D$15*100</f>
        <v>1</v>
      </c>
    </row>
    <row r="24" spans="1:10" x14ac:dyDescent="0.2">
      <c r="A24" s="43">
        <v>1</v>
      </c>
      <c r="B24" s="44">
        <v>44524</v>
      </c>
      <c r="C24" s="36" t="s">
        <v>42</v>
      </c>
      <c r="D24" s="54" t="s">
        <v>47</v>
      </c>
      <c r="E24" s="43" t="str">
        <f>'OD CPS data collection'!A$16</f>
        <v>Step 5 - Incentive Adjustment (%, 2dp)</v>
      </c>
      <c r="F24" s="36" t="str">
        <f>'OD CPS data collection'!D$3</f>
        <v xml:space="preserve"> Pricing Segment 2</v>
      </c>
      <c r="G24" s="36" t="s">
        <v>44</v>
      </c>
      <c r="H24" s="36" t="s">
        <v>48</v>
      </c>
      <c r="I24" s="36" t="s">
        <v>46</v>
      </c>
      <c r="J24" s="46">
        <f>'OD CPS data collection'!D$16*100</f>
        <v>1</v>
      </c>
    </row>
    <row r="25" spans="1:10" x14ac:dyDescent="0.2">
      <c r="A25" s="43">
        <v>1</v>
      </c>
      <c r="B25" s="44">
        <v>44524</v>
      </c>
      <c r="C25" s="36" t="s">
        <v>42</v>
      </c>
      <c r="D25" s="54" t="s">
        <v>47</v>
      </c>
      <c r="E25" s="43" t="str">
        <f>'OD CPS data collection'!A$17</f>
        <v>Step 6 - Capital Servicing Adjustment (%, 2dp)</v>
      </c>
      <c r="F25" s="36" t="str">
        <f>'OD CPS data collection'!D$3</f>
        <v xml:space="preserve"> Pricing Segment 2</v>
      </c>
      <c r="G25" s="36" t="s">
        <v>44</v>
      </c>
      <c r="H25" s="36" t="s">
        <v>48</v>
      </c>
      <c r="I25" s="36" t="s">
        <v>46</v>
      </c>
      <c r="J25" s="46">
        <f>'OD CPS data collection'!D$17*100</f>
        <v>1</v>
      </c>
    </row>
    <row r="26" spans="1:10" x14ac:dyDescent="0.2">
      <c r="A26" s="43">
        <v>1</v>
      </c>
      <c r="B26" s="44">
        <v>44524</v>
      </c>
      <c r="C26" s="36" t="s">
        <v>42</v>
      </c>
      <c r="D26" s="54" t="s">
        <v>49</v>
      </c>
      <c r="E26" s="43" t="str">
        <f>'OD CPS data collection'!A$20</f>
        <v>Firm Pricing Method (£m, 3dp)</v>
      </c>
      <c r="F26" s="36" t="str">
        <f>'OD CPS data collection'!D$3</f>
        <v xml:space="preserve"> Pricing Segment 2</v>
      </c>
      <c r="G26" s="36" t="s">
        <v>44</v>
      </c>
      <c r="H26" s="36" t="s">
        <v>45</v>
      </c>
      <c r="I26" s="36" t="s">
        <v>46</v>
      </c>
      <c r="J26" s="47">
        <f>'OD CPS data collection'!D$20</f>
        <v>10</v>
      </c>
    </row>
    <row r="27" spans="1:10" x14ac:dyDescent="0.2">
      <c r="A27" s="43">
        <v>1</v>
      </c>
      <c r="B27" s="44">
        <v>44524</v>
      </c>
      <c r="C27" s="36" t="s">
        <v>42</v>
      </c>
      <c r="D27" s="54" t="s">
        <v>49</v>
      </c>
      <c r="E27" s="43" t="str">
        <f>'OD CPS data collection'!A$21</f>
        <v>Fixed Pricing Method (£m, 3dp)</v>
      </c>
      <c r="F27" s="36" t="str">
        <f>'OD CPS data collection'!D$3</f>
        <v xml:space="preserve"> Pricing Segment 2</v>
      </c>
      <c r="G27" s="36" t="s">
        <v>44</v>
      </c>
      <c r="H27" s="36" t="s">
        <v>45</v>
      </c>
      <c r="I27" s="36" t="s">
        <v>46</v>
      </c>
      <c r="J27" s="47">
        <f>'OD CPS data collection'!D$21</f>
        <v>0</v>
      </c>
    </row>
    <row r="28" spans="1:10" x14ac:dyDescent="0.2">
      <c r="A28" s="43">
        <v>1</v>
      </c>
      <c r="B28" s="44">
        <v>44524</v>
      </c>
      <c r="C28" s="36" t="s">
        <v>42</v>
      </c>
      <c r="D28" s="54" t="s">
        <v>49</v>
      </c>
      <c r="E28" s="43" t="str">
        <f>'OD CPS data collection'!A$22</f>
        <v>Cost-Plus Pricing Method (£m, 3dp)</v>
      </c>
      <c r="F28" s="36" t="str">
        <f>'OD CPS data collection'!D$3</f>
        <v xml:space="preserve"> Pricing Segment 2</v>
      </c>
      <c r="G28" s="36" t="s">
        <v>44</v>
      </c>
      <c r="H28" s="36" t="s">
        <v>45</v>
      </c>
      <c r="I28" s="36" t="s">
        <v>46</v>
      </c>
      <c r="J28" s="47">
        <f>'OD CPS data collection'!D$22</f>
        <v>0</v>
      </c>
    </row>
    <row r="29" spans="1:10" x14ac:dyDescent="0.2">
      <c r="A29" s="43">
        <v>1</v>
      </c>
      <c r="B29" s="44">
        <v>44524</v>
      </c>
      <c r="C29" s="36" t="s">
        <v>42</v>
      </c>
      <c r="D29" s="54" t="s">
        <v>49</v>
      </c>
      <c r="E29" s="43" t="str">
        <f>'OD CPS data collection'!A$23</f>
        <v>Estimate-Based Fee Pricing Method (£m, 3dp)</v>
      </c>
      <c r="F29" s="36" t="str">
        <f>'OD CPS data collection'!D$3</f>
        <v xml:space="preserve"> Pricing Segment 2</v>
      </c>
      <c r="G29" s="36" t="s">
        <v>44</v>
      </c>
      <c r="H29" s="36" t="s">
        <v>45</v>
      </c>
      <c r="I29" s="36" t="s">
        <v>46</v>
      </c>
      <c r="J29" s="47">
        <f>'OD CPS data collection'!D$23</f>
        <v>10</v>
      </c>
    </row>
    <row r="30" spans="1:10" x14ac:dyDescent="0.2">
      <c r="A30" s="43">
        <v>1</v>
      </c>
      <c r="B30" s="44">
        <v>44524</v>
      </c>
      <c r="C30" s="36" t="s">
        <v>42</v>
      </c>
      <c r="D30" s="54" t="s">
        <v>49</v>
      </c>
      <c r="E30" s="43" t="str">
        <f>'OD CPS data collection'!A$24</f>
        <v>Volume-Driven Pricing Method (£m, 3dp)</v>
      </c>
      <c r="F30" s="36" t="str">
        <f>'OD CPS data collection'!D$3</f>
        <v xml:space="preserve"> Pricing Segment 2</v>
      </c>
      <c r="G30" s="36" t="s">
        <v>44</v>
      </c>
      <c r="H30" s="36" t="s">
        <v>45</v>
      </c>
      <c r="I30" s="36" t="s">
        <v>46</v>
      </c>
      <c r="J30" s="47">
        <f>'OD CPS data collection'!D$24</f>
        <v>8.25</v>
      </c>
    </row>
    <row r="31" spans="1:10" x14ac:dyDescent="0.2">
      <c r="A31" s="48">
        <v>1</v>
      </c>
      <c r="B31" s="49">
        <v>44524</v>
      </c>
      <c r="C31" s="50" t="s">
        <v>42</v>
      </c>
      <c r="D31" s="55" t="s">
        <v>49</v>
      </c>
      <c r="E31" s="48" t="str">
        <f>'OD CPS data collection'!A$25</f>
        <v>Target Pricing Method (£m, 3dp)</v>
      </c>
      <c r="F31" s="50" t="str">
        <f>'OD CPS data collection'!D$3</f>
        <v xml:space="preserve"> Pricing Segment 2</v>
      </c>
      <c r="G31" s="50" t="s">
        <v>44</v>
      </c>
      <c r="H31" s="50" t="s">
        <v>45</v>
      </c>
      <c r="I31" s="50" t="s">
        <v>46</v>
      </c>
      <c r="J31" s="51">
        <f>'OD CPS data collection'!D$25</f>
        <v>28.25</v>
      </c>
    </row>
    <row r="32" spans="1:10" x14ac:dyDescent="0.2">
      <c r="A32" s="38">
        <v>1</v>
      </c>
      <c r="B32" s="39">
        <v>44524</v>
      </c>
      <c r="C32" s="40" t="s">
        <v>42</v>
      </c>
      <c r="D32" s="53" t="s">
        <v>43</v>
      </c>
      <c r="E32" s="52" t="str">
        <f>'OD CPS data collection'!A$7</f>
        <v>Allowable Costs including Risk Contingency Element (£m, 3dp)</v>
      </c>
      <c r="F32" s="41" t="str">
        <f>'OD CPS data collection'!E$4</f>
        <v xml:space="preserve"> Pricing Segment 1</v>
      </c>
      <c r="G32" s="41" t="str">
        <f>'OD CPS data collection'!E$3</f>
        <v>Pricing Amendment 
(#1)</v>
      </c>
      <c r="H32" s="40" t="s">
        <v>45</v>
      </c>
      <c r="I32" s="40" t="s">
        <v>46</v>
      </c>
      <c r="J32" s="42">
        <f>'OD CPS data collection'!E$7</f>
        <v>10</v>
      </c>
    </row>
    <row r="33" spans="1:10" x14ac:dyDescent="0.2">
      <c r="A33" s="43">
        <v>1</v>
      </c>
      <c r="B33" s="44">
        <v>44524</v>
      </c>
      <c r="C33" s="36" t="s">
        <v>42</v>
      </c>
      <c r="D33" s="54" t="s">
        <v>43</v>
      </c>
      <c r="E33" s="43" t="str">
        <f>'OD CPS data collection'!A$8</f>
        <v>Risk Contingency Element (£m, 3 dp)</v>
      </c>
      <c r="F33" s="36" t="str">
        <f>'OD CPS data collection'!E$4</f>
        <v xml:space="preserve"> Pricing Segment 1</v>
      </c>
      <c r="G33" s="36" t="str">
        <f>'OD CPS data collection'!E$3</f>
        <v>Pricing Amendment 
(#1)</v>
      </c>
      <c r="H33" s="36" t="s">
        <v>45</v>
      </c>
      <c r="I33" s="36" t="s">
        <v>46</v>
      </c>
      <c r="J33" s="45">
        <f>'OD CPS data collection'!E$8</f>
        <v>1</v>
      </c>
    </row>
    <row r="34" spans="1:10" x14ac:dyDescent="0.2">
      <c r="A34" s="43">
        <v>1</v>
      </c>
      <c r="B34" s="44">
        <v>44524</v>
      </c>
      <c r="C34" s="36" t="s">
        <v>42</v>
      </c>
      <c r="D34" s="54" t="s">
        <v>43</v>
      </c>
      <c r="E34" s="43" t="str">
        <f>'OD CPS data collection'!A$9</f>
        <v>Profit (£m, 3dp)</v>
      </c>
      <c r="F34" s="36" t="str">
        <f>'OD CPS data collection'!E$4</f>
        <v xml:space="preserve"> Pricing Segment 1</v>
      </c>
      <c r="G34" s="36" t="str">
        <f>'OD CPS data collection'!E$3</f>
        <v>Pricing Amendment 
(#1)</v>
      </c>
      <c r="H34" s="36" t="s">
        <v>45</v>
      </c>
      <c r="I34" s="36" t="s">
        <v>46</v>
      </c>
      <c r="J34" s="45">
        <f>'OD CPS data collection'!E$9</f>
        <v>2.09</v>
      </c>
    </row>
    <row r="35" spans="1:10" x14ac:dyDescent="0.2">
      <c r="A35" s="43">
        <v>1</v>
      </c>
      <c r="B35" s="44">
        <v>44524</v>
      </c>
      <c r="C35" s="36" t="s">
        <v>42</v>
      </c>
      <c r="D35" s="54" t="s">
        <v>47</v>
      </c>
      <c r="E35" s="43" t="str">
        <f>'OD CPS data collection'!A$12</f>
        <v>Step 1 - Baseline Profit Rate (%, 2dp)</v>
      </c>
      <c r="F35" s="36" t="str">
        <f>'OD CPS data collection'!E$4</f>
        <v xml:space="preserve"> Pricing Segment 1</v>
      </c>
      <c r="G35" s="36" t="str">
        <f>'OD CPS data collection'!E$3</f>
        <v>Pricing Amendment 
(#1)</v>
      </c>
      <c r="H35" s="36" t="s">
        <v>48</v>
      </c>
      <c r="I35" s="36" t="s">
        <v>46</v>
      </c>
      <c r="J35" s="46">
        <f>'OD CPS data collection'!E$12*100</f>
        <v>9</v>
      </c>
    </row>
    <row r="36" spans="1:10" x14ac:dyDescent="0.2">
      <c r="A36" s="43">
        <v>1</v>
      </c>
      <c r="B36" s="44">
        <v>44524</v>
      </c>
      <c r="C36" s="36" t="s">
        <v>42</v>
      </c>
      <c r="D36" s="54" t="s">
        <v>47</v>
      </c>
      <c r="E36" s="43" t="str">
        <f>'OD CPS data collection'!A$13</f>
        <v>Step 2 - Cost Risk Adjustment (%, 2dp)</v>
      </c>
      <c r="F36" s="36" t="str">
        <f>'OD CPS data collection'!E$4</f>
        <v xml:space="preserve"> Pricing Segment 1</v>
      </c>
      <c r="G36" s="36" t="str">
        <f>'OD CPS data collection'!E$3</f>
        <v>Pricing Amendment 
(#1)</v>
      </c>
      <c r="H36" s="36" t="s">
        <v>48</v>
      </c>
      <c r="I36" s="36" t="s">
        <v>46</v>
      </c>
      <c r="J36" s="46">
        <f>'OD CPS data collection'!E$13*100</f>
        <v>2</v>
      </c>
    </row>
    <row r="37" spans="1:10" x14ac:dyDescent="0.2">
      <c r="A37" s="43">
        <v>1</v>
      </c>
      <c r="B37" s="44">
        <v>44524</v>
      </c>
      <c r="C37" s="36" t="s">
        <v>42</v>
      </c>
      <c r="D37" s="54" t="s">
        <v>47</v>
      </c>
      <c r="E37" s="43" t="str">
        <f>'OD CPS data collection'!A$14</f>
        <v>Step 3 - POCO Adjustment (%, 2dp)</v>
      </c>
      <c r="F37" s="36" t="str">
        <f>'OD CPS data collection'!E$4</f>
        <v xml:space="preserve"> Pricing Segment 1</v>
      </c>
      <c r="G37" s="36" t="str">
        <f>'OD CPS data collection'!E$3</f>
        <v>Pricing Amendment 
(#1)</v>
      </c>
      <c r="H37" s="36" t="s">
        <v>48</v>
      </c>
      <c r="I37" s="36" t="s">
        <v>46</v>
      </c>
      <c r="J37" s="46">
        <f>'OD CPS data collection'!E$14*100</f>
        <v>2</v>
      </c>
    </row>
    <row r="38" spans="1:10" x14ac:dyDescent="0.2">
      <c r="A38" s="43">
        <v>1</v>
      </c>
      <c r="B38" s="44">
        <v>44524</v>
      </c>
      <c r="C38" s="36" t="s">
        <v>42</v>
      </c>
      <c r="D38" s="54" t="s">
        <v>47</v>
      </c>
      <c r="E38" s="43" t="str">
        <f>'OD CPS data collection'!A$15</f>
        <v>Step 4 - SSRO Funding Adjustment (%, 2dp)</v>
      </c>
      <c r="F38" s="36" t="str">
        <f>'OD CPS data collection'!E$4</f>
        <v xml:space="preserve"> Pricing Segment 1</v>
      </c>
      <c r="G38" s="36" t="str">
        <f>'OD CPS data collection'!E$3</f>
        <v>Pricing Amendment 
(#1)</v>
      </c>
      <c r="H38" s="36" t="s">
        <v>48</v>
      </c>
      <c r="I38" s="36" t="s">
        <v>46</v>
      </c>
      <c r="J38" s="46">
        <f>'OD CPS data collection'!E$15*100</f>
        <v>2</v>
      </c>
    </row>
    <row r="39" spans="1:10" x14ac:dyDescent="0.2">
      <c r="A39" s="43">
        <v>1</v>
      </c>
      <c r="B39" s="44">
        <v>44524</v>
      </c>
      <c r="C39" s="36" t="s">
        <v>42</v>
      </c>
      <c r="D39" s="54" t="s">
        <v>47</v>
      </c>
      <c r="E39" s="43" t="str">
        <f>'OD CPS data collection'!A$16</f>
        <v>Step 5 - Incentive Adjustment (%, 2dp)</v>
      </c>
      <c r="F39" s="36" t="str">
        <f>'OD CPS data collection'!E$4</f>
        <v xml:space="preserve"> Pricing Segment 1</v>
      </c>
      <c r="G39" s="36" t="str">
        <f>'OD CPS data collection'!E$3</f>
        <v>Pricing Amendment 
(#1)</v>
      </c>
      <c r="H39" s="36" t="s">
        <v>48</v>
      </c>
      <c r="I39" s="36" t="s">
        <v>46</v>
      </c>
      <c r="J39" s="46">
        <f>'OD CPS data collection'!E$16*100</f>
        <v>2</v>
      </c>
    </row>
    <row r="40" spans="1:10" x14ac:dyDescent="0.2">
      <c r="A40" s="43">
        <v>1</v>
      </c>
      <c r="B40" s="44">
        <v>44524</v>
      </c>
      <c r="C40" s="36" t="s">
        <v>42</v>
      </c>
      <c r="D40" s="54" t="s">
        <v>47</v>
      </c>
      <c r="E40" s="43" t="str">
        <f>'OD CPS data collection'!A$17</f>
        <v>Step 6 - Capital Servicing Adjustment (%, 2dp)</v>
      </c>
      <c r="F40" s="36" t="str">
        <f>'OD CPS data collection'!E$4</f>
        <v xml:space="preserve"> Pricing Segment 1</v>
      </c>
      <c r="G40" s="36" t="str">
        <f>'OD CPS data collection'!E$3</f>
        <v>Pricing Amendment 
(#1)</v>
      </c>
      <c r="H40" s="36" t="s">
        <v>48</v>
      </c>
      <c r="I40" s="36" t="s">
        <v>46</v>
      </c>
      <c r="J40" s="46">
        <f>'OD CPS data collection'!E$17*100</f>
        <v>2</v>
      </c>
    </row>
    <row r="41" spans="1:10" x14ac:dyDescent="0.2">
      <c r="A41" s="43">
        <v>1</v>
      </c>
      <c r="B41" s="44">
        <v>44524</v>
      </c>
      <c r="C41" s="36" t="s">
        <v>42</v>
      </c>
      <c r="D41" s="54" t="s">
        <v>49</v>
      </c>
      <c r="E41" s="43" t="str">
        <f>'OD CPS data collection'!A$20</f>
        <v>Firm Pricing Method (£m, 3dp)</v>
      </c>
      <c r="F41" s="36" t="str">
        <f>'OD CPS data collection'!E$4</f>
        <v xml:space="preserve"> Pricing Segment 1</v>
      </c>
      <c r="G41" s="36" t="str">
        <f>'OD CPS data collection'!E$3</f>
        <v>Pricing Amendment 
(#1)</v>
      </c>
      <c r="H41" s="36" t="s">
        <v>45</v>
      </c>
      <c r="I41" s="36" t="s">
        <v>46</v>
      </c>
      <c r="J41" s="47">
        <f>'OD CPS data collection'!E$20</f>
        <v>10</v>
      </c>
    </row>
    <row r="42" spans="1:10" x14ac:dyDescent="0.2">
      <c r="A42" s="43">
        <v>1</v>
      </c>
      <c r="B42" s="44">
        <v>44524</v>
      </c>
      <c r="C42" s="36" t="s">
        <v>42</v>
      </c>
      <c r="D42" s="54" t="s">
        <v>49</v>
      </c>
      <c r="E42" s="43" t="str">
        <f>'OD CPS data collection'!A$21</f>
        <v>Fixed Pricing Method (£m, 3dp)</v>
      </c>
      <c r="F42" s="36" t="str">
        <f>'OD CPS data collection'!E$4</f>
        <v xml:space="preserve"> Pricing Segment 1</v>
      </c>
      <c r="G42" s="36" t="str">
        <f>'OD CPS data collection'!E$3</f>
        <v>Pricing Amendment 
(#1)</v>
      </c>
      <c r="H42" s="36" t="s">
        <v>45</v>
      </c>
      <c r="I42" s="36" t="s">
        <v>46</v>
      </c>
      <c r="J42" s="47">
        <f>'OD CPS data collection'!E$21</f>
        <v>0</v>
      </c>
    </row>
    <row r="43" spans="1:10" x14ac:dyDescent="0.2">
      <c r="A43" s="43">
        <v>1</v>
      </c>
      <c r="B43" s="44">
        <v>44524</v>
      </c>
      <c r="C43" s="36" t="s">
        <v>42</v>
      </c>
      <c r="D43" s="54" t="s">
        <v>49</v>
      </c>
      <c r="E43" s="43" t="str">
        <f>'OD CPS data collection'!A$22</f>
        <v>Cost-Plus Pricing Method (£m, 3dp)</v>
      </c>
      <c r="F43" s="36" t="str">
        <f>'OD CPS data collection'!E$4</f>
        <v xml:space="preserve"> Pricing Segment 1</v>
      </c>
      <c r="G43" s="36" t="str">
        <f>'OD CPS data collection'!E$3</f>
        <v>Pricing Amendment 
(#1)</v>
      </c>
      <c r="H43" s="36" t="s">
        <v>45</v>
      </c>
      <c r="I43" s="36" t="s">
        <v>46</v>
      </c>
      <c r="J43" s="47">
        <f>'OD CPS data collection'!E$22</f>
        <v>0</v>
      </c>
    </row>
    <row r="44" spans="1:10" x14ac:dyDescent="0.2">
      <c r="A44" s="43">
        <v>1</v>
      </c>
      <c r="B44" s="44">
        <v>44524</v>
      </c>
      <c r="C44" s="36" t="s">
        <v>42</v>
      </c>
      <c r="D44" s="54" t="s">
        <v>49</v>
      </c>
      <c r="E44" s="43" t="str">
        <f>'OD CPS data collection'!A$23</f>
        <v>Estimate-Based Fee Pricing Method (£m, 3dp)</v>
      </c>
      <c r="F44" s="36" t="str">
        <f>'OD CPS data collection'!E$4</f>
        <v xml:space="preserve"> Pricing Segment 1</v>
      </c>
      <c r="G44" s="36" t="str">
        <f>'OD CPS data collection'!E$3</f>
        <v>Pricing Amendment 
(#1)</v>
      </c>
      <c r="H44" s="36" t="s">
        <v>45</v>
      </c>
      <c r="I44" s="36" t="s">
        <v>46</v>
      </c>
      <c r="J44" s="47">
        <f>'OD CPS data collection'!E$23</f>
        <v>3.09</v>
      </c>
    </row>
    <row r="45" spans="1:10" x14ac:dyDescent="0.2">
      <c r="A45" s="43">
        <v>1</v>
      </c>
      <c r="B45" s="44">
        <v>44524</v>
      </c>
      <c r="C45" s="36" t="s">
        <v>42</v>
      </c>
      <c r="D45" s="54" t="s">
        <v>49</v>
      </c>
      <c r="E45" s="43" t="str">
        <f>'OD CPS data collection'!A$24</f>
        <v>Volume-Driven Pricing Method (£m, 3dp)</v>
      </c>
      <c r="F45" s="36" t="str">
        <f>'OD CPS data collection'!E$4</f>
        <v xml:space="preserve"> Pricing Segment 1</v>
      </c>
      <c r="G45" s="36" t="str">
        <f>'OD CPS data collection'!E$3</f>
        <v>Pricing Amendment 
(#1)</v>
      </c>
      <c r="H45" s="36" t="s">
        <v>45</v>
      </c>
      <c r="I45" s="36" t="s">
        <v>46</v>
      </c>
      <c r="J45" s="47">
        <f>'OD CPS data collection'!E$24</f>
        <v>0</v>
      </c>
    </row>
    <row r="46" spans="1:10" x14ac:dyDescent="0.2">
      <c r="A46" s="48">
        <v>1</v>
      </c>
      <c r="B46" s="49">
        <v>44524</v>
      </c>
      <c r="C46" s="50" t="s">
        <v>42</v>
      </c>
      <c r="D46" s="55" t="s">
        <v>49</v>
      </c>
      <c r="E46" s="48" t="str">
        <f>'OD CPS data collection'!A$25</f>
        <v>Target Pricing Method (£m, 3dp)</v>
      </c>
      <c r="F46" s="50" t="str">
        <f>'OD CPS data collection'!E$4</f>
        <v xml:space="preserve"> Pricing Segment 1</v>
      </c>
      <c r="G46" s="50" t="str">
        <f>'OD CPS data collection'!E$3</f>
        <v>Pricing Amendment 
(#1)</v>
      </c>
      <c r="H46" s="50" t="s">
        <v>45</v>
      </c>
      <c r="I46" s="50" t="s">
        <v>46</v>
      </c>
      <c r="J46" s="51">
        <f>'OD CPS data collection'!E$25</f>
        <v>13.09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1DD61-AD42-4794-9E7B-BB028F62CC62}">
  <dimension ref="A1:B7"/>
  <sheetViews>
    <sheetView workbookViewId="0">
      <selection activeCell="A2" sqref="A2:A3"/>
    </sheetView>
  </sheetViews>
  <sheetFormatPr defaultRowHeight="15" x14ac:dyDescent="0.25"/>
  <cols>
    <col min="1" max="1" width="11.42578125" bestFit="1" customWidth="1"/>
    <col min="2" max="3" width="6.5703125" bestFit="1" customWidth="1"/>
  </cols>
  <sheetData>
    <row r="1" spans="1:2" x14ac:dyDescent="0.25">
      <c r="A1" s="56" t="s">
        <v>39</v>
      </c>
      <c r="B1" t="s">
        <v>45</v>
      </c>
    </row>
    <row r="3" spans="1:2" x14ac:dyDescent="0.25">
      <c r="A3" s="56" t="s">
        <v>50</v>
      </c>
    </row>
    <row r="4" spans="1:2" x14ac:dyDescent="0.25">
      <c r="B4" t="s">
        <v>51</v>
      </c>
    </row>
    <row r="5" spans="1:2" x14ac:dyDescent="0.25">
      <c r="A5" t="s">
        <v>43</v>
      </c>
      <c r="B5">
        <v>124.64</v>
      </c>
    </row>
    <row r="6" spans="1:2" x14ac:dyDescent="0.25">
      <c r="A6" t="s">
        <v>49</v>
      </c>
      <c r="B6">
        <v>124.64</v>
      </c>
    </row>
    <row r="7" spans="1:2" x14ac:dyDescent="0.25">
      <c r="A7" t="s">
        <v>52</v>
      </c>
      <c r="B7">
        <v>249.28</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86FE-D9C0-4C80-9CDE-1E7F94BA8C54}">
  <sheetPr>
    <tabColor theme="0" tint="-0.14999847407452621"/>
  </sheetPr>
  <dimension ref="A1:B26"/>
  <sheetViews>
    <sheetView tabSelected="1" workbookViewId="0">
      <selection activeCell="D3" sqref="D3"/>
    </sheetView>
  </sheetViews>
  <sheetFormatPr defaultRowHeight="15" x14ac:dyDescent="0.25"/>
  <cols>
    <col min="1" max="1" width="52.28515625" customWidth="1"/>
    <col min="2" max="2" width="108.85546875" customWidth="1"/>
  </cols>
  <sheetData>
    <row r="1" spans="1:2" ht="26.25" customHeight="1" x14ac:dyDescent="0.25">
      <c r="A1" s="7" t="s">
        <v>53</v>
      </c>
    </row>
    <row r="2" spans="1:2" ht="15.75" thickBot="1" x14ac:dyDescent="0.3">
      <c r="A2" s="6"/>
      <c r="B2" s="6"/>
    </row>
    <row r="3" spans="1:2" ht="72.75" customHeight="1" thickBot="1" x14ac:dyDescent="0.3">
      <c r="A3" s="170" t="s">
        <v>54</v>
      </c>
      <c r="B3" s="171" t="s">
        <v>55</v>
      </c>
    </row>
    <row r="4" spans="1:2" x14ac:dyDescent="0.25">
      <c r="A4" s="203" t="s">
        <v>56</v>
      </c>
      <c r="B4" s="190" t="s">
        <v>57</v>
      </c>
    </row>
    <row r="5" spans="1:2" ht="72" thickBot="1" x14ac:dyDescent="0.3">
      <c r="A5" s="204"/>
      <c r="B5" s="191" t="s">
        <v>58</v>
      </c>
    </row>
    <row r="6" spans="1:2" x14ac:dyDescent="0.25">
      <c r="A6" s="203" t="s">
        <v>59</v>
      </c>
      <c r="B6" s="190" t="s">
        <v>60</v>
      </c>
    </row>
    <row r="7" spans="1:2" x14ac:dyDescent="0.25">
      <c r="A7" s="205"/>
      <c r="B7" s="194" t="s">
        <v>61</v>
      </c>
    </row>
    <row r="8" spans="1:2" x14ac:dyDescent="0.25">
      <c r="A8" s="205"/>
      <c r="B8" s="194" t="s">
        <v>62</v>
      </c>
    </row>
    <row r="9" spans="1:2" ht="114" x14ac:dyDescent="0.25">
      <c r="A9" s="205"/>
      <c r="B9" s="194" t="s">
        <v>63</v>
      </c>
    </row>
    <row r="10" spans="1:2" ht="42.75" x14ac:dyDescent="0.25">
      <c r="A10" s="205"/>
      <c r="B10" s="194" t="s">
        <v>64</v>
      </c>
    </row>
    <row r="11" spans="1:2" ht="28.5" x14ac:dyDescent="0.25">
      <c r="A11" s="205"/>
      <c r="B11" s="194" t="s">
        <v>65</v>
      </c>
    </row>
    <row r="12" spans="1:2" ht="28.5" x14ac:dyDescent="0.25">
      <c r="A12" s="205"/>
      <c r="B12" s="194" t="s">
        <v>66</v>
      </c>
    </row>
    <row r="13" spans="1:2" ht="15.75" thickBot="1" x14ac:dyDescent="0.3">
      <c r="A13" s="205"/>
      <c r="B13" s="192" t="s">
        <v>67</v>
      </c>
    </row>
    <row r="14" spans="1:2" x14ac:dyDescent="0.25">
      <c r="A14" s="203" t="s">
        <v>68</v>
      </c>
      <c r="B14" s="190" t="s">
        <v>69</v>
      </c>
    </row>
    <row r="15" spans="1:2" ht="28.5" x14ac:dyDescent="0.25">
      <c r="A15" s="205"/>
      <c r="B15" s="194" t="s">
        <v>70</v>
      </c>
    </row>
    <row r="16" spans="1:2" ht="28.5" x14ac:dyDescent="0.25">
      <c r="A16" s="205"/>
      <c r="B16" s="194" t="s">
        <v>71</v>
      </c>
    </row>
    <row r="17" spans="1:2" x14ac:dyDescent="0.25">
      <c r="A17" s="205"/>
      <c r="B17" s="194" t="s">
        <v>72</v>
      </c>
    </row>
    <row r="18" spans="1:2" ht="28.5" x14ac:dyDescent="0.25">
      <c r="A18" s="205"/>
      <c r="B18" s="194" t="s">
        <v>73</v>
      </c>
    </row>
    <row r="19" spans="1:2" ht="28.5" x14ac:dyDescent="0.25">
      <c r="A19" s="205"/>
      <c r="B19" s="194" t="s">
        <v>74</v>
      </c>
    </row>
    <row r="20" spans="1:2" ht="42.75" x14ac:dyDescent="0.25">
      <c r="A20" s="205"/>
      <c r="B20" s="194" t="s">
        <v>75</v>
      </c>
    </row>
    <row r="21" spans="1:2" ht="28.5" x14ac:dyDescent="0.25">
      <c r="A21" s="205"/>
      <c r="B21" s="194" t="s">
        <v>76</v>
      </c>
    </row>
    <row r="22" spans="1:2" ht="30" thickBot="1" x14ac:dyDescent="0.3">
      <c r="A22" s="205"/>
      <c r="B22" s="192" t="s">
        <v>77</v>
      </c>
    </row>
    <row r="23" spans="1:2" ht="57" x14ac:dyDescent="0.25">
      <c r="A23" s="203" t="s">
        <v>78</v>
      </c>
      <c r="B23" s="193" t="s">
        <v>79</v>
      </c>
    </row>
    <row r="24" spans="1:2" ht="28.5" x14ac:dyDescent="0.25">
      <c r="A24" s="205"/>
      <c r="B24" s="194" t="s">
        <v>80</v>
      </c>
    </row>
    <row r="25" spans="1:2" ht="29.25" x14ac:dyDescent="0.25">
      <c r="A25" s="206"/>
      <c r="B25" s="195" t="s">
        <v>81</v>
      </c>
    </row>
    <row r="26" spans="1:2" ht="30.75" thickBot="1" x14ac:dyDescent="0.3">
      <c r="A26" s="207"/>
      <c r="B26" s="196" t="s">
        <v>82</v>
      </c>
    </row>
  </sheetData>
  <mergeCells count="4">
    <mergeCell ref="A4:A5"/>
    <mergeCell ref="A6:A13"/>
    <mergeCell ref="A14:A22"/>
    <mergeCell ref="A23: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0F67B-6D9E-4001-8956-202F46EE5805}">
  <sheetPr>
    <tabColor rgb="FFFFFF00"/>
  </sheetPr>
  <dimension ref="A1:I42"/>
  <sheetViews>
    <sheetView topLeftCell="B4" zoomScale="70" zoomScaleNormal="70" workbookViewId="0">
      <selection activeCell="F19" sqref="F19"/>
    </sheetView>
  </sheetViews>
  <sheetFormatPr defaultColWidth="8.85546875" defaultRowHeight="14.25" x14ac:dyDescent="0.2"/>
  <cols>
    <col min="1" max="1" width="30.5703125" style="94" customWidth="1"/>
    <col min="2" max="2" width="65.140625" style="94" bestFit="1" customWidth="1"/>
    <col min="3" max="3" width="19.5703125" style="97" bestFit="1" customWidth="1"/>
    <col min="4" max="9" width="20.85546875" style="94" customWidth="1"/>
    <col min="10" max="16384" width="8.85546875" style="94"/>
  </cols>
  <sheetData>
    <row r="1" spans="1:9" ht="15" x14ac:dyDescent="0.25">
      <c r="A1" s="108" t="s">
        <v>83</v>
      </c>
    </row>
    <row r="2" spans="1:9" ht="15" x14ac:dyDescent="0.25">
      <c r="A2" s="153" t="s">
        <v>84</v>
      </c>
    </row>
    <row r="3" spans="1:9" ht="15.75" thickBot="1" x14ac:dyDescent="0.3">
      <c r="A3" s="109" t="s">
        <v>85</v>
      </c>
    </row>
    <row r="4" spans="1:9" ht="15.75" thickBot="1" x14ac:dyDescent="0.3">
      <c r="B4" s="98"/>
      <c r="C4" s="126" t="s">
        <v>86</v>
      </c>
      <c r="D4" s="211" t="s">
        <v>60</v>
      </c>
      <c r="E4" s="212"/>
      <c r="F4" s="213"/>
      <c r="G4" s="208" t="s">
        <v>69</v>
      </c>
      <c r="H4" s="209"/>
      <c r="I4" s="210"/>
    </row>
    <row r="5" spans="1:9" ht="15" x14ac:dyDescent="0.25">
      <c r="A5" s="166"/>
      <c r="B5" s="180" t="s">
        <v>87</v>
      </c>
      <c r="C5" s="182"/>
      <c r="D5" s="160"/>
      <c r="E5" s="161"/>
      <c r="F5" s="162"/>
      <c r="G5" s="160"/>
      <c r="H5" s="161"/>
      <c r="I5" s="162"/>
    </row>
    <row r="6" spans="1:9" ht="15" x14ac:dyDescent="0.25">
      <c r="A6" s="150"/>
      <c r="B6" s="181" t="s">
        <v>88</v>
      </c>
      <c r="C6" s="183"/>
      <c r="D6" s="185"/>
      <c r="E6" s="174"/>
      <c r="F6" s="177"/>
      <c r="G6" s="185"/>
      <c r="H6" s="173"/>
      <c r="I6" s="177"/>
    </row>
    <row r="7" spans="1:9" ht="15" x14ac:dyDescent="0.25">
      <c r="A7" s="100"/>
      <c r="B7" s="181" t="s">
        <v>89</v>
      </c>
      <c r="C7" s="184" t="s">
        <v>86</v>
      </c>
      <c r="D7" s="186" t="s">
        <v>90</v>
      </c>
      <c r="E7" s="175" t="s">
        <v>91</v>
      </c>
      <c r="F7" s="187" t="s">
        <v>92</v>
      </c>
      <c r="G7" s="188"/>
      <c r="H7" s="176"/>
      <c r="I7" s="178"/>
    </row>
    <row r="8" spans="1:9" ht="14.45" customHeight="1" x14ac:dyDescent="0.2">
      <c r="A8" s="100"/>
      <c r="B8" s="163" t="s">
        <v>93</v>
      </c>
      <c r="C8" s="167"/>
      <c r="D8" s="110"/>
      <c r="E8" s="99"/>
      <c r="F8" s="111"/>
      <c r="G8" s="110"/>
      <c r="H8" s="99"/>
      <c r="I8" s="111"/>
    </row>
    <row r="9" spans="1:9" ht="85.5" customHeight="1" thickBot="1" x14ac:dyDescent="0.3">
      <c r="A9" s="100"/>
      <c r="B9" s="189" t="s">
        <v>94</v>
      </c>
      <c r="C9" s="154"/>
      <c r="D9" s="155"/>
      <c r="E9" s="179"/>
      <c r="F9" s="156"/>
      <c r="G9" s="157" t="s">
        <v>95</v>
      </c>
      <c r="H9" s="158" t="s">
        <v>96</v>
      </c>
      <c r="I9" s="159" t="s">
        <v>97</v>
      </c>
    </row>
    <row r="10" spans="1:9" ht="15" x14ac:dyDescent="0.25">
      <c r="A10" s="214" t="s">
        <v>98</v>
      </c>
      <c r="B10" s="100" t="s">
        <v>11</v>
      </c>
      <c r="C10" s="127"/>
      <c r="D10" s="112">
        <f>D11+D12</f>
        <v>0</v>
      </c>
      <c r="E10" s="101">
        <f t="shared" ref="E10:I10" si="0">E11+E12</f>
        <v>0</v>
      </c>
      <c r="F10" s="113">
        <f t="shared" si="0"/>
        <v>0</v>
      </c>
      <c r="G10" s="112">
        <f t="shared" si="0"/>
        <v>0</v>
      </c>
      <c r="H10" s="101">
        <f t="shared" si="0"/>
        <v>0</v>
      </c>
      <c r="I10" s="113">
        <f t="shared" si="0"/>
        <v>0</v>
      </c>
    </row>
    <row r="11" spans="1:9" ht="15" x14ac:dyDescent="0.25">
      <c r="A11" s="215"/>
      <c r="B11" s="100" t="s">
        <v>99</v>
      </c>
      <c r="C11" s="128"/>
      <c r="D11" s="114"/>
      <c r="E11" s="103"/>
      <c r="F11" s="115"/>
      <c r="G11" s="114"/>
      <c r="H11" s="102"/>
      <c r="I11" s="115"/>
    </row>
    <row r="12" spans="1:9" ht="15" x14ac:dyDescent="0.25">
      <c r="A12" s="215"/>
      <c r="B12" s="100" t="s">
        <v>100</v>
      </c>
      <c r="C12" s="127"/>
      <c r="D12" s="116"/>
      <c r="E12" s="117"/>
      <c r="F12" s="118"/>
      <c r="G12" s="116"/>
      <c r="H12" s="104"/>
      <c r="I12" s="118"/>
    </row>
    <row r="13" spans="1:9" ht="15" x14ac:dyDescent="0.25">
      <c r="A13" s="215"/>
      <c r="B13" s="100" t="s">
        <v>13</v>
      </c>
      <c r="C13" s="127"/>
      <c r="D13" s="116"/>
      <c r="E13" s="117"/>
      <c r="F13" s="118"/>
      <c r="G13" s="116"/>
      <c r="H13" s="104"/>
      <c r="I13" s="118"/>
    </row>
    <row r="14" spans="1:9" ht="15.75" thickBot="1" x14ac:dyDescent="0.3">
      <c r="A14" s="216"/>
      <c r="B14" s="142" t="s">
        <v>14</v>
      </c>
      <c r="C14" s="147"/>
      <c r="D14" s="148">
        <f t="shared" ref="D14:I14" si="1">D10+D13</f>
        <v>0</v>
      </c>
      <c r="E14" s="149">
        <f t="shared" si="1"/>
        <v>0</v>
      </c>
      <c r="F14" s="172">
        <f t="shared" si="1"/>
        <v>0</v>
      </c>
      <c r="G14" s="148">
        <f t="shared" si="1"/>
        <v>0</v>
      </c>
      <c r="H14" s="149">
        <f t="shared" si="1"/>
        <v>0</v>
      </c>
      <c r="I14" s="172">
        <f t="shared" si="1"/>
        <v>0</v>
      </c>
    </row>
    <row r="15" spans="1:9" x14ac:dyDescent="0.2">
      <c r="A15" s="214" t="s">
        <v>101</v>
      </c>
      <c r="B15" s="131" t="s">
        <v>16</v>
      </c>
      <c r="C15" s="151"/>
      <c r="D15" s="138"/>
      <c r="E15" s="139"/>
      <c r="F15" s="140"/>
      <c r="G15" s="138"/>
      <c r="H15" s="141"/>
      <c r="I15" s="140"/>
    </row>
    <row r="16" spans="1:9" x14ac:dyDescent="0.2">
      <c r="A16" s="215"/>
      <c r="B16" s="100" t="s">
        <v>102</v>
      </c>
      <c r="C16" s="152"/>
      <c r="D16" s="119"/>
      <c r="E16" s="120"/>
      <c r="F16" s="121"/>
      <c r="G16" s="119"/>
      <c r="H16" s="105"/>
      <c r="I16" s="121"/>
    </row>
    <row r="17" spans="1:9" x14ac:dyDescent="0.2">
      <c r="A17" s="215"/>
      <c r="B17" s="100" t="s">
        <v>103</v>
      </c>
      <c r="C17" s="152"/>
      <c r="D17" s="119"/>
      <c r="E17" s="120"/>
      <c r="F17" s="121"/>
      <c r="G17" s="119"/>
      <c r="H17" s="105"/>
      <c r="I17" s="121"/>
    </row>
    <row r="18" spans="1:9" x14ac:dyDescent="0.2">
      <c r="A18" s="215"/>
      <c r="B18" s="100" t="s">
        <v>104</v>
      </c>
      <c r="C18" s="152"/>
      <c r="D18" s="119"/>
      <c r="E18" s="120"/>
      <c r="F18" s="121"/>
      <c r="G18" s="119"/>
      <c r="H18" s="105"/>
      <c r="I18" s="121"/>
    </row>
    <row r="19" spans="1:9" x14ac:dyDescent="0.2">
      <c r="A19" s="215"/>
      <c r="B19" s="100" t="s">
        <v>105</v>
      </c>
      <c r="C19" s="152"/>
      <c r="D19" s="119"/>
      <c r="E19" s="120"/>
      <c r="F19" s="121"/>
      <c r="G19" s="119"/>
      <c r="H19" s="105"/>
      <c r="I19" s="121"/>
    </row>
    <row r="20" spans="1:9" x14ac:dyDescent="0.2">
      <c r="A20" s="215"/>
      <c r="B20" s="100" t="s">
        <v>106</v>
      </c>
      <c r="C20" s="152"/>
      <c r="D20" s="119"/>
      <c r="E20" s="120"/>
      <c r="F20" s="121"/>
      <c r="G20" s="119"/>
      <c r="H20" s="105"/>
      <c r="I20" s="121"/>
    </row>
    <row r="21" spans="1:9" ht="15.75" thickBot="1" x14ac:dyDescent="0.3">
      <c r="A21" s="216"/>
      <c r="B21" s="142" t="s">
        <v>107</v>
      </c>
      <c r="C21" s="143"/>
      <c r="D21" s="144"/>
      <c r="E21" s="145"/>
      <c r="F21" s="146"/>
      <c r="G21" s="144"/>
      <c r="H21" s="145"/>
      <c r="I21" s="146"/>
    </row>
    <row r="22" spans="1:9" x14ac:dyDescent="0.2">
      <c r="A22" s="214" t="s">
        <v>23</v>
      </c>
      <c r="B22" s="131" t="s">
        <v>24</v>
      </c>
      <c r="C22" s="132"/>
      <c r="D22" s="133"/>
      <c r="E22" s="134"/>
      <c r="F22" s="135"/>
      <c r="G22" s="133"/>
      <c r="H22" s="136"/>
      <c r="I22" s="135"/>
    </row>
    <row r="23" spans="1:9" x14ac:dyDescent="0.2">
      <c r="A23" s="215"/>
      <c r="B23" s="100" t="s">
        <v>25</v>
      </c>
      <c r="C23" s="129"/>
      <c r="D23" s="116"/>
      <c r="E23" s="117"/>
      <c r="F23" s="118"/>
      <c r="G23" s="116"/>
      <c r="H23" s="104"/>
      <c r="I23" s="118"/>
    </row>
    <row r="24" spans="1:9" x14ac:dyDescent="0.2">
      <c r="A24" s="215"/>
      <c r="B24" s="100" t="s">
        <v>26</v>
      </c>
      <c r="C24" s="129"/>
      <c r="D24" s="116"/>
      <c r="E24" s="117"/>
      <c r="F24" s="118"/>
      <c r="G24" s="116"/>
      <c r="H24" s="104"/>
      <c r="I24" s="118"/>
    </row>
    <row r="25" spans="1:9" x14ac:dyDescent="0.2">
      <c r="A25" s="215"/>
      <c r="B25" s="100" t="s">
        <v>27</v>
      </c>
      <c r="C25" s="129"/>
      <c r="D25" s="116"/>
      <c r="E25" s="117"/>
      <c r="F25" s="118"/>
      <c r="G25" s="116"/>
      <c r="H25" s="104"/>
      <c r="I25" s="118"/>
    </row>
    <row r="26" spans="1:9" x14ac:dyDescent="0.2">
      <c r="A26" s="215"/>
      <c r="B26" s="100" t="s">
        <v>28</v>
      </c>
      <c r="C26" s="129"/>
      <c r="D26" s="116"/>
      <c r="E26" s="117"/>
      <c r="F26" s="118"/>
      <c r="G26" s="116"/>
      <c r="H26" s="104"/>
      <c r="I26" s="118"/>
    </row>
    <row r="27" spans="1:9" ht="15" thickBot="1" x14ac:dyDescent="0.25">
      <c r="A27" s="216"/>
      <c r="B27" s="137" t="s">
        <v>29</v>
      </c>
      <c r="C27" s="130"/>
      <c r="D27" s="122"/>
      <c r="E27" s="123"/>
      <c r="F27" s="124"/>
      <c r="G27" s="122"/>
      <c r="H27" s="125"/>
      <c r="I27" s="124"/>
    </row>
    <row r="28" spans="1:9" x14ac:dyDescent="0.2">
      <c r="G28" s="106"/>
      <c r="H28" s="106"/>
      <c r="I28" s="106"/>
    </row>
    <row r="30" spans="1:9" x14ac:dyDescent="0.2">
      <c r="D30" s="107"/>
      <c r="E30" s="107"/>
      <c r="F30" s="107"/>
      <c r="G30" s="107"/>
      <c r="H30" s="107"/>
      <c r="I30" s="107"/>
    </row>
    <row r="31" spans="1:9" x14ac:dyDescent="0.2">
      <c r="D31" s="107"/>
      <c r="E31" s="107"/>
      <c r="F31" s="107"/>
      <c r="G31" s="107"/>
      <c r="H31" s="107"/>
      <c r="I31" s="107"/>
    </row>
    <row r="32" spans="1:9" hidden="1" x14ac:dyDescent="0.2">
      <c r="D32" s="107"/>
      <c r="E32" s="107"/>
      <c r="F32" s="107"/>
      <c r="G32" s="107"/>
      <c r="H32" s="107"/>
      <c r="I32" s="107"/>
    </row>
    <row r="33" spans="1:9" ht="18" hidden="1" x14ac:dyDescent="0.25">
      <c r="A33" s="164" t="s">
        <v>108</v>
      </c>
      <c r="D33" s="107"/>
      <c r="E33" s="107"/>
      <c r="F33" s="107"/>
      <c r="G33" s="107"/>
      <c r="H33" s="107"/>
      <c r="I33" s="107"/>
    </row>
    <row r="34" spans="1:9" hidden="1" x14ac:dyDescent="0.2">
      <c r="A34" s="6" t="s">
        <v>95</v>
      </c>
      <c r="D34" s="107"/>
      <c r="E34" s="107"/>
      <c r="F34" s="107"/>
      <c r="G34" s="107"/>
      <c r="H34" s="107"/>
      <c r="I34" s="107"/>
    </row>
    <row r="35" spans="1:9" hidden="1" x14ac:dyDescent="0.2">
      <c r="A35" s="6" t="s">
        <v>96</v>
      </c>
      <c r="D35" s="107"/>
      <c r="E35" s="107"/>
      <c r="F35" s="107"/>
      <c r="G35" s="107"/>
      <c r="H35" s="107"/>
      <c r="I35" s="107"/>
    </row>
    <row r="36" spans="1:9" hidden="1" x14ac:dyDescent="0.2">
      <c r="A36" s="6" t="s">
        <v>109</v>
      </c>
    </row>
    <row r="37" spans="1:9" hidden="1" x14ac:dyDescent="0.2">
      <c r="A37" s="6" t="s">
        <v>97</v>
      </c>
    </row>
    <row r="38" spans="1:9" hidden="1" x14ac:dyDescent="0.2">
      <c r="A38" s="6" t="s">
        <v>110</v>
      </c>
    </row>
    <row r="39" spans="1:9" hidden="1" x14ac:dyDescent="0.2">
      <c r="A39" s="6" t="s">
        <v>111</v>
      </c>
    </row>
    <row r="40" spans="1:9" hidden="1" x14ac:dyDescent="0.2">
      <c r="A40" s="6" t="s">
        <v>112</v>
      </c>
    </row>
    <row r="41" spans="1:9" hidden="1" x14ac:dyDescent="0.2">
      <c r="A41" s="6" t="s">
        <v>113</v>
      </c>
    </row>
    <row r="42" spans="1:9" hidden="1" x14ac:dyDescent="0.2"/>
  </sheetData>
  <mergeCells count="5">
    <mergeCell ref="G4:I4"/>
    <mergeCell ref="D4:F4"/>
    <mergeCell ref="A22:A27"/>
    <mergeCell ref="A15:A21"/>
    <mergeCell ref="A10:A14"/>
  </mergeCells>
  <dataValidations count="2">
    <dataValidation type="list" allowBlank="1" showInputMessage="1" showErrorMessage="1" sqref="D9:F9" xr:uid="{43F6C464-2689-4D8A-A74C-F37D874968D2}">
      <formula1>#REF!</formula1>
    </dataValidation>
    <dataValidation type="list" allowBlank="1" showInputMessage="1" showErrorMessage="1" sqref="G9:I9" xr:uid="{F415084E-B5EB-4220-8BC2-DC98195D9C59}">
      <formula1>$A$34:$A$41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BFB3-61FD-4A5C-B778-E4B7D622215B}">
  <sheetPr>
    <tabColor rgb="FFFFC000"/>
  </sheetPr>
  <dimension ref="A1:B1"/>
  <sheetViews>
    <sheetView workbookViewId="0">
      <selection activeCell="A2" sqref="A2"/>
    </sheetView>
  </sheetViews>
  <sheetFormatPr defaultRowHeight="15" x14ac:dyDescent="0.25"/>
  <cols>
    <col min="1" max="1" width="40.28515625" style="95" bestFit="1" customWidth="1"/>
    <col min="2" max="2" width="60.85546875" style="96" bestFit="1" customWidth="1"/>
  </cols>
  <sheetData>
    <row r="1" spans="1:2" s="165" customFormat="1" ht="30" x14ac:dyDescent="0.25">
      <c r="A1" s="168" t="s">
        <v>114</v>
      </c>
      <c r="B1" s="169" t="s">
        <v>115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C18D-61C0-4E31-A5FD-872BB3B5D03B}">
  <dimension ref="A1:L120"/>
  <sheetViews>
    <sheetView zoomScale="80" zoomScaleNormal="80" workbookViewId="0">
      <pane xSplit="5" ySplit="1" topLeftCell="F2" activePane="bottomRight" state="frozen"/>
      <selection pane="topRight" activeCell="F1" sqref="F1"/>
      <selection pane="bottomLeft" activeCell="A2" sqref="A2"/>
      <selection pane="bottomRight" activeCell="F2" sqref="F2"/>
    </sheetView>
  </sheetViews>
  <sheetFormatPr defaultColWidth="8.85546875" defaultRowHeight="14.25" x14ac:dyDescent="0.2"/>
  <cols>
    <col min="1" max="1" width="11.85546875" style="6" customWidth="1"/>
    <col min="2" max="2" width="11.85546875" style="6" bestFit="1" customWidth="1"/>
    <col min="3" max="3" width="13.5703125" style="6" customWidth="1"/>
    <col min="4" max="4" width="24.140625" style="6" customWidth="1"/>
    <col min="5" max="5" width="23.5703125" style="87" customWidth="1"/>
    <col min="6" max="6" width="23.42578125" style="87" customWidth="1"/>
    <col min="7" max="7" width="20.140625" style="87" customWidth="1"/>
    <col min="8" max="8" width="25.140625" style="87" bestFit="1" customWidth="1"/>
    <col min="9" max="9" width="25.5703125" style="6" customWidth="1"/>
    <col min="10" max="10" width="13.85546875" style="6" customWidth="1"/>
    <col min="11" max="11" width="32.42578125" style="6" customWidth="1"/>
    <col min="12" max="12" width="13.42578125" style="6" customWidth="1"/>
    <col min="13" max="16384" width="8.85546875" style="6"/>
  </cols>
  <sheetData>
    <row r="1" spans="1:12" ht="53.25" customHeight="1" x14ac:dyDescent="0.2">
      <c r="A1" s="83" t="s">
        <v>32</v>
      </c>
      <c r="B1" s="83" t="s">
        <v>33</v>
      </c>
      <c r="C1" s="83" t="s">
        <v>34</v>
      </c>
      <c r="D1" s="83" t="s">
        <v>116</v>
      </c>
      <c r="E1" s="84" t="s">
        <v>36</v>
      </c>
      <c r="F1" s="84" t="s">
        <v>37</v>
      </c>
      <c r="G1" s="84" t="s">
        <v>38</v>
      </c>
      <c r="H1" s="84" t="s">
        <v>117</v>
      </c>
      <c r="I1" s="84" t="s">
        <v>8</v>
      </c>
      <c r="J1" s="85" t="s">
        <v>39</v>
      </c>
      <c r="K1" s="85" t="s">
        <v>40</v>
      </c>
      <c r="L1" s="85" t="s">
        <v>41</v>
      </c>
    </row>
    <row r="2" spans="1:12" x14ac:dyDescent="0.2">
      <c r="A2" s="82">
        <v>1</v>
      </c>
      <c r="B2" s="86">
        <v>44524</v>
      </c>
      <c r="C2" s="82" t="s">
        <v>42</v>
      </c>
      <c r="D2" s="82" t="e">
        <f>VLOOKUP(E2,#REF!,2,FALSE)</f>
        <v>#REF!</v>
      </c>
      <c r="E2" s="87" t="s">
        <v>118</v>
      </c>
      <c r="F2" s="87" t="e">
        <f>#REF!</f>
        <v>#REF!</v>
      </c>
      <c r="G2" s="87" t="e">
        <f>#REF!</f>
        <v>#REF!</v>
      </c>
      <c r="H2" s="87" t="e">
        <f>#REF!</f>
        <v>#REF!</v>
      </c>
      <c r="I2" s="87" t="e">
        <f>#REF!</f>
        <v>#REF!</v>
      </c>
      <c r="J2" s="36" t="s">
        <v>45</v>
      </c>
      <c r="K2" s="36" t="s">
        <v>46</v>
      </c>
      <c r="L2" s="6" t="e">
        <f>#REF!-L3</f>
        <v>#REF!</v>
      </c>
    </row>
    <row r="3" spans="1:12" x14ac:dyDescent="0.2">
      <c r="A3" s="82">
        <v>1</v>
      </c>
      <c r="B3" s="86">
        <v>44524</v>
      </c>
      <c r="C3" s="82" t="s">
        <v>42</v>
      </c>
      <c r="D3" s="82" t="e">
        <f>VLOOKUP(E3,#REF!,2,FALSE)</f>
        <v>#REF!</v>
      </c>
      <c r="E3" s="87" t="e">
        <f>#REF!</f>
        <v>#REF!</v>
      </c>
      <c r="F3" s="87" t="e">
        <f>#REF!</f>
        <v>#REF!</v>
      </c>
      <c r="G3" s="87" t="e">
        <f>#REF!</f>
        <v>#REF!</v>
      </c>
      <c r="H3" s="87" t="e">
        <f>#REF!</f>
        <v>#REF!</v>
      </c>
      <c r="I3" s="87" t="e">
        <f>#REF!</f>
        <v>#REF!</v>
      </c>
      <c r="J3" s="36" t="s">
        <v>45</v>
      </c>
      <c r="K3" s="36" t="s">
        <v>46</v>
      </c>
      <c r="L3" s="6" t="e">
        <f>#REF!</f>
        <v>#REF!</v>
      </c>
    </row>
    <row r="4" spans="1:12" x14ac:dyDescent="0.2">
      <c r="A4" s="82">
        <v>1</v>
      </c>
      <c r="B4" s="86">
        <v>44524</v>
      </c>
      <c r="C4" s="82" t="s">
        <v>42</v>
      </c>
      <c r="D4" s="82" t="e">
        <f>VLOOKUP(E4,#REF!,2,FALSE)</f>
        <v>#REF!</v>
      </c>
      <c r="E4" s="87" t="e">
        <f>#REF!</f>
        <v>#REF!</v>
      </c>
      <c r="F4" s="87" t="e">
        <f>#REF!</f>
        <v>#REF!</v>
      </c>
      <c r="G4" s="87" t="e">
        <f>#REF!</f>
        <v>#REF!</v>
      </c>
      <c r="H4" s="87" t="e">
        <f>#REF!</f>
        <v>#REF!</v>
      </c>
      <c r="I4" s="87" t="e">
        <f>#REF!</f>
        <v>#REF!</v>
      </c>
      <c r="J4" s="36" t="s">
        <v>45</v>
      </c>
      <c r="K4" s="36" t="s">
        <v>46</v>
      </c>
      <c r="L4" s="6" t="e">
        <f>#REF!</f>
        <v>#REF!</v>
      </c>
    </row>
    <row r="5" spans="1:12" x14ac:dyDescent="0.2">
      <c r="A5" s="82">
        <v>1</v>
      </c>
      <c r="B5" s="86">
        <v>44524</v>
      </c>
      <c r="C5" s="82" t="s">
        <v>42</v>
      </c>
      <c r="D5" s="82" t="e">
        <f>VLOOKUP(E5,#REF!,2,FALSE)</f>
        <v>#REF!</v>
      </c>
      <c r="E5" s="87" t="e">
        <f>#REF!</f>
        <v>#REF!</v>
      </c>
      <c r="F5" s="87" t="e">
        <f>#REF!</f>
        <v>#REF!</v>
      </c>
      <c r="G5" s="87" t="e">
        <f>#REF!</f>
        <v>#REF!</v>
      </c>
      <c r="H5" s="87" t="e">
        <f>#REF!</f>
        <v>#REF!</v>
      </c>
      <c r="I5" s="87" t="e">
        <f>#REF!</f>
        <v>#REF!</v>
      </c>
      <c r="J5" s="36" t="s">
        <v>119</v>
      </c>
      <c r="K5" s="36" t="s">
        <v>46</v>
      </c>
      <c r="L5" s="6" t="e">
        <f>#REF!*100</f>
        <v>#REF!</v>
      </c>
    </row>
    <row r="6" spans="1:12" x14ac:dyDescent="0.2">
      <c r="A6" s="82">
        <v>1</v>
      </c>
      <c r="B6" s="86">
        <v>44524</v>
      </c>
      <c r="C6" s="82" t="s">
        <v>42</v>
      </c>
      <c r="D6" s="82" t="e">
        <f>VLOOKUP(E6,#REF!,2,FALSE)</f>
        <v>#REF!</v>
      </c>
      <c r="E6" s="87" t="e">
        <f>#REF!</f>
        <v>#REF!</v>
      </c>
      <c r="F6" s="87" t="e">
        <f>#REF!</f>
        <v>#REF!</v>
      </c>
      <c r="G6" s="87" t="e">
        <f>#REF!</f>
        <v>#REF!</v>
      </c>
      <c r="H6" s="87" t="e">
        <f>#REF!</f>
        <v>#REF!</v>
      </c>
      <c r="I6" s="87" t="e">
        <f>#REF!</f>
        <v>#REF!</v>
      </c>
      <c r="J6" s="36" t="s">
        <v>119</v>
      </c>
      <c r="K6" s="36" t="s">
        <v>46</v>
      </c>
      <c r="L6" s="6" t="e">
        <f>#REF!*100</f>
        <v>#REF!</v>
      </c>
    </row>
    <row r="7" spans="1:12" x14ac:dyDescent="0.2">
      <c r="A7" s="82">
        <v>1</v>
      </c>
      <c r="B7" s="86">
        <v>44524</v>
      </c>
      <c r="C7" s="82" t="s">
        <v>42</v>
      </c>
      <c r="D7" s="82" t="e">
        <f>VLOOKUP(E7,#REF!,2,FALSE)</f>
        <v>#REF!</v>
      </c>
      <c r="E7" s="87" t="e">
        <f>#REF!</f>
        <v>#REF!</v>
      </c>
      <c r="F7" s="87" t="e">
        <f>#REF!</f>
        <v>#REF!</v>
      </c>
      <c r="G7" s="87" t="e">
        <f>#REF!</f>
        <v>#REF!</v>
      </c>
      <c r="H7" s="87" t="e">
        <f>#REF!</f>
        <v>#REF!</v>
      </c>
      <c r="I7" s="87" t="e">
        <f>#REF!</f>
        <v>#REF!</v>
      </c>
      <c r="J7" s="36" t="s">
        <v>119</v>
      </c>
      <c r="K7" s="36" t="s">
        <v>46</v>
      </c>
      <c r="L7" s="6" t="e">
        <f>#REF!*100</f>
        <v>#REF!</v>
      </c>
    </row>
    <row r="8" spans="1:12" x14ac:dyDescent="0.2">
      <c r="A8" s="82">
        <v>1</v>
      </c>
      <c r="B8" s="86">
        <v>44524</v>
      </c>
      <c r="C8" s="82" t="s">
        <v>42</v>
      </c>
      <c r="D8" s="82" t="e">
        <f>VLOOKUP(E8,#REF!,2,FALSE)</f>
        <v>#REF!</v>
      </c>
      <c r="E8" s="87" t="e">
        <f>#REF!</f>
        <v>#REF!</v>
      </c>
      <c r="F8" s="87" t="e">
        <f>#REF!</f>
        <v>#REF!</v>
      </c>
      <c r="G8" s="87" t="e">
        <f>#REF!</f>
        <v>#REF!</v>
      </c>
      <c r="H8" s="87" t="e">
        <f>#REF!</f>
        <v>#REF!</v>
      </c>
      <c r="I8" s="87" t="e">
        <f>#REF!</f>
        <v>#REF!</v>
      </c>
      <c r="J8" s="36" t="s">
        <v>119</v>
      </c>
      <c r="K8" s="36" t="s">
        <v>46</v>
      </c>
      <c r="L8" s="6" t="e">
        <f>#REF!*100</f>
        <v>#REF!</v>
      </c>
    </row>
    <row r="9" spans="1:12" x14ac:dyDescent="0.2">
      <c r="A9" s="82">
        <v>1</v>
      </c>
      <c r="B9" s="86">
        <v>44524</v>
      </c>
      <c r="C9" s="82" t="s">
        <v>42</v>
      </c>
      <c r="D9" s="82" t="e">
        <f>VLOOKUP(E9,#REF!,2,FALSE)</f>
        <v>#REF!</v>
      </c>
      <c r="E9" s="87" t="e">
        <f>#REF!</f>
        <v>#REF!</v>
      </c>
      <c r="F9" s="87" t="e">
        <f>#REF!</f>
        <v>#REF!</v>
      </c>
      <c r="G9" s="87" t="e">
        <f>#REF!</f>
        <v>#REF!</v>
      </c>
      <c r="H9" s="87" t="e">
        <f>#REF!</f>
        <v>#REF!</v>
      </c>
      <c r="I9" s="87" t="e">
        <f>#REF!</f>
        <v>#REF!</v>
      </c>
      <c r="J9" s="36" t="s">
        <v>119</v>
      </c>
      <c r="K9" s="36" t="s">
        <v>46</v>
      </c>
      <c r="L9" s="6" t="e">
        <f>#REF!*100</f>
        <v>#REF!</v>
      </c>
    </row>
    <row r="10" spans="1:12" x14ac:dyDescent="0.2">
      <c r="A10" s="82">
        <v>1</v>
      </c>
      <c r="B10" s="86">
        <v>44524</v>
      </c>
      <c r="C10" s="82" t="s">
        <v>42</v>
      </c>
      <c r="D10" s="82" t="e">
        <f>VLOOKUP(E10,#REF!,2,FALSE)</f>
        <v>#REF!</v>
      </c>
      <c r="E10" s="87" t="e">
        <f>#REF!</f>
        <v>#REF!</v>
      </c>
      <c r="F10" s="87" t="e">
        <f>#REF!</f>
        <v>#REF!</v>
      </c>
      <c r="G10" s="87" t="e">
        <f>#REF!</f>
        <v>#REF!</v>
      </c>
      <c r="H10" s="87" t="e">
        <f>#REF!</f>
        <v>#REF!</v>
      </c>
      <c r="I10" s="87" t="e">
        <f>#REF!</f>
        <v>#REF!</v>
      </c>
      <c r="J10" s="36" t="s">
        <v>119</v>
      </c>
      <c r="K10" s="36" t="s">
        <v>46</v>
      </c>
      <c r="L10" s="6" t="e">
        <f>#REF!*100</f>
        <v>#REF!</v>
      </c>
    </row>
    <row r="11" spans="1:12" x14ac:dyDescent="0.2">
      <c r="A11" s="82">
        <v>1</v>
      </c>
      <c r="B11" s="86">
        <v>44524</v>
      </c>
      <c r="C11" s="82" t="s">
        <v>42</v>
      </c>
      <c r="D11" s="82" t="e">
        <f>VLOOKUP(E11,#REF!,2,FALSE)</f>
        <v>#REF!</v>
      </c>
      <c r="E11" s="87" t="e">
        <f>#REF!</f>
        <v>#REF!</v>
      </c>
      <c r="F11" s="87" t="e">
        <f>#REF!</f>
        <v>#REF!</v>
      </c>
      <c r="G11" s="87" t="e">
        <f>#REF!</f>
        <v>#REF!</v>
      </c>
      <c r="H11" s="87" t="e">
        <f>#REF!</f>
        <v>#REF!</v>
      </c>
      <c r="I11" s="87" t="e">
        <f>#REF!</f>
        <v>#REF!</v>
      </c>
      <c r="J11" s="36" t="s">
        <v>45</v>
      </c>
      <c r="K11" s="36" t="s">
        <v>46</v>
      </c>
      <c r="L11" s="6" t="e">
        <f>#REF!</f>
        <v>#REF!</v>
      </c>
    </row>
    <row r="12" spans="1:12" x14ac:dyDescent="0.2">
      <c r="A12" s="82">
        <v>1</v>
      </c>
      <c r="B12" s="86">
        <v>44524</v>
      </c>
      <c r="C12" s="82" t="s">
        <v>42</v>
      </c>
      <c r="D12" s="82" t="e">
        <f>VLOOKUP(E12,#REF!,2,FALSE)</f>
        <v>#REF!</v>
      </c>
      <c r="E12" s="87" t="e">
        <f>#REF!</f>
        <v>#REF!</v>
      </c>
      <c r="F12" s="87" t="e">
        <f>#REF!</f>
        <v>#REF!</v>
      </c>
      <c r="G12" s="87" t="e">
        <f>#REF!</f>
        <v>#REF!</v>
      </c>
      <c r="H12" s="87" t="e">
        <f>#REF!</f>
        <v>#REF!</v>
      </c>
      <c r="I12" s="87" t="e">
        <f>#REF!</f>
        <v>#REF!</v>
      </c>
      <c r="J12" s="36" t="s">
        <v>45</v>
      </c>
      <c r="K12" s="36" t="s">
        <v>46</v>
      </c>
      <c r="L12" s="6" t="e">
        <f>#REF!</f>
        <v>#REF!</v>
      </c>
    </row>
    <row r="13" spans="1:12" x14ac:dyDescent="0.2">
      <c r="A13" s="82">
        <v>1</v>
      </c>
      <c r="B13" s="86">
        <v>44524</v>
      </c>
      <c r="C13" s="82" t="s">
        <v>42</v>
      </c>
      <c r="D13" s="82" t="e">
        <f>VLOOKUP(E13,#REF!,2,FALSE)</f>
        <v>#REF!</v>
      </c>
      <c r="E13" s="87" t="e">
        <f>#REF!</f>
        <v>#REF!</v>
      </c>
      <c r="F13" s="87" t="e">
        <f>#REF!</f>
        <v>#REF!</v>
      </c>
      <c r="G13" s="87" t="e">
        <f>#REF!</f>
        <v>#REF!</v>
      </c>
      <c r="H13" s="87" t="e">
        <f>#REF!</f>
        <v>#REF!</v>
      </c>
      <c r="I13" s="87" t="e">
        <f>#REF!</f>
        <v>#REF!</v>
      </c>
      <c r="J13" s="36" t="s">
        <v>45</v>
      </c>
      <c r="K13" s="36" t="s">
        <v>46</v>
      </c>
      <c r="L13" s="6" t="e">
        <f>#REF!</f>
        <v>#REF!</v>
      </c>
    </row>
    <row r="14" spans="1:12" x14ac:dyDescent="0.2">
      <c r="A14" s="82">
        <v>1</v>
      </c>
      <c r="B14" s="86">
        <v>44524</v>
      </c>
      <c r="C14" s="82" t="s">
        <v>42</v>
      </c>
      <c r="D14" s="82" t="e">
        <f>VLOOKUP(E14,#REF!,2,FALSE)</f>
        <v>#REF!</v>
      </c>
      <c r="E14" s="87" t="e">
        <f>#REF!</f>
        <v>#REF!</v>
      </c>
      <c r="F14" s="87" t="e">
        <f>#REF!</f>
        <v>#REF!</v>
      </c>
      <c r="G14" s="87" t="e">
        <f>#REF!</f>
        <v>#REF!</v>
      </c>
      <c r="H14" s="87" t="e">
        <f>#REF!</f>
        <v>#REF!</v>
      </c>
      <c r="I14" s="87" t="e">
        <f>#REF!</f>
        <v>#REF!</v>
      </c>
      <c r="J14" s="36" t="s">
        <v>45</v>
      </c>
      <c r="K14" s="36" t="s">
        <v>46</v>
      </c>
      <c r="L14" s="6" t="e">
        <f>#REF!</f>
        <v>#REF!</v>
      </c>
    </row>
    <row r="15" spans="1:12" x14ac:dyDescent="0.2">
      <c r="A15" s="82">
        <v>1</v>
      </c>
      <c r="B15" s="86">
        <v>44524</v>
      </c>
      <c r="C15" s="82" t="s">
        <v>42</v>
      </c>
      <c r="D15" s="82" t="e">
        <f>VLOOKUP(E15,#REF!,2,FALSE)</f>
        <v>#REF!</v>
      </c>
      <c r="E15" s="87" t="e">
        <f>#REF!</f>
        <v>#REF!</v>
      </c>
      <c r="F15" s="87" t="e">
        <f>#REF!</f>
        <v>#REF!</v>
      </c>
      <c r="G15" s="87" t="e">
        <f>#REF!</f>
        <v>#REF!</v>
      </c>
      <c r="H15" s="87" t="e">
        <f>#REF!</f>
        <v>#REF!</v>
      </c>
      <c r="I15" s="87" t="e">
        <f>#REF!</f>
        <v>#REF!</v>
      </c>
      <c r="J15" s="36" t="s">
        <v>45</v>
      </c>
      <c r="K15" s="36" t="s">
        <v>46</v>
      </c>
      <c r="L15" s="6" t="e">
        <f>#REF!</f>
        <v>#REF!</v>
      </c>
    </row>
    <row r="16" spans="1:12" x14ac:dyDescent="0.2">
      <c r="A16" s="82">
        <v>1</v>
      </c>
      <c r="B16" s="86">
        <v>44524</v>
      </c>
      <c r="C16" s="82" t="s">
        <v>42</v>
      </c>
      <c r="D16" s="82" t="e">
        <f>VLOOKUP(E16,#REF!,2,FALSE)</f>
        <v>#REF!</v>
      </c>
      <c r="E16" s="87" t="e">
        <f>#REF!</f>
        <v>#REF!</v>
      </c>
      <c r="F16" s="87" t="e">
        <f>#REF!</f>
        <v>#REF!</v>
      </c>
      <c r="G16" s="87" t="e">
        <f>#REF!</f>
        <v>#REF!</v>
      </c>
      <c r="H16" s="87" t="e">
        <f>#REF!</f>
        <v>#REF!</v>
      </c>
      <c r="I16" s="87" t="e">
        <f>#REF!</f>
        <v>#REF!</v>
      </c>
      <c r="J16" s="36" t="s">
        <v>45</v>
      </c>
      <c r="K16" s="36" t="s">
        <v>46</v>
      </c>
      <c r="L16" s="6" t="e">
        <f>#REF!</f>
        <v>#REF!</v>
      </c>
    </row>
    <row r="17" spans="1:12" x14ac:dyDescent="0.2">
      <c r="A17" s="82">
        <v>1</v>
      </c>
      <c r="B17" s="86">
        <v>44524</v>
      </c>
      <c r="C17" s="82" t="s">
        <v>42</v>
      </c>
      <c r="D17" s="82" t="e">
        <f>VLOOKUP(E17,#REF!,2,FALSE)</f>
        <v>#REF!</v>
      </c>
      <c r="E17" s="88" t="s">
        <v>118</v>
      </c>
      <c r="F17" s="88" t="e">
        <f>#REF!</f>
        <v>#REF!</v>
      </c>
      <c r="G17" s="88" t="e">
        <f>#REF!</f>
        <v>#REF!</v>
      </c>
      <c r="H17" s="88" t="e">
        <f>#REF!</f>
        <v>#REF!</v>
      </c>
      <c r="I17" s="88" t="e">
        <f>#REF!</f>
        <v>#REF!</v>
      </c>
      <c r="J17" s="89" t="s">
        <v>45</v>
      </c>
      <c r="K17" s="89" t="s">
        <v>46</v>
      </c>
      <c r="L17" s="91" t="e">
        <f>#REF!-L18</f>
        <v>#REF!</v>
      </c>
    </row>
    <row r="18" spans="1:12" x14ac:dyDescent="0.2">
      <c r="A18" s="82">
        <v>1</v>
      </c>
      <c r="B18" s="86">
        <v>44524</v>
      </c>
      <c r="C18" s="82" t="s">
        <v>42</v>
      </c>
      <c r="D18" s="82" t="e">
        <f>VLOOKUP(E18,#REF!,2,FALSE)</f>
        <v>#REF!</v>
      </c>
      <c r="E18" s="88" t="e">
        <f>#REF!</f>
        <v>#REF!</v>
      </c>
      <c r="F18" s="88" t="e">
        <f>#REF!</f>
        <v>#REF!</v>
      </c>
      <c r="G18" s="88" t="e">
        <f>#REF!</f>
        <v>#REF!</v>
      </c>
      <c r="H18" s="88" t="e">
        <f>#REF!</f>
        <v>#REF!</v>
      </c>
      <c r="I18" s="88" t="e">
        <f>#REF!</f>
        <v>#REF!</v>
      </c>
      <c r="J18" s="89" t="s">
        <v>45</v>
      </c>
      <c r="K18" s="89" t="s">
        <v>46</v>
      </c>
      <c r="L18" s="91" t="e">
        <f>#REF!</f>
        <v>#REF!</v>
      </c>
    </row>
    <row r="19" spans="1:12" x14ac:dyDescent="0.2">
      <c r="A19" s="82">
        <v>1</v>
      </c>
      <c r="B19" s="86">
        <v>44524</v>
      </c>
      <c r="C19" s="82" t="s">
        <v>42</v>
      </c>
      <c r="D19" s="82" t="e">
        <f>VLOOKUP(E19,#REF!,2,FALSE)</f>
        <v>#REF!</v>
      </c>
      <c r="E19" s="88" t="e">
        <f>#REF!</f>
        <v>#REF!</v>
      </c>
      <c r="F19" s="88" t="e">
        <f>#REF!</f>
        <v>#REF!</v>
      </c>
      <c r="G19" s="88" t="e">
        <f>#REF!</f>
        <v>#REF!</v>
      </c>
      <c r="H19" s="88" t="e">
        <f>#REF!</f>
        <v>#REF!</v>
      </c>
      <c r="I19" s="88" t="e">
        <f>#REF!</f>
        <v>#REF!</v>
      </c>
      <c r="J19" s="89" t="s">
        <v>45</v>
      </c>
      <c r="K19" s="89" t="s">
        <v>46</v>
      </c>
      <c r="L19" s="91" t="e">
        <f>#REF!</f>
        <v>#REF!</v>
      </c>
    </row>
    <row r="20" spans="1:12" x14ac:dyDescent="0.2">
      <c r="A20" s="82">
        <v>1</v>
      </c>
      <c r="B20" s="86">
        <v>44524</v>
      </c>
      <c r="C20" s="82" t="s">
        <v>42</v>
      </c>
      <c r="D20" s="82" t="e">
        <f>VLOOKUP(E20,#REF!,2,FALSE)</f>
        <v>#REF!</v>
      </c>
      <c r="E20" s="88" t="e">
        <f>#REF!</f>
        <v>#REF!</v>
      </c>
      <c r="F20" s="88" t="e">
        <f>#REF!</f>
        <v>#REF!</v>
      </c>
      <c r="G20" s="88" t="e">
        <f>#REF!</f>
        <v>#REF!</v>
      </c>
      <c r="H20" s="88" t="e">
        <f>#REF!</f>
        <v>#REF!</v>
      </c>
      <c r="I20" s="88" t="e">
        <f>#REF!</f>
        <v>#REF!</v>
      </c>
      <c r="J20" s="89" t="s">
        <v>119</v>
      </c>
      <c r="K20" s="89" t="s">
        <v>46</v>
      </c>
      <c r="L20" s="91" t="e">
        <f>#REF!*100</f>
        <v>#REF!</v>
      </c>
    </row>
    <row r="21" spans="1:12" x14ac:dyDescent="0.2">
      <c r="A21" s="82">
        <v>1</v>
      </c>
      <c r="B21" s="86">
        <v>44524</v>
      </c>
      <c r="C21" s="82" t="s">
        <v>42</v>
      </c>
      <c r="D21" s="82" t="e">
        <f>VLOOKUP(E21,#REF!,2,FALSE)</f>
        <v>#REF!</v>
      </c>
      <c r="E21" s="88" t="e">
        <f>#REF!</f>
        <v>#REF!</v>
      </c>
      <c r="F21" s="88" t="e">
        <f>#REF!</f>
        <v>#REF!</v>
      </c>
      <c r="G21" s="88" t="e">
        <f>#REF!</f>
        <v>#REF!</v>
      </c>
      <c r="H21" s="88" t="e">
        <f>#REF!</f>
        <v>#REF!</v>
      </c>
      <c r="I21" s="88" t="e">
        <f>#REF!</f>
        <v>#REF!</v>
      </c>
      <c r="J21" s="89" t="s">
        <v>119</v>
      </c>
      <c r="K21" s="89" t="s">
        <v>46</v>
      </c>
      <c r="L21" s="91" t="e">
        <f>#REF!*100</f>
        <v>#REF!</v>
      </c>
    </row>
    <row r="22" spans="1:12" x14ac:dyDescent="0.2">
      <c r="A22" s="82">
        <v>1</v>
      </c>
      <c r="B22" s="86">
        <v>44524</v>
      </c>
      <c r="C22" s="82" t="s">
        <v>42</v>
      </c>
      <c r="D22" s="82" t="e">
        <f>VLOOKUP(E22,#REF!,2,FALSE)</f>
        <v>#REF!</v>
      </c>
      <c r="E22" s="88" t="e">
        <f>#REF!</f>
        <v>#REF!</v>
      </c>
      <c r="F22" s="88" t="e">
        <f>#REF!</f>
        <v>#REF!</v>
      </c>
      <c r="G22" s="88" t="e">
        <f>#REF!</f>
        <v>#REF!</v>
      </c>
      <c r="H22" s="88" t="e">
        <f>#REF!</f>
        <v>#REF!</v>
      </c>
      <c r="I22" s="88" t="e">
        <f>#REF!</f>
        <v>#REF!</v>
      </c>
      <c r="J22" s="89" t="s">
        <v>119</v>
      </c>
      <c r="K22" s="89" t="s">
        <v>46</v>
      </c>
      <c r="L22" s="91" t="e">
        <f>#REF!*100</f>
        <v>#REF!</v>
      </c>
    </row>
    <row r="23" spans="1:12" x14ac:dyDescent="0.2">
      <c r="A23" s="82">
        <v>1</v>
      </c>
      <c r="B23" s="86">
        <v>44524</v>
      </c>
      <c r="C23" s="82" t="s">
        <v>42</v>
      </c>
      <c r="D23" s="82" t="e">
        <f>VLOOKUP(E23,#REF!,2,FALSE)</f>
        <v>#REF!</v>
      </c>
      <c r="E23" s="88" t="e">
        <f>#REF!</f>
        <v>#REF!</v>
      </c>
      <c r="F23" s="88" t="e">
        <f>#REF!</f>
        <v>#REF!</v>
      </c>
      <c r="G23" s="88" t="e">
        <f>#REF!</f>
        <v>#REF!</v>
      </c>
      <c r="H23" s="88" t="e">
        <f>#REF!</f>
        <v>#REF!</v>
      </c>
      <c r="I23" s="88" t="e">
        <f>#REF!</f>
        <v>#REF!</v>
      </c>
      <c r="J23" s="89" t="s">
        <v>119</v>
      </c>
      <c r="K23" s="89" t="s">
        <v>46</v>
      </c>
      <c r="L23" s="91" t="e">
        <f>#REF!*100</f>
        <v>#REF!</v>
      </c>
    </row>
    <row r="24" spans="1:12" x14ac:dyDescent="0.2">
      <c r="A24" s="82">
        <v>1</v>
      </c>
      <c r="B24" s="86">
        <v>44524</v>
      </c>
      <c r="C24" s="82" t="s">
        <v>42</v>
      </c>
      <c r="D24" s="82" t="e">
        <f>VLOOKUP(E24,#REF!,2,FALSE)</f>
        <v>#REF!</v>
      </c>
      <c r="E24" s="88" t="e">
        <f>#REF!</f>
        <v>#REF!</v>
      </c>
      <c r="F24" s="88" t="e">
        <f>#REF!</f>
        <v>#REF!</v>
      </c>
      <c r="G24" s="88" t="e">
        <f>#REF!</f>
        <v>#REF!</v>
      </c>
      <c r="H24" s="88" t="e">
        <f>#REF!</f>
        <v>#REF!</v>
      </c>
      <c r="I24" s="88" t="e">
        <f>#REF!</f>
        <v>#REF!</v>
      </c>
      <c r="J24" s="89" t="s">
        <v>119</v>
      </c>
      <c r="K24" s="89" t="s">
        <v>46</v>
      </c>
      <c r="L24" s="91" t="e">
        <f>#REF!*100</f>
        <v>#REF!</v>
      </c>
    </row>
    <row r="25" spans="1:12" x14ac:dyDescent="0.2">
      <c r="A25" s="82">
        <v>1</v>
      </c>
      <c r="B25" s="86">
        <v>44524</v>
      </c>
      <c r="C25" s="82" t="s">
        <v>42</v>
      </c>
      <c r="D25" s="82" t="e">
        <f>VLOOKUP(E25,#REF!,2,FALSE)</f>
        <v>#REF!</v>
      </c>
      <c r="E25" s="88" t="e">
        <f>#REF!</f>
        <v>#REF!</v>
      </c>
      <c r="F25" s="88" t="e">
        <f>#REF!</f>
        <v>#REF!</v>
      </c>
      <c r="G25" s="88" t="e">
        <f>#REF!</f>
        <v>#REF!</v>
      </c>
      <c r="H25" s="88" t="e">
        <f>#REF!</f>
        <v>#REF!</v>
      </c>
      <c r="I25" s="88" t="e">
        <f>#REF!</f>
        <v>#REF!</v>
      </c>
      <c r="J25" s="89" t="s">
        <v>119</v>
      </c>
      <c r="K25" s="89" t="s">
        <v>46</v>
      </c>
      <c r="L25" s="91" t="e">
        <f>#REF!*100</f>
        <v>#REF!</v>
      </c>
    </row>
    <row r="26" spans="1:12" x14ac:dyDescent="0.2">
      <c r="A26" s="82">
        <v>1</v>
      </c>
      <c r="B26" s="86">
        <v>44524</v>
      </c>
      <c r="C26" s="82" t="s">
        <v>42</v>
      </c>
      <c r="D26" s="82" t="e">
        <f>VLOOKUP(E26,#REF!,2,FALSE)</f>
        <v>#REF!</v>
      </c>
      <c r="E26" s="88" t="e">
        <f>#REF!</f>
        <v>#REF!</v>
      </c>
      <c r="F26" s="88" t="e">
        <f>#REF!</f>
        <v>#REF!</v>
      </c>
      <c r="G26" s="88" t="e">
        <f>#REF!</f>
        <v>#REF!</v>
      </c>
      <c r="H26" s="88" t="e">
        <f>#REF!</f>
        <v>#REF!</v>
      </c>
      <c r="I26" s="88" t="e">
        <f>#REF!</f>
        <v>#REF!</v>
      </c>
      <c r="J26" s="89" t="s">
        <v>45</v>
      </c>
      <c r="K26" s="89" t="s">
        <v>46</v>
      </c>
      <c r="L26" s="91" t="e">
        <f>#REF!</f>
        <v>#REF!</v>
      </c>
    </row>
    <row r="27" spans="1:12" x14ac:dyDescent="0.2">
      <c r="A27" s="82">
        <v>1</v>
      </c>
      <c r="B27" s="86">
        <v>44524</v>
      </c>
      <c r="C27" s="82" t="s">
        <v>42</v>
      </c>
      <c r="D27" s="82" t="e">
        <f>VLOOKUP(E27,#REF!,2,FALSE)</f>
        <v>#REF!</v>
      </c>
      <c r="E27" s="88" t="e">
        <f>#REF!</f>
        <v>#REF!</v>
      </c>
      <c r="F27" s="88" t="e">
        <f>#REF!</f>
        <v>#REF!</v>
      </c>
      <c r="G27" s="88" t="e">
        <f>#REF!</f>
        <v>#REF!</v>
      </c>
      <c r="H27" s="88" t="e">
        <f>#REF!</f>
        <v>#REF!</v>
      </c>
      <c r="I27" s="88" t="e">
        <f>#REF!</f>
        <v>#REF!</v>
      </c>
      <c r="J27" s="89" t="s">
        <v>45</v>
      </c>
      <c r="K27" s="89" t="s">
        <v>46</v>
      </c>
      <c r="L27" s="91" t="e">
        <f>#REF!</f>
        <v>#REF!</v>
      </c>
    </row>
    <row r="28" spans="1:12" x14ac:dyDescent="0.2">
      <c r="A28" s="82">
        <v>1</v>
      </c>
      <c r="B28" s="86">
        <v>44524</v>
      </c>
      <c r="C28" s="82" t="s">
        <v>42</v>
      </c>
      <c r="D28" s="82" t="e">
        <f>VLOOKUP(E28,#REF!,2,FALSE)</f>
        <v>#REF!</v>
      </c>
      <c r="E28" s="88" t="e">
        <f>#REF!</f>
        <v>#REF!</v>
      </c>
      <c r="F28" s="88" t="e">
        <f>#REF!</f>
        <v>#REF!</v>
      </c>
      <c r="G28" s="88" t="e">
        <f>#REF!</f>
        <v>#REF!</v>
      </c>
      <c r="H28" s="88" t="e">
        <f>#REF!</f>
        <v>#REF!</v>
      </c>
      <c r="I28" s="88" t="e">
        <f>#REF!</f>
        <v>#REF!</v>
      </c>
      <c r="J28" s="89" t="s">
        <v>45</v>
      </c>
      <c r="K28" s="89" t="s">
        <v>46</v>
      </c>
      <c r="L28" s="91" t="e">
        <f>#REF!</f>
        <v>#REF!</v>
      </c>
    </row>
    <row r="29" spans="1:12" x14ac:dyDescent="0.2">
      <c r="A29" s="82">
        <v>1</v>
      </c>
      <c r="B29" s="86">
        <v>44524</v>
      </c>
      <c r="C29" s="82" t="s">
        <v>42</v>
      </c>
      <c r="D29" s="82" t="e">
        <f>VLOOKUP(E29,#REF!,2,FALSE)</f>
        <v>#REF!</v>
      </c>
      <c r="E29" s="88" t="e">
        <f>#REF!</f>
        <v>#REF!</v>
      </c>
      <c r="F29" s="88" t="e">
        <f>#REF!</f>
        <v>#REF!</v>
      </c>
      <c r="G29" s="88" t="e">
        <f>#REF!</f>
        <v>#REF!</v>
      </c>
      <c r="H29" s="88" t="e">
        <f>#REF!</f>
        <v>#REF!</v>
      </c>
      <c r="I29" s="88" t="e">
        <f>#REF!</f>
        <v>#REF!</v>
      </c>
      <c r="J29" s="89" t="s">
        <v>45</v>
      </c>
      <c r="K29" s="89" t="s">
        <v>46</v>
      </c>
      <c r="L29" s="91" t="e">
        <f>#REF!</f>
        <v>#REF!</v>
      </c>
    </row>
    <row r="30" spans="1:12" x14ac:dyDescent="0.2">
      <c r="A30" s="82">
        <v>1</v>
      </c>
      <c r="B30" s="86">
        <v>44524</v>
      </c>
      <c r="C30" s="82" t="s">
        <v>42</v>
      </c>
      <c r="D30" s="82" t="e">
        <f>VLOOKUP(E30,#REF!,2,FALSE)</f>
        <v>#REF!</v>
      </c>
      <c r="E30" s="88" t="e">
        <f>#REF!</f>
        <v>#REF!</v>
      </c>
      <c r="F30" s="88" t="e">
        <f>#REF!</f>
        <v>#REF!</v>
      </c>
      <c r="G30" s="88" t="e">
        <f>#REF!</f>
        <v>#REF!</v>
      </c>
      <c r="H30" s="88" t="e">
        <f>#REF!</f>
        <v>#REF!</v>
      </c>
      <c r="I30" s="88" t="e">
        <f>#REF!</f>
        <v>#REF!</v>
      </c>
      <c r="J30" s="89" t="s">
        <v>45</v>
      </c>
      <c r="K30" s="89" t="s">
        <v>46</v>
      </c>
      <c r="L30" s="91" t="e">
        <f>#REF!</f>
        <v>#REF!</v>
      </c>
    </row>
    <row r="31" spans="1:12" x14ac:dyDescent="0.2">
      <c r="A31" s="82">
        <v>1</v>
      </c>
      <c r="B31" s="86">
        <v>44524</v>
      </c>
      <c r="C31" s="82" t="s">
        <v>42</v>
      </c>
      <c r="D31" s="82" t="e">
        <f>VLOOKUP(E31,#REF!,2,FALSE)</f>
        <v>#REF!</v>
      </c>
      <c r="E31" s="88" t="e">
        <f>#REF!</f>
        <v>#REF!</v>
      </c>
      <c r="F31" s="88" t="e">
        <f>#REF!</f>
        <v>#REF!</v>
      </c>
      <c r="G31" s="88" t="e">
        <f>#REF!</f>
        <v>#REF!</v>
      </c>
      <c r="H31" s="88" t="e">
        <f>#REF!</f>
        <v>#REF!</v>
      </c>
      <c r="I31" s="88" t="e">
        <f>#REF!</f>
        <v>#REF!</v>
      </c>
      <c r="J31" s="89" t="s">
        <v>45</v>
      </c>
      <c r="K31" s="89" t="s">
        <v>46</v>
      </c>
      <c r="L31" s="91" t="e">
        <f>#REF!</f>
        <v>#REF!</v>
      </c>
    </row>
    <row r="32" spans="1:12" x14ac:dyDescent="0.2">
      <c r="A32" s="82">
        <v>1</v>
      </c>
      <c r="B32" s="86">
        <v>44524</v>
      </c>
      <c r="C32" s="82" t="s">
        <v>42</v>
      </c>
      <c r="D32" s="82" t="e">
        <f>VLOOKUP(E32,#REF!,2,FALSE)</f>
        <v>#REF!</v>
      </c>
      <c r="E32" s="87" t="s">
        <v>118</v>
      </c>
      <c r="F32" s="87" t="e">
        <f>#REF!</f>
        <v>#REF!</v>
      </c>
      <c r="G32" s="87" t="e">
        <f>#REF!</f>
        <v>#REF!</v>
      </c>
      <c r="H32" s="87" t="e">
        <f>#REF!</f>
        <v>#REF!</v>
      </c>
      <c r="I32" s="87" t="e">
        <f>#REF!</f>
        <v>#REF!</v>
      </c>
      <c r="J32" s="36" t="s">
        <v>45</v>
      </c>
      <c r="K32" s="36" t="s">
        <v>46</v>
      </c>
      <c r="L32" s="6" t="e">
        <f>#REF!-L33</f>
        <v>#REF!</v>
      </c>
    </row>
    <row r="33" spans="1:12" x14ac:dyDescent="0.2">
      <c r="A33" s="82">
        <v>1</v>
      </c>
      <c r="B33" s="86">
        <v>44524</v>
      </c>
      <c r="C33" s="82" t="s">
        <v>42</v>
      </c>
      <c r="D33" s="82" t="e">
        <f>VLOOKUP(E33,#REF!,2,FALSE)</f>
        <v>#REF!</v>
      </c>
      <c r="E33" s="87" t="e">
        <f>#REF!</f>
        <v>#REF!</v>
      </c>
      <c r="F33" s="87" t="e">
        <f>#REF!</f>
        <v>#REF!</v>
      </c>
      <c r="G33" s="87" t="e">
        <f>#REF!</f>
        <v>#REF!</v>
      </c>
      <c r="H33" s="87" t="e">
        <f>#REF!</f>
        <v>#REF!</v>
      </c>
      <c r="I33" s="87" t="e">
        <f>#REF!</f>
        <v>#REF!</v>
      </c>
      <c r="J33" s="36" t="s">
        <v>45</v>
      </c>
      <c r="K33" s="36" t="s">
        <v>46</v>
      </c>
      <c r="L33" s="6" t="e">
        <f>#REF!</f>
        <v>#REF!</v>
      </c>
    </row>
    <row r="34" spans="1:12" x14ac:dyDescent="0.2">
      <c r="A34" s="82">
        <v>1</v>
      </c>
      <c r="B34" s="86">
        <v>44524</v>
      </c>
      <c r="C34" s="82" t="s">
        <v>42</v>
      </c>
      <c r="D34" s="82" t="e">
        <f>VLOOKUP(E34,#REF!,2,FALSE)</f>
        <v>#REF!</v>
      </c>
      <c r="E34" s="87" t="e">
        <f>#REF!</f>
        <v>#REF!</v>
      </c>
      <c r="F34" s="87" t="e">
        <f>#REF!</f>
        <v>#REF!</v>
      </c>
      <c r="G34" s="87" t="e">
        <f>#REF!</f>
        <v>#REF!</v>
      </c>
      <c r="H34" s="87" t="e">
        <f>#REF!</f>
        <v>#REF!</v>
      </c>
      <c r="I34" s="87" t="e">
        <f>#REF!</f>
        <v>#REF!</v>
      </c>
      <c r="J34" s="36" t="s">
        <v>45</v>
      </c>
      <c r="K34" s="36" t="s">
        <v>46</v>
      </c>
      <c r="L34" s="6" t="e">
        <f>#REF!</f>
        <v>#REF!</v>
      </c>
    </row>
    <row r="35" spans="1:12" x14ac:dyDescent="0.2">
      <c r="A35" s="82">
        <v>1</v>
      </c>
      <c r="B35" s="86">
        <v>44524</v>
      </c>
      <c r="C35" s="82" t="s">
        <v>42</v>
      </c>
      <c r="D35" s="82" t="e">
        <f>VLOOKUP(E35,#REF!,2,FALSE)</f>
        <v>#REF!</v>
      </c>
      <c r="E35" s="87" t="e">
        <f>#REF!</f>
        <v>#REF!</v>
      </c>
      <c r="F35" s="87" t="e">
        <f>#REF!</f>
        <v>#REF!</v>
      </c>
      <c r="G35" s="87" t="e">
        <f>#REF!</f>
        <v>#REF!</v>
      </c>
      <c r="H35" s="87" t="e">
        <f>#REF!</f>
        <v>#REF!</v>
      </c>
      <c r="I35" s="87" t="e">
        <f>#REF!</f>
        <v>#REF!</v>
      </c>
      <c r="J35" s="36" t="s">
        <v>119</v>
      </c>
      <c r="K35" s="36" t="s">
        <v>46</v>
      </c>
      <c r="L35" s="6" t="e">
        <f>#REF!*100</f>
        <v>#REF!</v>
      </c>
    </row>
    <row r="36" spans="1:12" x14ac:dyDescent="0.2">
      <c r="A36" s="82">
        <v>1</v>
      </c>
      <c r="B36" s="86">
        <v>44524</v>
      </c>
      <c r="C36" s="82" t="s">
        <v>42</v>
      </c>
      <c r="D36" s="82" t="e">
        <f>VLOOKUP(E36,#REF!,2,FALSE)</f>
        <v>#REF!</v>
      </c>
      <c r="E36" s="87" t="e">
        <f>#REF!</f>
        <v>#REF!</v>
      </c>
      <c r="F36" s="87" t="e">
        <f>#REF!</f>
        <v>#REF!</v>
      </c>
      <c r="G36" s="87" t="e">
        <f>#REF!</f>
        <v>#REF!</v>
      </c>
      <c r="H36" s="87" t="e">
        <f>#REF!</f>
        <v>#REF!</v>
      </c>
      <c r="I36" s="87" t="e">
        <f>#REF!</f>
        <v>#REF!</v>
      </c>
      <c r="J36" s="36" t="s">
        <v>119</v>
      </c>
      <c r="K36" s="36" t="s">
        <v>46</v>
      </c>
      <c r="L36" s="6" t="e">
        <f>#REF!*100</f>
        <v>#REF!</v>
      </c>
    </row>
    <row r="37" spans="1:12" x14ac:dyDescent="0.2">
      <c r="A37" s="82">
        <v>1</v>
      </c>
      <c r="B37" s="86">
        <v>44524</v>
      </c>
      <c r="C37" s="82" t="s">
        <v>42</v>
      </c>
      <c r="D37" s="82" t="e">
        <f>VLOOKUP(E37,#REF!,2,FALSE)</f>
        <v>#REF!</v>
      </c>
      <c r="E37" s="87" t="e">
        <f>#REF!</f>
        <v>#REF!</v>
      </c>
      <c r="F37" s="87" t="e">
        <f>#REF!</f>
        <v>#REF!</v>
      </c>
      <c r="G37" s="87" t="e">
        <f>#REF!</f>
        <v>#REF!</v>
      </c>
      <c r="H37" s="87" t="e">
        <f>#REF!</f>
        <v>#REF!</v>
      </c>
      <c r="I37" s="87" t="e">
        <f>#REF!</f>
        <v>#REF!</v>
      </c>
      <c r="J37" s="36" t="s">
        <v>119</v>
      </c>
      <c r="K37" s="36" t="s">
        <v>46</v>
      </c>
      <c r="L37" s="6" t="e">
        <f>#REF!*100</f>
        <v>#REF!</v>
      </c>
    </row>
    <row r="38" spans="1:12" x14ac:dyDescent="0.2">
      <c r="A38" s="82">
        <v>1</v>
      </c>
      <c r="B38" s="86">
        <v>44524</v>
      </c>
      <c r="C38" s="82" t="s">
        <v>42</v>
      </c>
      <c r="D38" s="82" t="e">
        <f>VLOOKUP(E38,#REF!,2,FALSE)</f>
        <v>#REF!</v>
      </c>
      <c r="E38" s="87" t="e">
        <f>#REF!</f>
        <v>#REF!</v>
      </c>
      <c r="F38" s="87" t="e">
        <f>#REF!</f>
        <v>#REF!</v>
      </c>
      <c r="G38" s="87" t="e">
        <f>#REF!</f>
        <v>#REF!</v>
      </c>
      <c r="H38" s="87" t="e">
        <f>#REF!</f>
        <v>#REF!</v>
      </c>
      <c r="I38" s="87" t="e">
        <f>#REF!</f>
        <v>#REF!</v>
      </c>
      <c r="J38" s="36" t="s">
        <v>119</v>
      </c>
      <c r="K38" s="36" t="s">
        <v>46</v>
      </c>
      <c r="L38" s="6" t="e">
        <f>#REF!*100</f>
        <v>#REF!</v>
      </c>
    </row>
    <row r="39" spans="1:12" x14ac:dyDescent="0.2">
      <c r="A39" s="82">
        <v>1</v>
      </c>
      <c r="B39" s="86">
        <v>44524</v>
      </c>
      <c r="C39" s="82" t="s">
        <v>42</v>
      </c>
      <c r="D39" s="82" t="e">
        <f>VLOOKUP(E39,#REF!,2,FALSE)</f>
        <v>#REF!</v>
      </c>
      <c r="E39" s="87" t="e">
        <f>#REF!</f>
        <v>#REF!</v>
      </c>
      <c r="F39" s="87" t="e">
        <f>#REF!</f>
        <v>#REF!</v>
      </c>
      <c r="G39" s="87" t="e">
        <f>#REF!</f>
        <v>#REF!</v>
      </c>
      <c r="H39" s="87" t="e">
        <f>#REF!</f>
        <v>#REF!</v>
      </c>
      <c r="I39" s="87" t="e">
        <f>#REF!</f>
        <v>#REF!</v>
      </c>
      <c r="J39" s="36" t="s">
        <v>119</v>
      </c>
      <c r="K39" s="36" t="s">
        <v>46</v>
      </c>
      <c r="L39" s="6" t="e">
        <f>#REF!*100</f>
        <v>#REF!</v>
      </c>
    </row>
    <row r="40" spans="1:12" x14ac:dyDescent="0.2">
      <c r="A40" s="82">
        <v>1</v>
      </c>
      <c r="B40" s="86">
        <v>44524</v>
      </c>
      <c r="C40" s="82" t="s">
        <v>42</v>
      </c>
      <c r="D40" s="82" t="e">
        <f>VLOOKUP(E40,#REF!,2,FALSE)</f>
        <v>#REF!</v>
      </c>
      <c r="E40" s="87" t="e">
        <f>#REF!</f>
        <v>#REF!</v>
      </c>
      <c r="F40" s="87" t="e">
        <f>#REF!</f>
        <v>#REF!</v>
      </c>
      <c r="G40" s="87" t="e">
        <f>#REF!</f>
        <v>#REF!</v>
      </c>
      <c r="H40" s="87" t="e">
        <f>#REF!</f>
        <v>#REF!</v>
      </c>
      <c r="I40" s="87" t="e">
        <f>#REF!</f>
        <v>#REF!</v>
      </c>
      <c r="J40" s="36" t="s">
        <v>119</v>
      </c>
      <c r="K40" s="36" t="s">
        <v>46</v>
      </c>
      <c r="L40" s="6" t="e">
        <f>#REF!*100</f>
        <v>#REF!</v>
      </c>
    </row>
    <row r="41" spans="1:12" x14ac:dyDescent="0.2">
      <c r="A41" s="82">
        <v>1</v>
      </c>
      <c r="B41" s="86">
        <v>44524</v>
      </c>
      <c r="C41" s="82" t="s">
        <v>42</v>
      </c>
      <c r="D41" s="82" t="e">
        <f>VLOOKUP(E41,#REF!,2,FALSE)</f>
        <v>#REF!</v>
      </c>
      <c r="E41" s="87" t="e">
        <f>#REF!</f>
        <v>#REF!</v>
      </c>
      <c r="F41" s="87" t="e">
        <f>#REF!</f>
        <v>#REF!</v>
      </c>
      <c r="G41" s="87" t="e">
        <f>#REF!</f>
        <v>#REF!</v>
      </c>
      <c r="H41" s="87" t="e">
        <f>#REF!</f>
        <v>#REF!</v>
      </c>
      <c r="I41" s="87" t="e">
        <f>#REF!</f>
        <v>#REF!</v>
      </c>
      <c r="J41" s="36" t="s">
        <v>45</v>
      </c>
      <c r="K41" s="36" t="s">
        <v>46</v>
      </c>
      <c r="L41" s="6" t="e">
        <f>#REF!</f>
        <v>#REF!</v>
      </c>
    </row>
    <row r="42" spans="1:12" x14ac:dyDescent="0.2">
      <c r="A42" s="82">
        <v>1</v>
      </c>
      <c r="B42" s="86">
        <v>44524</v>
      </c>
      <c r="C42" s="82" t="s">
        <v>42</v>
      </c>
      <c r="D42" s="82" t="e">
        <f>VLOOKUP(E42,#REF!,2,FALSE)</f>
        <v>#REF!</v>
      </c>
      <c r="E42" s="87" t="e">
        <f>#REF!</f>
        <v>#REF!</v>
      </c>
      <c r="F42" s="87" t="e">
        <f>#REF!</f>
        <v>#REF!</v>
      </c>
      <c r="G42" s="87" t="e">
        <f>#REF!</f>
        <v>#REF!</v>
      </c>
      <c r="H42" s="87" t="e">
        <f>#REF!</f>
        <v>#REF!</v>
      </c>
      <c r="I42" s="87" t="e">
        <f>#REF!</f>
        <v>#REF!</v>
      </c>
      <c r="J42" s="36" t="s">
        <v>45</v>
      </c>
      <c r="K42" s="36" t="s">
        <v>46</v>
      </c>
      <c r="L42" s="6" t="e">
        <f>#REF!</f>
        <v>#REF!</v>
      </c>
    </row>
    <row r="43" spans="1:12" x14ac:dyDescent="0.2">
      <c r="A43" s="82">
        <v>1</v>
      </c>
      <c r="B43" s="86">
        <v>44524</v>
      </c>
      <c r="C43" s="82" t="s">
        <v>42</v>
      </c>
      <c r="D43" s="82" t="e">
        <f>VLOOKUP(E43,#REF!,2,FALSE)</f>
        <v>#REF!</v>
      </c>
      <c r="E43" s="87" t="e">
        <f>#REF!</f>
        <v>#REF!</v>
      </c>
      <c r="F43" s="87" t="e">
        <f>#REF!</f>
        <v>#REF!</v>
      </c>
      <c r="G43" s="87" t="e">
        <f>#REF!</f>
        <v>#REF!</v>
      </c>
      <c r="H43" s="87" t="e">
        <f>#REF!</f>
        <v>#REF!</v>
      </c>
      <c r="I43" s="87" t="e">
        <f>#REF!</f>
        <v>#REF!</v>
      </c>
      <c r="J43" s="36" t="s">
        <v>45</v>
      </c>
      <c r="K43" s="36" t="s">
        <v>46</v>
      </c>
      <c r="L43" s="6" t="e">
        <f>#REF!</f>
        <v>#REF!</v>
      </c>
    </row>
    <row r="44" spans="1:12" x14ac:dyDescent="0.2">
      <c r="A44" s="82">
        <v>1</v>
      </c>
      <c r="B44" s="86">
        <v>44524</v>
      </c>
      <c r="C44" s="82" t="s">
        <v>42</v>
      </c>
      <c r="D44" s="82" t="e">
        <f>VLOOKUP(E44,#REF!,2,FALSE)</f>
        <v>#REF!</v>
      </c>
      <c r="E44" s="87" t="e">
        <f>#REF!</f>
        <v>#REF!</v>
      </c>
      <c r="F44" s="87" t="e">
        <f>#REF!</f>
        <v>#REF!</v>
      </c>
      <c r="G44" s="87" t="e">
        <f>#REF!</f>
        <v>#REF!</v>
      </c>
      <c r="H44" s="87" t="e">
        <f>#REF!</f>
        <v>#REF!</v>
      </c>
      <c r="I44" s="87" t="e">
        <f>#REF!</f>
        <v>#REF!</v>
      </c>
      <c r="J44" s="36" t="s">
        <v>45</v>
      </c>
      <c r="K44" s="36" t="s">
        <v>46</v>
      </c>
      <c r="L44" s="6" t="e">
        <f>#REF!</f>
        <v>#REF!</v>
      </c>
    </row>
    <row r="45" spans="1:12" x14ac:dyDescent="0.2">
      <c r="A45" s="82">
        <v>1</v>
      </c>
      <c r="B45" s="86">
        <v>44524</v>
      </c>
      <c r="C45" s="82" t="s">
        <v>42</v>
      </c>
      <c r="D45" s="82" t="e">
        <f>VLOOKUP(E45,#REF!,2,FALSE)</f>
        <v>#REF!</v>
      </c>
      <c r="E45" s="87" t="e">
        <f>#REF!</f>
        <v>#REF!</v>
      </c>
      <c r="F45" s="87" t="e">
        <f>#REF!</f>
        <v>#REF!</v>
      </c>
      <c r="G45" s="87" t="e">
        <f>#REF!</f>
        <v>#REF!</v>
      </c>
      <c r="H45" s="87" t="e">
        <f>#REF!</f>
        <v>#REF!</v>
      </c>
      <c r="I45" s="87" t="e">
        <f>#REF!</f>
        <v>#REF!</v>
      </c>
      <c r="J45" s="36" t="s">
        <v>45</v>
      </c>
      <c r="K45" s="36" t="s">
        <v>46</v>
      </c>
      <c r="L45" s="6" t="e">
        <f>#REF!</f>
        <v>#REF!</v>
      </c>
    </row>
    <row r="46" spans="1:12" x14ac:dyDescent="0.2">
      <c r="A46" s="82">
        <v>1</v>
      </c>
      <c r="B46" s="86">
        <v>44524</v>
      </c>
      <c r="C46" s="82" t="s">
        <v>42</v>
      </c>
      <c r="D46" s="82" t="e">
        <f>VLOOKUP(E46,#REF!,2,FALSE)</f>
        <v>#REF!</v>
      </c>
      <c r="E46" s="87" t="e">
        <f>#REF!</f>
        <v>#REF!</v>
      </c>
      <c r="F46" s="87" t="e">
        <f>#REF!</f>
        <v>#REF!</v>
      </c>
      <c r="G46" s="87" t="e">
        <f>#REF!</f>
        <v>#REF!</v>
      </c>
      <c r="H46" s="87" t="e">
        <f>#REF!</f>
        <v>#REF!</v>
      </c>
      <c r="I46" s="87" t="e">
        <f>#REF!</f>
        <v>#REF!</v>
      </c>
      <c r="J46" s="36" t="s">
        <v>45</v>
      </c>
      <c r="K46" s="36" t="s">
        <v>46</v>
      </c>
      <c r="L46" s="6" t="e">
        <f>#REF!</f>
        <v>#REF!</v>
      </c>
    </row>
    <row r="47" spans="1:12" x14ac:dyDescent="0.2">
      <c r="A47" s="82">
        <v>1</v>
      </c>
      <c r="B47" s="86">
        <v>44524</v>
      </c>
      <c r="C47" s="82" t="s">
        <v>42</v>
      </c>
      <c r="D47" s="82" t="e">
        <f>VLOOKUP(E47,#REF!,2,FALSE)</f>
        <v>#REF!</v>
      </c>
      <c r="E47" s="92" t="s">
        <v>118</v>
      </c>
      <c r="F47" s="92" t="e">
        <f>#REF!</f>
        <v>#REF!</v>
      </c>
      <c r="G47" s="92" t="e">
        <f>#REF!</f>
        <v>#REF!</v>
      </c>
      <c r="H47" s="92" t="e">
        <f>#REF!</f>
        <v>#REF!</v>
      </c>
      <c r="I47" s="92" t="e">
        <f>#REF!</f>
        <v>#REF!</v>
      </c>
      <c r="J47" s="93" t="s">
        <v>45</v>
      </c>
      <c r="K47" s="93" t="s">
        <v>46</v>
      </c>
      <c r="L47" s="91" t="e">
        <f>#REF!-L48</f>
        <v>#REF!</v>
      </c>
    </row>
    <row r="48" spans="1:12" x14ac:dyDescent="0.2">
      <c r="A48" s="82">
        <v>1</v>
      </c>
      <c r="B48" s="86">
        <v>44524</v>
      </c>
      <c r="C48" s="82" t="s">
        <v>42</v>
      </c>
      <c r="D48" s="82" t="e">
        <f>VLOOKUP(E48,#REF!,2,FALSE)</f>
        <v>#REF!</v>
      </c>
      <c r="E48" s="92" t="e">
        <f>#REF!</f>
        <v>#REF!</v>
      </c>
      <c r="F48" s="92" t="e">
        <f>#REF!</f>
        <v>#REF!</v>
      </c>
      <c r="G48" s="92" t="e">
        <f>#REF!</f>
        <v>#REF!</v>
      </c>
      <c r="H48" s="92" t="e">
        <f>#REF!</f>
        <v>#REF!</v>
      </c>
      <c r="I48" s="92" t="e">
        <f>#REF!</f>
        <v>#REF!</v>
      </c>
      <c r="J48" s="93" t="s">
        <v>45</v>
      </c>
      <c r="K48" s="93" t="s">
        <v>46</v>
      </c>
      <c r="L48" s="91" t="e">
        <f>#REF!</f>
        <v>#REF!</v>
      </c>
    </row>
    <row r="49" spans="1:12" x14ac:dyDescent="0.2">
      <c r="A49" s="82">
        <v>1</v>
      </c>
      <c r="B49" s="86">
        <v>44524</v>
      </c>
      <c r="C49" s="82" t="s">
        <v>42</v>
      </c>
      <c r="D49" s="82" t="e">
        <f>VLOOKUP(E49,#REF!,2,FALSE)</f>
        <v>#REF!</v>
      </c>
      <c r="E49" s="92" t="e">
        <f>#REF!</f>
        <v>#REF!</v>
      </c>
      <c r="F49" s="92" t="e">
        <f>#REF!</f>
        <v>#REF!</v>
      </c>
      <c r="G49" s="92" t="e">
        <f>#REF!</f>
        <v>#REF!</v>
      </c>
      <c r="H49" s="92" t="e">
        <f>#REF!</f>
        <v>#REF!</v>
      </c>
      <c r="I49" s="92" t="e">
        <f>#REF!</f>
        <v>#REF!</v>
      </c>
      <c r="J49" s="93" t="s">
        <v>45</v>
      </c>
      <c r="K49" s="93" t="s">
        <v>46</v>
      </c>
      <c r="L49" s="91" t="e">
        <f>#REF!</f>
        <v>#REF!</v>
      </c>
    </row>
    <row r="50" spans="1:12" x14ac:dyDescent="0.2">
      <c r="A50" s="82">
        <v>1</v>
      </c>
      <c r="B50" s="86">
        <v>44524</v>
      </c>
      <c r="C50" s="82" t="s">
        <v>42</v>
      </c>
      <c r="D50" s="82" t="e">
        <f>VLOOKUP(E50,#REF!,2,FALSE)</f>
        <v>#REF!</v>
      </c>
      <c r="E50" s="92" t="e">
        <f>#REF!</f>
        <v>#REF!</v>
      </c>
      <c r="F50" s="92" t="e">
        <f>#REF!</f>
        <v>#REF!</v>
      </c>
      <c r="G50" s="92" t="e">
        <f>#REF!</f>
        <v>#REF!</v>
      </c>
      <c r="H50" s="92" t="e">
        <f>#REF!</f>
        <v>#REF!</v>
      </c>
      <c r="I50" s="92" t="e">
        <f>#REF!</f>
        <v>#REF!</v>
      </c>
      <c r="J50" s="93" t="s">
        <v>119</v>
      </c>
      <c r="K50" s="93" t="s">
        <v>46</v>
      </c>
      <c r="L50" s="91" t="e">
        <f>#REF!*100</f>
        <v>#REF!</v>
      </c>
    </row>
    <row r="51" spans="1:12" x14ac:dyDescent="0.2">
      <c r="A51" s="82">
        <v>1</v>
      </c>
      <c r="B51" s="86">
        <v>44524</v>
      </c>
      <c r="C51" s="82" t="s">
        <v>42</v>
      </c>
      <c r="D51" s="82" t="e">
        <f>VLOOKUP(E51,#REF!,2,FALSE)</f>
        <v>#REF!</v>
      </c>
      <c r="E51" s="92" t="e">
        <f>#REF!</f>
        <v>#REF!</v>
      </c>
      <c r="F51" s="92" t="e">
        <f>#REF!</f>
        <v>#REF!</v>
      </c>
      <c r="G51" s="92" t="e">
        <f>#REF!</f>
        <v>#REF!</v>
      </c>
      <c r="H51" s="92" t="e">
        <f>#REF!</f>
        <v>#REF!</v>
      </c>
      <c r="I51" s="92" t="e">
        <f>#REF!</f>
        <v>#REF!</v>
      </c>
      <c r="J51" s="93" t="s">
        <v>119</v>
      </c>
      <c r="K51" s="93" t="s">
        <v>46</v>
      </c>
      <c r="L51" s="91" t="e">
        <f>#REF!*100</f>
        <v>#REF!</v>
      </c>
    </row>
    <row r="52" spans="1:12" x14ac:dyDescent="0.2">
      <c r="A52" s="82">
        <v>1</v>
      </c>
      <c r="B52" s="86">
        <v>44524</v>
      </c>
      <c r="C52" s="82" t="s">
        <v>42</v>
      </c>
      <c r="D52" s="82" t="e">
        <f>VLOOKUP(E52,#REF!,2,FALSE)</f>
        <v>#REF!</v>
      </c>
      <c r="E52" s="92" t="e">
        <f>#REF!</f>
        <v>#REF!</v>
      </c>
      <c r="F52" s="92" t="e">
        <f>#REF!</f>
        <v>#REF!</v>
      </c>
      <c r="G52" s="92" t="e">
        <f>#REF!</f>
        <v>#REF!</v>
      </c>
      <c r="H52" s="92" t="e">
        <f>#REF!</f>
        <v>#REF!</v>
      </c>
      <c r="I52" s="92" t="e">
        <f>#REF!</f>
        <v>#REF!</v>
      </c>
      <c r="J52" s="93" t="s">
        <v>119</v>
      </c>
      <c r="K52" s="93" t="s">
        <v>46</v>
      </c>
      <c r="L52" s="91" t="e">
        <f>#REF!*100</f>
        <v>#REF!</v>
      </c>
    </row>
    <row r="53" spans="1:12" x14ac:dyDescent="0.2">
      <c r="A53" s="82">
        <v>1</v>
      </c>
      <c r="B53" s="86">
        <v>44524</v>
      </c>
      <c r="C53" s="82" t="s">
        <v>42</v>
      </c>
      <c r="D53" s="82" t="e">
        <f>VLOOKUP(E53,#REF!,2,FALSE)</f>
        <v>#REF!</v>
      </c>
      <c r="E53" s="92" t="e">
        <f>#REF!</f>
        <v>#REF!</v>
      </c>
      <c r="F53" s="92" t="e">
        <f>#REF!</f>
        <v>#REF!</v>
      </c>
      <c r="G53" s="92" t="e">
        <f>#REF!</f>
        <v>#REF!</v>
      </c>
      <c r="H53" s="92" t="e">
        <f>#REF!</f>
        <v>#REF!</v>
      </c>
      <c r="I53" s="92" t="e">
        <f>#REF!</f>
        <v>#REF!</v>
      </c>
      <c r="J53" s="93" t="s">
        <v>119</v>
      </c>
      <c r="K53" s="93" t="s">
        <v>46</v>
      </c>
      <c r="L53" s="91" t="e">
        <f>#REF!*100</f>
        <v>#REF!</v>
      </c>
    </row>
    <row r="54" spans="1:12" x14ac:dyDescent="0.2">
      <c r="A54" s="82">
        <v>1</v>
      </c>
      <c r="B54" s="86">
        <v>44524</v>
      </c>
      <c r="C54" s="82" t="s">
        <v>42</v>
      </c>
      <c r="D54" s="82" t="e">
        <f>VLOOKUP(E54,#REF!,2,FALSE)</f>
        <v>#REF!</v>
      </c>
      <c r="E54" s="92" t="e">
        <f>#REF!</f>
        <v>#REF!</v>
      </c>
      <c r="F54" s="92" t="e">
        <f>#REF!</f>
        <v>#REF!</v>
      </c>
      <c r="G54" s="92" t="e">
        <f>#REF!</f>
        <v>#REF!</v>
      </c>
      <c r="H54" s="92" t="e">
        <f>#REF!</f>
        <v>#REF!</v>
      </c>
      <c r="I54" s="92" t="e">
        <f>#REF!</f>
        <v>#REF!</v>
      </c>
      <c r="J54" s="93" t="s">
        <v>119</v>
      </c>
      <c r="K54" s="93" t="s">
        <v>46</v>
      </c>
      <c r="L54" s="91" t="e">
        <f>#REF!*100</f>
        <v>#REF!</v>
      </c>
    </row>
    <row r="55" spans="1:12" x14ac:dyDescent="0.2">
      <c r="A55" s="82">
        <v>1</v>
      </c>
      <c r="B55" s="86">
        <v>44524</v>
      </c>
      <c r="C55" s="82" t="s">
        <v>42</v>
      </c>
      <c r="D55" s="82" t="e">
        <f>VLOOKUP(E55,#REF!,2,FALSE)</f>
        <v>#REF!</v>
      </c>
      <c r="E55" s="92" t="e">
        <f>#REF!</f>
        <v>#REF!</v>
      </c>
      <c r="F55" s="92" t="e">
        <f>#REF!</f>
        <v>#REF!</v>
      </c>
      <c r="G55" s="92" t="e">
        <f>#REF!</f>
        <v>#REF!</v>
      </c>
      <c r="H55" s="92" t="e">
        <f>#REF!</f>
        <v>#REF!</v>
      </c>
      <c r="I55" s="92" t="e">
        <f>#REF!</f>
        <v>#REF!</v>
      </c>
      <c r="J55" s="93" t="s">
        <v>119</v>
      </c>
      <c r="K55" s="93" t="s">
        <v>46</v>
      </c>
      <c r="L55" s="91" t="e">
        <f>#REF!*100</f>
        <v>#REF!</v>
      </c>
    </row>
    <row r="56" spans="1:12" x14ac:dyDescent="0.2">
      <c r="A56" s="82">
        <v>1</v>
      </c>
      <c r="B56" s="86">
        <v>44524</v>
      </c>
      <c r="C56" s="82" t="s">
        <v>42</v>
      </c>
      <c r="D56" s="82" t="e">
        <f>VLOOKUP(E56,#REF!,2,FALSE)</f>
        <v>#REF!</v>
      </c>
      <c r="E56" s="92" t="e">
        <f>#REF!</f>
        <v>#REF!</v>
      </c>
      <c r="F56" s="92" t="e">
        <f>#REF!</f>
        <v>#REF!</v>
      </c>
      <c r="G56" s="92" t="e">
        <f>#REF!</f>
        <v>#REF!</v>
      </c>
      <c r="H56" s="92" t="e">
        <f>#REF!</f>
        <v>#REF!</v>
      </c>
      <c r="I56" s="92" t="e">
        <f>#REF!</f>
        <v>#REF!</v>
      </c>
      <c r="J56" s="93" t="s">
        <v>45</v>
      </c>
      <c r="K56" s="93" t="s">
        <v>46</v>
      </c>
      <c r="L56" s="91" t="e">
        <f>#REF!</f>
        <v>#REF!</v>
      </c>
    </row>
    <row r="57" spans="1:12" x14ac:dyDescent="0.2">
      <c r="A57" s="82">
        <v>1</v>
      </c>
      <c r="B57" s="86">
        <v>44524</v>
      </c>
      <c r="C57" s="82" t="s">
        <v>42</v>
      </c>
      <c r="D57" s="82" t="e">
        <f>VLOOKUP(E57,#REF!,2,FALSE)</f>
        <v>#REF!</v>
      </c>
      <c r="E57" s="92" t="e">
        <f>#REF!</f>
        <v>#REF!</v>
      </c>
      <c r="F57" s="92" t="e">
        <f>#REF!</f>
        <v>#REF!</v>
      </c>
      <c r="G57" s="92" t="e">
        <f>#REF!</f>
        <v>#REF!</v>
      </c>
      <c r="H57" s="92" t="e">
        <f>#REF!</f>
        <v>#REF!</v>
      </c>
      <c r="I57" s="92" t="e">
        <f>#REF!</f>
        <v>#REF!</v>
      </c>
      <c r="J57" s="93" t="s">
        <v>45</v>
      </c>
      <c r="K57" s="93" t="s">
        <v>46</v>
      </c>
      <c r="L57" s="91" t="e">
        <f>#REF!</f>
        <v>#REF!</v>
      </c>
    </row>
    <row r="58" spans="1:12" x14ac:dyDescent="0.2">
      <c r="A58" s="82">
        <v>1</v>
      </c>
      <c r="B58" s="86">
        <v>44524</v>
      </c>
      <c r="C58" s="82" t="s">
        <v>42</v>
      </c>
      <c r="D58" s="82" t="e">
        <f>VLOOKUP(E58,#REF!,2,FALSE)</f>
        <v>#REF!</v>
      </c>
      <c r="E58" s="92" t="e">
        <f>#REF!</f>
        <v>#REF!</v>
      </c>
      <c r="F58" s="92" t="e">
        <f>#REF!</f>
        <v>#REF!</v>
      </c>
      <c r="G58" s="92" t="e">
        <f>#REF!</f>
        <v>#REF!</v>
      </c>
      <c r="H58" s="92" t="e">
        <f>#REF!</f>
        <v>#REF!</v>
      </c>
      <c r="I58" s="92" t="e">
        <f>#REF!</f>
        <v>#REF!</v>
      </c>
      <c r="J58" s="93" t="s">
        <v>45</v>
      </c>
      <c r="K58" s="93" t="s">
        <v>46</v>
      </c>
      <c r="L58" s="91" t="e">
        <f>#REF!</f>
        <v>#REF!</v>
      </c>
    </row>
    <row r="59" spans="1:12" x14ac:dyDescent="0.2">
      <c r="A59" s="82">
        <v>1</v>
      </c>
      <c r="B59" s="86">
        <v>44524</v>
      </c>
      <c r="C59" s="82" t="s">
        <v>42</v>
      </c>
      <c r="D59" s="82" t="e">
        <f>VLOOKUP(E59,#REF!,2,FALSE)</f>
        <v>#REF!</v>
      </c>
      <c r="E59" s="92" t="e">
        <f>#REF!</f>
        <v>#REF!</v>
      </c>
      <c r="F59" s="92" t="e">
        <f>#REF!</f>
        <v>#REF!</v>
      </c>
      <c r="G59" s="92" t="e">
        <f>#REF!</f>
        <v>#REF!</v>
      </c>
      <c r="H59" s="92" t="e">
        <f>#REF!</f>
        <v>#REF!</v>
      </c>
      <c r="I59" s="92" t="e">
        <f>#REF!</f>
        <v>#REF!</v>
      </c>
      <c r="J59" s="93" t="s">
        <v>45</v>
      </c>
      <c r="K59" s="93" t="s">
        <v>46</v>
      </c>
      <c r="L59" s="91" t="e">
        <f>#REF!</f>
        <v>#REF!</v>
      </c>
    </row>
    <row r="60" spans="1:12" x14ac:dyDescent="0.2">
      <c r="A60" s="82">
        <v>1</v>
      </c>
      <c r="B60" s="86">
        <v>44524</v>
      </c>
      <c r="C60" s="82" t="s">
        <v>42</v>
      </c>
      <c r="D60" s="82" t="e">
        <f>VLOOKUP(E60,#REF!,2,FALSE)</f>
        <v>#REF!</v>
      </c>
      <c r="E60" s="92" t="e">
        <f>#REF!</f>
        <v>#REF!</v>
      </c>
      <c r="F60" s="92" t="e">
        <f>#REF!</f>
        <v>#REF!</v>
      </c>
      <c r="G60" s="92" t="e">
        <f>#REF!</f>
        <v>#REF!</v>
      </c>
      <c r="H60" s="92" t="e">
        <f>#REF!</f>
        <v>#REF!</v>
      </c>
      <c r="I60" s="92" t="e">
        <f>#REF!</f>
        <v>#REF!</v>
      </c>
      <c r="J60" s="93" t="s">
        <v>45</v>
      </c>
      <c r="K60" s="93" t="s">
        <v>46</v>
      </c>
      <c r="L60" s="91" t="e">
        <f>#REF!</f>
        <v>#REF!</v>
      </c>
    </row>
    <row r="61" spans="1:12" x14ac:dyDescent="0.2">
      <c r="A61" s="82">
        <v>1</v>
      </c>
      <c r="B61" s="86">
        <v>44524</v>
      </c>
      <c r="C61" s="82" t="s">
        <v>42</v>
      </c>
      <c r="D61" s="82" t="e">
        <f>VLOOKUP(E61,#REF!,2,FALSE)</f>
        <v>#REF!</v>
      </c>
      <c r="E61" s="92" t="e">
        <f>#REF!</f>
        <v>#REF!</v>
      </c>
      <c r="F61" s="92" t="e">
        <f>#REF!</f>
        <v>#REF!</v>
      </c>
      <c r="G61" s="92" t="e">
        <f>#REF!</f>
        <v>#REF!</v>
      </c>
      <c r="H61" s="92" t="e">
        <f>#REF!</f>
        <v>#REF!</v>
      </c>
      <c r="I61" s="92" t="e">
        <f>#REF!</f>
        <v>#REF!</v>
      </c>
      <c r="J61" s="93" t="s">
        <v>45</v>
      </c>
      <c r="K61" s="93" t="s">
        <v>46</v>
      </c>
      <c r="L61" s="91" t="e">
        <f>#REF!</f>
        <v>#REF!</v>
      </c>
    </row>
    <row r="62" spans="1:12" x14ac:dyDescent="0.2">
      <c r="A62" s="82">
        <v>1</v>
      </c>
      <c r="B62" s="86">
        <v>44524</v>
      </c>
      <c r="C62" s="82" t="s">
        <v>42</v>
      </c>
      <c r="D62" s="82" t="e">
        <f>VLOOKUP(E62,#REF!,2,FALSE)</f>
        <v>#REF!</v>
      </c>
      <c r="E62" s="87" t="s">
        <v>118</v>
      </c>
      <c r="F62" s="87" t="e">
        <f>#REF!</f>
        <v>#REF!</v>
      </c>
      <c r="G62" s="87" t="e">
        <f>#REF!</f>
        <v>#REF!</v>
      </c>
      <c r="H62" s="87" t="e">
        <f>#REF!</f>
        <v>#REF!</v>
      </c>
      <c r="I62" s="87" t="e">
        <f>#REF!</f>
        <v>#REF!</v>
      </c>
      <c r="J62" s="36" t="s">
        <v>45</v>
      </c>
      <c r="K62" s="36" t="s">
        <v>46</v>
      </c>
      <c r="L62" s="6" t="e">
        <f>#REF!-L63</f>
        <v>#REF!</v>
      </c>
    </row>
    <row r="63" spans="1:12" x14ac:dyDescent="0.2">
      <c r="A63" s="82">
        <v>1</v>
      </c>
      <c r="B63" s="86">
        <v>44524</v>
      </c>
      <c r="C63" s="82" t="s">
        <v>42</v>
      </c>
      <c r="D63" s="82" t="e">
        <f>VLOOKUP(E63,#REF!,2,FALSE)</f>
        <v>#REF!</v>
      </c>
      <c r="E63" s="87" t="e">
        <f>#REF!</f>
        <v>#REF!</v>
      </c>
      <c r="F63" s="87" t="e">
        <f>#REF!</f>
        <v>#REF!</v>
      </c>
      <c r="G63" s="87" t="e">
        <f>#REF!</f>
        <v>#REF!</v>
      </c>
      <c r="H63" s="87" t="e">
        <f>#REF!</f>
        <v>#REF!</v>
      </c>
      <c r="I63" s="87" t="e">
        <f>#REF!</f>
        <v>#REF!</v>
      </c>
      <c r="J63" s="36" t="s">
        <v>45</v>
      </c>
      <c r="K63" s="36" t="s">
        <v>46</v>
      </c>
      <c r="L63" s="6" t="e">
        <f>#REF!</f>
        <v>#REF!</v>
      </c>
    </row>
    <row r="64" spans="1:12" x14ac:dyDescent="0.2">
      <c r="A64" s="82">
        <v>1</v>
      </c>
      <c r="B64" s="86">
        <v>44524</v>
      </c>
      <c r="C64" s="82" t="s">
        <v>42</v>
      </c>
      <c r="D64" s="82" t="e">
        <f>VLOOKUP(E64,#REF!,2,FALSE)</f>
        <v>#REF!</v>
      </c>
      <c r="E64" s="87" t="e">
        <f>#REF!</f>
        <v>#REF!</v>
      </c>
      <c r="F64" s="87" t="e">
        <f>#REF!</f>
        <v>#REF!</v>
      </c>
      <c r="G64" s="87" t="e">
        <f>#REF!</f>
        <v>#REF!</v>
      </c>
      <c r="H64" s="87" t="e">
        <f>#REF!</f>
        <v>#REF!</v>
      </c>
      <c r="I64" s="87" t="e">
        <f>#REF!</f>
        <v>#REF!</v>
      </c>
      <c r="J64" s="36" t="s">
        <v>45</v>
      </c>
      <c r="K64" s="36" t="s">
        <v>46</v>
      </c>
      <c r="L64" s="6" t="e">
        <f>#REF!</f>
        <v>#REF!</v>
      </c>
    </row>
    <row r="65" spans="1:12" x14ac:dyDescent="0.2">
      <c r="A65" s="82">
        <v>1</v>
      </c>
      <c r="B65" s="86">
        <v>44524</v>
      </c>
      <c r="C65" s="82" t="s">
        <v>42</v>
      </c>
      <c r="D65" s="82" t="e">
        <f>VLOOKUP(E65,#REF!,2,FALSE)</f>
        <v>#REF!</v>
      </c>
      <c r="E65" s="87" t="e">
        <f>#REF!</f>
        <v>#REF!</v>
      </c>
      <c r="F65" s="87" t="e">
        <f>#REF!</f>
        <v>#REF!</v>
      </c>
      <c r="G65" s="87" t="e">
        <f>#REF!</f>
        <v>#REF!</v>
      </c>
      <c r="H65" s="87" t="e">
        <f>#REF!</f>
        <v>#REF!</v>
      </c>
      <c r="I65" s="87" t="e">
        <f>#REF!</f>
        <v>#REF!</v>
      </c>
      <c r="J65" s="36" t="s">
        <v>119</v>
      </c>
      <c r="K65" s="36" t="s">
        <v>46</v>
      </c>
      <c r="L65" s="6" t="e">
        <f>#REF!*100</f>
        <v>#REF!</v>
      </c>
    </row>
    <row r="66" spans="1:12" x14ac:dyDescent="0.2">
      <c r="A66" s="82">
        <v>1</v>
      </c>
      <c r="B66" s="86">
        <v>44524</v>
      </c>
      <c r="C66" s="82" t="s">
        <v>42</v>
      </c>
      <c r="D66" s="82" t="e">
        <f>VLOOKUP(E66,#REF!,2,FALSE)</f>
        <v>#REF!</v>
      </c>
      <c r="E66" s="87" t="e">
        <f>#REF!</f>
        <v>#REF!</v>
      </c>
      <c r="F66" s="87" t="e">
        <f>#REF!</f>
        <v>#REF!</v>
      </c>
      <c r="G66" s="87" t="e">
        <f>#REF!</f>
        <v>#REF!</v>
      </c>
      <c r="H66" s="87" t="e">
        <f>#REF!</f>
        <v>#REF!</v>
      </c>
      <c r="I66" s="87" t="e">
        <f>#REF!</f>
        <v>#REF!</v>
      </c>
      <c r="J66" s="36" t="s">
        <v>119</v>
      </c>
      <c r="K66" s="36" t="s">
        <v>46</v>
      </c>
      <c r="L66" s="6" t="e">
        <f>#REF!*100</f>
        <v>#REF!</v>
      </c>
    </row>
    <row r="67" spans="1:12" x14ac:dyDescent="0.2">
      <c r="A67" s="82">
        <v>1</v>
      </c>
      <c r="B67" s="86">
        <v>44524</v>
      </c>
      <c r="C67" s="82" t="s">
        <v>42</v>
      </c>
      <c r="D67" s="82" t="e">
        <f>VLOOKUP(E67,#REF!,2,FALSE)</f>
        <v>#REF!</v>
      </c>
      <c r="E67" s="87" t="e">
        <f>#REF!</f>
        <v>#REF!</v>
      </c>
      <c r="F67" s="87" t="e">
        <f>#REF!</f>
        <v>#REF!</v>
      </c>
      <c r="G67" s="87" t="e">
        <f>#REF!</f>
        <v>#REF!</v>
      </c>
      <c r="H67" s="87" t="e">
        <f>#REF!</f>
        <v>#REF!</v>
      </c>
      <c r="I67" s="87" t="e">
        <f>#REF!</f>
        <v>#REF!</v>
      </c>
      <c r="J67" s="36" t="s">
        <v>119</v>
      </c>
      <c r="K67" s="36" t="s">
        <v>46</v>
      </c>
      <c r="L67" s="6" t="e">
        <f>#REF!*100</f>
        <v>#REF!</v>
      </c>
    </row>
    <row r="68" spans="1:12" x14ac:dyDescent="0.2">
      <c r="A68" s="82">
        <v>1</v>
      </c>
      <c r="B68" s="86">
        <v>44524</v>
      </c>
      <c r="C68" s="82" t="s">
        <v>42</v>
      </c>
      <c r="D68" s="82" t="e">
        <f>VLOOKUP(E68,#REF!,2,FALSE)</f>
        <v>#REF!</v>
      </c>
      <c r="E68" s="87" t="e">
        <f>#REF!</f>
        <v>#REF!</v>
      </c>
      <c r="F68" s="87" t="e">
        <f>#REF!</f>
        <v>#REF!</v>
      </c>
      <c r="G68" s="87" t="e">
        <f>#REF!</f>
        <v>#REF!</v>
      </c>
      <c r="H68" s="87" t="e">
        <f>#REF!</f>
        <v>#REF!</v>
      </c>
      <c r="I68" s="87" t="e">
        <f>#REF!</f>
        <v>#REF!</v>
      </c>
      <c r="J68" s="36" t="s">
        <v>119</v>
      </c>
      <c r="K68" s="36" t="s">
        <v>46</v>
      </c>
      <c r="L68" s="6" t="e">
        <f>#REF!*100</f>
        <v>#REF!</v>
      </c>
    </row>
    <row r="69" spans="1:12" x14ac:dyDescent="0.2">
      <c r="A69" s="82">
        <v>1</v>
      </c>
      <c r="B69" s="86">
        <v>44524</v>
      </c>
      <c r="C69" s="82" t="s">
        <v>42</v>
      </c>
      <c r="D69" s="82" t="e">
        <f>VLOOKUP(E69,#REF!,2,FALSE)</f>
        <v>#REF!</v>
      </c>
      <c r="E69" s="87" t="e">
        <f>#REF!</f>
        <v>#REF!</v>
      </c>
      <c r="F69" s="87" t="e">
        <f>#REF!</f>
        <v>#REF!</v>
      </c>
      <c r="G69" s="87" t="e">
        <f>#REF!</f>
        <v>#REF!</v>
      </c>
      <c r="H69" s="87" t="e">
        <f>#REF!</f>
        <v>#REF!</v>
      </c>
      <c r="I69" s="87" t="e">
        <f>#REF!</f>
        <v>#REF!</v>
      </c>
      <c r="J69" s="36" t="s">
        <v>119</v>
      </c>
      <c r="K69" s="36" t="s">
        <v>46</v>
      </c>
      <c r="L69" s="6" t="e">
        <f>#REF!*100</f>
        <v>#REF!</v>
      </c>
    </row>
    <row r="70" spans="1:12" x14ac:dyDescent="0.2">
      <c r="A70" s="82">
        <v>1</v>
      </c>
      <c r="B70" s="86">
        <v>44524</v>
      </c>
      <c r="C70" s="82" t="s">
        <v>42</v>
      </c>
      <c r="D70" s="82" t="e">
        <f>VLOOKUP(E70,#REF!,2,FALSE)</f>
        <v>#REF!</v>
      </c>
      <c r="E70" s="87" t="e">
        <f>#REF!</f>
        <v>#REF!</v>
      </c>
      <c r="F70" s="87" t="e">
        <f>#REF!</f>
        <v>#REF!</v>
      </c>
      <c r="G70" s="87" t="e">
        <f>#REF!</f>
        <v>#REF!</v>
      </c>
      <c r="H70" s="87" t="e">
        <f>#REF!</f>
        <v>#REF!</v>
      </c>
      <c r="I70" s="87" t="e">
        <f>#REF!</f>
        <v>#REF!</v>
      </c>
      <c r="J70" s="36" t="s">
        <v>119</v>
      </c>
      <c r="K70" s="36" t="s">
        <v>46</v>
      </c>
      <c r="L70" s="6" t="e">
        <f>#REF!*100</f>
        <v>#REF!</v>
      </c>
    </row>
    <row r="71" spans="1:12" x14ac:dyDescent="0.2">
      <c r="A71" s="82">
        <v>1</v>
      </c>
      <c r="B71" s="86">
        <v>44524</v>
      </c>
      <c r="C71" s="82" t="s">
        <v>42</v>
      </c>
      <c r="D71" s="82" t="e">
        <f>VLOOKUP(E71,#REF!,2,FALSE)</f>
        <v>#REF!</v>
      </c>
      <c r="E71" s="87" t="e">
        <f>#REF!</f>
        <v>#REF!</v>
      </c>
      <c r="F71" s="87" t="e">
        <f>#REF!</f>
        <v>#REF!</v>
      </c>
      <c r="G71" s="87" t="e">
        <f>#REF!</f>
        <v>#REF!</v>
      </c>
      <c r="H71" s="87" t="e">
        <f>#REF!</f>
        <v>#REF!</v>
      </c>
      <c r="I71" s="87" t="e">
        <f>#REF!</f>
        <v>#REF!</v>
      </c>
      <c r="J71" s="36" t="s">
        <v>45</v>
      </c>
      <c r="K71" s="36" t="s">
        <v>46</v>
      </c>
      <c r="L71" s="6" t="e">
        <f>#REF!</f>
        <v>#REF!</v>
      </c>
    </row>
    <row r="72" spans="1:12" x14ac:dyDescent="0.2">
      <c r="A72" s="82">
        <v>1</v>
      </c>
      <c r="B72" s="86">
        <v>44524</v>
      </c>
      <c r="C72" s="82" t="s">
        <v>42</v>
      </c>
      <c r="D72" s="82" t="e">
        <f>VLOOKUP(E72,#REF!,2,FALSE)</f>
        <v>#REF!</v>
      </c>
      <c r="E72" s="87" t="e">
        <f>#REF!</f>
        <v>#REF!</v>
      </c>
      <c r="F72" s="87" t="e">
        <f>#REF!</f>
        <v>#REF!</v>
      </c>
      <c r="G72" s="87" t="e">
        <f>#REF!</f>
        <v>#REF!</v>
      </c>
      <c r="H72" s="87" t="e">
        <f>#REF!</f>
        <v>#REF!</v>
      </c>
      <c r="I72" s="87" t="e">
        <f>#REF!</f>
        <v>#REF!</v>
      </c>
      <c r="J72" s="36" t="s">
        <v>45</v>
      </c>
      <c r="K72" s="36" t="s">
        <v>46</v>
      </c>
      <c r="L72" s="6" t="e">
        <f>#REF!</f>
        <v>#REF!</v>
      </c>
    </row>
    <row r="73" spans="1:12" x14ac:dyDescent="0.2">
      <c r="A73" s="82">
        <v>1</v>
      </c>
      <c r="B73" s="86">
        <v>44524</v>
      </c>
      <c r="C73" s="82" t="s">
        <v>42</v>
      </c>
      <c r="D73" s="82" t="e">
        <f>VLOOKUP(E73,#REF!,2,FALSE)</f>
        <v>#REF!</v>
      </c>
      <c r="E73" s="87" t="e">
        <f>#REF!</f>
        <v>#REF!</v>
      </c>
      <c r="F73" s="87" t="e">
        <f>#REF!</f>
        <v>#REF!</v>
      </c>
      <c r="G73" s="87" t="e">
        <f>#REF!</f>
        <v>#REF!</v>
      </c>
      <c r="H73" s="87" t="e">
        <f>#REF!</f>
        <v>#REF!</v>
      </c>
      <c r="I73" s="87" t="e">
        <f>#REF!</f>
        <v>#REF!</v>
      </c>
      <c r="J73" s="36" t="s">
        <v>45</v>
      </c>
      <c r="K73" s="36" t="s">
        <v>46</v>
      </c>
      <c r="L73" s="6" t="e">
        <f>#REF!</f>
        <v>#REF!</v>
      </c>
    </row>
    <row r="74" spans="1:12" x14ac:dyDescent="0.2">
      <c r="A74" s="82">
        <v>1</v>
      </c>
      <c r="B74" s="86">
        <v>44524</v>
      </c>
      <c r="C74" s="82" t="s">
        <v>42</v>
      </c>
      <c r="D74" s="82" t="e">
        <f>VLOOKUP(E74,#REF!,2,FALSE)</f>
        <v>#REF!</v>
      </c>
      <c r="E74" s="87" t="e">
        <f>#REF!</f>
        <v>#REF!</v>
      </c>
      <c r="F74" s="87" t="e">
        <f>#REF!</f>
        <v>#REF!</v>
      </c>
      <c r="G74" s="87" t="e">
        <f>#REF!</f>
        <v>#REF!</v>
      </c>
      <c r="H74" s="87" t="e">
        <f>#REF!</f>
        <v>#REF!</v>
      </c>
      <c r="I74" s="87" t="e">
        <f>#REF!</f>
        <v>#REF!</v>
      </c>
      <c r="J74" s="36" t="s">
        <v>45</v>
      </c>
      <c r="K74" s="36" t="s">
        <v>46</v>
      </c>
      <c r="L74" s="6" t="e">
        <f>#REF!</f>
        <v>#REF!</v>
      </c>
    </row>
    <row r="75" spans="1:12" x14ac:dyDescent="0.2">
      <c r="A75" s="82">
        <v>1</v>
      </c>
      <c r="B75" s="86">
        <v>44524</v>
      </c>
      <c r="C75" s="82" t="s">
        <v>42</v>
      </c>
      <c r="D75" s="82" t="e">
        <f>VLOOKUP(E75,#REF!,2,FALSE)</f>
        <v>#REF!</v>
      </c>
      <c r="E75" s="87" t="e">
        <f>#REF!</f>
        <v>#REF!</v>
      </c>
      <c r="F75" s="87" t="e">
        <f>#REF!</f>
        <v>#REF!</v>
      </c>
      <c r="G75" s="87" t="e">
        <f>#REF!</f>
        <v>#REF!</v>
      </c>
      <c r="H75" s="87" t="e">
        <f>#REF!</f>
        <v>#REF!</v>
      </c>
      <c r="I75" s="87" t="e">
        <f>#REF!</f>
        <v>#REF!</v>
      </c>
      <c r="J75" s="36" t="s">
        <v>45</v>
      </c>
      <c r="K75" s="36" t="s">
        <v>46</v>
      </c>
      <c r="L75" s="6" t="e">
        <f>#REF!</f>
        <v>#REF!</v>
      </c>
    </row>
    <row r="76" spans="1:12" x14ac:dyDescent="0.2">
      <c r="A76" s="82">
        <v>1</v>
      </c>
      <c r="B76" s="86">
        <v>44524</v>
      </c>
      <c r="C76" s="82" t="s">
        <v>42</v>
      </c>
      <c r="D76" s="82" t="e">
        <f>VLOOKUP(E76,#REF!,2,FALSE)</f>
        <v>#REF!</v>
      </c>
      <c r="E76" s="87" t="e">
        <f>#REF!</f>
        <v>#REF!</v>
      </c>
      <c r="F76" s="87" t="e">
        <f>#REF!</f>
        <v>#REF!</v>
      </c>
      <c r="G76" s="87" t="e">
        <f>#REF!</f>
        <v>#REF!</v>
      </c>
      <c r="H76" s="87" t="e">
        <f>#REF!</f>
        <v>#REF!</v>
      </c>
      <c r="I76" s="87" t="e">
        <f>#REF!</f>
        <v>#REF!</v>
      </c>
      <c r="J76" s="36" t="s">
        <v>45</v>
      </c>
      <c r="K76" s="36" t="s">
        <v>46</v>
      </c>
      <c r="L76" s="6" t="e">
        <f>#REF!</f>
        <v>#REF!</v>
      </c>
    </row>
    <row r="77" spans="1:12" x14ac:dyDescent="0.2">
      <c r="B77" s="90"/>
      <c r="J77" s="36"/>
      <c r="K77" s="36"/>
    </row>
    <row r="78" spans="1:12" x14ac:dyDescent="0.2">
      <c r="B78" s="90"/>
      <c r="J78" s="36"/>
      <c r="K78" s="36"/>
    </row>
    <row r="79" spans="1:12" x14ac:dyDescent="0.2">
      <c r="B79" s="90"/>
      <c r="J79" s="36"/>
      <c r="K79" s="36"/>
    </row>
    <row r="80" spans="1:12" x14ac:dyDescent="0.2">
      <c r="B80" s="90"/>
      <c r="J80" s="36"/>
      <c r="K80" s="36"/>
    </row>
    <row r="81" spans="2:11" x14ac:dyDescent="0.2">
      <c r="B81" s="90"/>
      <c r="J81" s="36"/>
      <c r="K81" s="36"/>
    </row>
    <row r="82" spans="2:11" x14ac:dyDescent="0.2">
      <c r="B82" s="90"/>
      <c r="J82" s="36"/>
      <c r="K82" s="36"/>
    </row>
    <row r="83" spans="2:11" x14ac:dyDescent="0.2">
      <c r="B83" s="90"/>
      <c r="J83" s="36"/>
      <c r="K83" s="36"/>
    </row>
    <row r="84" spans="2:11" x14ac:dyDescent="0.2">
      <c r="B84" s="90"/>
      <c r="J84" s="36"/>
      <c r="K84" s="36"/>
    </row>
    <row r="85" spans="2:11" x14ac:dyDescent="0.2">
      <c r="B85" s="90"/>
      <c r="J85" s="36"/>
      <c r="K85" s="36"/>
    </row>
    <row r="86" spans="2:11" x14ac:dyDescent="0.2">
      <c r="B86" s="90"/>
      <c r="J86" s="36"/>
      <c r="K86" s="36"/>
    </row>
    <row r="87" spans="2:11" x14ac:dyDescent="0.2">
      <c r="B87" s="90"/>
      <c r="J87" s="36"/>
      <c r="K87" s="36"/>
    </row>
    <row r="88" spans="2:11" x14ac:dyDescent="0.2">
      <c r="B88" s="90"/>
      <c r="J88" s="36"/>
      <c r="K88" s="36"/>
    </row>
    <row r="89" spans="2:11" x14ac:dyDescent="0.2">
      <c r="B89" s="90"/>
      <c r="J89" s="36"/>
      <c r="K89" s="36"/>
    </row>
    <row r="90" spans="2:11" x14ac:dyDescent="0.2">
      <c r="B90" s="90"/>
      <c r="J90" s="36"/>
      <c r="K90" s="36"/>
    </row>
    <row r="91" spans="2:11" x14ac:dyDescent="0.2">
      <c r="B91" s="90"/>
      <c r="G91" s="6"/>
      <c r="J91" s="36"/>
      <c r="K91" s="36"/>
    </row>
    <row r="92" spans="2:11" x14ac:dyDescent="0.2">
      <c r="B92" s="90"/>
      <c r="G92" s="6"/>
      <c r="J92" s="36"/>
      <c r="K92" s="36"/>
    </row>
    <row r="93" spans="2:11" x14ac:dyDescent="0.2">
      <c r="B93" s="90"/>
      <c r="G93" s="6"/>
      <c r="J93" s="36"/>
      <c r="K93" s="36"/>
    </row>
    <row r="94" spans="2:11" x14ac:dyDescent="0.2">
      <c r="B94" s="90"/>
      <c r="G94" s="6"/>
      <c r="J94" s="36"/>
      <c r="K94" s="36"/>
    </row>
    <row r="95" spans="2:11" x14ac:dyDescent="0.2">
      <c r="B95" s="90"/>
      <c r="G95" s="6"/>
      <c r="J95" s="36"/>
      <c r="K95" s="36"/>
    </row>
    <row r="96" spans="2:11" x14ac:dyDescent="0.2">
      <c r="B96" s="90"/>
      <c r="G96" s="6"/>
      <c r="J96" s="36"/>
      <c r="K96" s="36"/>
    </row>
    <row r="97" spans="2:11" x14ac:dyDescent="0.2">
      <c r="B97" s="90"/>
      <c r="G97" s="6"/>
      <c r="J97" s="36"/>
      <c r="K97" s="36"/>
    </row>
    <row r="98" spans="2:11" x14ac:dyDescent="0.2">
      <c r="B98" s="90"/>
      <c r="G98" s="6"/>
      <c r="J98" s="36"/>
      <c r="K98" s="36"/>
    </row>
    <row r="99" spans="2:11" x14ac:dyDescent="0.2">
      <c r="B99" s="90"/>
      <c r="G99" s="6"/>
      <c r="J99" s="36"/>
      <c r="K99" s="36"/>
    </row>
    <row r="100" spans="2:11" x14ac:dyDescent="0.2">
      <c r="B100" s="90"/>
      <c r="G100" s="6"/>
      <c r="J100" s="36"/>
      <c r="K100" s="36"/>
    </row>
    <row r="101" spans="2:11" x14ac:dyDescent="0.2">
      <c r="B101" s="90"/>
      <c r="G101" s="6"/>
      <c r="J101" s="36"/>
      <c r="K101" s="36"/>
    </row>
    <row r="102" spans="2:11" x14ac:dyDescent="0.2">
      <c r="B102" s="90"/>
      <c r="G102" s="6"/>
      <c r="J102" s="36"/>
      <c r="K102" s="36"/>
    </row>
    <row r="103" spans="2:11" x14ac:dyDescent="0.2">
      <c r="B103" s="90"/>
      <c r="G103" s="6"/>
      <c r="J103" s="36"/>
      <c r="K103" s="36"/>
    </row>
    <row r="104" spans="2:11" x14ac:dyDescent="0.2">
      <c r="B104" s="90"/>
      <c r="G104" s="6"/>
      <c r="J104" s="36"/>
      <c r="K104" s="36"/>
    </row>
    <row r="105" spans="2:11" x14ac:dyDescent="0.2">
      <c r="B105" s="90"/>
      <c r="G105" s="6"/>
      <c r="J105" s="36"/>
      <c r="K105" s="36"/>
    </row>
    <row r="106" spans="2:11" x14ac:dyDescent="0.2">
      <c r="B106" s="90"/>
      <c r="G106" s="6"/>
      <c r="J106" s="36"/>
      <c r="K106" s="36"/>
    </row>
    <row r="107" spans="2:11" x14ac:dyDescent="0.2">
      <c r="B107" s="90"/>
      <c r="G107" s="6"/>
      <c r="J107" s="36"/>
      <c r="K107" s="36"/>
    </row>
    <row r="108" spans="2:11" x14ac:dyDescent="0.2">
      <c r="B108" s="90"/>
      <c r="G108" s="6"/>
      <c r="J108" s="36"/>
      <c r="K108" s="36"/>
    </row>
    <row r="109" spans="2:11" x14ac:dyDescent="0.2">
      <c r="B109" s="90"/>
      <c r="G109" s="6"/>
      <c r="J109" s="36"/>
      <c r="K109" s="36"/>
    </row>
    <row r="110" spans="2:11" x14ac:dyDescent="0.2">
      <c r="B110" s="90"/>
      <c r="G110" s="6"/>
      <c r="J110" s="36"/>
      <c r="K110" s="36"/>
    </row>
    <row r="111" spans="2:11" x14ac:dyDescent="0.2">
      <c r="B111" s="90"/>
      <c r="G111" s="6"/>
      <c r="J111" s="36"/>
      <c r="K111" s="36"/>
    </row>
    <row r="112" spans="2:11" x14ac:dyDescent="0.2">
      <c r="B112" s="90"/>
      <c r="G112" s="6"/>
      <c r="J112" s="36"/>
      <c r="K112" s="36"/>
    </row>
    <row r="113" spans="2:11" x14ac:dyDescent="0.2">
      <c r="B113" s="90"/>
      <c r="G113" s="6"/>
      <c r="J113" s="36"/>
      <c r="K113" s="36"/>
    </row>
    <row r="114" spans="2:11" x14ac:dyDescent="0.2">
      <c r="B114" s="90"/>
      <c r="G114" s="6"/>
      <c r="J114" s="36"/>
      <c r="K114" s="36"/>
    </row>
    <row r="115" spans="2:11" x14ac:dyDescent="0.2">
      <c r="B115" s="90"/>
      <c r="G115" s="6"/>
      <c r="J115" s="36"/>
      <c r="K115" s="36"/>
    </row>
    <row r="116" spans="2:11" x14ac:dyDescent="0.2">
      <c r="B116" s="90"/>
      <c r="G116" s="6"/>
      <c r="J116" s="36"/>
      <c r="K116" s="36"/>
    </row>
    <row r="117" spans="2:11" x14ac:dyDescent="0.2">
      <c r="B117" s="90"/>
      <c r="G117" s="6"/>
      <c r="J117" s="36"/>
      <c r="K117" s="36"/>
    </row>
    <row r="118" spans="2:11" x14ac:dyDescent="0.2">
      <c r="B118" s="90"/>
      <c r="G118" s="6"/>
      <c r="J118" s="36"/>
      <c r="K118" s="36"/>
    </row>
    <row r="119" spans="2:11" x14ac:dyDescent="0.2">
      <c r="B119" s="90"/>
      <c r="G119" s="6"/>
      <c r="J119" s="36"/>
      <c r="K119" s="36"/>
    </row>
    <row r="120" spans="2:11" x14ac:dyDescent="0.2">
      <c r="B120" s="90"/>
      <c r="G120" s="6"/>
      <c r="J120" s="36"/>
      <c r="K120" s="36"/>
    </row>
  </sheetData>
  <autoFilter ref="A1:L76" xr:uid="{719634BF-4556-4F1E-A39C-EC7EA686DEAC}"/>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6c0f5a9-fb1b-46f7-8164-1a62f2efa361">
      <Value>1</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SRO - Spreadsheet" ma:contentTypeID="0x0101006F549FC108EB7946AD527E33A0220C860066E9DD5BBB9BC542958B56204C2088FD" ma:contentTypeVersion="9" ma:contentTypeDescription="" ma:contentTypeScope="" ma:versionID="bc27f619814a5286cb8917d465f4b718">
  <xsd:schema xmlns:xsd="http://www.w3.org/2001/XMLSchema" xmlns:xs="http://www.w3.org/2001/XMLSchema" xmlns:p="http://schemas.microsoft.com/office/2006/metadata/properties" xmlns:ns2="f6c0f5a9-fb1b-46f7-8164-1a62f2efa361" xmlns:ns3="56f896cd-9252-4591-a7f5-578271a0cd53" targetNamespace="http://schemas.microsoft.com/office/2006/metadata/properties" ma:root="true" ma:fieldsID="4ee63778874b4fe88b8ad7e35c74eb59" ns2:_="" ns3:_="">
    <xsd:import namespace="f6c0f5a9-fb1b-46f7-8164-1a62f2efa361"/>
    <xsd:import namespace="56f896cd-9252-4591-a7f5-578271a0cd53"/>
    <xsd:element name="properties">
      <xsd:complexType>
        <xsd:sequence>
          <xsd:element name="documentManagement">
            <xsd:complexType>
              <xsd:all>
                <xsd:element ref="ns2:TaxCatchAll" minOccurs="0"/>
                <xsd:element ref="ns2:TaxCatchAllLabel" minOccurs="0"/>
                <xsd:element ref="ns3:_dlc_DocIdUrl" minOccurs="0"/>
                <xsd:element ref="ns3:_dlc_DocIdPersistId" minOccurs="0"/>
                <xsd:element ref="ns3: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0f5a9-fb1b-46f7-8164-1a62f2efa3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f398f92-92df-470a-bec4-2a5b5e59c115}" ma:internalName="TaxCatchAll" ma:showField="CatchAllData" ma:web="6762ae1e-4987-46ce-a953-158c71a5ae3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f398f92-92df-470a-bec4-2a5b5e59c115}" ma:internalName="TaxCatchAllLabel" ma:readOnly="true" ma:showField="CatchAllDataLabel" ma:web="6762ae1e-4987-46ce-a953-158c71a5ae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6f896cd-9252-4591-a7f5-578271a0cd53" elementFormDefault="qualified">
    <xsd:import namespace="http://schemas.microsoft.com/office/2006/documentManagement/types"/>
    <xsd:import namespace="http://schemas.microsoft.com/office/infopath/2007/PartnerControls"/>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033c51b-9e13-4064-a3ac-ab76bcc65b4f" ContentTypeId="0x0101006F549FC108EB7946AD527E33A0220C86"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45F4868-33D4-456B-9FC1-74AC1A850715}">
  <ds:schemaRefs>
    <ds:schemaRef ds:uri="http://schemas.microsoft.com/office/2006/metadata/properties"/>
    <ds:schemaRef ds:uri="f6c0f5a9-fb1b-46f7-8164-1a62f2efa361"/>
    <ds:schemaRef ds:uri="http://purl.org/dc/elements/1.1/"/>
    <ds:schemaRef ds:uri="56f896cd-9252-4591-a7f5-578271a0cd53"/>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68BDBCD2-DDFF-44B5-A910-8E7BFF589D80}">
  <ds:schemaRefs>
    <ds:schemaRef ds:uri="http://schemas.microsoft.com/sharepoint/v3/contenttype/forms"/>
  </ds:schemaRefs>
</ds:datastoreItem>
</file>

<file path=customXml/itemProps3.xml><?xml version="1.0" encoding="utf-8"?>
<ds:datastoreItem xmlns:ds="http://schemas.openxmlformats.org/officeDocument/2006/customXml" ds:itemID="{E4C4307A-7E47-44D2-835F-CD310BACE2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0f5a9-fb1b-46f7-8164-1a62f2efa361"/>
    <ds:schemaRef ds:uri="56f896cd-9252-4591-a7f5-578271a0c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48333E-6607-450F-B6D5-BC6C5E262786}">
  <ds:schemaRefs>
    <ds:schemaRef ds:uri="Microsoft.SharePoint.Taxonomy.ContentTypeSync"/>
  </ds:schemaRefs>
</ds:datastoreItem>
</file>

<file path=customXml/itemProps5.xml><?xml version="1.0" encoding="utf-8"?>
<ds:datastoreItem xmlns:ds="http://schemas.openxmlformats.org/officeDocument/2006/customXml" ds:itemID="{04EFF0B4-6122-42A2-A8AE-9ECA27EBAC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OD CPS data collection</vt:lpstr>
      <vt:lpstr>File Upload example </vt:lpstr>
      <vt:lpstr>Table example</vt:lpstr>
      <vt:lpstr>1- Instructions</vt:lpstr>
      <vt:lpstr>2- Template for Input</vt:lpstr>
      <vt:lpstr>3 - Grouping of Amendments info</vt:lpstr>
      <vt:lpstr>MS File Upload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2021-06-18T07:33:34Z</dcterms:created>
  <dcterms:modified xsi:type="dcterms:W3CDTF">2022-01-27T12:25:14Z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0x0101006F549FC108EB7946AD527E33A0220C860066E9DD5BBB9BC542958B56204C2088FD</vt:lpwstr>
  </property>
  <property fmtid="{D5CDD505-2E9C-101B-9397-08002B2CF9AE}" pid="3" name="MSIP_Label_4f0fc1b6-aa00-484c-89af-cee83a633fe4_Enabled">
    <vt:lpwstr>true</vt:lpwstr>
  </property>
  <property fmtid="{D5CDD505-2E9C-101B-9397-08002B2CF9AE}" pid="4" name="MSIP_Label_4f0fc1b6-aa00-484c-89af-cee83a633fe4_SetDate">
    <vt:lpwstr>2022-01-27T12:20:03Z</vt:lpwstr>
  </property>
  <property fmtid="{D5CDD505-2E9C-101B-9397-08002B2CF9AE}" pid="5" name="MSIP_Label_4f0fc1b6-aa00-484c-89af-cee83a633fe4_Method">
    <vt:lpwstr>Privileged</vt:lpwstr>
  </property>
  <property fmtid="{D5CDD505-2E9C-101B-9397-08002B2CF9AE}" pid="6" name="MSIP_Label_4f0fc1b6-aa00-484c-89af-cee83a633fe4_Name">
    <vt:lpwstr>4f0fc1b6-aa00-484c-89af-cee83a633fe4</vt:lpwstr>
  </property>
  <property fmtid="{D5CDD505-2E9C-101B-9397-08002B2CF9AE}" pid="7" name="MSIP_Label_4f0fc1b6-aa00-484c-89af-cee83a633fe4_SiteId">
    <vt:lpwstr>fa810b6b-7dd2-4340-934f-96091d79eacd</vt:lpwstr>
  </property>
  <property fmtid="{D5CDD505-2E9C-101B-9397-08002B2CF9AE}" pid="8" name="MSIP_Label_4f0fc1b6-aa00-484c-89af-cee83a633fe4_ActionId">
    <vt:lpwstr>e2e51fdd-79d0-4a53-9563-49bd06a80a52</vt:lpwstr>
  </property>
  <property fmtid="{D5CDD505-2E9C-101B-9397-08002B2CF9AE}" pid="9" name="MSIP_Label_4f0fc1b6-aa00-484c-89af-cee83a633fe4_ContentBits">
    <vt:lpwstr>0</vt:lpwstr>
  </property>
  <property fmtid="{D5CDD505-2E9C-101B-9397-08002B2CF9AE}" pid="10" name="Record Type">
    <vt:lpwstr>1;#General|039a3792-0c82-43f3-a689-1bfec2571e99</vt:lpwstr>
  </property>
  <property fmtid="{D5CDD505-2E9C-101B-9397-08002B2CF9AE}" pid="11" name="c4579692400644ce876cf1278b0445c5">
    <vt:lpwstr>General|039a3792-0c82-43f3-a689-1bfec2571e99</vt:lpwstr>
  </property>
</Properties>
</file>