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wyattk101\Desktop\"/>
    </mc:Choice>
  </mc:AlternateContent>
  <xr:revisionPtr revIDLastSave="0" documentId="8_{8C3D3639-B544-43F2-98C4-56540B3036A4}" xr6:coauthVersionLast="46" xr6:coauthVersionMax="46" xr10:uidLastSave="{00000000-0000-0000-0000-000000000000}"/>
  <bookViews>
    <workbookView xWindow="28680" yWindow="-120" windowWidth="29040" windowHeight="158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9" i="1" l="1"/>
  <c r="AD9" i="1" s="1"/>
  <c r="Z9" i="1"/>
  <c r="U9" i="1"/>
  <c r="O9" i="1"/>
  <c r="P9" i="1" s="1"/>
  <c r="L9" i="1"/>
  <c r="G9" i="1"/>
</calcChain>
</file>

<file path=xl/sharedStrings.xml><?xml version="1.0" encoding="utf-8"?>
<sst xmlns="http://schemas.openxmlformats.org/spreadsheetml/2006/main" count="59" uniqueCount="50">
  <si>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</si>
  <si>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</si>
  <si>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</si>
  <si>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</si>
  <si>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</si>
  <si>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</si>
  <si>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</si>
  <si>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</si>
  <si>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</si>
  <si>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</si>
  <si>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</si>
  <si>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</si>
  <si>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</si>
  <si>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</si>
  <si>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</si>
  <si>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</si>
  <si>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</si>
  <si>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</si>
  <si>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</si>
  <si>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</si>
  <si>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</si>
  <si>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</si>
  <si>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</si>
  <si>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</si>
  <si>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</si>
  <si>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</si>
  <si>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</si>
  <si>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</si>
  <si>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</si>
  <si>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</si>
  <si>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</si>
  <si>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 xml:space="preserve">Delegated grades </t>
  </si>
  <si>
    <t xml:space="preserve">SCS on standard contracts 
</t>
  </si>
  <si>
    <r>
      <rPr>
        <b/>
        <sz val="16"/>
        <color theme="1"/>
        <rFont val="Calibri"/>
        <family val="2"/>
      </rPr>
      <t xml:space="preserve">Information for SCS on </t>
    </r>
    <r>
      <rPr>
        <b/>
        <sz val="16"/>
        <color indexed="8"/>
        <rFont val="Calibri"/>
        <family val="2"/>
      </rPr>
      <t>non-standard terms</t>
    </r>
  </si>
  <si>
    <t xml:space="preserve">Comments
</t>
  </si>
  <si>
    <t>Number of SCS on non-standard performance pay terms - Headcount  
(as at 31 March 2021)</t>
  </si>
  <si>
    <t>Value of maximum end of year NCPRP paid to a member of SCS standard contract staff for 2020/21</t>
  </si>
  <si>
    <t>Value of maximum in-year NCPRP paid to a member of SCS standard contract staff in 2020/21</t>
  </si>
  <si>
    <t>Headcount 
(delegated grades as at 31 March 2021)</t>
  </si>
  <si>
    <t>Annual Paybill 
(delegated grades
for financial year 2020/21)</t>
  </si>
  <si>
    <t>Ministry of Defence</t>
  </si>
  <si>
    <t>MOD ceased paying end of year award in 2017. SCS numbers reported in this line include  those working in DSTL, DECA (Formerly DSG) and UKHO. This does not include Defence Equipment and Support (DE&amp;S) who became a Bespoke Trade Entity on 1st April 14. DE&amp;S will report seperately.</t>
  </si>
  <si>
    <t>Defence Science and Technology Laboratory</t>
  </si>
  <si>
    <t>Royal Fleet Auxiliary</t>
  </si>
  <si>
    <t>The RFA pay year is from 1 July - 30 June each year.
In 2019 Defence Ministers, the Cabinet Office, HM Treasury, Navy Command HQ and the Maritime Trade Unions agreed to the establishment of a non-consolidated, non-pensionable RFA Shared Bonus Award Scheme funded by Navy Command. The Scheme was aligned with the Financial Year (Apr – Mar) with all RFA personnel eligible to receive a share of the bonus ‘pot’, which would equate to 1.6% of the pay bill up to a maximum of £2M. It was agreed that RFA Employees would be eligible for an annual single non-consolidated, non-pensionable bonus payment dependent on factors such as attendance etc. at the end of the qualifying period ie March each year. The Scheme replaced the individual NCPR awards so no In-year awards would be made. The Scheme’s payments are made on a proportional basis related to the RFA achieving its corporate objectives, agreed with the Royal Navy Fleet Commander. For example, if only three of the five objectives are achieved, only 60% of the bonus ‘pot’ would be paid. The pot can also be apportioned and targeted to reflect the business needs of the RFA. For the 2019/20 and 2020/21 periods there were three levels of award in each year, reflecting business outputs and address retention issues. Awards to those meeting the qualifying criteria were paid to seafarers holding a Class 1 Certificate of Competence, contracted employees and Trainees. The RFA Shared Bonus is for the period 1 April - 1 March each year</t>
  </si>
  <si>
    <t>UK Hydrographic Office</t>
  </si>
  <si>
    <t>Defence Electronics and Components Agency</t>
  </si>
  <si>
    <t>DECA does not operate In Year Rewards and Non-consolidated Performance Rewards. It continues to operate a Special Bonus Award Scheme and operates an annual end of year Corporate Bonus, which is based on acheiveing a profit above plan and achieving Key Performance Indicators. 
Note:
There were 440 employees who qualified for the Corporate Bonus of £222 (which coincidentally matches the number of employees in post as at 31 March 21). Any leavers who had given 3 months service during the year qualified for pro-rata bonus payments. Payments to part time employees were also pro rata. Any in year new starters with less than 3 months service by 31 March 2021 were not eligible.  
Note:  
There were 39 employees who received a Special Bonus Award (SBA) of £100 for being qualified first aiders or Mental Health First Aiders. This is a legacy arrangement and inflates the number and percentage of employees receiving an SBA.</t>
  </si>
  <si>
    <t>Defence Equipment and Support</t>
  </si>
  <si>
    <t xml:space="preserve">DE&amp;S operates within a different context to that of many other Government Departments due to a number of pre-approved pay freedoms. The result of which is a different definition of standard vs. non-standard contracts and terms. However in order to remain consistent with the 18/19 submission, it was felt appropriate to publish the information within the standard contacts sections rather than the non-standard.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</si>
</sst>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quot;£&quot;#,##0"/>
    <numFmt numFmtId="165" formatCode="0.0%"/>
    <numFmt numFmtId="166" formatCode="_-* #,##0_-;\-* #,##0_-;_-* &quot;-&quot;??_-;_-@_-"/>
  </numFmts>
  <fonts count="14"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2">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3" fillId="0" borderId="0" applyFont="0" applyFill="0" applyBorder="0" applyAlignment="0" applyProtection="0"/>
    <xf numFmtId="0" fontId="3" fillId="0" borderId="0"/>
  </cellStyleXfs>
  <cellXfs count="55">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9"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9"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2" fillId="2" borderId="9" xfId="1" applyNumberFormat="1" applyFont="1" applyFill="1" applyBorder="1" applyAlignment="1" applyProtection="1">
      <alignment horizontal="right" vertical="top" wrapText="1"/>
    </xf>
    <xf numFmtId="0" fontId="7" fillId="0" borderId="1"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0" fillId="2" borderId="9" xfId="0" applyFill="1" applyBorder="1" applyAlignment="1" applyProtection="1">
      <alignment horizontal="right" vertical="top" wrapText="1"/>
      <protection locked="0"/>
    </xf>
    <xf numFmtId="2" fontId="2" fillId="2" borderId="9" xfId="11" applyNumberFormat="1" applyFont="1" applyFill="1" applyBorder="1" applyAlignment="1" applyProtection="1">
      <alignment wrapText="1"/>
      <protection locked="0"/>
    </xf>
    <xf numFmtId="0" fontId="13"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top"/>
    </xf>
    <xf numFmtId="0" fontId="8" fillId="0" borderId="7" xfId="0" applyFont="1" applyFill="1" applyBorder="1" applyAlignment="1" applyProtection="1">
      <alignment horizontal="center" vertical="top"/>
    </xf>
    <xf numFmtId="0" fontId="8" fillId="0" borderId="5" xfId="0" applyFont="1" applyFill="1" applyBorder="1" applyAlignment="1" applyProtection="1">
      <alignment horizontal="center" vertical="top"/>
    </xf>
    <xf numFmtId="0" fontId="4" fillId="0" borderId="1" xfId="0" applyFont="1" applyFill="1" applyBorder="1" applyAlignment="1" applyProtection="1">
      <alignment horizontal="left" wrapText="1"/>
    </xf>
    <xf numFmtId="0" fontId="4" fillId="0" borderId="8" xfId="0" applyFont="1" applyFill="1" applyBorder="1" applyAlignment="1" applyProtection="1">
      <alignment horizontal="left"/>
    </xf>
    <xf numFmtId="0" fontId="4" fillId="0" borderId="12" xfId="0" applyFont="1" applyFill="1" applyBorder="1" applyAlignment="1" applyProtection="1">
      <alignment horizontal="left"/>
    </xf>
    <xf numFmtId="0" fontId="5"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top"/>
    </xf>
    <xf numFmtId="0" fontId="7" fillId="0" borderId="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8" fillId="0" borderId="9" xfId="0" applyFont="1" applyFill="1" applyBorder="1" applyAlignment="1" applyProtection="1">
      <alignment horizontal="center" vertical="center" wrapText="1"/>
    </xf>
    <xf numFmtId="0" fontId="0" fillId="0" borderId="9" xfId="0" applyFill="1" applyBorder="1" applyAlignment="1" applyProtection="1">
      <alignment wrapText="1"/>
      <protection locked="0"/>
    </xf>
    <xf numFmtId="164" fontId="0" fillId="0" borderId="9" xfId="0" applyNumberFormat="1" applyFill="1" applyBorder="1" applyAlignment="1" applyProtection="1">
      <alignment horizontal="right" vertical="top" wrapText="1"/>
      <protection locked="0"/>
    </xf>
    <xf numFmtId="0" fontId="0" fillId="0" borderId="9" xfId="0" applyFill="1" applyBorder="1" applyAlignment="1" applyProtection="1">
      <alignment horizontal="right" vertical="top" wrapText="1"/>
      <protection locked="0"/>
    </xf>
    <xf numFmtId="165" fontId="1" fillId="0" borderId="9" xfId="1" applyNumberFormat="1" applyFont="1" applyFill="1" applyBorder="1" applyAlignment="1" applyProtection="1">
      <alignment horizontal="right" vertical="top" wrapText="1"/>
    </xf>
    <xf numFmtId="164" fontId="0" fillId="0" borderId="9" xfId="0" applyNumberFormat="1" applyFill="1" applyBorder="1" applyAlignment="1">
      <alignment horizontal="right" vertical="top" wrapText="1"/>
    </xf>
    <xf numFmtId="166" fontId="0" fillId="0" borderId="9" xfId="10" applyNumberFormat="1" applyFont="1" applyFill="1" applyBorder="1" applyAlignment="1" applyProtection="1">
      <alignment horizontal="right" vertical="top" wrapText="1"/>
      <protection locked="0"/>
    </xf>
    <xf numFmtId="9" fontId="1" fillId="0" borderId="9" xfId="1" applyFont="1" applyFill="1" applyBorder="1" applyAlignment="1" applyProtection="1">
      <alignment horizontal="right" vertical="top" wrapText="1"/>
    </xf>
    <xf numFmtId="0" fontId="0" fillId="0" borderId="9" xfId="0" applyNumberFormat="1" applyFill="1" applyBorder="1" applyAlignment="1" applyProtection="1">
      <alignment horizontal="right" vertical="top" wrapText="1"/>
      <protection locked="0"/>
    </xf>
    <xf numFmtId="0" fontId="0" fillId="0" borderId="0" xfId="0" applyFill="1" applyProtection="1">
      <protection locked="0"/>
    </xf>
    <xf numFmtId="0" fontId="0" fillId="0" borderId="9" xfId="0" applyBorder="1" applyAlignment="1" applyProtection="1">
      <alignment vertical="top" wrapText="1"/>
      <protection locked="0"/>
    </xf>
  </cellXfs>
  <cellStyles count="12">
    <cellStyle name="Comma" xfId="10"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11" xfId="11" xr:uid="{9D778183-D216-4194-BFD6-865EB3D97D61}"/>
    <cellStyle name="Percent" xfId="1" builtinId="5"/>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1" defaultTableStyle="TableStyleMedium9" defaultPivotStyle="PivotStyleMedium4">
    <tableStyle name="Invisible" pivot="0" table="0" count="0" xr9:uid="{BD511E64-C05B-4F6D-A6E6-B5F11A9DEF6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topLeftCell="K7" zoomScaleNormal="100" zoomScalePageLayoutView="125" workbookViewId="0">
      <selection activeCell="AD9" sqref="AD9"/>
    </sheetView>
  </sheetViews>
  <sheetFormatPr defaultColWidth="11" defaultRowHeight="15.5" x14ac:dyDescent="0.35"/>
  <cols>
    <col min="1" max="1" width="44.58203125" customWidth="1"/>
    <col min="2" max="2" width="52.58203125" customWidth="1"/>
    <col min="3" max="3" width="21.08203125" customWidth="1"/>
    <col min="4" max="4" width="16.58203125" customWidth="1"/>
    <col min="5" max="5" width="16.08203125" customWidth="1"/>
    <col min="6" max="6" width="18" customWidth="1"/>
    <col min="7" max="7" width="17.58203125" customWidth="1"/>
    <col min="10" max="10" width="12.08203125" bestFit="1" customWidth="1"/>
    <col min="21" max="21" width="13.08203125" customWidth="1"/>
    <col min="34" max="34" width="57" customWidth="1"/>
  </cols>
  <sheetData>
    <row r="1" spans="1:34" s="1" customFormat="1" ht="21" x14ac:dyDescent="0.35">
      <c r="A1" s="32" t="s">
        <v>29</v>
      </c>
      <c r="B1" s="32" t="s">
        <v>30</v>
      </c>
      <c r="C1" s="35" t="s">
        <v>31</v>
      </c>
      <c r="D1" s="36"/>
      <c r="E1" s="36"/>
      <c r="F1" s="36"/>
      <c r="G1" s="36"/>
      <c r="H1" s="36"/>
      <c r="I1" s="36"/>
      <c r="J1" s="36"/>
      <c r="K1" s="36"/>
      <c r="L1" s="36"/>
      <c r="M1" s="36"/>
      <c r="N1" s="36"/>
      <c r="O1" s="36"/>
      <c r="P1" s="37"/>
      <c r="Q1" s="38" t="s">
        <v>32</v>
      </c>
      <c r="R1" s="39"/>
      <c r="S1" s="39"/>
      <c r="T1" s="39"/>
      <c r="U1" s="39"/>
      <c r="V1" s="39"/>
      <c r="W1" s="39"/>
      <c r="X1" s="39"/>
      <c r="Y1" s="39"/>
      <c r="Z1" s="39"/>
      <c r="AA1" s="39"/>
      <c r="AB1" s="39"/>
      <c r="AC1" s="39"/>
      <c r="AD1" s="40"/>
      <c r="AE1" s="15" t="s">
        <v>33</v>
      </c>
      <c r="AF1" s="16"/>
      <c r="AG1" s="17"/>
      <c r="AH1" s="21" t="s">
        <v>34</v>
      </c>
    </row>
    <row r="2" spans="1:34" s="1" customFormat="1" ht="21" x14ac:dyDescent="0.35">
      <c r="A2" s="33"/>
      <c r="B2" s="33"/>
      <c r="C2" s="24" t="s">
        <v>39</v>
      </c>
      <c r="D2" s="24" t="s">
        <v>38</v>
      </c>
      <c r="E2" s="26" t="s">
        <v>0</v>
      </c>
      <c r="F2" s="27"/>
      <c r="G2" s="27"/>
      <c r="H2" s="27"/>
      <c r="I2" s="28"/>
      <c r="J2" s="29" t="s">
        <v>1</v>
      </c>
      <c r="K2" s="29"/>
      <c r="L2" s="29"/>
      <c r="M2" s="29"/>
      <c r="N2" s="30"/>
      <c r="O2" s="41" t="s">
        <v>2</v>
      </c>
      <c r="P2" s="41"/>
      <c r="Q2" s="42" t="s">
        <v>3</v>
      </c>
      <c r="R2" s="42" t="s">
        <v>4</v>
      </c>
      <c r="S2" s="44" t="s">
        <v>0</v>
      </c>
      <c r="T2" s="44"/>
      <c r="U2" s="44"/>
      <c r="V2" s="44"/>
      <c r="W2" s="44"/>
      <c r="X2" s="44" t="s">
        <v>1</v>
      </c>
      <c r="Y2" s="44"/>
      <c r="Z2" s="44"/>
      <c r="AA2" s="44"/>
      <c r="AB2" s="44"/>
      <c r="AC2" s="31" t="s">
        <v>2</v>
      </c>
      <c r="AD2" s="30"/>
      <c r="AE2" s="18"/>
      <c r="AF2" s="19"/>
      <c r="AG2" s="20"/>
      <c r="AH2" s="22"/>
    </row>
    <row r="3" spans="1:34" s="1" customFormat="1" ht="145" x14ac:dyDescent="0.35">
      <c r="A3" s="34"/>
      <c r="B3" s="34"/>
      <c r="C3" s="25"/>
      <c r="D3" s="25"/>
      <c r="E3" s="11" t="s">
        <v>5</v>
      </c>
      <c r="F3" s="11" t="s">
        <v>6</v>
      </c>
      <c r="G3" s="11" t="s">
        <v>7</v>
      </c>
      <c r="H3" s="11" t="s">
        <v>8</v>
      </c>
      <c r="I3" s="11" t="s">
        <v>9</v>
      </c>
      <c r="J3" s="11" t="s">
        <v>10</v>
      </c>
      <c r="K3" s="11" t="s">
        <v>11</v>
      </c>
      <c r="L3" s="11" t="s">
        <v>12</v>
      </c>
      <c r="M3" s="11" t="s">
        <v>13</v>
      </c>
      <c r="N3" s="11" t="s">
        <v>14</v>
      </c>
      <c r="O3" s="12" t="s">
        <v>15</v>
      </c>
      <c r="P3" s="11" t="s">
        <v>16</v>
      </c>
      <c r="Q3" s="43"/>
      <c r="R3" s="43"/>
      <c r="S3" s="11" t="s">
        <v>17</v>
      </c>
      <c r="T3" s="11" t="s">
        <v>18</v>
      </c>
      <c r="U3" s="11" t="s">
        <v>19</v>
      </c>
      <c r="V3" s="11" t="s">
        <v>37</v>
      </c>
      <c r="W3" s="11" t="s">
        <v>20</v>
      </c>
      <c r="X3" s="11" t="s">
        <v>21</v>
      </c>
      <c r="Y3" s="11" t="s">
        <v>22</v>
      </c>
      <c r="Z3" s="11" t="s">
        <v>23</v>
      </c>
      <c r="AA3" s="11" t="s">
        <v>36</v>
      </c>
      <c r="AB3" s="11" t="s">
        <v>24</v>
      </c>
      <c r="AC3" s="11" t="s">
        <v>25</v>
      </c>
      <c r="AD3" s="11" t="s">
        <v>26</v>
      </c>
      <c r="AE3" s="11" t="s">
        <v>35</v>
      </c>
      <c r="AF3" s="11" t="s">
        <v>27</v>
      </c>
      <c r="AG3" s="11" t="s">
        <v>28</v>
      </c>
      <c r="AH3" s="23"/>
    </row>
    <row r="4" spans="1:34" s="1" customFormat="1" ht="72.5" x14ac:dyDescent="0.35">
      <c r="A4" s="2" t="s">
        <v>40</v>
      </c>
      <c r="B4" s="2" t="s">
        <v>40</v>
      </c>
      <c r="C4" s="3">
        <v>1312506338.6287529</v>
      </c>
      <c r="D4" s="8">
        <v>31020</v>
      </c>
      <c r="E4" s="3">
        <v>13163334</v>
      </c>
      <c r="F4" s="8">
        <v>21224</v>
      </c>
      <c r="G4" s="5">
        <v>0.68420373952288849</v>
      </c>
      <c r="H4" s="9">
        <v>5000</v>
      </c>
      <c r="I4" s="3">
        <v>749</v>
      </c>
      <c r="J4" s="3">
        <v>0</v>
      </c>
      <c r="K4" s="13">
        <v>0</v>
      </c>
      <c r="L4" s="5">
        <v>0</v>
      </c>
      <c r="M4" s="3">
        <v>0</v>
      </c>
      <c r="N4" s="3">
        <v>0</v>
      </c>
      <c r="O4" s="6">
        <v>13163334</v>
      </c>
      <c r="P4" s="5">
        <v>1.0029158422009949E-2</v>
      </c>
      <c r="Q4" s="3">
        <v>25536252</v>
      </c>
      <c r="R4" s="4">
        <v>302</v>
      </c>
      <c r="S4" s="3">
        <v>213650</v>
      </c>
      <c r="T4" s="4">
        <v>43</v>
      </c>
      <c r="U4" s="10">
        <v>0.14238410596026491</v>
      </c>
      <c r="V4" s="3">
        <v>5000</v>
      </c>
      <c r="W4" s="3">
        <v>5000</v>
      </c>
      <c r="X4" s="3">
        <v>631240</v>
      </c>
      <c r="Y4" s="8">
        <v>75</v>
      </c>
      <c r="Z4" s="7">
        <v>0.24834437086092714</v>
      </c>
      <c r="AA4" s="3">
        <v>13000</v>
      </c>
      <c r="AB4" s="3">
        <v>8000</v>
      </c>
      <c r="AC4" s="6">
        <v>844890</v>
      </c>
      <c r="AD4" s="5">
        <v>3.3085904697369058E-2</v>
      </c>
      <c r="AE4" s="4">
        <v>1</v>
      </c>
      <c r="AF4" s="3">
        <v>18750</v>
      </c>
      <c r="AG4" s="3">
        <v>18750</v>
      </c>
      <c r="AH4" s="14" t="s">
        <v>41</v>
      </c>
    </row>
    <row r="5" spans="1:34" s="1" customFormat="1" x14ac:dyDescent="0.35">
      <c r="A5" s="2" t="s">
        <v>40</v>
      </c>
      <c r="B5" s="2" t="s">
        <v>42</v>
      </c>
      <c r="C5" s="3">
        <v>274058576.20999998</v>
      </c>
      <c r="D5" s="8">
        <v>4615</v>
      </c>
      <c r="E5" s="3">
        <v>3227841.03</v>
      </c>
      <c r="F5" s="8">
        <v>4266</v>
      </c>
      <c r="G5" s="5">
        <v>0.92437703141928496</v>
      </c>
      <c r="H5" s="9">
        <v>2250</v>
      </c>
      <c r="I5" s="3">
        <v>250</v>
      </c>
      <c r="J5" s="3">
        <v>0</v>
      </c>
      <c r="K5" s="13">
        <v>0</v>
      </c>
      <c r="L5" s="5">
        <v>0</v>
      </c>
      <c r="M5" s="3">
        <v>0</v>
      </c>
      <c r="N5" s="3">
        <v>0</v>
      </c>
      <c r="O5" s="6">
        <v>3227841.03</v>
      </c>
      <c r="P5" s="5">
        <v>1.1777923809713717E-2</v>
      </c>
      <c r="Q5" s="3"/>
      <c r="R5" s="4"/>
      <c r="S5" s="3"/>
      <c r="T5" s="4"/>
      <c r="U5" s="10"/>
      <c r="V5" s="3"/>
      <c r="W5" s="3"/>
      <c r="X5" s="3"/>
      <c r="Y5" s="8"/>
      <c r="Z5" s="7"/>
      <c r="AA5" s="3"/>
      <c r="AB5" s="3"/>
      <c r="AC5" s="6"/>
      <c r="AD5" s="5"/>
      <c r="AE5" s="4"/>
      <c r="AF5" s="3"/>
      <c r="AG5" s="3"/>
      <c r="AH5" s="2"/>
    </row>
    <row r="6" spans="1:34" s="1" customFormat="1" ht="372" x14ac:dyDescent="0.35">
      <c r="A6" s="2" t="s">
        <v>40</v>
      </c>
      <c r="B6" s="2" t="s">
        <v>43</v>
      </c>
      <c r="C6" s="3">
        <v>97093490</v>
      </c>
      <c r="D6" s="8">
        <v>1854</v>
      </c>
      <c r="E6" s="3"/>
      <c r="F6" s="8"/>
      <c r="G6" s="5"/>
      <c r="H6" s="9"/>
      <c r="I6" s="3"/>
      <c r="J6" s="3">
        <v>1630300</v>
      </c>
      <c r="K6" s="8">
        <v>1717</v>
      </c>
      <c r="L6" s="5">
        <v>0.9261057173678533</v>
      </c>
      <c r="M6" s="3">
        <v>1250</v>
      </c>
      <c r="N6" s="3">
        <v>1000</v>
      </c>
      <c r="O6" s="6"/>
      <c r="P6" s="5">
        <v>1.6791033054842298E-2</v>
      </c>
      <c r="Q6" s="3"/>
      <c r="R6" s="4"/>
      <c r="S6" s="3"/>
      <c r="T6" s="4"/>
      <c r="U6" s="10"/>
      <c r="V6" s="3"/>
      <c r="W6" s="3"/>
      <c r="X6" s="3"/>
      <c r="Y6" s="8"/>
      <c r="Z6" s="7"/>
      <c r="AA6" s="3"/>
      <c r="AB6" s="3"/>
      <c r="AC6" s="6"/>
      <c r="AD6" s="5"/>
      <c r="AE6" s="4"/>
      <c r="AF6" s="3"/>
      <c r="AG6" s="3"/>
      <c r="AH6" s="2" t="s">
        <v>44</v>
      </c>
    </row>
    <row r="7" spans="1:34" s="1" customFormat="1" x14ac:dyDescent="0.35">
      <c r="A7" s="2" t="s">
        <v>40</v>
      </c>
      <c r="B7" s="2" t="s">
        <v>45</v>
      </c>
      <c r="C7" s="3">
        <v>40672882.579999998</v>
      </c>
      <c r="D7" s="8">
        <v>836</v>
      </c>
      <c r="E7" s="3">
        <v>32080</v>
      </c>
      <c r="F7" s="8">
        <v>67</v>
      </c>
      <c r="G7" s="5">
        <v>8.0143540669856461E-2</v>
      </c>
      <c r="H7" s="9">
        <v>1180</v>
      </c>
      <c r="I7" s="3">
        <v>500</v>
      </c>
      <c r="J7" s="3">
        <v>592582</v>
      </c>
      <c r="K7" s="8">
        <v>811</v>
      </c>
      <c r="L7" s="5">
        <v>0.97009569377990434</v>
      </c>
      <c r="M7" s="3">
        <v>788</v>
      </c>
      <c r="N7" s="3">
        <v>788</v>
      </c>
      <c r="O7" s="6">
        <v>624662</v>
      </c>
      <c r="P7" s="5">
        <v>1.5358193478697865E-2</v>
      </c>
      <c r="Q7" s="3"/>
      <c r="R7" s="4"/>
      <c r="S7" s="3"/>
      <c r="T7" s="4"/>
      <c r="U7" s="10"/>
      <c r="V7" s="3"/>
      <c r="W7" s="3"/>
      <c r="X7" s="3"/>
      <c r="Y7" s="8"/>
      <c r="Z7" s="7"/>
      <c r="AA7" s="3"/>
      <c r="AB7" s="3"/>
      <c r="AC7" s="6"/>
      <c r="AD7" s="5"/>
      <c r="AE7" s="4"/>
      <c r="AF7" s="3"/>
      <c r="AG7" s="3"/>
      <c r="AH7" s="2"/>
    </row>
    <row r="8" spans="1:34" s="1" customFormat="1" ht="310" x14ac:dyDescent="0.35">
      <c r="A8" s="2" t="s">
        <v>40</v>
      </c>
      <c r="B8" s="2" t="s">
        <v>46</v>
      </c>
      <c r="C8" s="3">
        <v>17484962.07</v>
      </c>
      <c r="D8" s="8">
        <v>440</v>
      </c>
      <c r="E8" s="3">
        <v>35167</v>
      </c>
      <c r="F8" s="8">
        <v>80</v>
      </c>
      <c r="G8" s="5">
        <v>0.18181818181818182</v>
      </c>
      <c r="H8" s="9">
        <v>2000</v>
      </c>
      <c r="I8" s="3">
        <v>100</v>
      </c>
      <c r="J8" s="3">
        <v>90613.86</v>
      </c>
      <c r="K8" s="8">
        <v>440</v>
      </c>
      <c r="L8" s="5">
        <v>1</v>
      </c>
      <c r="M8" s="3">
        <v>222</v>
      </c>
      <c r="N8" s="3"/>
      <c r="O8" s="6">
        <v>125780.86</v>
      </c>
      <c r="P8" s="5">
        <v>7.1936592997138829E-3</v>
      </c>
      <c r="Q8" s="3"/>
      <c r="R8" s="4"/>
      <c r="S8" s="3"/>
      <c r="T8" s="4"/>
      <c r="U8" s="10"/>
      <c r="V8" s="3"/>
      <c r="W8" s="3"/>
      <c r="X8" s="3"/>
      <c r="Y8" s="8"/>
      <c r="Z8" s="7"/>
      <c r="AA8" s="3"/>
      <c r="AB8" s="3"/>
      <c r="AC8" s="6"/>
      <c r="AD8" s="5"/>
      <c r="AE8" s="4"/>
      <c r="AF8" s="3"/>
      <c r="AG8" s="3"/>
      <c r="AH8" s="2" t="s">
        <v>47</v>
      </c>
    </row>
    <row r="9" spans="1:34" s="53" customFormat="1" ht="108.5" x14ac:dyDescent="0.35">
      <c r="A9" s="45" t="s">
        <v>40</v>
      </c>
      <c r="B9" s="45" t="s">
        <v>48</v>
      </c>
      <c r="C9" s="46">
        <v>524521847.55006605</v>
      </c>
      <c r="D9" s="47">
        <v>10257</v>
      </c>
      <c r="E9" s="46">
        <v>3134249</v>
      </c>
      <c r="F9" s="47">
        <v>5790</v>
      </c>
      <c r="G9" s="48">
        <f t="shared" ref="G9" si="0">F9/D9</f>
        <v>0.56449254167885343</v>
      </c>
      <c r="H9" s="46">
        <v>3000</v>
      </c>
      <c r="I9" s="46">
        <v>300</v>
      </c>
      <c r="J9" s="46">
        <v>11476475</v>
      </c>
      <c r="K9" s="47">
        <v>9176</v>
      </c>
      <c r="L9" s="48">
        <f t="shared" ref="L9" si="1">K9/D9</f>
        <v>0.89460856000779954</v>
      </c>
      <c r="M9" s="46">
        <v>7914</v>
      </c>
      <c r="N9" s="46">
        <v>1070</v>
      </c>
      <c r="O9" s="49">
        <f t="shared" ref="O9" si="2">SUM(J9,E9)</f>
        <v>14610724</v>
      </c>
      <c r="P9" s="48">
        <f t="shared" ref="P9" si="3">O9/C9</f>
        <v>2.7855320170634825E-2</v>
      </c>
      <c r="Q9" s="46">
        <v>16646658.280000009</v>
      </c>
      <c r="R9" s="47">
        <v>109</v>
      </c>
      <c r="S9" s="46">
        <v>15300</v>
      </c>
      <c r="T9" s="47">
        <v>13</v>
      </c>
      <c r="U9" s="48">
        <f t="shared" ref="U9" si="4">T9/R9</f>
        <v>0.11926605504587157</v>
      </c>
      <c r="V9" s="46">
        <v>2000</v>
      </c>
      <c r="W9" s="46">
        <v>800</v>
      </c>
      <c r="X9" s="46">
        <v>1014103</v>
      </c>
      <c r="Y9" s="50">
        <v>104</v>
      </c>
      <c r="Z9" s="51">
        <f t="shared" ref="Z9" si="5">Y9/R9</f>
        <v>0.95412844036697253</v>
      </c>
      <c r="AA9" s="46">
        <v>33131</v>
      </c>
      <c r="AB9" s="46">
        <v>7524.5</v>
      </c>
      <c r="AC9" s="49">
        <f>X9+S9</f>
        <v>1029403</v>
      </c>
      <c r="AD9" s="48">
        <f>AC9/Q9</f>
        <v>6.1838417217752815E-2</v>
      </c>
      <c r="AE9" s="52"/>
      <c r="AF9" s="46"/>
      <c r="AG9" s="46"/>
      <c r="AH9" s="54" t="s">
        <v>49</v>
      </c>
    </row>
    <row r="10" spans="1:34" s="1" customFormat="1" x14ac:dyDescent="0.35">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4" s="1" customFormat="1" x14ac:dyDescent="0.35">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4" s="1" customFormat="1" x14ac:dyDescent="0.35">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4" s="1" customFormat="1" x14ac:dyDescent="0.35">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4" s="1" customFormat="1" x14ac:dyDescent="0.3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x14ac:dyDescent="0.3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x14ac:dyDescent="0.3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x14ac:dyDescent="0.3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x14ac:dyDescent="0.3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x14ac:dyDescent="0.3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x14ac:dyDescent="0.3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x14ac:dyDescent="0.3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x14ac:dyDescent="0.3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x14ac:dyDescent="0.3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x14ac:dyDescent="0.3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x14ac:dyDescent="0.3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x14ac:dyDescent="0.3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x14ac:dyDescent="0.3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x14ac:dyDescent="0.3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x14ac:dyDescent="0.3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x14ac:dyDescent="0.3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x14ac:dyDescent="0.3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x14ac:dyDescent="0.3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x14ac:dyDescent="0.3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x14ac:dyDescent="0.3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x14ac:dyDescent="0.3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x14ac:dyDescent="0.3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x14ac:dyDescent="0.3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x14ac:dyDescent="0.3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x14ac:dyDescent="0.3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x14ac:dyDescent="0.3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x14ac:dyDescent="0.3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x14ac:dyDescent="0.3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x14ac:dyDescent="0.3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x14ac:dyDescent="0.3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x14ac:dyDescent="0.3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x14ac:dyDescent="0.3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x14ac:dyDescent="0.3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x14ac:dyDescent="0.3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x14ac:dyDescent="0.3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x14ac:dyDescent="0.3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x14ac:dyDescent="0.3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x14ac:dyDescent="0.3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x14ac:dyDescent="0.3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x14ac:dyDescent="0.3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x14ac:dyDescent="0.3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x14ac:dyDescent="0.3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x14ac:dyDescent="0.3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x14ac:dyDescent="0.3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x14ac:dyDescent="0.3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x14ac:dyDescent="0.3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x14ac:dyDescent="0.3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x14ac:dyDescent="0.3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x14ac:dyDescent="0.3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x14ac:dyDescent="0.3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x14ac:dyDescent="0.3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x14ac:dyDescent="0.3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x14ac:dyDescent="0.3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x14ac:dyDescent="0.3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x14ac:dyDescent="0.3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x14ac:dyDescent="0.3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x14ac:dyDescent="0.3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x14ac:dyDescent="0.3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x14ac:dyDescent="0.3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x14ac:dyDescent="0.3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x14ac:dyDescent="0.3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x14ac:dyDescent="0.3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x14ac:dyDescent="0.3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x14ac:dyDescent="0.3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x14ac:dyDescent="0.3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x14ac:dyDescent="0.3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x14ac:dyDescent="0.3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x14ac:dyDescent="0.3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x14ac:dyDescent="0.3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x14ac:dyDescent="0.3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x14ac:dyDescent="0.3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x14ac:dyDescent="0.3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x14ac:dyDescent="0.3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x14ac:dyDescent="0.3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x14ac:dyDescent="0.3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x14ac:dyDescent="0.3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x14ac:dyDescent="0.3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x14ac:dyDescent="0.3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x14ac:dyDescent="0.3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x14ac:dyDescent="0.3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x14ac:dyDescent="0.3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x14ac:dyDescent="0.3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x14ac:dyDescent="0.3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x14ac:dyDescent="0.3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x14ac:dyDescent="0.3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x14ac:dyDescent="0.3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x14ac:dyDescent="0.3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x14ac:dyDescent="0.3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x14ac:dyDescent="0.3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6">
    <mergeCell ref="A1:A3"/>
    <mergeCell ref="B1:B3"/>
    <mergeCell ref="C1:P1"/>
    <mergeCell ref="Q1:AD1"/>
    <mergeCell ref="O2:P2"/>
    <mergeCell ref="Q2:Q3"/>
    <mergeCell ref="R2:R3"/>
    <mergeCell ref="S2:W2"/>
    <mergeCell ref="X2:AB2"/>
    <mergeCell ref="AE1:AG2"/>
    <mergeCell ref="AH1:AH3"/>
    <mergeCell ref="C2:C3"/>
    <mergeCell ref="D2:D3"/>
    <mergeCell ref="E2:I2"/>
    <mergeCell ref="J2:N2"/>
    <mergeCell ref="AC2:AD2"/>
  </mergeCells>
  <conditionalFormatting sqref="G9">
    <cfRule type="expression" dxfId="6" priority="5" stopIfTrue="1">
      <formula>OR(ISBLANK(F9), ISBLANK(D9))</formula>
    </cfRule>
  </conditionalFormatting>
  <conditionalFormatting sqref="L9">
    <cfRule type="expression" dxfId="5" priority="4" stopIfTrue="1">
      <formula>OR(ISBLANK(K9), ISBLANK(D9))</formula>
    </cfRule>
  </conditionalFormatting>
  <conditionalFormatting sqref="O9">
    <cfRule type="expression" dxfId="4" priority="3" stopIfTrue="1">
      <formula>OR(ISBLANK(E9), ISBLANK(J9))</formula>
    </cfRule>
  </conditionalFormatting>
  <conditionalFormatting sqref="P9">
    <cfRule type="expression" dxfId="3" priority="2" stopIfTrue="1">
      <formula>OR(ISBLANK(C9), ISBLANK(O9))</formula>
    </cfRule>
  </conditionalFormatting>
  <conditionalFormatting sqref="AC9">
    <cfRule type="expression" dxfId="2" priority="1" stopIfTrue="1">
      <formula>OR(ISBLANK(T9), ISBLANK(#REF!))</formula>
    </cfRule>
  </conditionalFormatting>
  <conditionalFormatting sqref="U9 Z9">
    <cfRule type="expression" dxfId="1" priority="6" stopIfTrue="1">
      <formula>OR(ISBLANK(T9), ISBLANK(R9))</formula>
    </cfRule>
  </conditionalFormatting>
  <conditionalFormatting sqref="AD9">
    <cfRule type="expression" dxfId="0" priority="7" stopIfTrue="1">
      <formula>OR(ISBLANK(S9), ISBLANK(AC9))</formula>
    </cfRule>
  </conditionalFormatting>
  <dataValidations count="2">
    <dataValidation type="list" allowBlank="1" showInputMessage="1" showErrorMessage="1" sqref="B4:B5 B7 B9" xr:uid="{A4342DCD-0EC4-4573-A2A0-8334946D0FD6}">
      <formula1>INDIRECT("Organisation")</formula1>
    </dataValidation>
    <dataValidation type="list" allowBlank="1" showInputMessage="1" showErrorMessage="1" sqref="A4:A9" xr:uid="{CB89E6C3-3A6D-474E-BA5D-E2DB76608C2A}">
      <formula1>INDIRECT("MainDepartment")</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Wyatt, Kayleigh Miss (DES HR-COE P&amp;R-Reward3)</cp:lastModifiedBy>
  <dcterms:created xsi:type="dcterms:W3CDTF">2018-04-01T13:20:09Z</dcterms:created>
  <dcterms:modified xsi:type="dcterms:W3CDTF">2022-01-26T11:13:27Z</dcterms:modified>
</cp:coreProperties>
</file>