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1BB746D8-82B1-4E78-BF43-35CA235567EC}" xr6:coauthVersionLast="47" xr6:coauthVersionMax="47" xr10:uidLastSave="{00000000-0000-0000-0000-000000000000}"/>
  <bookViews>
    <workbookView xWindow="44880" yWindow="-120" windowWidth="29040" windowHeight="15840" activeTab="1" xr2:uid="{00000000-000D-0000-FFFF-FFFF00000000}"/>
  </bookViews>
  <sheets>
    <sheet name="Front cover" sheetId="4" r:id="rId1"/>
    <sheet name="Summary" sheetId="1" r:id="rId2"/>
    <sheet name="Total Departmental Spending " sheetId="3" r:id="rId3"/>
    <sheet name="Core Table Administ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2" l="1"/>
  <c r="E22" i="2"/>
  <c r="D22" i="2"/>
  <c r="C22" i="2"/>
  <c r="B22" i="2"/>
  <c r="B53" i="3" l="1"/>
  <c r="B31" i="3" l="1"/>
  <c r="E129" i="3" l="1"/>
  <c r="E27" i="1" l="1"/>
  <c r="D27" i="1"/>
  <c r="C27" i="1"/>
  <c r="B27" i="1"/>
  <c r="F27" i="1"/>
  <c r="F31" i="3" l="1"/>
  <c r="D31" i="3"/>
  <c r="D18" i="1" l="1"/>
  <c r="F18" i="1"/>
  <c r="B129" i="3" l="1"/>
  <c r="B23" i="1" s="1"/>
  <c r="C129" i="3"/>
  <c r="C23" i="1" s="1"/>
  <c r="D129" i="3"/>
  <c r="D23" i="1" s="1"/>
  <c r="E23" i="1"/>
  <c r="F129" i="3"/>
  <c r="F23" i="1" s="1"/>
  <c r="B111" i="3" l="1"/>
  <c r="C111" i="3"/>
  <c r="D111" i="3"/>
  <c r="E111" i="3"/>
  <c r="F111" i="3"/>
  <c r="F31" i="1" s="1"/>
  <c r="B59" i="3"/>
  <c r="C59" i="3"/>
  <c r="D59" i="3"/>
  <c r="E59" i="3"/>
  <c r="F59" i="3"/>
  <c r="F32" i="1" s="1"/>
  <c r="C31" i="3"/>
  <c r="E31" i="3"/>
  <c r="E31" i="1" l="1"/>
  <c r="E18" i="1"/>
  <c r="B32" i="1"/>
  <c r="B19" i="1"/>
  <c r="D134" i="3"/>
  <c r="D22" i="1"/>
  <c r="D25" i="1" s="1"/>
  <c r="D31" i="1"/>
  <c r="E81" i="3"/>
  <c r="E32" i="1"/>
  <c r="E19" i="1"/>
  <c r="B134" i="3"/>
  <c r="B22" i="1"/>
  <c r="B25" i="1" s="1"/>
  <c r="F19" i="1"/>
  <c r="F21" i="1" s="1"/>
  <c r="C31" i="1"/>
  <c r="C18" i="1"/>
  <c r="C134" i="3"/>
  <c r="C22" i="1"/>
  <c r="C25" i="1" s="1"/>
  <c r="B31" i="1"/>
  <c r="B18" i="1"/>
  <c r="D32" i="1"/>
  <c r="D19" i="1"/>
  <c r="D21" i="1" s="1"/>
  <c r="F134" i="3"/>
  <c r="F22" i="1"/>
  <c r="F25" i="1" s="1"/>
  <c r="C32" i="1"/>
  <c r="C19" i="1"/>
  <c r="E134" i="3"/>
  <c r="E22" i="1"/>
  <c r="E25" i="1" s="1"/>
  <c r="C81" i="3"/>
  <c r="D81" i="3"/>
  <c r="F81" i="3"/>
  <c r="B81" i="3"/>
  <c r="B21" i="1" l="1"/>
  <c r="C21" i="1"/>
  <c r="C26" i="1" s="1"/>
  <c r="C29" i="1" s="1"/>
  <c r="D26" i="1"/>
  <c r="D29" i="1" s="1"/>
  <c r="E21" i="1"/>
  <c r="E26" i="1" s="1"/>
  <c r="E29" i="1" s="1"/>
  <c r="B26" i="1"/>
  <c r="B29" i="1" s="1"/>
  <c r="F26" i="1"/>
  <c r="F29" i="1" s="1"/>
</calcChain>
</file>

<file path=xl/sharedStrings.xml><?xml version="1.0" encoding="utf-8"?>
<sst xmlns="http://schemas.openxmlformats.org/spreadsheetml/2006/main" count="235" uniqueCount="108">
  <si>
    <t>Summary</t>
  </si>
  <si>
    <t>2016-17</t>
  </si>
  <si>
    <t>2017-18</t>
  </si>
  <si>
    <t>2018-19</t>
  </si>
  <si>
    <t>2019-20</t>
  </si>
  <si>
    <t>Outturn</t>
  </si>
  <si>
    <t>£m</t>
  </si>
  <si>
    <t>Resource DEL</t>
  </si>
  <si>
    <t>Resource AME</t>
  </si>
  <si>
    <t>Capital DEL</t>
  </si>
  <si>
    <t>Capital AME</t>
  </si>
  <si>
    <t>Less depreciation</t>
  </si>
  <si>
    <t xml:space="preserve">DEPARTMENT FOR EDUCATION </t>
  </si>
  <si>
    <t xml:space="preserve"> </t>
  </si>
  <si>
    <t>Activities to Support all Functions</t>
  </si>
  <si>
    <t>Standards and Testing Agency</t>
  </si>
  <si>
    <t>Higher Education (ALB) (net)</t>
  </si>
  <si>
    <t>Further Education (ALB) (net)</t>
  </si>
  <si>
    <t>Total administration budget</t>
  </si>
  <si>
    <t>Of which:</t>
  </si>
  <si>
    <t>Staff costs</t>
  </si>
  <si>
    <t>Purchase of goods and services</t>
  </si>
  <si>
    <t>Income from sales of goods and services</t>
  </si>
  <si>
    <t>Current grants to local government (net)</t>
  </si>
  <si>
    <t>Current grants to persons and non-profit bodies (net)</t>
  </si>
  <si>
    <t>Current grants abroad (net)</t>
  </si>
  <si>
    <t>Rentals</t>
  </si>
  <si>
    <t>Depreciation</t>
  </si>
  <si>
    <t>Change in pension scheme liabilities</t>
  </si>
  <si>
    <t>Other resource</t>
  </si>
  <si>
    <t>`</t>
  </si>
  <si>
    <t>School Infrastructure and Funding of Education (Department)</t>
  </si>
  <si>
    <t xml:space="preserve">Education Standards, Curriculum and Qualifications (Department) </t>
  </si>
  <si>
    <t>Grants to Academies via ESFA</t>
  </si>
  <si>
    <t>Higher Education</t>
  </si>
  <si>
    <t>Further Education</t>
  </si>
  <si>
    <t>Subsidies to private sector companies</t>
  </si>
  <si>
    <t>Subsidies to public corporations</t>
  </si>
  <si>
    <t>Take up of provisions</t>
  </si>
  <si>
    <t>Activities to Support all Functions (Department)</t>
  </si>
  <si>
    <t>Activities to Support all Functions (ALB)</t>
  </si>
  <si>
    <t>Higher Education AME</t>
  </si>
  <si>
    <t>Further Education AME</t>
  </si>
  <si>
    <t>Higher Education (ALB) (net) AME</t>
  </si>
  <si>
    <t xml:space="preserve">Take up of provisions   </t>
  </si>
  <si>
    <t>Unwinding of the discount rate on pension scheme liabilities</t>
  </si>
  <si>
    <t>National College for Teaching and Leadership</t>
  </si>
  <si>
    <t>Capital support for local government (net)</t>
  </si>
  <si>
    <t>Capital grants to persons &amp; non-profit bodies (net)</t>
  </si>
  <si>
    <t>Capital grants to private sector companies (net)</t>
  </si>
  <si>
    <t>Purchase of assets</t>
  </si>
  <si>
    <t>Income from sales of assets</t>
  </si>
  <si>
    <t>Net lending to the private sector and abroad</t>
  </si>
  <si>
    <t>Other capital</t>
  </si>
  <si>
    <t>Resource spending</t>
  </si>
  <si>
    <t>Capital spending</t>
  </si>
  <si>
    <t>Teaching Regulation Agency</t>
  </si>
  <si>
    <t>Table 2: Administration costs</t>
  </si>
  <si>
    <t>Table 2 – Administration Budgets, which ensures that there is continued visibility around administration spend</t>
  </si>
  <si>
    <t>Total DEL</t>
  </si>
  <si>
    <t>Total AME</t>
  </si>
  <si>
    <t>Release of provisions</t>
  </si>
  <si>
    <t>Early Years and Schools (Department)</t>
  </si>
  <si>
    <t>Social Care, Mobility and Disadvantage (Department)</t>
  </si>
  <si>
    <t xml:space="preserve">Executive Agencies </t>
  </si>
  <si>
    <t>Annex C - Data tables</t>
  </si>
  <si>
    <t>Table 1: Total Departmental Group spending</t>
  </si>
  <si>
    <t>Total resource</t>
  </si>
  <si>
    <t>Total Departmental spending</t>
  </si>
  <si>
    <t>Early Years and Schools (ALB) (net)</t>
  </si>
  <si>
    <t>School Infrastructure and Funding of Education (ALB) (net)</t>
  </si>
  <si>
    <t>Social Care, Mobility and Disadvantage (ALB) (net)</t>
  </si>
  <si>
    <t>2020-21</t>
  </si>
  <si>
    <t>Table 1 – Public Spending, which provides a summary of departmental net expenditure using the same headings as voted within the Estimate and as such gives transparency of spend against the Estimate</t>
  </si>
  <si>
    <t>Total Departmental Group spending is the sum of the resource budget and the capital budget less depreciation. Similarly, total DEL is the sum of the resource DEL budget and capital DEL budget less depreciation, and total AME is the sum of resource AME budget and capital AME budget less depreciation in AME. </t>
  </si>
  <si>
    <t>Depreciation in the table above also includes amortisation, impairment and revaluation. Pension schemes report under IAS 19, the pension figures include cash payments and contributions received, as well as certain non-cash items.</t>
  </si>
  <si>
    <t xml:space="preserve">Education and Skills Funding Agency </t>
  </si>
  <si>
    <t>Education Funding Agency</t>
  </si>
  <si>
    <t xml:space="preserve">Skills Funding Agency </t>
  </si>
  <si>
    <t>Grants to Local Authority Schools via ESFA</t>
  </si>
  <si>
    <t xml:space="preserve">Education Funding Agency </t>
  </si>
  <si>
    <t>Common Core Tables in support of the Annual Report and Accounts 2020-21</t>
  </si>
  <si>
    <t xml:space="preserve">In accordance with PES (2020) 01 section 14, this schedule supports the following: </t>
  </si>
  <si>
    <t>(Restated)</t>
  </si>
  <si>
    <t>Current grants to central government (net)</t>
  </si>
  <si>
    <t>Student loan impairment</t>
  </si>
  <si>
    <t>Total capital DEL</t>
  </si>
  <si>
    <t>Total resource budget</t>
  </si>
  <si>
    <t>Total resource AME</t>
  </si>
  <si>
    <t>Total resource DEL</t>
  </si>
  <si>
    <t>Total capital</t>
  </si>
  <si>
    <t>Capital support for central government (net)</t>
  </si>
  <si>
    <t>Total capital AME</t>
  </si>
  <si>
    <t>Total capital budget</t>
  </si>
  <si>
    <t>Total Departmental staff costs within the table above differs from those published elsewhere in this ARA, because staff costs above include early departure costs and lump sum payments that have been presented elsewhere in the Accountability Report.</t>
  </si>
  <si>
    <t>Levies, licences and regulatory fee income</t>
  </si>
  <si>
    <t>The Core Tables represent expenditure for resource and capital, set for each year in the Spending Review process (amended to incorporate transfers of functions to other government departments as they have arisen). These tables are not reported on the same basis as the ﬁnancial statements disclosures, with differing categories and headings based on the Department’s Estimates allocation of activities and budgeting not financial reporting terms. The Core Tables are produced automatically from the HMT system (Online System for Central Accounting and Reporting (OSCAR)) which is used by all central government departments to record their spending and plans. At 31 March 2021, OSCAR reﬂects the position agreed at 2020 Budget. This won’t match the outturn in previous years’ ﬁnancial statements and some spending may also appear on different lines, this may frequently result in restatement of the previous years’ Core Table ﬁgures.</t>
  </si>
  <si>
    <t>Profit/loss on disposal of assets</t>
  </si>
  <si>
    <t>Interest payable to private sector</t>
  </si>
  <si>
    <t>Impairment</t>
  </si>
  <si>
    <t>Fees and charges</t>
  </si>
  <si>
    <t>Interest payable to private sector (net)</t>
  </si>
  <si>
    <t>Profit/loss on disposal of assets (net)</t>
  </si>
  <si>
    <t xml:space="preserve">The ESFA became operational on 1 April 2017 following the merger of the Education Funding Agency and the Skills Funding Agency.  The ESFA budget is the aggregate of the two former bodies.  Following a 2019-20 structural change within the Department, the former Schools Infrastructure and Funding and the former Education Standards, Curriculum and Qualifications line have been replaced by a new Estimates line - Early Years and Schools.  As a result, outturn prior to either change has been presented against the original Estimate lines with post-change outturn and plans balances presented under the revised name.  </t>
  </si>
  <si>
    <t>Total Departmental revenue and capital costs within the table above differ from those published elsewhere in this ARA due to differences in compilation methodology between these core tables and this ARA.</t>
  </si>
  <si>
    <t>Total Departmental provisions within the table differ from those published elsewhere in this ARA, because the balances in the table above include costs arising from an NDPB pension scheme, which have been presented differently elsewhere in this ARA.</t>
  </si>
  <si>
    <t>Unwinding of discount on provisions</t>
  </si>
  <si>
    <t>Spending reported for 2019-20 has been restated to reflect the student loan capitalised interest error described in 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</si>
</sst>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 ;\(#,##0\);\ \-\ "/>
    <numFmt numFmtId="167" formatCode="#,##0.0\ ;\(#,##0.0\);\ \-\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i/>
      <sz val="12"/>
      <color theme="1"/>
      <name val="Arial"/>
      <family val="2"/>
    </font>
    <font>
      <sz val="8"/>
      <name val="Calibri"/>
      <family val="2"/>
      <scheme val="minor"/>
    </font>
    <font>
      <sz val="12"/>
      <color theme="1"/>
      <name val="Times New Roman"/>
      <family val="1"/>
    </font>
    <font>
      <b/>
      <sz val="12"/>
      <name val="Arial"/>
      <family val="2"/>
    </font>
    <font>
      <sz val="1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rgb="FF004751"/>
      </bottom>
      <diagonal/>
    </border>
    <border>
      <left/>
      <right/>
      <top style="thin">
        <color rgb="FF004751"/>
      </top>
      <bottom style="thin">
        <color rgb="FF00475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004751"/>
      </bottom>
      <diagonal/>
    </border>
    <border>
      <left/>
      <right style="medium">
        <color indexed="64"/>
      </right>
      <top style="thin">
        <color rgb="FF004751"/>
      </top>
      <bottom style="thin">
        <color rgb="FF00475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4751"/>
      </right>
      <top style="thin">
        <color rgb="FF004751"/>
      </top>
      <bottom style="thin">
        <color indexed="64"/>
      </bottom>
      <diagonal/>
    </border>
    <border>
      <left/>
      <right/>
      <top style="thin">
        <color rgb="FF004751"/>
      </top>
      <bottom style="medium">
        <color indexed="64"/>
      </bottom>
      <diagonal/>
    </border>
    <border>
      <left/>
      <right style="medium">
        <color rgb="FF004751"/>
      </right>
      <top style="thin">
        <color rgb="FF004751"/>
      </top>
      <bottom style="medium">
        <color indexed="64"/>
      </bottom>
      <diagonal/>
    </border>
    <border>
      <left/>
      <right/>
      <top style="thin">
        <color rgb="FF004751"/>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165" fontId="4" fillId="0" borderId="0" xfId="1" applyNumberFormat="1" applyFont="1" applyFill="1"/>
    <xf numFmtId="0" fontId="4" fillId="0" borderId="0" xfId="0" applyFont="1" applyFill="1"/>
    <xf numFmtId="0" fontId="3" fillId="0" borderId="0" xfId="0" applyFont="1" applyFill="1"/>
    <xf numFmtId="165" fontId="4" fillId="0" borderId="0" xfId="0" applyNumberFormat="1" applyFont="1"/>
    <xf numFmtId="0" fontId="4" fillId="0" borderId="0" xfId="0" applyFont="1" applyFill="1" applyAlignment="1">
      <alignment horizontal="right"/>
    </xf>
    <xf numFmtId="165" fontId="4" fillId="0" borderId="0" xfId="1" applyNumberFormat="1" applyFont="1"/>
    <xf numFmtId="164" fontId="4" fillId="0" borderId="0" xfId="1" applyNumberFormat="1" applyFont="1" applyFill="1" applyBorder="1" applyAlignment="1"/>
    <xf numFmtId="164" fontId="4" fillId="0" borderId="0" xfId="0" applyNumberFormat="1" applyFont="1"/>
    <xf numFmtId="0" fontId="4" fillId="0" borderId="0" xfId="0" applyFont="1" applyAlignment="1">
      <alignment wrapText="1"/>
    </xf>
    <xf numFmtId="0" fontId="4" fillId="2" borderId="6" xfId="0" applyFont="1" applyFill="1" applyBorder="1"/>
    <xf numFmtId="0" fontId="3" fillId="2" borderId="6" xfId="0" applyFont="1" applyFill="1" applyBorder="1"/>
    <xf numFmtId="0" fontId="6" fillId="2" borderId="6" xfId="0" applyFont="1" applyFill="1" applyBorder="1"/>
    <xf numFmtId="0" fontId="4" fillId="2" borderId="10" xfId="0" applyFont="1" applyFill="1" applyBorder="1"/>
    <xf numFmtId="0" fontId="4" fillId="0" borderId="6" xfId="0" applyFont="1" applyFill="1" applyBorder="1"/>
    <xf numFmtId="1" fontId="4" fillId="0" borderId="0" xfId="0" applyNumberFormat="1" applyFont="1"/>
    <xf numFmtId="1" fontId="3" fillId="0" borderId="0" xfId="0" applyNumberFormat="1" applyFont="1"/>
    <xf numFmtId="1" fontId="4" fillId="0" borderId="0" xfId="0" applyNumberFormat="1" applyFont="1" applyFill="1"/>
    <xf numFmtId="1" fontId="3" fillId="0" borderId="0" xfId="0" applyNumberFormat="1" applyFont="1" applyFill="1"/>
    <xf numFmtId="166" fontId="4" fillId="2" borderId="0" xfId="1" applyNumberFormat="1" applyFont="1" applyFill="1" applyBorder="1" applyAlignment="1">
      <alignment horizontal="right"/>
    </xf>
    <xf numFmtId="166" fontId="4" fillId="2" borderId="0" xfId="0" applyNumberFormat="1" applyFont="1" applyFill="1" applyBorder="1" applyAlignment="1">
      <alignment horizontal="right"/>
    </xf>
    <xf numFmtId="166" fontId="3" fillId="2" borderId="2" xfId="1" applyNumberFormat="1" applyFont="1" applyFill="1" applyBorder="1" applyAlignment="1">
      <alignment horizontal="right"/>
    </xf>
    <xf numFmtId="166" fontId="4" fillId="2"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4" fillId="2" borderId="11" xfId="0" applyNumberFormat="1" applyFont="1" applyFill="1" applyBorder="1" applyAlignment="1">
      <alignment horizontal="right"/>
    </xf>
    <xf numFmtId="166" fontId="4" fillId="0" borderId="0" xfId="1" applyNumberFormat="1" applyFont="1" applyFill="1" applyBorder="1" applyAlignment="1">
      <alignment horizontal="right"/>
    </xf>
    <xf numFmtId="0" fontId="8" fillId="0" borderId="0" xfId="0" applyFont="1" applyAlignment="1">
      <alignment vertical="center"/>
    </xf>
    <xf numFmtId="166" fontId="4" fillId="0" borderId="0" xfId="0" applyNumberFormat="1" applyFont="1" applyFill="1" applyBorder="1" applyAlignment="1">
      <alignment horizontal="right"/>
    </xf>
    <xf numFmtId="0" fontId="3" fillId="0" borderId="6" xfId="0" applyFont="1" applyFill="1" applyBorder="1"/>
    <xf numFmtId="166" fontId="3" fillId="0" borderId="2" xfId="1" applyNumberFormat="1" applyFont="1" applyFill="1" applyBorder="1" applyAlignment="1">
      <alignment horizontal="right"/>
    </xf>
    <xf numFmtId="0" fontId="6" fillId="0" borderId="6" xfId="0" applyFont="1" applyFill="1" applyBorder="1"/>
    <xf numFmtId="0" fontId="4" fillId="0" borderId="10" xfId="0" applyFont="1" applyFill="1" applyBorder="1"/>
    <xf numFmtId="166" fontId="4" fillId="0" borderId="11" xfId="1" applyNumberFormat="1" applyFont="1" applyFill="1" applyBorder="1" applyAlignment="1">
      <alignment horizontal="right"/>
    </xf>
    <xf numFmtId="165" fontId="4" fillId="0" borderId="0" xfId="1" applyNumberFormat="1" applyFont="1" applyFill="1" applyBorder="1" applyAlignment="1">
      <alignment horizontal="right"/>
    </xf>
    <xf numFmtId="167" fontId="4" fillId="0" borderId="0" xfId="0" applyNumberFormat="1" applyFont="1" applyFill="1" applyBorder="1" applyAlignment="1">
      <alignment horizontal="right"/>
    </xf>
    <xf numFmtId="166" fontId="4" fillId="0" borderId="0" xfId="1" applyNumberFormat="1" applyFont="1" applyFill="1" applyBorder="1"/>
    <xf numFmtId="166" fontId="3" fillId="0" borderId="2" xfId="1" applyNumberFormat="1" applyFont="1" applyFill="1" applyBorder="1"/>
    <xf numFmtId="166" fontId="4" fillId="0" borderId="0" xfId="0" applyNumberFormat="1" applyFont="1" applyFill="1" applyBorder="1"/>
    <xf numFmtId="166" fontId="4" fillId="0" borderId="0" xfId="1" applyNumberFormat="1" applyFont="1" applyFill="1" applyBorder="1" applyAlignment="1"/>
    <xf numFmtId="166" fontId="4" fillId="0" borderId="11" xfId="1" applyNumberFormat="1" applyFont="1" applyFill="1" applyBorder="1" applyAlignment="1"/>
    <xf numFmtId="0" fontId="4" fillId="0" borderId="0" xfId="0" applyFont="1" applyFill="1" applyAlignment="1">
      <alignment wrapText="1"/>
    </xf>
    <xf numFmtId="0" fontId="4" fillId="0" borderId="0" xfId="0" applyFont="1" applyFill="1" applyAlignment="1"/>
    <xf numFmtId="0" fontId="8" fillId="0" borderId="0" xfId="0" applyFont="1" applyAlignment="1">
      <alignment vertical="top"/>
    </xf>
    <xf numFmtId="0" fontId="4" fillId="0" borderId="0" xfId="0" applyFont="1" applyFill="1" applyAlignment="1">
      <alignment vertical="center"/>
    </xf>
    <xf numFmtId="0" fontId="4" fillId="0" borderId="0" xfId="0" applyFont="1" applyAlignment="1">
      <alignment horizontal="left" vertical="center" wrapText="1"/>
    </xf>
    <xf numFmtId="167" fontId="4" fillId="0" borderId="0" xfId="1" applyNumberFormat="1" applyFont="1" applyFill="1" applyBorder="1" applyAlignment="1">
      <alignment horizontal="right"/>
    </xf>
    <xf numFmtId="0" fontId="3" fillId="0" borderId="10" xfId="0" applyFont="1" applyFill="1" applyBorder="1"/>
    <xf numFmtId="166" fontId="3" fillId="0" borderId="14" xfId="1" applyNumberFormat="1" applyFont="1" applyFill="1" applyBorder="1"/>
    <xf numFmtId="166" fontId="3" fillId="0" borderId="16" xfId="1" applyNumberFormat="1" applyFont="1" applyFill="1" applyBorder="1"/>
    <xf numFmtId="166" fontId="3" fillId="0" borderId="16" xfId="1" applyNumberFormat="1" applyFont="1" applyFill="1" applyBorder="1" applyAlignment="1">
      <alignment horizontal="right"/>
    </xf>
    <xf numFmtId="0" fontId="4" fillId="0" borderId="0" xfId="0" applyFont="1" applyAlignment="1">
      <alignment vertical="center" wrapText="1"/>
    </xf>
    <xf numFmtId="0" fontId="5" fillId="0" borderId="3" xfId="0" applyFont="1" applyFill="1" applyBorder="1"/>
    <xf numFmtId="0" fontId="9" fillId="0" borderId="4" xfId="0" applyFont="1" applyFill="1" applyBorder="1" applyAlignment="1">
      <alignment horizontal="right"/>
    </xf>
    <xf numFmtId="0" fontId="9" fillId="0" borderId="5" xfId="0" applyFont="1" applyFill="1" applyBorder="1" applyAlignment="1">
      <alignment horizontal="right"/>
    </xf>
    <xf numFmtId="0" fontId="5" fillId="0" borderId="6" xfId="0" applyFont="1" applyFill="1" applyBorder="1"/>
    <xf numFmtId="0" fontId="9" fillId="0" borderId="0" xfId="0" applyFont="1" applyFill="1" applyBorder="1" applyAlignment="1">
      <alignment horizontal="right"/>
    </xf>
    <xf numFmtId="0" fontId="9" fillId="0" borderId="7" xfId="0" applyFont="1" applyFill="1" applyBorder="1" applyAlignment="1">
      <alignment horizontal="right"/>
    </xf>
    <xf numFmtId="166" fontId="4" fillId="0" borderId="7" xfId="0" applyNumberFormat="1" applyFont="1" applyFill="1" applyBorder="1"/>
    <xf numFmtId="166" fontId="4" fillId="0" borderId="7" xfId="1" applyNumberFormat="1" applyFont="1" applyFill="1" applyBorder="1"/>
    <xf numFmtId="166" fontId="4" fillId="0" borderId="7" xfId="1" applyNumberFormat="1" applyFont="1" applyFill="1" applyBorder="1" applyAlignment="1"/>
    <xf numFmtId="166" fontId="3" fillId="0" borderId="13" xfId="1" applyNumberFormat="1" applyFont="1" applyFill="1" applyBorder="1"/>
    <xf numFmtId="166" fontId="4" fillId="0" borderId="12" xfId="1" applyNumberFormat="1" applyFont="1" applyFill="1" applyBorder="1" applyAlignment="1"/>
    <xf numFmtId="0" fontId="9" fillId="0" borderId="0" xfId="0" applyFont="1"/>
    <xf numFmtId="0" fontId="10" fillId="0" borderId="0" xfId="0" applyFont="1"/>
    <xf numFmtId="167" fontId="4" fillId="0" borderId="7" xfId="0" applyNumberFormat="1" applyFont="1" applyFill="1" applyBorder="1" applyAlignment="1">
      <alignment horizontal="right"/>
    </xf>
    <xf numFmtId="166" fontId="4" fillId="0" borderId="7" xfId="1" applyNumberFormat="1" applyFont="1" applyFill="1" applyBorder="1" applyAlignment="1">
      <alignment horizontal="right"/>
    </xf>
    <xf numFmtId="166" fontId="3" fillId="0" borderId="9" xfId="1" applyNumberFormat="1" applyFont="1" applyFill="1" applyBorder="1" applyAlignment="1">
      <alignment horizontal="right"/>
    </xf>
    <xf numFmtId="167" fontId="4" fillId="0" borderId="7" xfId="1" applyNumberFormat="1" applyFont="1" applyFill="1" applyBorder="1" applyAlignment="1">
      <alignment horizontal="right"/>
    </xf>
    <xf numFmtId="166" fontId="4" fillId="0" borderId="12" xfId="1" applyNumberFormat="1" applyFont="1" applyFill="1" applyBorder="1" applyAlignment="1">
      <alignment horizontal="right"/>
    </xf>
    <xf numFmtId="165" fontId="4" fillId="0" borderId="7" xfId="1" applyNumberFormat="1" applyFont="1" applyFill="1" applyBorder="1" applyAlignment="1">
      <alignment horizontal="right"/>
    </xf>
    <xf numFmtId="166" fontId="3" fillId="0" borderId="9" xfId="1" applyNumberFormat="1" applyFont="1" applyFill="1" applyBorder="1"/>
    <xf numFmtId="166" fontId="3" fillId="0" borderId="15" xfId="1" applyNumberFormat="1" applyFont="1" applyFill="1" applyBorder="1"/>
    <xf numFmtId="166" fontId="4" fillId="0" borderId="8" xfId="1" applyNumberFormat="1" applyFont="1" applyFill="1" applyBorder="1" applyAlignment="1">
      <alignment horizontal="right"/>
    </xf>
    <xf numFmtId="166" fontId="3" fillId="0" borderId="7" xfId="1" applyNumberFormat="1" applyFont="1" applyFill="1" applyBorder="1" applyAlignment="1">
      <alignment horizontal="right"/>
    </xf>
    <xf numFmtId="166" fontId="4" fillId="0" borderId="7" xfId="0" applyNumberFormat="1" applyFont="1" applyFill="1" applyBorder="1" applyAlignment="1">
      <alignment horizontal="right"/>
    </xf>
    <xf numFmtId="166" fontId="4" fillId="0" borderId="12" xfId="0" applyNumberFormat="1" applyFont="1" applyFill="1" applyBorder="1" applyAlignment="1">
      <alignment horizontal="right"/>
    </xf>
  </cellXfs>
  <cellStyles count="3">
    <cellStyle name="Comma" xfId="1" builtinId="3"/>
    <cellStyle name="Comma 25" xfId="2" xr:uid="{00000000-0005-0000-0000-000001000000}"/>
    <cellStyle name="Normal" xfId="0" builtinId="0"/>
  </cellStyles>
  <dxfs count="0"/>
  <tableStyles count="0" defaultTableStyle="TableStyleMedium2" defaultPivotStyle="PivotStyleLight16"/>
  <colors>
    <mruColors>
      <color rgb="FF70528D"/>
      <color rgb="FFEDE9F1"/>
      <color rgb="FFF2EBF9"/>
      <color rgb="FF4C2770"/>
      <color rgb="FFC9ACDC"/>
      <color rgb="FF8348AD"/>
      <color rgb="FFCFDABD"/>
      <color rgb="FF004712"/>
      <color rgb="FF004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3248025</xdr:colOff>
      <xdr:row>14</xdr:row>
      <xdr:rowOff>10612</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showGridLines="0" workbookViewId="0">
      <selection activeCell="A23" sqref="A23"/>
    </sheetView>
  </sheetViews>
  <sheetFormatPr defaultRowHeight="14.25" x14ac:dyDescent="0.45"/>
  <cols>
    <col min="1" max="1" width="146.1328125" style="2" customWidth="1"/>
  </cols>
  <sheetData>
    <row r="1" spans="1:1" x14ac:dyDescent="0.45">
      <c r="A1" s="1"/>
    </row>
    <row r="2" spans="1:1" x14ac:dyDescent="0.45">
      <c r="A2" s="1"/>
    </row>
    <row r="16" spans="1:1" ht="15.4" x14ac:dyDescent="0.45">
      <c r="A16" s="13" t="s">
        <v>81</v>
      </c>
    </row>
    <row r="17" spans="1:1" ht="30" customHeight="1" x14ac:dyDescent="0.45">
      <c r="A17" s="13" t="s">
        <v>82</v>
      </c>
    </row>
    <row r="18" spans="1:1" ht="45" customHeight="1" x14ac:dyDescent="0.45">
      <c r="A18" s="54" t="s">
        <v>73</v>
      </c>
    </row>
    <row r="19" spans="1:1" ht="15.4" x14ac:dyDescent="0.45">
      <c r="A19" s="13" t="s">
        <v>58</v>
      </c>
    </row>
    <row r="20" spans="1:1" ht="15.4" x14ac:dyDescent="0.45">
      <c r="A20" s="13"/>
    </row>
    <row r="21" spans="1:1" ht="15.4" x14ac:dyDescent="0.45">
      <c r="A21" s="13"/>
    </row>
    <row r="22" spans="1:1" ht="15.4" x14ac:dyDescent="0.45">
      <c r="A22" s="13"/>
    </row>
    <row r="23" spans="1:1" ht="15.4" x14ac:dyDescent="0.45">
      <c r="A23" s="13"/>
    </row>
    <row r="24" spans="1:1" ht="15.4" x14ac:dyDescent="0.45">
      <c r="A24" s="13"/>
    </row>
    <row r="25" spans="1:1" ht="15.4" x14ac:dyDescent="0.45">
      <c r="A25" s="13"/>
    </row>
    <row r="26" spans="1:1" ht="15.4" x14ac:dyDescent="0.45">
      <c r="A26" s="13"/>
    </row>
    <row r="27" spans="1:1" ht="15.4" x14ac:dyDescent="0.45">
      <c r="A27" s="13"/>
    </row>
    <row r="31" spans="1:1" x14ac:dyDescent="0.45">
      <c r="A31"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zoomScale="80" zoomScaleNormal="80" workbookViewId="0"/>
  </sheetViews>
  <sheetFormatPr defaultColWidth="9.1328125" defaultRowHeight="15" x14ac:dyDescent="0.4"/>
  <cols>
    <col min="1" max="1" width="58.265625" style="4" customWidth="1"/>
    <col min="2" max="7" width="12.73046875" style="4" customWidth="1"/>
    <col min="8" max="16384" width="9.1328125" style="4"/>
  </cols>
  <sheetData>
    <row r="1" spans="1:6" x14ac:dyDescent="0.4">
      <c r="A1" s="66" t="s">
        <v>12</v>
      </c>
    </row>
    <row r="2" spans="1:6" x14ac:dyDescent="0.4">
      <c r="A2" s="66" t="s">
        <v>65</v>
      </c>
    </row>
    <row r="5" spans="1:6" ht="15.4" x14ac:dyDescent="0.4">
      <c r="A5" s="30"/>
    </row>
    <row r="6" spans="1:6" ht="15.4" x14ac:dyDescent="0.4">
      <c r="A6" s="30"/>
    </row>
    <row r="7" spans="1:6" ht="301.14999999999998" customHeight="1" x14ac:dyDescent="0.4">
      <c r="A7" s="48" t="s">
        <v>96</v>
      </c>
      <c r="B7" s="46"/>
      <c r="C7" s="46"/>
      <c r="D7" s="46"/>
      <c r="E7" s="46"/>
      <c r="F7" s="46"/>
    </row>
    <row r="8" spans="1:6" ht="15.4" x14ac:dyDescent="0.4">
      <c r="A8" s="30"/>
    </row>
    <row r="9" spans="1:6" ht="15.4" x14ac:dyDescent="0.4">
      <c r="A9" s="30"/>
    </row>
    <row r="11" spans="1:6" x14ac:dyDescent="0.4">
      <c r="A11" s="66" t="s">
        <v>66</v>
      </c>
    </row>
    <row r="12" spans="1:6" x14ac:dyDescent="0.4">
      <c r="A12" s="66" t="s">
        <v>0</v>
      </c>
    </row>
    <row r="13" spans="1:6" ht="15.4" thickBot="1" x14ac:dyDescent="0.45"/>
    <row r="14" spans="1:6" x14ac:dyDescent="0.4">
      <c r="A14" s="55"/>
      <c r="B14" s="56" t="s">
        <v>1</v>
      </c>
      <c r="C14" s="56" t="s">
        <v>2</v>
      </c>
      <c r="D14" s="56" t="s">
        <v>3</v>
      </c>
      <c r="E14" s="56" t="s">
        <v>4</v>
      </c>
      <c r="F14" s="57" t="s">
        <v>72</v>
      </c>
    </row>
    <row r="15" spans="1:6" x14ac:dyDescent="0.4">
      <c r="A15" s="58"/>
      <c r="B15" s="59" t="s">
        <v>5</v>
      </c>
      <c r="C15" s="59" t="s">
        <v>5</v>
      </c>
      <c r="D15" s="59" t="s">
        <v>5</v>
      </c>
      <c r="E15" s="59" t="s">
        <v>5</v>
      </c>
      <c r="F15" s="60" t="s">
        <v>5</v>
      </c>
    </row>
    <row r="16" spans="1:6" x14ac:dyDescent="0.4">
      <c r="A16" s="58"/>
      <c r="B16" s="59"/>
      <c r="C16" s="59"/>
      <c r="D16" s="59"/>
      <c r="E16" s="59" t="s">
        <v>83</v>
      </c>
      <c r="F16" s="60"/>
    </row>
    <row r="17" spans="1:8" x14ac:dyDescent="0.4">
      <c r="A17" s="58"/>
      <c r="B17" s="59" t="s">
        <v>6</v>
      </c>
      <c r="C17" s="59" t="s">
        <v>6</v>
      </c>
      <c r="D17" s="59" t="s">
        <v>6</v>
      </c>
      <c r="E17" s="59" t="s">
        <v>6</v>
      </c>
      <c r="F17" s="60" t="s">
        <v>6</v>
      </c>
    </row>
    <row r="18" spans="1:8" ht="25.05" customHeight="1" x14ac:dyDescent="0.4">
      <c r="A18" s="14" t="s">
        <v>7</v>
      </c>
      <c r="B18" s="23">
        <f>'Total Departmental Spending '!B31</f>
        <v>68280</v>
      </c>
      <c r="C18" s="23">
        <f>'Total Departmental Spending '!C31</f>
        <v>73333</v>
      </c>
      <c r="D18" s="23">
        <f>'Total Departmental Spending '!D31</f>
        <v>67900</v>
      </c>
      <c r="E18" s="23">
        <f>'Total Departmental Spending '!E31</f>
        <v>79409</v>
      </c>
      <c r="F18" s="69">
        <f>'Total Departmental Spending '!F31</f>
        <v>78279</v>
      </c>
    </row>
    <row r="19" spans="1:8" x14ac:dyDescent="0.4">
      <c r="A19" s="14" t="s">
        <v>8</v>
      </c>
      <c r="B19" s="23">
        <f>'Total Departmental Spending '!B59</f>
        <v>-1841</v>
      </c>
      <c r="C19" s="23">
        <f>'Total Departmental Spending '!C59</f>
        <v>-1589</v>
      </c>
      <c r="D19" s="23">
        <f>'Total Departmental Spending '!D59</f>
        <v>-1029</v>
      </c>
      <c r="E19" s="23">
        <f>'Total Departmental Spending '!E59</f>
        <v>-1739</v>
      </c>
      <c r="F19" s="69">
        <f>'Total Departmental Spending '!F59</f>
        <v>-1291</v>
      </c>
    </row>
    <row r="20" spans="1:8" ht="3.95" customHeight="1" x14ac:dyDescent="0.4">
      <c r="A20" s="14"/>
      <c r="B20" s="26"/>
      <c r="C20" s="26"/>
      <c r="D20" s="26"/>
      <c r="E20" s="26"/>
      <c r="F20" s="76"/>
    </row>
    <row r="21" spans="1:8" s="3" customFormat="1" x14ac:dyDescent="0.4">
      <c r="A21" s="15" t="s">
        <v>67</v>
      </c>
      <c r="B21" s="25">
        <f t="shared" ref="B21:E21" si="0">SUM(B18:B19)</f>
        <v>66439</v>
      </c>
      <c r="C21" s="25">
        <f t="shared" si="0"/>
        <v>71744</v>
      </c>
      <c r="D21" s="25">
        <f t="shared" si="0"/>
        <v>66871</v>
      </c>
      <c r="E21" s="25">
        <f t="shared" si="0"/>
        <v>77670</v>
      </c>
      <c r="F21" s="70">
        <f>SUM(F18:F19)</f>
        <v>76988</v>
      </c>
    </row>
    <row r="22" spans="1:8" ht="25.05" customHeight="1" x14ac:dyDescent="0.4">
      <c r="A22" s="14" t="s">
        <v>9</v>
      </c>
      <c r="B22" s="23">
        <f>'Total Departmental Spending '!B111</f>
        <v>5732</v>
      </c>
      <c r="C22" s="23">
        <f>'Total Departmental Spending '!C111</f>
        <v>4908</v>
      </c>
      <c r="D22" s="23">
        <f>'Total Departmental Spending '!D111</f>
        <v>5402</v>
      </c>
      <c r="E22" s="23">
        <f>'Total Departmental Spending '!E111</f>
        <v>4865</v>
      </c>
      <c r="F22" s="69">
        <f>'Total Departmental Spending '!F111</f>
        <v>4830</v>
      </c>
    </row>
    <row r="23" spans="1:8" x14ac:dyDescent="0.4">
      <c r="A23" s="14" t="s">
        <v>10</v>
      </c>
      <c r="B23" s="23">
        <f>'Total Departmental Spending '!B129</f>
        <v>13073</v>
      </c>
      <c r="C23" s="23">
        <f>'Total Departmental Spending '!C129</f>
        <v>15771</v>
      </c>
      <c r="D23" s="23">
        <f>'Total Departmental Spending '!D129</f>
        <v>15631</v>
      </c>
      <c r="E23" s="23">
        <f>'Total Departmental Spending '!E129</f>
        <v>19947</v>
      </c>
      <c r="F23" s="69">
        <f>'Total Departmental Spending '!F129</f>
        <v>21144</v>
      </c>
    </row>
    <row r="24" spans="1:8" ht="3.95" customHeight="1" x14ac:dyDescent="0.4">
      <c r="A24" s="14"/>
      <c r="B24" s="26"/>
      <c r="C24" s="26"/>
      <c r="D24" s="26"/>
      <c r="E24" s="26"/>
      <c r="F24" s="76"/>
    </row>
    <row r="25" spans="1:8" s="3" customFormat="1" x14ac:dyDescent="0.4">
      <c r="A25" s="15" t="s">
        <v>90</v>
      </c>
      <c r="B25" s="25">
        <f t="shared" ref="B25:E25" si="1">SUM(B22:B23)</f>
        <v>18805</v>
      </c>
      <c r="C25" s="25">
        <f t="shared" si="1"/>
        <v>20679</v>
      </c>
      <c r="D25" s="25">
        <f t="shared" si="1"/>
        <v>21033</v>
      </c>
      <c r="E25" s="25">
        <f t="shared" si="1"/>
        <v>24812</v>
      </c>
      <c r="F25" s="70">
        <f>SUM(F22:F23)</f>
        <v>25974</v>
      </c>
    </row>
    <row r="26" spans="1:8" ht="25.05" customHeight="1" x14ac:dyDescent="0.4">
      <c r="A26" s="14"/>
      <c r="B26" s="27">
        <f>B21+B25</f>
        <v>85244</v>
      </c>
      <c r="C26" s="27">
        <f>C21+C25</f>
        <v>92423</v>
      </c>
      <c r="D26" s="27">
        <f>D21+D25</f>
        <v>87904</v>
      </c>
      <c r="E26" s="27">
        <f>E21+E25</f>
        <v>102482</v>
      </c>
      <c r="F26" s="77">
        <f>F21+F25</f>
        <v>102962</v>
      </c>
    </row>
    <row r="27" spans="1:8" ht="25.05" customHeight="1" x14ac:dyDescent="0.4">
      <c r="A27" s="14" t="s">
        <v>11</v>
      </c>
      <c r="B27" s="23">
        <f>-'Total Departmental Spending '!B83</f>
        <v>-8735</v>
      </c>
      <c r="C27" s="23">
        <f>-'Total Departmental Spending '!C83</f>
        <v>-11386</v>
      </c>
      <c r="D27" s="23">
        <f>-'Total Departmental Spending '!D83</f>
        <v>-6453</v>
      </c>
      <c r="E27" s="23">
        <f>-'Total Departmental Spending '!E83</f>
        <v>1608</v>
      </c>
      <c r="F27" s="69">
        <f>-'Total Departmental Spending '!F83</f>
        <v>-65</v>
      </c>
    </row>
    <row r="28" spans="1:8" ht="3.95" customHeight="1" x14ac:dyDescent="0.4">
      <c r="A28" s="14"/>
      <c r="B28" s="26"/>
      <c r="C28" s="26"/>
      <c r="D28" s="26"/>
      <c r="E28" s="26"/>
      <c r="F28" s="76"/>
    </row>
    <row r="29" spans="1:8" s="3" customFormat="1" x14ac:dyDescent="0.4">
      <c r="A29" s="15" t="s">
        <v>68</v>
      </c>
      <c r="B29" s="25">
        <f>B26+B27</f>
        <v>76509</v>
      </c>
      <c r="C29" s="25">
        <f>C26+C27</f>
        <v>81037</v>
      </c>
      <c r="D29" s="25">
        <f>D26+D27</f>
        <v>81451</v>
      </c>
      <c r="E29" s="25">
        <f>E26+E27</f>
        <v>104090</v>
      </c>
      <c r="F29" s="70">
        <f>F26+F27</f>
        <v>102897</v>
      </c>
      <c r="H29" s="3" t="s">
        <v>13</v>
      </c>
    </row>
    <row r="30" spans="1:8" s="6" customFormat="1" ht="23" customHeight="1" x14ac:dyDescent="0.45">
      <c r="A30" s="16" t="s">
        <v>19</v>
      </c>
      <c r="B30" s="24"/>
      <c r="C30" s="24"/>
      <c r="D30" s="24"/>
      <c r="E30" s="24"/>
      <c r="F30" s="78"/>
    </row>
    <row r="31" spans="1:8" x14ac:dyDescent="0.4">
      <c r="A31" s="14" t="s">
        <v>59</v>
      </c>
      <c r="B31" s="23">
        <f>'Total Departmental Spending '!B31+'Total Departmental Spending '!B111-'Total Departmental Spending '!B43</f>
        <v>65277</v>
      </c>
      <c r="C31" s="23">
        <f>'Total Departmental Spending '!C31+'Total Departmental Spending '!C111-'Total Departmental Spending '!C43</f>
        <v>66856</v>
      </c>
      <c r="D31" s="23">
        <f>'Total Departmental Spending '!D31+'Total Departmental Spending '!D111-'Total Departmental Spending '!D43</f>
        <v>66850</v>
      </c>
      <c r="E31" s="23">
        <f>'Total Departmental Spending '!E31+'Total Departmental Spending '!E111-'Total Departmental Spending '!E43</f>
        <v>84178</v>
      </c>
      <c r="F31" s="78">
        <f>'Total Departmental Spending '!F31+'Total Departmental Spending '!F111-'Total Departmental Spending '!F43-1</f>
        <v>83044</v>
      </c>
    </row>
    <row r="32" spans="1:8" ht="15.4" thickBot="1" x14ac:dyDescent="0.45">
      <c r="A32" s="17" t="s">
        <v>60</v>
      </c>
      <c r="B32" s="28">
        <f>'Total Departmental Spending '!B59+'Total Departmental Spending '!B129-'Total Departmental Spending '!B68</f>
        <v>11232</v>
      </c>
      <c r="C32" s="28">
        <f>'Total Departmental Spending '!C59+'Total Departmental Spending '!C129-'Total Departmental Spending '!C68</f>
        <v>14181</v>
      </c>
      <c r="D32" s="28">
        <f>'Total Departmental Spending '!D59+'Total Departmental Spending '!D129-'Total Departmental Spending '!D68</f>
        <v>14601</v>
      </c>
      <c r="E32" s="28">
        <f>'Total Departmental Spending '!E59+'Total Departmental Spending '!E129-'Total Departmental Spending '!E68</f>
        <v>19912</v>
      </c>
      <c r="F32" s="79">
        <f>'Total Departmental Spending '!F59+'Total Departmental Spending '!F129-'Total Departmental Spending '!F68+1</f>
        <v>19853</v>
      </c>
    </row>
    <row r="33" spans="1:6" ht="3.95" customHeight="1" x14ac:dyDescent="0.4"/>
    <row r="34" spans="1:6" x14ac:dyDescent="0.4">
      <c r="B34" s="8"/>
      <c r="C34" s="8"/>
      <c r="D34" s="8"/>
      <c r="E34" s="8"/>
      <c r="F34" s="8"/>
    </row>
    <row r="35" spans="1:6" ht="107.1" customHeight="1" x14ac:dyDescent="0.4">
      <c r="A35" s="48" t="s">
        <v>74</v>
      </c>
      <c r="B35" s="44"/>
      <c r="C35" s="44"/>
      <c r="D35" s="44"/>
      <c r="E35" s="44"/>
      <c r="F35" s="44"/>
    </row>
    <row r="36" spans="1:6" x14ac:dyDescent="0.4">
      <c r="A36" s="45"/>
      <c r="B36" s="44"/>
      <c r="C36" s="44"/>
      <c r="D36" s="44"/>
      <c r="E36" s="44"/>
      <c r="F36" s="44"/>
    </row>
    <row r="37" spans="1:6" ht="45" x14ac:dyDescent="0.4">
      <c r="A37" s="48" t="s">
        <v>107</v>
      </c>
      <c r="B37" s="44"/>
      <c r="C37" s="44"/>
      <c r="D37" s="44"/>
      <c r="E37" s="44"/>
      <c r="F37" s="44"/>
    </row>
    <row r="38" spans="1:6" ht="15" customHeight="1" x14ac:dyDescent="0.4">
      <c r="B38" s="44"/>
      <c r="C38" s="44"/>
      <c r="D38" s="44"/>
      <c r="E38" s="44"/>
      <c r="F38" s="44"/>
    </row>
    <row r="39" spans="1:6" x14ac:dyDescent="0.4">
      <c r="A39" s="44"/>
      <c r="B39" s="44"/>
      <c r="C39" s="44"/>
      <c r="D39" s="44"/>
      <c r="E39" s="44"/>
      <c r="F39" s="44"/>
    </row>
    <row r="40" spans="1:6" x14ac:dyDescent="0.4">
      <c r="A40" s="44"/>
      <c r="B40" s="44"/>
      <c r="C40" s="44"/>
      <c r="D40" s="44"/>
      <c r="E40" s="44"/>
      <c r="F40" s="44"/>
    </row>
    <row r="41" spans="1:6" ht="15" customHeight="1" x14ac:dyDescent="0.4">
      <c r="B41" s="44"/>
      <c r="C41" s="44"/>
      <c r="D41" s="44"/>
      <c r="E41" s="44"/>
      <c r="F41" s="44"/>
    </row>
    <row r="42" spans="1:6" x14ac:dyDescent="0.4">
      <c r="A42" s="44"/>
      <c r="B42" s="44"/>
      <c r="C42" s="44"/>
      <c r="D42" s="44"/>
      <c r="E42" s="44"/>
      <c r="F42" s="44"/>
    </row>
    <row r="43" spans="1:6" x14ac:dyDescent="0.4">
      <c r="A43" s="44"/>
      <c r="B43" s="44"/>
      <c r="C43" s="44"/>
      <c r="D43" s="44"/>
      <c r="E43" s="44"/>
      <c r="F43" s="44"/>
    </row>
  </sheetData>
  <phoneticPr fontId="7" type="noConversion"/>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9"/>
  <sheetViews>
    <sheetView zoomScale="80" zoomScaleNormal="80" workbookViewId="0">
      <selection activeCell="M104" sqref="M103:M104"/>
    </sheetView>
  </sheetViews>
  <sheetFormatPr defaultColWidth="9.1328125" defaultRowHeight="15" x14ac:dyDescent="0.4"/>
  <cols>
    <col min="1" max="1" width="76.1328125" style="4" bestFit="1" customWidth="1"/>
    <col min="2" max="6" width="12.73046875" style="4" customWidth="1"/>
    <col min="7" max="7" width="11" style="19" bestFit="1" customWidth="1"/>
    <col min="8" max="16384" width="9.1328125" style="4"/>
  </cols>
  <sheetData>
    <row r="1" spans="1:8" x14ac:dyDescent="0.4">
      <c r="A1" s="66" t="s">
        <v>12</v>
      </c>
      <c r="C1" s="4" t="s">
        <v>30</v>
      </c>
    </row>
    <row r="2" spans="1:8" x14ac:dyDescent="0.4">
      <c r="A2" s="66" t="s">
        <v>65</v>
      </c>
    </row>
    <row r="3" spans="1:8" x14ac:dyDescent="0.4">
      <c r="A3" s="66" t="s">
        <v>66</v>
      </c>
    </row>
    <row r="4" spans="1:8" x14ac:dyDescent="0.4">
      <c r="A4" s="67"/>
    </row>
    <row r="5" spans="1:8" ht="15.4" thickBot="1" x14ac:dyDescent="0.45">
      <c r="A5" s="66" t="s">
        <v>54</v>
      </c>
    </row>
    <row r="6" spans="1:8" x14ac:dyDescent="0.4">
      <c r="A6" s="55"/>
      <c r="B6" s="56" t="s">
        <v>1</v>
      </c>
      <c r="C6" s="56" t="s">
        <v>2</v>
      </c>
      <c r="D6" s="56" t="s">
        <v>3</v>
      </c>
      <c r="E6" s="56" t="s">
        <v>4</v>
      </c>
      <c r="F6" s="57" t="s">
        <v>72</v>
      </c>
    </row>
    <row r="7" spans="1:8" x14ac:dyDescent="0.4">
      <c r="A7" s="58"/>
      <c r="B7" s="59" t="s">
        <v>5</v>
      </c>
      <c r="C7" s="59" t="s">
        <v>5</v>
      </c>
      <c r="D7" s="59" t="s">
        <v>5</v>
      </c>
      <c r="E7" s="59" t="s">
        <v>5</v>
      </c>
      <c r="F7" s="60" t="s">
        <v>5</v>
      </c>
    </row>
    <row r="8" spans="1:8" x14ac:dyDescent="0.4">
      <c r="A8" s="58"/>
      <c r="B8" s="59" t="s">
        <v>6</v>
      </c>
      <c r="C8" s="59" t="s">
        <v>6</v>
      </c>
      <c r="D8" s="59" t="s">
        <v>6</v>
      </c>
      <c r="E8" s="59" t="s">
        <v>6</v>
      </c>
      <c r="F8" s="60" t="s">
        <v>6</v>
      </c>
    </row>
    <row r="9" spans="1:8" ht="25.05" customHeight="1" x14ac:dyDescent="0.4">
      <c r="A9" s="32" t="s">
        <v>7</v>
      </c>
      <c r="B9" s="31"/>
      <c r="C9" s="31"/>
      <c r="D9" s="31"/>
      <c r="E9" s="38"/>
      <c r="F9" s="68"/>
    </row>
    <row r="10" spans="1:8" x14ac:dyDescent="0.4">
      <c r="A10" s="18" t="s">
        <v>14</v>
      </c>
      <c r="B10" s="29">
        <v>262</v>
      </c>
      <c r="C10" s="29">
        <v>350</v>
      </c>
      <c r="D10" s="29">
        <v>348</v>
      </c>
      <c r="E10" s="29">
        <v>364</v>
      </c>
      <c r="F10" s="69">
        <v>442</v>
      </c>
      <c r="H10" s="8"/>
    </row>
    <row r="11" spans="1:8" x14ac:dyDescent="0.4">
      <c r="A11" s="18" t="s">
        <v>62</v>
      </c>
      <c r="B11" s="29">
        <v>0</v>
      </c>
      <c r="C11" s="29">
        <v>0</v>
      </c>
      <c r="D11" s="29">
        <v>0</v>
      </c>
      <c r="E11" s="29">
        <v>1364</v>
      </c>
      <c r="F11" s="69">
        <v>1996</v>
      </c>
      <c r="H11" s="8"/>
    </row>
    <row r="12" spans="1:8" x14ac:dyDescent="0.4">
      <c r="A12" s="18" t="s">
        <v>31</v>
      </c>
      <c r="B12" s="29">
        <v>537</v>
      </c>
      <c r="C12" s="29">
        <v>179</v>
      </c>
      <c r="D12" s="29">
        <v>214</v>
      </c>
      <c r="E12" s="29">
        <v>0</v>
      </c>
      <c r="F12" s="69">
        <v>0</v>
      </c>
      <c r="H12" s="8"/>
    </row>
    <row r="13" spans="1:8" x14ac:dyDescent="0.4">
      <c r="A13" s="18" t="s">
        <v>32</v>
      </c>
      <c r="B13" s="29">
        <v>4271</v>
      </c>
      <c r="C13" s="29">
        <v>4236</v>
      </c>
      <c r="D13" s="29">
        <v>4438</v>
      </c>
      <c r="E13" s="29">
        <v>0</v>
      </c>
      <c r="F13" s="69">
        <v>0</v>
      </c>
      <c r="H13" s="8"/>
    </row>
    <row r="14" spans="1:8" x14ac:dyDescent="0.4">
      <c r="A14" s="18" t="s">
        <v>69</v>
      </c>
      <c r="B14" s="29">
        <v>0</v>
      </c>
      <c r="C14" s="29">
        <v>0</v>
      </c>
      <c r="D14" s="29">
        <v>0</v>
      </c>
      <c r="E14" s="29">
        <v>1</v>
      </c>
      <c r="F14" s="69">
        <v>2</v>
      </c>
      <c r="H14" s="8"/>
    </row>
    <row r="15" spans="1:8" x14ac:dyDescent="0.4">
      <c r="A15" s="18" t="s">
        <v>70</v>
      </c>
      <c r="B15" s="29">
        <v>1</v>
      </c>
      <c r="C15" s="29">
        <v>22</v>
      </c>
      <c r="D15" s="29">
        <v>-17</v>
      </c>
      <c r="E15" s="29">
        <v>0</v>
      </c>
      <c r="F15" s="69">
        <v>0</v>
      </c>
      <c r="H15" s="8"/>
    </row>
    <row r="16" spans="1:8" x14ac:dyDescent="0.4">
      <c r="A16" s="18" t="s">
        <v>63</v>
      </c>
      <c r="B16" s="29">
        <v>328</v>
      </c>
      <c r="C16" s="29">
        <v>192</v>
      </c>
      <c r="D16" s="29">
        <v>321</v>
      </c>
      <c r="E16" s="29">
        <v>347</v>
      </c>
      <c r="F16" s="69">
        <v>382</v>
      </c>
      <c r="H16" s="8"/>
    </row>
    <row r="17" spans="1:8" x14ac:dyDescent="0.4">
      <c r="A17" s="18" t="s">
        <v>71</v>
      </c>
      <c r="B17" s="29">
        <v>20</v>
      </c>
      <c r="C17" s="29">
        <v>21</v>
      </c>
      <c r="D17" s="29">
        <v>4</v>
      </c>
      <c r="E17" s="29">
        <v>9</v>
      </c>
      <c r="F17" s="69">
        <v>10</v>
      </c>
      <c r="H17" s="8"/>
    </row>
    <row r="18" spans="1:8" x14ac:dyDescent="0.4">
      <c r="A18" s="18" t="s">
        <v>15</v>
      </c>
      <c r="B18" s="29">
        <v>50</v>
      </c>
      <c r="C18" s="29">
        <v>53</v>
      </c>
      <c r="D18" s="29">
        <v>61</v>
      </c>
      <c r="E18" s="29">
        <v>57</v>
      </c>
      <c r="F18" s="69">
        <v>22</v>
      </c>
      <c r="H18" s="8"/>
    </row>
    <row r="19" spans="1:8" x14ac:dyDescent="0.4">
      <c r="A19" s="18" t="s">
        <v>56</v>
      </c>
      <c r="B19" s="29">
        <v>0</v>
      </c>
      <c r="C19" s="29">
        <v>0</v>
      </c>
      <c r="D19" s="29">
        <v>6</v>
      </c>
      <c r="E19" s="29">
        <v>6</v>
      </c>
      <c r="F19" s="69">
        <v>7</v>
      </c>
      <c r="H19" s="8"/>
    </row>
    <row r="20" spans="1:8" x14ac:dyDescent="0.4">
      <c r="A20" s="18" t="s">
        <v>46</v>
      </c>
      <c r="B20" s="29">
        <v>401</v>
      </c>
      <c r="C20" s="29">
        <v>398</v>
      </c>
      <c r="D20" s="29">
        <v>0</v>
      </c>
      <c r="E20" s="29">
        <v>0</v>
      </c>
      <c r="F20" s="69">
        <v>0</v>
      </c>
      <c r="H20" s="8"/>
    </row>
    <row r="21" spans="1:8" x14ac:dyDescent="0.4">
      <c r="A21" s="18" t="s">
        <v>76</v>
      </c>
      <c r="B21" s="29">
        <v>0</v>
      </c>
      <c r="C21" s="29">
        <v>3271</v>
      </c>
      <c r="D21" s="29">
        <v>3404</v>
      </c>
      <c r="E21" s="29">
        <v>2068</v>
      </c>
      <c r="F21" s="69">
        <v>2022</v>
      </c>
      <c r="H21" s="8"/>
    </row>
    <row r="22" spans="1:8" x14ac:dyDescent="0.4">
      <c r="A22" s="18" t="s">
        <v>77</v>
      </c>
      <c r="B22" s="29">
        <v>89</v>
      </c>
      <c r="C22" s="29">
        <v>0</v>
      </c>
      <c r="D22" s="29">
        <v>0</v>
      </c>
      <c r="E22" s="29">
        <v>0</v>
      </c>
      <c r="F22" s="69">
        <v>0</v>
      </c>
      <c r="H22" s="8"/>
    </row>
    <row r="23" spans="1:8" x14ac:dyDescent="0.4">
      <c r="A23" s="18" t="s">
        <v>78</v>
      </c>
      <c r="B23" s="29">
        <v>3250</v>
      </c>
      <c r="C23" s="29">
        <v>0</v>
      </c>
      <c r="D23" s="29">
        <v>0</v>
      </c>
      <c r="E23" s="29">
        <v>0</v>
      </c>
      <c r="F23" s="69">
        <v>0</v>
      </c>
      <c r="H23" s="8"/>
    </row>
    <row r="24" spans="1:8" x14ac:dyDescent="0.4">
      <c r="A24" s="18" t="s">
        <v>79</v>
      </c>
      <c r="B24" s="29">
        <v>30353</v>
      </c>
      <c r="C24" s="29">
        <v>30027</v>
      </c>
      <c r="D24" s="29">
        <v>29642</v>
      </c>
      <c r="E24" s="29">
        <v>29560</v>
      </c>
      <c r="F24" s="69">
        <v>31049</v>
      </c>
      <c r="H24" s="8"/>
    </row>
    <row r="25" spans="1:8" x14ac:dyDescent="0.4">
      <c r="A25" s="18" t="s">
        <v>33</v>
      </c>
      <c r="B25" s="29">
        <v>16739</v>
      </c>
      <c r="C25" s="29">
        <v>18661</v>
      </c>
      <c r="D25" s="29">
        <v>20705</v>
      </c>
      <c r="E25" s="29">
        <v>22904</v>
      </c>
      <c r="F25" s="69">
        <v>25252</v>
      </c>
      <c r="H25" s="8"/>
    </row>
    <row r="26" spans="1:8" x14ac:dyDescent="0.4">
      <c r="A26" s="18" t="s">
        <v>34</v>
      </c>
      <c r="B26" s="29">
        <v>10104</v>
      </c>
      <c r="C26" s="29">
        <v>13934</v>
      </c>
      <c r="D26" s="29">
        <v>7132</v>
      </c>
      <c r="E26" s="29">
        <v>16327</v>
      </c>
      <c r="F26" s="69">
        <v>10301</v>
      </c>
      <c r="H26" s="8"/>
    </row>
    <row r="27" spans="1:8" x14ac:dyDescent="0.4">
      <c r="A27" s="18" t="s">
        <v>35</v>
      </c>
      <c r="B27" s="29">
        <v>179</v>
      </c>
      <c r="C27" s="29">
        <v>242</v>
      </c>
      <c r="D27" s="29">
        <v>107</v>
      </c>
      <c r="E27" s="29">
        <v>4801</v>
      </c>
      <c r="F27" s="69">
        <v>5174</v>
      </c>
      <c r="H27" s="8"/>
    </row>
    <row r="28" spans="1:8" x14ac:dyDescent="0.4">
      <c r="A28" s="18" t="s">
        <v>16</v>
      </c>
      <c r="B28" s="29">
        <v>1680</v>
      </c>
      <c r="C28" s="29">
        <v>1739</v>
      </c>
      <c r="D28" s="29">
        <v>1522</v>
      </c>
      <c r="E28" s="29">
        <v>1582</v>
      </c>
      <c r="F28" s="69">
        <v>1599</v>
      </c>
      <c r="H28" s="8"/>
    </row>
    <row r="29" spans="1:8" x14ac:dyDescent="0.4">
      <c r="A29" s="18" t="s">
        <v>17</v>
      </c>
      <c r="B29" s="29">
        <v>16</v>
      </c>
      <c r="C29" s="29">
        <v>8</v>
      </c>
      <c r="D29" s="29">
        <v>13</v>
      </c>
      <c r="E29" s="29">
        <v>19</v>
      </c>
      <c r="F29" s="69">
        <v>21</v>
      </c>
      <c r="H29" s="8"/>
    </row>
    <row r="30" spans="1:8" ht="3.75" customHeight="1" x14ac:dyDescent="0.4">
      <c r="A30" s="18"/>
      <c r="B30" s="29"/>
      <c r="C30" s="29"/>
      <c r="D30" s="29"/>
      <c r="E30" s="29"/>
      <c r="F30" s="69"/>
    </row>
    <row r="31" spans="1:8" s="3" customFormat="1" x14ac:dyDescent="0.4">
      <c r="A31" s="32" t="s">
        <v>89</v>
      </c>
      <c r="B31" s="33">
        <f t="shared" ref="B31:F31" si="0">SUM(B10:B30)</f>
        <v>68280</v>
      </c>
      <c r="C31" s="33">
        <f t="shared" si="0"/>
        <v>73333</v>
      </c>
      <c r="D31" s="33">
        <f t="shared" si="0"/>
        <v>67900</v>
      </c>
      <c r="E31" s="33">
        <f t="shared" si="0"/>
        <v>79409</v>
      </c>
      <c r="F31" s="70">
        <f t="shared" si="0"/>
        <v>78279</v>
      </c>
      <c r="G31" s="20"/>
    </row>
    <row r="32" spans="1:8" ht="25.05" customHeight="1" x14ac:dyDescent="0.45">
      <c r="A32" s="34" t="s">
        <v>19</v>
      </c>
      <c r="B32" s="29"/>
      <c r="C32" s="29"/>
      <c r="D32" s="29"/>
      <c r="E32" s="29"/>
      <c r="F32" s="69"/>
    </row>
    <row r="33" spans="1:6" x14ac:dyDescent="0.4">
      <c r="A33" s="18" t="s">
        <v>20</v>
      </c>
      <c r="B33" s="29">
        <v>390</v>
      </c>
      <c r="C33" s="29">
        <v>362</v>
      </c>
      <c r="D33" s="29">
        <v>490</v>
      </c>
      <c r="E33" s="29">
        <v>563</v>
      </c>
      <c r="F33" s="69">
        <v>606</v>
      </c>
    </row>
    <row r="34" spans="1:6" x14ac:dyDescent="0.4">
      <c r="A34" s="18" t="s">
        <v>21</v>
      </c>
      <c r="B34" s="29">
        <v>666</v>
      </c>
      <c r="C34" s="29">
        <v>593</v>
      </c>
      <c r="D34" s="29">
        <v>641</v>
      </c>
      <c r="E34" s="29">
        <v>697</v>
      </c>
      <c r="F34" s="69">
        <v>614</v>
      </c>
    </row>
    <row r="35" spans="1:6" x14ac:dyDescent="0.4">
      <c r="A35" s="18" t="s">
        <v>22</v>
      </c>
      <c r="B35" s="29">
        <v>-77</v>
      </c>
      <c r="C35" s="29">
        <v>-162</v>
      </c>
      <c r="D35" s="29">
        <v>-138</v>
      </c>
      <c r="E35" s="29">
        <v>-210</v>
      </c>
      <c r="F35" s="69">
        <v>-139</v>
      </c>
    </row>
    <row r="36" spans="1:6" x14ac:dyDescent="0.4">
      <c r="A36" s="18" t="s">
        <v>84</v>
      </c>
      <c r="B36" s="29">
        <v>0</v>
      </c>
      <c r="C36" s="29">
        <v>0</v>
      </c>
      <c r="D36" s="29">
        <v>0</v>
      </c>
      <c r="E36" s="29">
        <v>0</v>
      </c>
      <c r="F36" s="69">
        <v>25854</v>
      </c>
    </row>
    <row r="37" spans="1:6" x14ac:dyDescent="0.4">
      <c r="A37" s="18" t="s">
        <v>23</v>
      </c>
      <c r="B37" s="29">
        <v>30579</v>
      </c>
      <c r="C37" s="29">
        <v>30456</v>
      </c>
      <c r="D37" s="29">
        <v>30098</v>
      </c>
      <c r="E37" s="29">
        <v>30411</v>
      </c>
      <c r="F37" s="69">
        <v>32127</v>
      </c>
    </row>
    <row r="38" spans="1:6" x14ac:dyDescent="0.4">
      <c r="A38" s="18" t="s">
        <v>24</v>
      </c>
      <c r="B38" s="29">
        <v>10694</v>
      </c>
      <c r="C38" s="29">
        <v>11982</v>
      </c>
      <c r="D38" s="29">
        <v>9582</v>
      </c>
      <c r="E38" s="29">
        <v>32022</v>
      </c>
      <c r="F38" s="69">
        <v>9272</v>
      </c>
    </row>
    <row r="39" spans="1:6" x14ac:dyDescent="0.4">
      <c r="A39" s="18" t="s">
        <v>25</v>
      </c>
      <c r="B39" s="29">
        <v>-31</v>
      </c>
      <c r="C39" s="29">
        <v>-202</v>
      </c>
      <c r="D39" s="29">
        <v>-197</v>
      </c>
      <c r="E39" s="29">
        <v>-134</v>
      </c>
      <c r="F39" s="69">
        <v>-108</v>
      </c>
    </row>
    <row r="40" spans="1:6" x14ac:dyDescent="0.4">
      <c r="A40" s="18" t="s">
        <v>36</v>
      </c>
      <c r="B40" s="29">
        <v>0</v>
      </c>
      <c r="C40" s="29">
        <v>0</v>
      </c>
      <c r="D40" s="29">
        <v>0</v>
      </c>
      <c r="E40" s="29">
        <v>13</v>
      </c>
      <c r="F40" s="69">
        <v>0</v>
      </c>
    </row>
    <row r="41" spans="1:6" x14ac:dyDescent="0.4">
      <c r="A41" s="18" t="s">
        <v>37</v>
      </c>
      <c r="B41" s="29">
        <v>6</v>
      </c>
      <c r="C41" s="29">
        <v>0</v>
      </c>
      <c r="D41" s="29">
        <v>2</v>
      </c>
      <c r="E41" s="29">
        <v>0</v>
      </c>
      <c r="F41" s="69">
        <v>0</v>
      </c>
    </row>
    <row r="42" spans="1:6" x14ac:dyDescent="0.4">
      <c r="A42" s="18" t="s">
        <v>26</v>
      </c>
      <c r="B42" s="29">
        <v>172</v>
      </c>
      <c r="C42" s="29">
        <v>22</v>
      </c>
      <c r="D42" s="29">
        <v>21</v>
      </c>
      <c r="E42" s="29">
        <v>15</v>
      </c>
      <c r="F42" s="69">
        <v>16</v>
      </c>
    </row>
    <row r="43" spans="1:6" x14ac:dyDescent="0.4">
      <c r="A43" s="18" t="s">
        <v>27</v>
      </c>
      <c r="B43" s="29">
        <v>8735</v>
      </c>
      <c r="C43" s="29">
        <v>11385</v>
      </c>
      <c r="D43" s="29">
        <v>6452</v>
      </c>
      <c r="E43" s="29">
        <v>96</v>
      </c>
      <c r="F43" s="69">
        <v>64</v>
      </c>
    </row>
    <row r="44" spans="1:6" x14ac:dyDescent="0.4">
      <c r="A44" s="18" t="s">
        <v>99</v>
      </c>
      <c r="B44" s="29">
        <v>0</v>
      </c>
      <c r="C44" s="29">
        <v>0</v>
      </c>
      <c r="D44" s="29">
        <v>0</v>
      </c>
      <c r="E44" s="29">
        <v>0</v>
      </c>
      <c r="F44" s="69">
        <v>-8</v>
      </c>
    </row>
    <row r="45" spans="1:6" x14ac:dyDescent="0.4">
      <c r="A45" s="18" t="s">
        <v>85</v>
      </c>
      <c r="B45" s="29">
        <v>0</v>
      </c>
      <c r="C45" s="29">
        <v>0</v>
      </c>
      <c r="D45" s="29">
        <v>0</v>
      </c>
      <c r="E45" s="29">
        <v>0</v>
      </c>
      <c r="F45" s="69">
        <v>9673</v>
      </c>
    </row>
    <row r="46" spans="1:6" x14ac:dyDescent="0.4">
      <c r="A46" s="18" t="s">
        <v>98</v>
      </c>
      <c r="B46" s="29">
        <v>0</v>
      </c>
      <c r="C46" s="29">
        <v>0</v>
      </c>
      <c r="D46" s="29">
        <v>0</v>
      </c>
      <c r="E46" s="29">
        <v>0</v>
      </c>
      <c r="F46" s="69">
        <v>53</v>
      </c>
    </row>
    <row r="47" spans="1:6" x14ac:dyDescent="0.4">
      <c r="A47" s="18" t="s">
        <v>38</v>
      </c>
      <c r="B47" s="29">
        <v>0</v>
      </c>
      <c r="C47" s="29">
        <v>0</v>
      </c>
      <c r="D47" s="29">
        <v>84</v>
      </c>
      <c r="E47" s="29">
        <v>97</v>
      </c>
      <c r="F47" s="69">
        <v>124</v>
      </c>
    </row>
    <row r="48" spans="1:6" x14ac:dyDescent="0.4">
      <c r="A48" s="18" t="s">
        <v>97</v>
      </c>
      <c r="B48" s="29">
        <v>0</v>
      </c>
      <c r="C48" s="29">
        <v>0</v>
      </c>
      <c r="D48" s="29">
        <v>0</v>
      </c>
      <c r="E48" s="29">
        <v>0</v>
      </c>
      <c r="F48" s="69">
        <v>5</v>
      </c>
    </row>
    <row r="49" spans="1:7" x14ac:dyDescent="0.4">
      <c r="A49" s="18" t="s">
        <v>29</v>
      </c>
      <c r="B49" s="29">
        <v>17146</v>
      </c>
      <c r="C49" s="29">
        <v>18897</v>
      </c>
      <c r="D49" s="29">
        <v>20865</v>
      </c>
      <c r="E49" s="29">
        <v>15839</v>
      </c>
      <c r="F49" s="69">
        <v>126</v>
      </c>
    </row>
    <row r="50" spans="1:7" ht="24.75" customHeight="1" x14ac:dyDescent="0.4">
      <c r="A50" s="32" t="s">
        <v>8</v>
      </c>
      <c r="B50" s="29"/>
      <c r="C50" s="29"/>
      <c r="D50" s="29"/>
      <c r="E50" s="29"/>
      <c r="F50" s="69"/>
    </row>
    <row r="51" spans="1:7" x14ac:dyDescent="0.4">
      <c r="A51" s="18" t="s">
        <v>39</v>
      </c>
      <c r="B51" s="29">
        <v>21</v>
      </c>
      <c r="C51" s="29">
        <v>-10</v>
      </c>
      <c r="D51" s="29">
        <v>-8</v>
      </c>
      <c r="E51" s="29">
        <v>11</v>
      </c>
      <c r="F51" s="69">
        <v>46</v>
      </c>
    </row>
    <row r="52" spans="1:7" x14ac:dyDescent="0.4">
      <c r="A52" s="18" t="s">
        <v>40</v>
      </c>
      <c r="B52" s="29">
        <v>0</v>
      </c>
      <c r="C52" s="29">
        <v>0</v>
      </c>
      <c r="D52" s="29">
        <v>0</v>
      </c>
      <c r="E52" s="29">
        <v>5</v>
      </c>
      <c r="F52" s="69">
        <v>0</v>
      </c>
    </row>
    <row r="53" spans="1:7" x14ac:dyDescent="0.4">
      <c r="A53" s="18" t="s">
        <v>64</v>
      </c>
      <c r="B53" s="29">
        <f>4-3</f>
        <v>1</v>
      </c>
      <c r="C53" s="29">
        <v>-5</v>
      </c>
      <c r="D53" s="29">
        <v>6</v>
      </c>
      <c r="E53" s="29">
        <v>-13</v>
      </c>
      <c r="F53" s="69">
        <v>1</v>
      </c>
    </row>
    <row r="54" spans="1:7" x14ac:dyDescent="0.4">
      <c r="A54" s="18" t="s">
        <v>34</v>
      </c>
      <c r="B54" s="29">
        <v>-1882</v>
      </c>
      <c r="C54" s="29">
        <v>-1621</v>
      </c>
      <c r="D54" s="29">
        <v>-1031</v>
      </c>
      <c r="E54" s="29">
        <v>-1725</v>
      </c>
      <c r="F54" s="69">
        <v>-1281</v>
      </c>
    </row>
    <row r="55" spans="1:7" x14ac:dyDescent="0.4">
      <c r="A55" s="18" t="s">
        <v>35</v>
      </c>
      <c r="B55" s="29">
        <v>12</v>
      </c>
      <c r="C55" s="29">
        <v>-13</v>
      </c>
      <c r="D55" s="29">
        <v>-12</v>
      </c>
      <c r="E55" s="29">
        <v>-6</v>
      </c>
      <c r="F55" s="69">
        <v>-4</v>
      </c>
    </row>
    <row r="56" spans="1:7" x14ac:dyDescent="0.4">
      <c r="A56" s="18" t="s">
        <v>16</v>
      </c>
      <c r="B56" s="29">
        <v>-33</v>
      </c>
      <c r="C56" s="29">
        <v>-14</v>
      </c>
      <c r="D56" s="29">
        <v>2</v>
      </c>
      <c r="E56" s="29">
        <v>-54</v>
      </c>
      <c r="F56" s="69">
        <v>-2</v>
      </c>
    </row>
    <row r="57" spans="1:7" x14ac:dyDescent="0.4">
      <c r="A57" s="18" t="s">
        <v>17</v>
      </c>
      <c r="B57" s="29">
        <v>40</v>
      </c>
      <c r="C57" s="29">
        <v>74</v>
      </c>
      <c r="D57" s="29">
        <v>14</v>
      </c>
      <c r="E57" s="29">
        <v>43</v>
      </c>
      <c r="F57" s="69">
        <v>-51</v>
      </c>
    </row>
    <row r="58" spans="1:7" ht="3.95" customHeight="1" x14ac:dyDescent="0.4">
      <c r="A58" s="18"/>
      <c r="B58" s="29"/>
      <c r="C58" s="29"/>
      <c r="D58" s="29"/>
      <c r="E58" s="49"/>
      <c r="F58" s="71"/>
    </row>
    <row r="59" spans="1:7" s="3" customFormat="1" x14ac:dyDescent="0.4">
      <c r="A59" s="32" t="s">
        <v>88</v>
      </c>
      <c r="B59" s="33">
        <f t="shared" ref="B59:F59" si="1">SUM(B51:B58)</f>
        <v>-1841</v>
      </c>
      <c r="C59" s="33">
        <f t="shared" si="1"/>
        <v>-1589</v>
      </c>
      <c r="D59" s="33">
        <f t="shared" si="1"/>
        <v>-1029</v>
      </c>
      <c r="E59" s="33">
        <f t="shared" si="1"/>
        <v>-1739</v>
      </c>
      <c r="F59" s="70">
        <f t="shared" si="1"/>
        <v>-1291</v>
      </c>
      <c r="G59" s="20"/>
    </row>
    <row r="60" spans="1:7" ht="25.05" customHeight="1" x14ac:dyDescent="0.45">
      <c r="A60" s="34" t="s">
        <v>19</v>
      </c>
      <c r="B60" s="29"/>
      <c r="C60" s="29"/>
      <c r="D60" s="29"/>
      <c r="E60" s="29"/>
      <c r="F60" s="69"/>
    </row>
    <row r="61" spans="1:7" x14ac:dyDescent="0.4">
      <c r="A61" s="18" t="s">
        <v>20</v>
      </c>
      <c r="B61" s="29">
        <v>0</v>
      </c>
      <c r="C61" s="29">
        <v>64</v>
      </c>
      <c r="D61" s="29">
        <v>58</v>
      </c>
      <c r="E61" s="29">
        <v>43</v>
      </c>
      <c r="F61" s="69">
        <v>48</v>
      </c>
    </row>
    <row r="62" spans="1:7" x14ac:dyDescent="0.4">
      <c r="A62" s="18" t="s">
        <v>21</v>
      </c>
      <c r="B62" s="29">
        <v>104</v>
      </c>
      <c r="C62" s="29">
        <v>74</v>
      </c>
      <c r="D62" s="29">
        <v>87</v>
      </c>
      <c r="E62" s="29">
        <v>112</v>
      </c>
      <c r="F62" s="69">
        <v>9</v>
      </c>
    </row>
    <row r="63" spans="1:7" x14ac:dyDescent="0.4">
      <c r="A63" s="18" t="s">
        <v>22</v>
      </c>
      <c r="B63" s="29">
        <v>0</v>
      </c>
      <c r="C63" s="29">
        <v>-110</v>
      </c>
      <c r="D63" s="29">
        <v>-244</v>
      </c>
      <c r="E63" s="29">
        <v>-268</v>
      </c>
      <c r="F63" s="69">
        <v>0</v>
      </c>
    </row>
    <row r="64" spans="1:7" x14ac:dyDescent="0.4">
      <c r="A64" s="18" t="s">
        <v>84</v>
      </c>
      <c r="B64" s="29">
        <v>0</v>
      </c>
      <c r="C64" s="29">
        <v>0</v>
      </c>
      <c r="D64" s="29">
        <v>0</v>
      </c>
      <c r="E64" s="29">
        <v>0</v>
      </c>
      <c r="F64" s="69">
        <v>-4</v>
      </c>
    </row>
    <row r="65" spans="1:6" x14ac:dyDescent="0.4">
      <c r="A65" s="18" t="s">
        <v>24</v>
      </c>
      <c r="B65" s="29">
        <v>0</v>
      </c>
      <c r="C65" s="29">
        <v>284</v>
      </c>
      <c r="D65" s="29">
        <v>144</v>
      </c>
      <c r="E65" s="29">
        <v>148</v>
      </c>
      <c r="F65" s="69">
        <v>97</v>
      </c>
    </row>
    <row r="66" spans="1:6" x14ac:dyDescent="0.4">
      <c r="A66" s="18" t="s">
        <v>36</v>
      </c>
      <c r="B66" s="29">
        <v>0</v>
      </c>
      <c r="C66" s="29">
        <v>0</v>
      </c>
      <c r="D66" s="29">
        <v>0</v>
      </c>
      <c r="E66" s="29">
        <v>4</v>
      </c>
      <c r="F66" s="69">
        <v>0</v>
      </c>
    </row>
    <row r="67" spans="1:6" x14ac:dyDescent="0.4">
      <c r="A67" s="18" t="s">
        <v>26</v>
      </c>
      <c r="B67" s="29">
        <v>0</v>
      </c>
      <c r="C67" s="29">
        <v>2</v>
      </c>
      <c r="D67" s="29">
        <v>2</v>
      </c>
      <c r="E67" s="29">
        <v>2</v>
      </c>
      <c r="F67" s="69">
        <v>1</v>
      </c>
    </row>
    <row r="68" spans="1:6" x14ac:dyDescent="0.4">
      <c r="A68" s="18" t="s">
        <v>27</v>
      </c>
      <c r="B68" s="29">
        <v>0</v>
      </c>
      <c r="C68" s="29">
        <v>1</v>
      </c>
      <c r="D68" s="29">
        <v>1</v>
      </c>
      <c r="E68" s="29">
        <v>-1704</v>
      </c>
      <c r="F68" s="69">
        <v>1</v>
      </c>
    </row>
    <row r="69" spans="1:6" x14ac:dyDescent="0.4">
      <c r="A69" s="18" t="s">
        <v>99</v>
      </c>
      <c r="B69" s="29">
        <v>0</v>
      </c>
      <c r="C69" s="29">
        <v>0</v>
      </c>
      <c r="D69" s="29">
        <v>0</v>
      </c>
      <c r="E69" s="29">
        <v>0</v>
      </c>
      <c r="F69" s="69">
        <v>49</v>
      </c>
    </row>
    <row r="70" spans="1:6" x14ac:dyDescent="0.4">
      <c r="A70" s="18" t="s">
        <v>85</v>
      </c>
      <c r="B70" s="29">
        <v>0</v>
      </c>
      <c r="C70" s="29">
        <v>0</v>
      </c>
      <c r="D70" s="29">
        <v>0</v>
      </c>
      <c r="E70" s="29">
        <v>0</v>
      </c>
      <c r="F70" s="69">
        <v>-1288</v>
      </c>
    </row>
    <row r="71" spans="1:6" x14ac:dyDescent="0.4">
      <c r="A71" s="18" t="s">
        <v>95</v>
      </c>
      <c r="B71" s="29">
        <v>0</v>
      </c>
      <c r="C71" s="29">
        <v>0</v>
      </c>
      <c r="D71" s="29">
        <v>0</v>
      </c>
      <c r="E71" s="29">
        <v>0</v>
      </c>
      <c r="F71" s="69">
        <v>-220</v>
      </c>
    </row>
    <row r="72" spans="1:6" x14ac:dyDescent="0.4">
      <c r="A72" s="18" t="s">
        <v>100</v>
      </c>
      <c r="B72" s="29">
        <v>0</v>
      </c>
      <c r="C72" s="29">
        <v>0</v>
      </c>
      <c r="D72" s="29">
        <v>0</v>
      </c>
      <c r="E72" s="29">
        <v>0</v>
      </c>
      <c r="F72" s="69">
        <v>-1</v>
      </c>
    </row>
    <row r="73" spans="1:6" x14ac:dyDescent="0.4">
      <c r="A73" s="18" t="s">
        <v>44</v>
      </c>
      <c r="B73" s="29">
        <v>39</v>
      </c>
      <c r="C73" s="29">
        <v>25</v>
      </c>
      <c r="D73" s="29">
        <v>35</v>
      </c>
      <c r="E73" s="29">
        <v>50</v>
      </c>
      <c r="F73" s="69">
        <v>17</v>
      </c>
    </row>
    <row r="74" spans="1:6" x14ac:dyDescent="0.4">
      <c r="A74" s="18" t="s">
        <v>61</v>
      </c>
      <c r="B74" s="29">
        <v>-58</v>
      </c>
      <c r="C74" s="29">
        <v>-44</v>
      </c>
      <c r="D74" s="29">
        <v>-64</v>
      </c>
      <c r="E74" s="29">
        <v>-95</v>
      </c>
      <c r="F74" s="69">
        <v>0</v>
      </c>
    </row>
    <row r="75" spans="1:6" x14ac:dyDescent="0.4">
      <c r="A75" s="18" t="s">
        <v>106</v>
      </c>
      <c r="B75" s="29">
        <v>0</v>
      </c>
      <c r="C75" s="29">
        <v>0</v>
      </c>
      <c r="D75" s="29">
        <v>0</v>
      </c>
      <c r="E75" s="29">
        <v>0</v>
      </c>
      <c r="F75" s="69">
        <v>-2</v>
      </c>
    </row>
    <row r="76" spans="1:6" x14ac:dyDescent="0.4">
      <c r="A76" s="18" t="s">
        <v>28</v>
      </c>
      <c r="B76" s="29">
        <v>0</v>
      </c>
      <c r="C76" s="29">
        <v>-15</v>
      </c>
      <c r="D76" s="29">
        <v>0</v>
      </c>
      <c r="E76" s="29">
        <v>-42</v>
      </c>
      <c r="F76" s="69">
        <v>0</v>
      </c>
    </row>
    <row r="77" spans="1:6" x14ac:dyDescent="0.4">
      <c r="A77" s="18" t="s">
        <v>45</v>
      </c>
      <c r="B77" s="29">
        <v>0</v>
      </c>
      <c r="C77" s="29">
        <v>0</v>
      </c>
      <c r="D77" s="29">
        <v>8</v>
      </c>
      <c r="E77" s="29">
        <v>10</v>
      </c>
      <c r="F77" s="69">
        <v>0</v>
      </c>
    </row>
    <row r="78" spans="1:6" x14ac:dyDescent="0.4">
      <c r="A78" s="18" t="s">
        <v>101</v>
      </c>
      <c r="B78" s="29">
        <v>0</v>
      </c>
      <c r="C78" s="29">
        <v>0</v>
      </c>
      <c r="D78" s="29">
        <v>0</v>
      </c>
      <c r="E78" s="29">
        <v>0</v>
      </c>
      <c r="F78" s="69">
        <v>-3</v>
      </c>
    </row>
    <row r="79" spans="1:6" x14ac:dyDescent="0.4">
      <c r="A79" s="18" t="s">
        <v>102</v>
      </c>
      <c r="B79" s="29">
        <v>0</v>
      </c>
      <c r="C79" s="29">
        <v>0</v>
      </c>
      <c r="D79" s="29">
        <v>0</v>
      </c>
      <c r="E79" s="29">
        <v>0</v>
      </c>
      <c r="F79" s="69">
        <v>2</v>
      </c>
    </row>
    <row r="80" spans="1:6" x14ac:dyDescent="0.4">
      <c r="A80" s="18" t="s">
        <v>29</v>
      </c>
      <c r="B80" s="29">
        <v>-1926</v>
      </c>
      <c r="C80" s="29">
        <v>-1870</v>
      </c>
      <c r="D80" s="29">
        <v>-1056</v>
      </c>
      <c r="E80" s="29">
        <v>1</v>
      </c>
      <c r="F80" s="69">
        <v>3</v>
      </c>
    </row>
    <row r="81" spans="1:7" s="7" customFormat="1" ht="25.05" customHeight="1" x14ac:dyDescent="0.4">
      <c r="A81" s="32" t="s">
        <v>87</v>
      </c>
      <c r="B81" s="33">
        <f>B31+B59</f>
        <v>66439</v>
      </c>
      <c r="C81" s="33">
        <f>C31+C59</f>
        <v>71744</v>
      </c>
      <c r="D81" s="33">
        <f>D31+D59</f>
        <v>66871</v>
      </c>
      <c r="E81" s="33">
        <f>E31+E59</f>
        <v>77670</v>
      </c>
      <c r="F81" s="70">
        <f>F31+F59</f>
        <v>76988</v>
      </c>
      <c r="G81" s="22"/>
    </row>
    <row r="82" spans="1:7" ht="25.05" customHeight="1" x14ac:dyDescent="0.45">
      <c r="A82" s="34" t="s">
        <v>19</v>
      </c>
      <c r="B82" s="29"/>
      <c r="C82" s="29"/>
      <c r="D82" s="29"/>
      <c r="E82" s="29"/>
      <c r="F82" s="69"/>
    </row>
    <row r="83" spans="1:7" ht="15.4" thickBot="1" x14ac:dyDescent="0.45">
      <c r="A83" s="35" t="s">
        <v>27</v>
      </c>
      <c r="B83" s="36">
        <v>8735</v>
      </c>
      <c r="C83" s="36">
        <v>11386</v>
      </c>
      <c r="D83" s="36">
        <v>6453</v>
      </c>
      <c r="E83" s="36">
        <v>-1608</v>
      </c>
      <c r="F83" s="72">
        <v>65</v>
      </c>
    </row>
    <row r="84" spans="1:7" s="6" customFormat="1" x14ac:dyDescent="0.4">
      <c r="A84" s="9"/>
      <c r="B84" s="11"/>
      <c r="C84" s="11"/>
      <c r="D84" s="11"/>
      <c r="E84" s="11"/>
      <c r="F84" s="11"/>
      <c r="G84" s="21"/>
    </row>
    <row r="85" spans="1:7" x14ac:dyDescent="0.4">
      <c r="B85" s="10"/>
      <c r="C85" s="10"/>
      <c r="D85" s="10"/>
      <c r="E85" s="5"/>
      <c r="F85" s="10"/>
    </row>
    <row r="86" spans="1:7" ht="15.4" thickBot="1" x14ac:dyDescent="0.45">
      <c r="A86" s="66" t="s">
        <v>55</v>
      </c>
      <c r="E86" s="6"/>
    </row>
    <row r="87" spans="1:7" x14ac:dyDescent="0.4">
      <c r="A87" s="55"/>
      <c r="B87" s="56" t="s">
        <v>1</v>
      </c>
      <c r="C87" s="56" t="s">
        <v>2</v>
      </c>
      <c r="D87" s="56" t="s">
        <v>3</v>
      </c>
      <c r="E87" s="56" t="s">
        <v>4</v>
      </c>
      <c r="F87" s="57" t="s">
        <v>72</v>
      </c>
    </row>
    <row r="88" spans="1:7" x14ac:dyDescent="0.4">
      <c r="A88" s="58"/>
      <c r="B88" s="59" t="s">
        <v>5</v>
      </c>
      <c r="C88" s="59" t="s">
        <v>5</v>
      </c>
      <c r="D88" s="59" t="s">
        <v>5</v>
      </c>
      <c r="E88" s="59" t="s">
        <v>5</v>
      </c>
      <c r="F88" s="60" t="s">
        <v>5</v>
      </c>
    </row>
    <row r="89" spans="1:7" x14ac:dyDescent="0.4">
      <c r="A89" s="58"/>
      <c r="B89" s="59"/>
      <c r="C89" s="59"/>
      <c r="D89" s="59"/>
      <c r="E89" s="59" t="s">
        <v>83</v>
      </c>
      <c r="F89" s="60"/>
    </row>
    <row r="90" spans="1:7" x14ac:dyDescent="0.4">
      <c r="A90" s="58"/>
      <c r="B90" s="59" t="s">
        <v>6</v>
      </c>
      <c r="C90" s="59" t="s">
        <v>6</v>
      </c>
      <c r="D90" s="59" t="s">
        <v>6</v>
      </c>
      <c r="E90" s="59" t="s">
        <v>6</v>
      </c>
      <c r="F90" s="60" t="s">
        <v>6</v>
      </c>
    </row>
    <row r="91" spans="1:7" ht="25.05" customHeight="1" x14ac:dyDescent="0.4">
      <c r="A91" s="32" t="s">
        <v>9</v>
      </c>
      <c r="B91" s="37"/>
      <c r="C91" s="37"/>
      <c r="D91" s="37"/>
      <c r="E91" s="37"/>
      <c r="F91" s="73"/>
    </row>
    <row r="92" spans="1:7" x14ac:dyDescent="0.4">
      <c r="A92" s="18" t="s">
        <v>14</v>
      </c>
      <c r="B92" s="29">
        <v>30</v>
      </c>
      <c r="C92" s="29">
        <v>42</v>
      </c>
      <c r="D92" s="29">
        <v>86</v>
      </c>
      <c r="E92" s="29">
        <v>72</v>
      </c>
      <c r="F92" s="69">
        <v>33</v>
      </c>
    </row>
    <row r="93" spans="1:7" x14ac:dyDescent="0.4">
      <c r="A93" s="18" t="s">
        <v>62</v>
      </c>
      <c r="B93" s="29">
        <v>0</v>
      </c>
      <c r="C93" s="29">
        <v>0</v>
      </c>
      <c r="D93" s="29">
        <v>0</v>
      </c>
      <c r="E93" s="29">
        <v>1835</v>
      </c>
      <c r="F93" s="69">
        <v>2122</v>
      </c>
    </row>
    <row r="94" spans="1:7" x14ac:dyDescent="0.4">
      <c r="A94" s="18" t="s">
        <v>31</v>
      </c>
      <c r="B94" s="29">
        <v>0</v>
      </c>
      <c r="C94" s="29">
        <v>2</v>
      </c>
      <c r="D94" s="29">
        <v>1494</v>
      </c>
      <c r="E94" s="29">
        <v>0</v>
      </c>
      <c r="F94" s="69">
        <v>0</v>
      </c>
    </row>
    <row r="95" spans="1:7" x14ac:dyDescent="0.4">
      <c r="A95" s="18" t="s">
        <v>32</v>
      </c>
      <c r="B95" s="29">
        <v>0</v>
      </c>
      <c r="C95" s="29">
        <v>0</v>
      </c>
      <c r="D95" s="29">
        <v>6</v>
      </c>
      <c r="E95" s="29">
        <v>0</v>
      </c>
      <c r="F95" s="69">
        <v>0</v>
      </c>
    </row>
    <row r="96" spans="1:7" x14ac:dyDescent="0.4">
      <c r="A96" s="18" t="s">
        <v>69</v>
      </c>
      <c r="B96" s="29">
        <v>0</v>
      </c>
      <c r="C96" s="29">
        <v>0</v>
      </c>
      <c r="D96" s="29">
        <v>-4</v>
      </c>
      <c r="E96" s="29">
        <v>-32</v>
      </c>
      <c r="F96" s="69">
        <v>-30</v>
      </c>
    </row>
    <row r="97" spans="1:7" x14ac:dyDescent="0.4">
      <c r="A97" s="18" t="s">
        <v>70</v>
      </c>
      <c r="B97" s="29">
        <v>356</v>
      </c>
      <c r="C97" s="29">
        <v>68</v>
      </c>
      <c r="D97" s="29">
        <v>0</v>
      </c>
      <c r="E97" s="29">
        <v>0</v>
      </c>
      <c r="F97" s="69">
        <v>0</v>
      </c>
    </row>
    <row r="98" spans="1:7" x14ac:dyDescent="0.4">
      <c r="A98" s="18" t="s">
        <v>63</v>
      </c>
      <c r="B98" s="29">
        <v>-13</v>
      </c>
      <c r="C98" s="29">
        <v>0</v>
      </c>
      <c r="D98" s="29">
        <v>7</v>
      </c>
      <c r="E98" s="29">
        <v>17</v>
      </c>
      <c r="F98" s="69">
        <v>3</v>
      </c>
    </row>
    <row r="99" spans="1:7" x14ac:dyDescent="0.4">
      <c r="A99" s="18" t="s">
        <v>71</v>
      </c>
      <c r="B99" s="29">
        <v>1</v>
      </c>
      <c r="C99" s="29">
        <v>1</v>
      </c>
      <c r="D99" s="29">
        <v>2</v>
      </c>
      <c r="E99" s="29">
        <v>3</v>
      </c>
      <c r="F99" s="69">
        <v>2</v>
      </c>
    </row>
    <row r="100" spans="1:7" x14ac:dyDescent="0.4">
      <c r="A100" s="18" t="s">
        <v>15</v>
      </c>
      <c r="B100" s="29">
        <v>0</v>
      </c>
      <c r="C100" s="29">
        <v>2</v>
      </c>
      <c r="D100" s="29">
        <v>2</v>
      </c>
      <c r="E100" s="29">
        <v>3</v>
      </c>
      <c r="F100" s="69">
        <v>2</v>
      </c>
    </row>
    <row r="101" spans="1:7" x14ac:dyDescent="0.4">
      <c r="A101" s="18" t="s">
        <v>76</v>
      </c>
      <c r="B101" s="29">
        <v>0</v>
      </c>
      <c r="C101" s="29">
        <v>1478</v>
      </c>
      <c r="D101" s="29">
        <v>190</v>
      </c>
      <c r="E101" s="29">
        <v>37</v>
      </c>
      <c r="F101" s="69">
        <v>6</v>
      </c>
    </row>
    <row r="102" spans="1:7" x14ac:dyDescent="0.4">
      <c r="A102" s="18" t="s">
        <v>80</v>
      </c>
      <c r="B102" s="29">
        <v>1999</v>
      </c>
      <c r="C102" s="29">
        <v>0</v>
      </c>
      <c r="D102" s="29">
        <v>0</v>
      </c>
      <c r="E102" s="29">
        <v>0</v>
      </c>
      <c r="F102" s="69">
        <v>0</v>
      </c>
    </row>
    <row r="103" spans="1:7" x14ac:dyDescent="0.4">
      <c r="A103" s="18" t="s">
        <v>78</v>
      </c>
      <c r="B103" s="29">
        <v>51</v>
      </c>
      <c r="C103" s="29">
        <v>0</v>
      </c>
      <c r="D103" s="29">
        <v>0</v>
      </c>
      <c r="E103" s="29">
        <v>0</v>
      </c>
      <c r="F103" s="69">
        <v>0</v>
      </c>
    </row>
    <row r="104" spans="1:7" x14ac:dyDescent="0.4">
      <c r="A104" s="18" t="s">
        <v>79</v>
      </c>
      <c r="B104" s="29">
        <v>2468</v>
      </c>
      <c r="C104" s="29">
        <v>2320</v>
      </c>
      <c r="D104" s="29">
        <v>2301</v>
      </c>
      <c r="E104" s="29">
        <v>1846</v>
      </c>
      <c r="F104" s="69">
        <v>1126</v>
      </c>
    </row>
    <row r="105" spans="1:7" x14ac:dyDescent="0.4">
      <c r="A105" s="18" t="s">
        <v>33</v>
      </c>
      <c r="B105" s="29">
        <v>612</v>
      </c>
      <c r="C105" s="29">
        <v>763</v>
      </c>
      <c r="D105" s="29">
        <v>1023</v>
      </c>
      <c r="E105" s="29">
        <v>819</v>
      </c>
      <c r="F105" s="69">
        <v>1041</v>
      </c>
    </row>
    <row r="106" spans="1:7" x14ac:dyDescent="0.4">
      <c r="A106" s="18" t="s">
        <v>34</v>
      </c>
      <c r="B106" s="29">
        <v>12</v>
      </c>
      <c r="C106" s="29">
        <v>18</v>
      </c>
      <c r="D106" s="29">
        <v>120</v>
      </c>
      <c r="E106" s="29">
        <v>16</v>
      </c>
      <c r="F106" s="69">
        <v>13</v>
      </c>
    </row>
    <row r="107" spans="1:7" x14ac:dyDescent="0.4">
      <c r="A107" s="18" t="s">
        <v>35</v>
      </c>
      <c r="B107" s="29">
        <v>23</v>
      </c>
      <c r="C107" s="29">
        <v>0</v>
      </c>
      <c r="D107" s="29">
        <v>8</v>
      </c>
      <c r="E107" s="29">
        <v>101</v>
      </c>
      <c r="F107" s="69">
        <v>312</v>
      </c>
    </row>
    <row r="108" spans="1:7" x14ac:dyDescent="0.4">
      <c r="A108" s="18" t="s">
        <v>16</v>
      </c>
      <c r="B108" s="29">
        <v>193</v>
      </c>
      <c r="C108" s="29">
        <v>214</v>
      </c>
      <c r="D108" s="29">
        <v>167</v>
      </c>
      <c r="E108" s="29">
        <v>147</v>
      </c>
      <c r="F108" s="69">
        <v>199</v>
      </c>
    </row>
    <row r="109" spans="1:7" x14ac:dyDescent="0.4">
      <c r="A109" s="18" t="s">
        <v>17</v>
      </c>
      <c r="B109" s="29">
        <v>0</v>
      </c>
      <c r="C109" s="29">
        <v>0</v>
      </c>
      <c r="D109" s="29">
        <v>0</v>
      </c>
      <c r="E109" s="29">
        <v>1</v>
      </c>
      <c r="F109" s="69">
        <v>1</v>
      </c>
    </row>
    <row r="110" spans="1:7" ht="3.95" customHeight="1" x14ac:dyDescent="0.4">
      <c r="A110" s="18"/>
      <c r="B110" s="29"/>
      <c r="C110" s="29"/>
      <c r="D110" s="29"/>
      <c r="E110" s="29"/>
      <c r="F110" s="69"/>
    </row>
    <row r="111" spans="1:7" s="3" customFormat="1" x14ac:dyDescent="0.4">
      <c r="A111" s="32" t="s">
        <v>86</v>
      </c>
      <c r="B111" s="33">
        <f t="shared" ref="B111:F111" si="2">SUM(B92:B110)</f>
        <v>5732</v>
      </c>
      <c r="C111" s="33">
        <f t="shared" si="2"/>
        <v>4908</v>
      </c>
      <c r="D111" s="33">
        <f t="shared" si="2"/>
        <v>5402</v>
      </c>
      <c r="E111" s="33">
        <f t="shared" si="2"/>
        <v>4865</v>
      </c>
      <c r="F111" s="70">
        <f t="shared" si="2"/>
        <v>4830</v>
      </c>
      <c r="G111" s="20"/>
    </row>
    <row r="112" spans="1:7" ht="25.05" customHeight="1" x14ac:dyDescent="0.45">
      <c r="A112" s="34" t="s">
        <v>19</v>
      </c>
      <c r="B112" s="29"/>
      <c r="C112" s="29"/>
      <c r="D112" s="29"/>
      <c r="E112" s="29"/>
      <c r="F112" s="69"/>
    </row>
    <row r="113" spans="1:6" x14ac:dyDescent="0.4">
      <c r="A113" s="18" t="s">
        <v>20</v>
      </c>
      <c r="B113" s="39">
        <v>0</v>
      </c>
      <c r="C113" s="39">
        <v>0</v>
      </c>
      <c r="D113" s="39">
        <v>0</v>
      </c>
      <c r="E113" s="39">
        <v>0</v>
      </c>
      <c r="F113" s="69">
        <v>3</v>
      </c>
    </row>
    <row r="114" spans="1:6" x14ac:dyDescent="0.4">
      <c r="A114" s="18" t="s">
        <v>21</v>
      </c>
      <c r="B114" s="39">
        <v>0</v>
      </c>
      <c r="C114" s="39">
        <v>1</v>
      </c>
      <c r="D114" s="39">
        <v>12</v>
      </c>
      <c r="E114" s="29">
        <v>12</v>
      </c>
      <c r="F114" s="62">
        <v>2</v>
      </c>
    </row>
    <row r="115" spans="1:6" x14ac:dyDescent="0.4">
      <c r="A115" s="18" t="s">
        <v>91</v>
      </c>
      <c r="B115" s="39">
        <v>0</v>
      </c>
      <c r="C115" s="39">
        <v>0</v>
      </c>
      <c r="D115" s="39">
        <v>0</v>
      </c>
      <c r="E115" s="39">
        <v>0</v>
      </c>
      <c r="F115" s="62">
        <v>3062</v>
      </c>
    </row>
    <row r="116" spans="1:6" x14ac:dyDescent="0.4">
      <c r="A116" s="18" t="s">
        <v>47</v>
      </c>
      <c r="B116" s="39">
        <v>2471</v>
      </c>
      <c r="C116" s="39">
        <v>2345</v>
      </c>
      <c r="D116" s="39">
        <v>3421</v>
      </c>
      <c r="E116" s="29">
        <v>2055</v>
      </c>
      <c r="F116" s="62">
        <v>1292</v>
      </c>
    </row>
    <row r="117" spans="1:6" x14ac:dyDescent="0.4">
      <c r="A117" s="18" t="s">
        <v>48</v>
      </c>
      <c r="B117" s="39">
        <v>0</v>
      </c>
      <c r="C117" s="39">
        <v>385</v>
      </c>
      <c r="D117" s="39">
        <v>1577</v>
      </c>
      <c r="E117" s="29">
        <v>2714</v>
      </c>
      <c r="F117" s="62">
        <v>606</v>
      </c>
    </row>
    <row r="118" spans="1:6" x14ac:dyDescent="0.4">
      <c r="A118" s="18" t="s">
        <v>49</v>
      </c>
      <c r="B118" s="39">
        <v>2725</v>
      </c>
      <c r="C118" s="39">
        <v>2060</v>
      </c>
      <c r="D118" s="39">
        <v>105</v>
      </c>
      <c r="E118" s="29">
        <v>214</v>
      </c>
      <c r="F118" s="62">
        <v>114</v>
      </c>
    </row>
    <row r="119" spans="1:6" x14ac:dyDescent="0.4">
      <c r="A119" s="18" t="s">
        <v>50</v>
      </c>
      <c r="B119" s="39">
        <v>563</v>
      </c>
      <c r="C119" s="39">
        <v>116</v>
      </c>
      <c r="D119" s="39">
        <v>472</v>
      </c>
      <c r="E119" s="29">
        <v>-54</v>
      </c>
      <c r="F119" s="62">
        <v>-222</v>
      </c>
    </row>
    <row r="120" spans="1:6" x14ac:dyDescent="0.4">
      <c r="A120" s="18" t="s">
        <v>51</v>
      </c>
      <c r="B120" s="39">
        <v>0</v>
      </c>
      <c r="C120" s="39">
        <v>-1</v>
      </c>
      <c r="D120" s="39">
        <v>0</v>
      </c>
      <c r="E120" s="29">
        <v>0</v>
      </c>
      <c r="F120" s="62">
        <v>0</v>
      </c>
    </row>
    <row r="121" spans="1:6" x14ac:dyDescent="0.4">
      <c r="A121" s="18" t="s">
        <v>52</v>
      </c>
      <c r="B121" s="39">
        <v>0</v>
      </c>
      <c r="C121" s="39">
        <v>0</v>
      </c>
      <c r="D121" s="39">
        <v>27</v>
      </c>
      <c r="E121" s="29">
        <v>-23</v>
      </c>
      <c r="F121" s="62">
        <v>-42</v>
      </c>
    </row>
    <row r="122" spans="1:6" x14ac:dyDescent="0.4">
      <c r="A122" s="18" t="s">
        <v>53</v>
      </c>
      <c r="B122" s="39">
        <v>-27</v>
      </c>
      <c r="C122" s="39">
        <v>2</v>
      </c>
      <c r="D122" s="39">
        <v>-212</v>
      </c>
      <c r="E122" s="39">
        <v>-53</v>
      </c>
      <c r="F122" s="62">
        <v>15</v>
      </c>
    </row>
    <row r="123" spans="1:6" ht="25.05" customHeight="1" x14ac:dyDescent="0.4">
      <c r="A123" s="32" t="s">
        <v>10</v>
      </c>
      <c r="B123" s="39"/>
      <c r="C123" s="39"/>
      <c r="D123" s="39"/>
      <c r="E123" s="39"/>
      <c r="F123" s="62"/>
    </row>
    <row r="124" spans="1:6" x14ac:dyDescent="0.4">
      <c r="A124" s="18" t="s">
        <v>41</v>
      </c>
      <c r="B124" s="39">
        <v>12845</v>
      </c>
      <c r="C124" s="39">
        <v>15565</v>
      </c>
      <c r="D124" s="39">
        <v>15417</v>
      </c>
      <c r="E124" s="39">
        <v>19717</v>
      </c>
      <c r="F124" s="62">
        <v>20942</v>
      </c>
    </row>
    <row r="125" spans="1:6" x14ac:dyDescent="0.4">
      <c r="A125" s="18" t="s">
        <v>42</v>
      </c>
      <c r="B125" s="39">
        <v>229</v>
      </c>
      <c r="C125" s="39">
        <v>205</v>
      </c>
      <c r="D125" s="39">
        <v>212</v>
      </c>
      <c r="E125" s="39">
        <v>212</v>
      </c>
      <c r="F125" s="62">
        <v>203</v>
      </c>
    </row>
    <row r="126" spans="1:6" x14ac:dyDescent="0.4">
      <c r="A126" s="18" t="s">
        <v>43</v>
      </c>
      <c r="B126" s="39">
        <v>-3</v>
      </c>
      <c r="C126" s="39">
        <v>0</v>
      </c>
      <c r="D126" s="39">
        <v>0</v>
      </c>
      <c r="E126" s="39">
        <v>0</v>
      </c>
      <c r="F126" s="62">
        <v>0</v>
      </c>
    </row>
    <row r="127" spans="1:6" x14ac:dyDescent="0.4">
      <c r="A127" s="18" t="s">
        <v>17</v>
      </c>
      <c r="B127" s="39">
        <v>2</v>
      </c>
      <c r="C127" s="39">
        <v>1</v>
      </c>
      <c r="D127" s="39">
        <v>2</v>
      </c>
      <c r="E127" s="39">
        <v>18</v>
      </c>
      <c r="F127" s="62">
        <v>-1</v>
      </c>
    </row>
    <row r="128" spans="1:6" ht="3.95" customHeight="1" x14ac:dyDescent="0.4">
      <c r="A128" s="18"/>
      <c r="B128" s="39"/>
      <c r="C128" s="39"/>
      <c r="D128" s="39"/>
      <c r="E128" s="39"/>
      <c r="F128" s="62"/>
    </row>
    <row r="129" spans="1:7" x14ac:dyDescent="0.4">
      <c r="A129" s="32" t="s">
        <v>92</v>
      </c>
      <c r="B129" s="40">
        <f t="shared" ref="B129:F129" si="3">SUM(B124:B128)</f>
        <v>13073</v>
      </c>
      <c r="C129" s="40">
        <f t="shared" si="3"/>
        <v>15771</v>
      </c>
      <c r="D129" s="40">
        <f t="shared" si="3"/>
        <v>15631</v>
      </c>
      <c r="E129" s="40">
        <f>SUM(E124:E128)</f>
        <v>19947</v>
      </c>
      <c r="F129" s="74">
        <f t="shared" si="3"/>
        <v>21144</v>
      </c>
    </row>
    <row r="130" spans="1:7" ht="25.05" customHeight="1" x14ac:dyDescent="0.45">
      <c r="A130" s="34" t="s">
        <v>19</v>
      </c>
      <c r="B130" s="39"/>
      <c r="C130" s="39"/>
      <c r="D130" s="39"/>
      <c r="E130" s="39"/>
      <c r="F130" s="62"/>
    </row>
    <row r="131" spans="1:7" x14ac:dyDescent="0.4">
      <c r="A131" s="18" t="s">
        <v>50</v>
      </c>
      <c r="B131" s="39">
        <v>2</v>
      </c>
      <c r="C131" s="39">
        <v>0</v>
      </c>
      <c r="D131" s="39">
        <v>0</v>
      </c>
      <c r="E131" s="39">
        <v>0</v>
      </c>
      <c r="F131" s="62">
        <v>-1</v>
      </c>
    </row>
    <row r="132" spans="1:7" x14ac:dyDescent="0.4">
      <c r="A132" s="18" t="s">
        <v>52</v>
      </c>
      <c r="B132" s="39">
        <v>13074</v>
      </c>
      <c r="C132" s="39">
        <v>15771</v>
      </c>
      <c r="D132" s="39">
        <v>15629</v>
      </c>
      <c r="E132" s="39">
        <v>19950</v>
      </c>
      <c r="F132" s="62">
        <v>21146</v>
      </c>
    </row>
    <row r="133" spans="1:7" x14ac:dyDescent="0.4">
      <c r="A133" s="18" t="s">
        <v>53</v>
      </c>
      <c r="B133" s="41">
        <v>-3</v>
      </c>
      <c r="C133" s="41">
        <v>0</v>
      </c>
      <c r="D133" s="41">
        <v>2</v>
      </c>
      <c r="E133" s="39">
        <v>-3</v>
      </c>
      <c r="F133" s="62">
        <v>-1</v>
      </c>
    </row>
    <row r="134" spans="1:7" ht="25.05" customHeight="1" thickBot="1" x14ac:dyDescent="0.45">
      <c r="A134" s="50" t="s">
        <v>93</v>
      </c>
      <c r="B134" s="51">
        <f>B129+B111</f>
        <v>18805</v>
      </c>
      <c r="C134" s="51">
        <f>C129+C111</f>
        <v>20679</v>
      </c>
      <c r="D134" s="51">
        <f>D129+D111</f>
        <v>21033</v>
      </c>
      <c r="E134" s="51">
        <f>E129+E111</f>
        <v>24812</v>
      </c>
      <c r="F134" s="75">
        <f>F129+F111</f>
        <v>25974</v>
      </c>
    </row>
    <row r="135" spans="1:7" x14ac:dyDescent="0.4">
      <c r="B135" s="12"/>
      <c r="C135" s="12"/>
      <c r="D135" s="12"/>
      <c r="E135" s="12"/>
      <c r="F135" s="12"/>
    </row>
    <row r="136" spans="1:7" s="6" customFormat="1" ht="85.15" customHeight="1" x14ac:dyDescent="0.4">
      <c r="A136" s="48" t="s">
        <v>75</v>
      </c>
      <c r="B136" s="47"/>
      <c r="C136" s="47"/>
      <c r="D136" s="47"/>
      <c r="E136" s="47"/>
      <c r="F136" s="47"/>
      <c r="G136" s="21"/>
    </row>
    <row r="137" spans="1:7" s="6" customFormat="1" ht="144" customHeight="1" x14ac:dyDescent="0.4">
      <c r="A137" s="48" t="s">
        <v>103</v>
      </c>
      <c r="B137" s="47"/>
      <c r="C137" s="47"/>
      <c r="D137" s="47"/>
      <c r="E137" s="47"/>
      <c r="F137" s="47"/>
      <c r="G137" s="21"/>
    </row>
    <row r="138" spans="1:7" s="6" customFormat="1" ht="85.15" customHeight="1" x14ac:dyDescent="0.4">
      <c r="A138" s="48" t="s">
        <v>94</v>
      </c>
      <c r="B138" s="47"/>
      <c r="C138" s="47"/>
      <c r="D138" s="47"/>
      <c r="E138" s="47"/>
      <c r="F138" s="47"/>
      <c r="G138" s="21"/>
    </row>
    <row r="139" spans="1:7" s="6" customFormat="1" ht="85.15" customHeight="1" x14ac:dyDescent="0.4">
      <c r="A139" s="48" t="s">
        <v>104</v>
      </c>
      <c r="B139" s="47"/>
      <c r="C139" s="47"/>
      <c r="D139" s="47"/>
      <c r="E139" s="47"/>
      <c r="F139" s="47"/>
      <c r="G139" s="21"/>
    </row>
    <row r="140" spans="1:7" s="6" customFormat="1" ht="85.15" customHeight="1" x14ac:dyDescent="0.4">
      <c r="A140" s="48" t="s">
        <v>105</v>
      </c>
      <c r="B140" s="47"/>
      <c r="C140" s="47"/>
      <c r="D140" s="47"/>
      <c r="E140" s="47"/>
      <c r="F140" s="47"/>
      <c r="G140" s="21"/>
    </row>
    <row r="141" spans="1:7" s="6" customFormat="1" ht="14.45" customHeight="1" x14ac:dyDescent="0.4">
      <c r="A141" s="47"/>
      <c r="B141" s="47"/>
      <c r="C141" s="47"/>
      <c r="D141" s="47"/>
      <c r="E141" s="47"/>
      <c r="F141" s="47"/>
      <c r="G141" s="21"/>
    </row>
    <row r="142" spans="1:7" s="6" customFormat="1" ht="14.65" customHeight="1" x14ac:dyDescent="0.4">
      <c r="A142" s="47"/>
      <c r="B142" s="47"/>
      <c r="C142" s="47"/>
      <c r="D142" s="47"/>
      <c r="E142" s="47"/>
      <c r="F142" s="47"/>
      <c r="G142" s="21"/>
    </row>
    <row r="143" spans="1:7" s="6" customFormat="1" ht="15" customHeight="1" x14ac:dyDescent="0.4">
      <c r="A143" s="47"/>
      <c r="B143" s="47"/>
      <c r="C143" s="47"/>
      <c r="D143" s="47"/>
      <c r="E143" s="47"/>
      <c r="F143" s="47"/>
      <c r="G143" s="21"/>
    </row>
    <row r="144" spans="1:7" s="6" customFormat="1" ht="15" customHeight="1" x14ac:dyDescent="0.4">
      <c r="A144" s="47"/>
      <c r="B144" s="47"/>
      <c r="C144" s="47"/>
      <c r="D144" s="47"/>
      <c r="E144" s="47"/>
      <c r="F144" s="47"/>
      <c r="G144" s="21"/>
    </row>
    <row r="145" spans="1:7" s="6" customFormat="1" x14ac:dyDescent="0.4">
      <c r="A145" s="47"/>
      <c r="B145" s="47"/>
      <c r="C145" s="47"/>
      <c r="D145" s="47"/>
      <c r="E145" s="47"/>
      <c r="F145" s="47"/>
      <c r="G145" s="21"/>
    </row>
    <row r="146" spans="1:7" s="6" customFormat="1" ht="15" customHeight="1" x14ac:dyDescent="0.4">
      <c r="A146" s="47"/>
      <c r="B146" s="47"/>
      <c r="C146" s="47"/>
      <c r="D146" s="47"/>
      <c r="E146" s="47"/>
      <c r="F146" s="47"/>
      <c r="G146" s="21"/>
    </row>
    <row r="147" spans="1:7" s="6" customFormat="1" x14ac:dyDescent="0.4">
      <c r="G147" s="21"/>
    </row>
    <row r="148" spans="1:7" s="6" customFormat="1" x14ac:dyDescent="0.4">
      <c r="G148" s="21"/>
    </row>
    <row r="149" spans="1:7" s="6" customFormat="1" x14ac:dyDescent="0.4">
      <c r="G149" s="21"/>
    </row>
  </sheetData>
  <phoneticPr fontId="7" type="noConversion"/>
  <pageMargins left="0.7" right="0.7" top="0.75" bottom="0.75" header="0.3" footer="0.3"/>
  <pageSetup paperSize="9" scale="52" fitToHeight="0" orientation="portrait" r:id="rId1"/>
  <rowBreaks count="1" manualBreakCount="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0"/>
  <sheetViews>
    <sheetView zoomScale="80" zoomScaleNormal="80" workbookViewId="0">
      <selection activeCell="F40" sqref="F40"/>
    </sheetView>
  </sheetViews>
  <sheetFormatPr defaultColWidth="9.1328125" defaultRowHeight="15" x14ac:dyDescent="0.4"/>
  <cols>
    <col min="1" max="1" width="63.1328125" style="4" bestFit="1" customWidth="1"/>
    <col min="2" max="7" width="12.73046875" style="4" customWidth="1"/>
    <col min="8" max="16384" width="9.1328125" style="4"/>
  </cols>
  <sheetData>
    <row r="1" spans="1:7" x14ac:dyDescent="0.4">
      <c r="A1" s="66" t="s">
        <v>12</v>
      </c>
    </row>
    <row r="2" spans="1:7" x14ac:dyDescent="0.4">
      <c r="A2" s="66" t="s">
        <v>65</v>
      </c>
    </row>
    <row r="3" spans="1:7" x14ac:dyDescent="0.4">
      <c r="A3" s="66" t="s">
        <v>57</v>
      </c>
    </row>
    <row r="4" spans="1:7" ht="15.4" thickBot="1" x14ac:dyDescent="0.45">
      <c r="A4" s="3"/>
    </row>
    <row r="5" spans="1:7" x14ac:dyDescent="0.4">
      <c r="A5" s="55"/>
      <c r="B5" s="56" t="s">
        <v>1</v>
      </c>
      <c r="C5" s="56" t="s">
        <v>2</v>
      </c>
      <c r="D5" s="56" t="s">
        <v>3</v>
      </c>
      <c r="E5" s="56" t="s">
        <v>4</v>
      </c>
      <c r="F5" s="57" t="s">
        <v>72</v>
      </c>
    </row>
    <row r="6" spans="1:7" x14ac:dyDescent="0.4">
      <c r="A6" s="58"/>
      <c r="B6" s="59" t="s">
        <v>5</v>
      </c>
      <c r="C6" s="59" t="s">
        <v>5</v>
      </c>
      <c r="D6" s="59" t="s">
        <v>5</v>
      </c>
      <c r="E6" s="59" t="s">
        <v>5</v>
      </c>
      <c r="F6" s="60" t="s">
        <v>5</v>
      </c>
    </row>
    <row r="7" spans="1:7" x14ac:dyDescent="0.4">
      <c r="A7" s="58"/>
      <c r="B7" s="59" t="s">
        <v>6</v>
      </c>
      <c r="C7" s="59" t="s">
        <v>6</v>
      </c>
      <c r="D7" s="59" t="s">
        <v>6</v>
      </c>
      <c r="E7" s="59" t="s">
        <v>6</v>
      </c>
      <c r="F7" s="60" t="s">
        <v>6</v>
      </c>
    </row>
    <row r="8" spans="1:7" ht="25.05" customHeight="1" x14ac:dyDescent="0.4">
      <c r="A8" s="32" t="s">
        <v>7</v>
      </c>
      <c r="B8" s="41"/>
      <c r="C8" s="41"/>
      <c r="D8" s="41"/>
      <c r="E8" s="41"/>
      <c r="F8" s="61"/>
    </row>
    <row r="9" spans="1:7" x14ac:dyDescent="0.4">
      <c r="A9" s="18" t="s">
        <v>14</v>
      </c>
      <c r="B9" s="29">
        <v>253</v>
      </c>
      <c r="C9" s="29">
        <v>320</v>
      </c>
      <c r="D9" s="29">
        <v>329</v>
      </c>
      <c r="E9" s="39">
        <v>336</v>
      </c>
      <c r="F9" s="62">
        <v>370</v>
      </c>
      <c r="G9" s="6"/>
    </row>
    <row r="10" spans="1:7" x14ac:dyDescent="0.4">
      <c r="A10" s="18" t="s">
        <v>69</v>
      </c>
      <c r="B10" s="29">
        <v>0</v>
      </c>
      <c r="C10" s="29">
        <v>0</v>
      </c>
      <c r="D10" s="29">
        <v>0</v>
      </c>
      <c r="E10" s="29">
        <v>2</v>
      </c>
      <c r="F10" s="62">
        <v>1</v>
      </c>
      <c r="G10" s="6"/>
    </row>
    <row r="11" spans="1:7" x14ac:dyDescent="0.4">
      <c r="A11" s="18" t="s">
        <v>70</v>
      </c>
      <c r="B11" s="29">
        <v>2</v>
      </c>
      <c r="C11" s="29">
        <v>2</v>
      </c>
      <c r="D11" s="29">
        <v>-1</v>
      </c>
      <c r="E11" s="29">
        <v>0</v>
      </c>
      <c r="F11" s="63">
        <v>0</v>
      </c>
      <c r="G11" s="6"/>
    </row>
    <row r="12" spans="1:7" x14ac:dyDescent="0.4">
      <c r="A12" s="18" t="s">
        <v>71</v>
      </c>
      <c r="B12" s="29">
        <v>15</v>
      </c>
      <c r="C12" s="29">
        <v>16</v>
      </c>
      <c r="D12" s="29">
        <v>2</v>
      </c>
      <c r="E12" s="39">
        <v>2</v>
      </c>
      <c r="F12" s="63">
        <v>2</v>
      </c>
      <c r="G12" s="6"/>
    </row>
    <row r="13" spans="1:7" x14ac:dyDescent="0.4">
      <c r="A13" s="18" t="s">
        <v>15</v>
      </c>
      <c r="B13" s="29">
        <v>4</v>
      </c>
      <c r="C13" s="29">
        <v>4</v>
      </c>
      <c r="D13" s="29">
        <v>3</v>
      </c>
      <c r="E13" s="39">
        <v>3</v>
      </c>
      <c r="F13" s="62">
        <v>2</v>
      </c>
      <c r="G13" s="6"/>
    </row>
    <row r="14" spans="1:7" x14ac:dyDescent="0.4">
      <c r="A14" s="18" t="s">
        <v>56</v>
      </c>
      <c r="B14" s="29">
        <v>0</v>
      </c>
      <c r="C14" s="29">
        <v>0</v>
      </c>
      <c r="D14" s="29">
        <v>0</v>
      </c>
      <c r="E14" s="29">
        <v>0</v>
      </c>
      <c r="F14" s="62">
        <v>0</v>
      </c>
      <c r="G14" s="6"/>
    </row>
    <row r="15" spans="1:7" x14ac:dyDescent="0.4">
      <c r="A15" s="18" t="s">
        <v>46</v>
      </c>
      <c r="B15" s="29">
        <v>12</v>
      </c>
      <c r="C15" s="29">
        <v>15</v>
      </c>
      <c r="D15" s="29">
        <v>0</v>
      </c>
      <c r="E15" s="29">
        <v>0</v>
      </c>
      <c r="F15" s="63">
        <v>0</v>
      </c>
      <c r="G15" s="6"/>
    </row>
    <row r="16" spans="1:7" x14ac:dyDescent="0.4">
      <c r="A16" s="18" t="s">
        <v>76</v>
      </c>
      <c r="B16" s="29">
        <v>0</v>
      </c>
      <c r="C16" s="29">
        <v>98</v>
      </c>
      <c r="D16" s="29">
        <v>77</v>
      </c>
      <c r="E16" s="39">
        <v>81</v>
      </c>
      <c r="F16" s="62">
        <v>75</v>
      </c>
      <c r="G16" s="6"/>
    </row>
    <row r="17" spans="1:7" x14ac:dyDescent="0.4">
      <c r="A17" s="18" t="s">
        <v>80</v>
      </c>
      <c r="B17" s="29">
        <v>76</v>
      </c>
      <c r="C17" s="29">
        <v>0</v>
      </c>
      <c r="D17" s="29">
        <v>0</v>
      </c>
      <c r="E17" s="29">
        <v>0</v>
      </c>
      <c r="F17" s="63">
        <v>0</v>
      </c>
      <c r="G17" s="6"/>
    </row>
    <row r="18" spans="1:7" x14ac:dyDescent="0.4">
      <c r="A18" s="18" t="s">
        <v>78</v>
      </c>
      <c r="B18" s="29">
        <v>63</v>
      </c>
      <c r="C18" s="29">
        <v>0</v>
      </c>
      <c r="D18" s="29">
        <v>0</v>
      </c>
      <c r="E18" s="29">
        <v>0</v>
      </c>
      <c r="F18" s="63">
        <v>0</v>
      </c>
      <c r="G18" s="6"/>
    </row>
    <row r="19" spans="1:7" x14ac:dyDescent="0.4">
      <c r="A19" s="18" t="s">
        <v>16</v>
      </c>
      <c r="B19" s="29">
        <v>69</v>
      </c>
      <c r="C19" s="29">
        <v>68</v>
      </c>
      <c r="D19" s="29">
        <v>74</v>
      </c>
      <c r="E19" s="39">
        <v>56</v>
      </c>
      <c r="F19" s="62">
        <v>48</v>
      </c>
      <c r="G19" s="6"/>
    </row>
    <row r="20" spans="1:7" x14ac:dyDescent="0.4">
      <c r="A20" s="18" t="s">
        <v>17</v>
      </c>
      <c r="B20" s="29">
        <v>15</v>
      </c>
      <c r="C20" s="29">
        <v>5</v>
      </c>
      <c r="D20" s="29">
        <v>7</v>
      </c>
      <c r="E20" s="39">
        <v>10</v>
      </c>
      <c r="F20" s="62">
        <v>11</v>
      </c>
      <c r="G20" s="6"/>
    </row>
    <row r="21" spans="1:7" ht="3.95" customHeight="1" x14ac:dyDescent="0.4">
      <c r="A21" s="18"/>
      <c r="B21" s="39"/>
      <c r="C21" s="39"/>
      <c r="D21" s="39"/>
      <c r="E21" s="39"/>
      <c r="F21" s="62"/>
      <c r="G21" s="6"/>
    </row>
    <row r="22" spans="1:7" x14ac:dyDescent="0.4">
      <c r="A22" s="32" t="s">
        <v>18</v>
      </c>
      <c r="B22" s="52">
        <f t="shared" ref="B22:F22" si="0">SUM(B9:B21)</f>
        <v>509</v>
      </c>
      <c r="C22" s="52">
        <f t="shared" si="0"/>
        <v>528</v>
      </c>
      <c r="D22" s="52">
        <f t="shared" si="0"/>
        <v>491</v>
      </c>
      <c r="E22" s="53">
        <f t="shared" si="0"/>
        <v>490</v>
      </c>
      <c r="F22" s="64">
        <f t="shared" si="0"/>
        <v>509</v>
      </c>
      <c r="G22" s="6"/>
    </row>
    <row r="23" spans="1:7" ht="25.05" customHeight="1" x14ac:dyDescent="0.45">
      <c r="A23" s="34" t="s">
        <v>19</v>
      </c>
      <c r="B23" s="39"/>
      <c r="C23" s="39"/>
      <c r="D23" s="39"/>
      <c r="E23" s="29"/>
      <c r="F23" s="62"/>
    </row>
    <row r="24" spans="1:7" x14ac:dyDescent="0.4">
      <c r="A24" s="18" t="s">
        <v>20</v>
      </c>
      <c r="B24" s="42">
        <v>317</v>
      </c>
      <c r="C24" s="42">
        <v>362</v>
      </c>
      <c r="D24" s="42">
        <v>337</v>
      </c>
      <c r="E24" s="29">
        <v>368</v>
      </c>
      <c r="F24" s="63">
        <v>386</v>
      </c>
    </row>
    <row r="25" spans="1:7" x14ac:dyDescent="0.4">
      <c r="A25" s="18" t="s">
        <v>21</v>
      </c>
      <c r="B25" s="42">
        <v>273</v>
      </c>
      <c r="C25" s="42">
        <v>157</v>
      </c>
      <c r="D25" s="42">
        <v>141</v>
      </c>
      <c r="E25" s="29">
        <v>140</v>
      </c>
      <c r="F25" s="63">
        <v>120</v>
      </c>
      <c r="G25" s="6"/>
    </row>
    <row r="26" spans="1:7" x14ac:dyDescent="0.4">
      <c r="A26" s="18" t="s">
        <v>22</v>
      </c>
      <c r="B26" s="42">
        <v>-20</v>
      </c>
      <c r="C26" s="42">
        <v>-21</v>
      </c>
      <c r="D26" s="42">
        <v>-51</v>
      </c>
      <c r="E26" s="29">
        <v>-61</v>
      </c>
      <c r="F26" s="63">
        <v>-59</v>
      </c>
      <c r="G26" s="6"/>
    </row>
    <row r="27" spans="1:7" x14ac:dyDescent="0.4">
      <c r="A27" s="18" t="s">
        <v>26</v>
      </c>
      <c r="B27" s="42">
        <v>3</v>
      </c>
      <c r="C27" s="42">
        <v>20</v>
      </c>
      <c r="D27" s="42">
        <v>19</v>
      </c>
      <c r="E27" s="29">
        <v>13</v>
      </c>
      <c r="F27" s="63">
        <v>14</v>
      </c>
      <c r="G27" s="6"/>
    </row>
    <row r="28" spans="1:7" x14ac:dyDescent="0.4">
      <c r="A28" s="18" t="s">
        <v>27</v>
      </c>
      <c r="B28" s="42">
        <v>32</v>
      </c>
      <c r="C28" s="42">
        <v>35</v>
      </c>
      <c r="D28" s="42">
        <v>25</v>
      </c>
      <c r="E28" s="29">
        <v>34</v>
      </c>
      <c r="F28" s="63">
        <v>35</v>
      </c>
      <c r="G28" s="6"/>
    </row>
    <row r="29" spans="1:7" ht="15.4" thickBot="1" x14ac:dyDescent="0.45">
      <c r="A29" s="35" t="s">
        <v>29</v>
      </c>
      <c r="B29" s="43">
        <v>-96</v>
      </c>
      <c r="C29" s="43">
        <v>-25</v>
      </c>
      <c r="D29" s="43">
        <v>20</v>
      </c>
      <c r="E29" s="36">
        <v>-4</v>
      </c>
      <c r="F29" s="65">
        <v>13</v>
      </c>
      <c r="G29" s="6"/>
    </row>
    <row r="30" spans="1:7" x14ac:dyDescent="0.4">
      <c r="B30" s="10"/>
      <c r="C30" s="10"/>
      <c r="D30" s="10"/>
      <c r="E30" s="10"/>
      <c r="F30" s="10"/>
    </row>
  </sheetData>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2018-07-20T07:13:20Z</dcterms:created>
  <dcterms:modified xsi:type="dcterms:W3CDTF">2021-12-08T15:48:53Z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