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B9FDADCB-ED4A-42C8-9AC0-335B0ABA2B55}" xr6:coauthVersionLast="41" xr6:coauthVersionMax="41" xr10:uidLastSave="{00000000-0000-0000-0000-000000000000}"/>
  <workbookProtection workbookAlgorithmName="SHA-512" workbookHashValue="KDrAAc6XoU+Ddmu4wEEiRPoL4vR0Bg/F7JjVWC9dD6WTuoPwhptAbox8OdG8oyHmzMVU9wCQUObce7vEWfArbA==" workbookSaltValue="/QrnhpbCBoGuUndjsob5aQ==" workbookSpinCount="100000" lockStructure="1"/>
  <bookViews>
    <workbookView xWindow="180" yWindow="36" windowWidth="20412" windowHeight="12060" xr2:uid="{00000000-000D-0000-FFFF-FFFF00000000}"/>
  </bookViews>
  <sheets>
    <sheet name="Cover_sheet" sheetId="16" r:id="rId1"/>
    <sheet name="Contents" sheetId="17" r:id="rId2"/>
    <sheet name="Notes" sheetId="13" r:id="rId3"/>
    <sheet name="Data" sheetId="7" r:id="rId4"/>
    <sheet name="FIRE0706_raw" sheetId="6" state="hidden" r:id="rId5"/>
    <sheet name="FIRE0706" sheetId="15" r:id="rId6"/>
  </sheets>
  <definedNames>
    <definedName name="_xlnm._FilterDatabase" localSheetId="3" hidden="1">Data!$A$1:$C$137289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6" l="1"/>
  <c r="C8" i="6" l="1"/>
  <c r="C8" i="15" s="1"/>
  <c r="E8" i="6"/>
  <c r="E8" i="15" s="1"/>
  <c r="C9" i="6"/>
  <c r="C9" i="15" s="1"/>
  <c r="E9" i="6"/>
  <c r="E9" i="15" s="1"/>
  <c r="C10" i="6"/>
  <c r="C10" i="15" s="1"/>
  <c r="E10" i="6"/>
  <c r="E10" i="15" s="1"/>
  <c r="C11" i="6"/>
  <c r="E11" i="6"/>
  <c r="E11" i="15" s="1"/>
  <c r="C12" i="6"/>
  <c r="E12" i="6"/>
  <c r="E12" i="15" s="1"/>
  <c r="C13" i="6"/>
  <c r="E13" i="6"/>
  <c r="E13" i="15" s="1"/>
  <c r="C14" i="6"/>
  <c r="E14" i="6"/>
  <c r="E14" i="15" s="1"/>
  <c r="C15" i="6"/>
  <c r="E15" i="6"/>
  <c r="D6" i="6"/>
  <c r="D6" i="15" s="1"/>
  <c r="F6" i="6"/>
  <c r="F6" i="15" s="1"/>
  <c r="E7" i="6"/>
  <c r="E7" i="15" s="1"/>
  <c r="C7" i="6"/>
  <c r="C7" i="15" s="1"/>
  <c r="D8" i="6"/>
  <c r="D8" i="15" s="1"/>
  <c r="F8" i="6"/>
  <c r="F8" i="15" s="1"/>
  <c r="D9" i="6"/>
  <c r="D9" i="15" s="1"/>
  <c r="F9" i="6"/>
  <c r="F9" i="15" s="1"/>
  <c r="D10" i="6"/>
  <c r="D10" i="15" s="1"/>
  <c r="F10" i="6"/>
  <c r="F10" i="15" s="1"/>
  <c r="D11" i="6"/>
  <c r="D11" i="15" s="1"/>
  <c r="F11" i="6"/>
  <c r="F11" i="15" s="1"/>
  <c r="D12" i="6"/>
  <c r="D12" i="15" s="1"/>
  <c r="F12" i="6"/>
  <c r="F12" i="15" s="1"/>
  <c r="D13" i="6"/>
  <c r="D13" i="15" s="1"/>
  <c r="F13" i="6"/>
  <c r="F13" i="15" s="1"/>
  <c r="D14" i="6"/>
  <c r="D14" i="15" s="1"/>
  <c r="F14" i="6"/>
  <c r="F14" i="15" s="1"/>
  <c r="D15" i="6"/>
  <c r="F15" i="6"/>
  <c r="E6" i="6"/>
  <c r="E6" i="15" s="1"/>
  <c r="D7" i="6"/>
  <c r="D7" i="15" s="1"/>
  <c r="F7" i="6"/>
  <c r="F7" i="15" s="1"/>
  <c r="C6" i="6"/>
  <c r="C6" i="15" s="1"/>
  <c r="C13" i="15" l="1"/>
  <c r="B13" i="6"/>
  <c r="C12" i="15"/>
  <c r="B12" i="6"/>
  <c r="C11" i="15"/>
  <c r="B11" i="6"/>
  <c r="F15" i="15"/>
  <c r="E15" i="15"/>
  <c r="C14" i="15"/>
  <c r="B14" i="6"/>
  <c r="B14" i="15" s="1"/>
  <c r="D15" i="15"/>
  <c r="C15" i="15"/>
  <c r="B15" i="6"/>
  <c r="B15" i="15" s="1"/>
  <c r="I14" i="6"/>
  <c r="I14" i="15" s="1"/>
  <c r="I15" i="6" l="1"/>
  <c r="I15" i="15" s="1"/>
  <c r="J15" i="6"/>
  <c r="J15" i="15" s="1"/>
  <c r="K15" i="6"/>
  <c r="K15" i="15" s="1"/>
  <c r="J14" i="6"/>
  <c r="J14" i="15" s="1"/>
  <c r="H15" i="6"/>
  <c r="H15" i="15" s="1"/>
  <c r="K14" i="6"/>
  <c r="K14" i="15" s="1"/>
  <c r="H14" i="6"/>
  <c r="H14" i="15" s="1"/>
  <c r="B6" i="6" l="1"/>
  <c r="B8" i="6"/>
  <c r="B7" i="6"/>
  <c r="B10" i="6"/>
  <c r="B9" i="6"/>
  <c r="B11" i="15" l="1"/>
  <c r="H9" i="6"/>
  <c r="H9" i="15" s="1"/>
  <c r="B9" i="15"/>
  <c r="K10" i="6"/>
  <c r="K10" i="15" s="1"/>
  <c r="B10" i="15"/>
  <c r="K12" i="6"/>
  <c r="K12" i="15" s="1"/>
  <c r="B12" i="15"/>
  <c r="K7" i="6"/>
  <c r="K7" i="15" s="1"/>
  <c r="B7" i="15"/>
  <c r="H6" i="6"/>
  <c r="H6" i="15" s="1"/>
  <c r="B6" i="15"/>
  <c r="B8" i="15"/>
  <c r="K13" i="6"/>
  <c r="K13" i="15" s="1"/>
  <c r="B13" i="15"/>
  <c r="H13" i="6"/>
  <c r="H13" i="15" s="1"/>
  <c r="I13" i="6"/>
  <c r="I13" i="15" s="1"/>
  <c r="J13" i="6"/>
  <c r="J13" i="15" s="1"/>
  <c r="I12" i="6"/>
  <c r="I12" i="15" s="1"/>
  <c r="I6" i="6"/>
  <c r="I6" i="15" s="1"/>
  <c r="K6" i="6"/>
  <c r="K6" i="15" s="1"/>
  <c r="J6" i="6"/>
  <c r="J6" i="15" s="1"/>
  <c r="J12" i="6"/>
  <c r="J12" i="15" s="1"/>
  <c r="H12" i="6"/>
  <c r="H12" i="15" s="1"/>
  <c r="I11" i="6"/>
  <c r="I11" i="15" s="1"/>
  <c r="H11" i="6"/>
  <c r="H11" i="15" s="1"/>
  <c r="K11" i="6"/>
  <c r="K11" i="15" s="1"/>
  <c r="H10" i="6"/>
  <c r="H10" i="15" s="1"/>
  <c r="J10" i="6"/>
  <c r="J10" i="15" s="1"/>
  <c r="K9" i="6"/>
  <c r="K9" i="15" s="1"/>
  <c r="J7" i="6"/>
  <c r="J7" i="15" s="1"/>
  <c r="J11" i="6"/>
  <c r="J11" i="15" s="1"/>
  <c r="I10" i="6"/>
  <c r="I10" i="15" s="1"/>
  <c r="K8" i="6"/>
  <c r="K8" i="15" s="1"/>
  <c r="J9" i="6"/>
  <c r="J9" i="15" s="1"/>
  <c r="I7" i="6"/>
  <c r="I7" i="15" s="1"/>
  <c r="H7" i="6"/>
  <c r="H7" i="15" s="1"/>
  <c r="I9" i="6"/>
  <c r="I9" i="15" s="1"/>
  <c r="H8" i="6"/>
  <c r="H8" i="15" s="1"/>
  <c r="J8" i="6"/>
  <c r="J8" i="15" s="1"/>
  <c r="I8" i="6"/>
  <c r="I8" i="15" s="1"/>
</calcChain>
</file>

<file path=xl/sharedStrings.xml><?xml version="1.0" encoding="utf-8"?>
<sst xmlns="http://schemas.openxmlformats.org/spreadsheetml/2006/main" count="190" uniqueCount="79">
  <si>
    <t>FINANCIAL_YEAR</t>
  </si>
  <si>
    <t>2010/11</t>
  </si>
  <si>
    <t>2011/12</t>
  </si>
  <si>
    <t>2012/13</t>
  </si>
  <si>
    <t>2013/14</t>
  </si>
  <si>
    <t>2014/15</t>
  </si>
  <si>
    <t>Percentage</t>
  </si>
  <si>
    <t>Year</t>
  </si>
  <si>
    <t>Total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</si>
  <si>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</si>
  <si>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</si>
  <si>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</si>
  <si>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</si>
  <si>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</si>
  <si>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 xml:space="preserve">Contact: </t>
  </si>
  <si>
    <t>Fatal and non-fatal casualties</t>
  </si>
  <si>
    <t>2015/16</t>
  </si>
  <si>
    <t>Primary fires</t>
  </si>
  <si>
    <r>
      <t>FIRE STATISTICS TABLE 0706: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and casualties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in other buildings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by presence/operation of smoke alarms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England</t>
    </r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</si>
  <si>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or casualties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</si>
  <si>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4 If more than one smoke alarm was recorded for a fire, the fire is categorised under the most positive operation status of all the smoke alarms recorded.</t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</si>
  <si>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</si>
  <si>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</si>
  <si>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</si>
  <si>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</si>
  <si>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Fires involving casualties includes: any fire that resulted in any number of fire-related fatalities and/or non-fatal casualties.</t>
  </si>
  <si>
    <t>2016/17</t>
  </si>
  <si>
    <t>FIRE STATISTICS TABLE 0706: Primary fires and casualties in other buildings by presence/operation of smoke alarms, England</t>
  </si>
  <si>
    <t>2017/18</t>
  </si>
  <si>
    <t>FireStatistics@homeoffice.gov.uk</t>
  </si>
  <si>
    <t>Alarm Absent</t>
  </si>
  <si>
    <t>2018/19</t>
  </si>
  <si>
    <t>Alarm Present and raised the alarm</t>
  </si>
  <si>
    <t>Alarm Present but did not operate</t>
  </si>
  <si>
    <t>Alarm Present but did not raise alarm</t>
  </si>
  <si>
    <t>ALARM_SYSTEM</t>
  </si>
  <si>
    <t>Primary Fires</t>
  </si>
  <si>
    <t>Fatalities</t>
  </si>
  <si>
    <t>Casualties</t>
  </si>
  <si>
    <t>2019/20</t>
  </si>
  <si>
    <t xml:space="preserve">The data in this table are consistent with records that reached the IRS by 14 June 2020. </t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</si>
  <si>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</si>
  <si>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</si>
  <si>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</si>
  <si>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</si>
  <si>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</si>
  <si>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</si>
  <si>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</si>
  <si>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</si>
  <si>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</si>
  <si>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</si>
  <si>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 xml:space="preserve">If you find any problems, or have any feedback, relating to accessibility please email us at </t>
  </si>
  <si>
    <t>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</si>
  <si>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</si>
  <si>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</si>
  <si>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</si>
  <si>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</si>
  <si>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</si>
  <si>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</si>
  <si>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</si>
  <si>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</si>
  <si>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</si>
  <si>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</si>
  <si>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Raw data for the main data table</t>
  </si>
  <si>
    <t>Tables 0706</t>
  </si>
  <si>
    <t>FIRE0706</t>
  </si>
  <si>
    <t>Data</t>
  </si>
  <si>
    <t>Primary fires and casualties in other buildings by presence/operation of smoke alarms, England</t>
  </si>
  <si>
    <t xml:space="preserve">This file contains information on the number of primary fires, fatal and non-fatal casualties in other buildings in England by presence/operation of smoke alarm, 2010/11 to 2019/20. 
</t>
  </si>
  <si>
    <t xml:space="preserve">There are two other worksheets in this file. The 'FIRE0706' worksheet shows the number of primary fires, fatal and non-fatal casualties in other buildings by presence/operation of smoke alarm.
</t>
  </si>
  <si>
    <t>It is possible to create pivot tables from the data worksheet by using the insert pivot table function.</t>
  </si>
  <si>
    <t xml:space="preserve">3 Other buildings includes, as well as all non-residential buildings, other residential buildings such as: Boarding houses, Hotels/Motels, Hostels, Military barracks, </t>
  </si>
  <si>
    <t xml:space="preserve"> Monasteries/Convents, Nurses'/Doctors' accomodation, Residential homes and Student halls of residence.</t>
  </si>
  <si>
    <t xml:space="preserve">Fire data are collected by the Incident Recording System (IRS) which collects information on all incidents attended by fire services. For a variety of reasons some records </t>
  </si>
  <si>
    <t xml:space="preserve"> take longer than others for fire services to upload to the IRS and therefore fire totals are constantly being amended (by relatively small numbers).</t>
  </si>
  <si>
    <t>Last Updated: 1 October 2020</t>
  </si>
  <si>
    <t>end of table</t>
  </si>
  <si>
    <t>'Data' provides the raw data behind the main data table.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</si>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</sst>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1" fillId="0" borderId="0" applyNumberFormat="0" applyBorder="0" applyProtection="0"/>
    <xf numFmtId="0" fontId="12" fillId="0" borderId="0" applyNumberFormat="0" applyBorder="0" applyProtection="0"/>
    <xf numFmtId="0" fontId="4" fillId="0" borderId="0" applyNumberFormat="0" applyFill="0" applyBorder="0" applyAlignment="0" applyProtection="0"/>
    <xf numFmtId="0" fontId="18" fillId="0" borderId="0" applyNumberFormat="0" applyFont="0" applyBorder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Border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 applyNumberFormat="0" applyFont="0" applyBorder="0" applyProtection="0"/>
  </cellStyleXfs>
  <cellXfs count="88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/>
    <xf numFmtId="3" fontId="0" fillId="3" borderId="2" xfId="0" applyNumberFormat="1" applyFill="1" applyBorder="1"/>
    <xf numFmtId="3" fontId="2" fillId="3" borderId="2" xfId="0" applyNumberFormat="1" applyFont="1" applyFill="1" applyBorder="1"/>
    <xf numFmtId="9" fontId="0" fillId="3" borderId="2" xfId="1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3" fontId="2" fillId="3" borderId="0" xfId="0" applyNumberFormat="1" applyFont="1" applyFill="1" applyBorder="1"/>
    <xf numFmtId="9" fontId="0" fillId="3" borderId="0" xfId="1" applyFont="1" applyFill="1" applyBorder="1"/>
    <xf numFmtId="0" fontId="0" fillId="3" borderId="1" xfId="0" applyFill="1" applyBorder="1"/>
    <xf numFmtId="0" fontId="2" fillId="3" borderId="0" xfId="0" applyFont="1" applyFill="1"/>
    <xf numFmtId="0" fontId="0" fillId="3" borderId="1" xfId="0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Alignment="1"/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9" fontId="0" fillId="3" borderId="1" xfId="1" applyFont="1" applyFill="1" applyBorder="1" applyAlignment="1">
      <alignment horizontal="right"/>
    </xf>
    <xf numFmtId="0" fontId="0" fillId="3" borderId="0" xfId="0" applyFill="1" applyAlignment="1">
      <alignment vertical="top"/>
    </xf>
    <xf numFmtId="3" fontId="0" fillId="3" borderId="0" xfId="0" applyNumberFormat="1" applyFill="1"/>
    <xf numFmtId="0" fontId="0" fillId="3" borderId="0" xfId="0" applyFill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9" fontId="0" fillId="3" borderId="0" xfId="1" applyFont="1" applyFill="1" applyBorder="1" applyAlignment="1">
      <alignment horizontal="right"/>
    </xf>
    <xf numFmtId="3" fontId="0" fillId="3" borderId="1" xfId="0" applyNumberFormat="1" applyFill="1" applyBorder="1"/>
    <xf numFmtId="3" fontId="0" fillId="3" borderId="2" xfId="0" applyNumberFormat="1" applyFont="1" applyFill="1" applyBorder="1"/>
    <xf numFmtId="3" fontId="0" fillId="3" borderId="0" xfId="0" applyNumberFormat="1" applyFont="1" applyFill="1" applyBorder="1"/>
    <xf numFmtId="3" fontId="2" fillId="3" borderId="1" xfId="0" applyNumberFormat="1" applyFont="1" applyFill="1" applyBorder="1"/>
    <xf numFmtId="3" fontId="0" fillId="3" borderId="1" xfId="0" applyNumberFormat="1" applyFont="1" applyFill="1" applyBorder="1"/>
    <xf numFmtId="9" fontId="0" fillId="3" borderId="1" xfId="1" applyFont="1" applyFill="1" applyBorder="1"/>
    <xf numFmtId="0" fontId="4" fillId="3" borderId="0" xfId="2" applyFill="1" applyAlignment="1">
      <alignment horizontal="right"/>
    </xf>
    <xf numFmtId="0" fontId="0" fillId="3" borderId="0" xfId="0" applyFill="1" applyAlignment="1"/>
    <xf numFmtId="0" fontId="4" fillId="3" borderId="0" xfId="2" applyFill="1" applyAlignment="1"/>
    <xf numFmtId="0" fontId="7" fillId="3" borderId="0" xfId="0" applyFont="1" applyFill="1" applyAlignment="1"/>
    <xf numFmtId="0" fontId="4" fillId="3" borderId="0" xfId="2" applyFill="1" applyAlignment="1">
      <alignment horizontal="right"/>
    </xf>
    <xf numFmtId="0" fontId="12" fillId="5" borderId="0" xfId="4" applyFont="1" applyFill="1" applyAlignment="1"/>
    <xf numFmtId="0" fontId="13" fillId="5" borderId="0" xfId="5" applyFont="1" applyFill="1" applyAlignment="1">
      <alignment vertical="center"/>
    </xf>
    <xf numFmtId="0" fontId="14" fillId="5" borderId="0" xfId="4" applyFont="1" applyFill="1" applyAlignment="1"/>
    <xf numFmtId="0" fontId="15" fillId="0" borderId="0" xfId="5" applyFont="1" applyFill="1" applyAlignment="1">
      <alignment vertical="center"/>
    </xf>
    <xf numFmtId="0" fontId="16" fillId="0" borderId="0" xfId="4" applyFont="1" applyFill="1" applyAlignment="1"/>
    <xf numFmtId="0" fontId="11" fillId="5" borderId="0" xfId="4" applyFont="1" applyFill="1" applyAlignment="1"/>
    <xf numFmtId="0" fontId="17" fillId="5" borderId="0" xfId="6" applyFont="1" applyFill="1" applyAlignment="1"/>
    <xf numFmtId="0" fontId="11" fillId="5" borderId="0" xfId="7" applyFont="1" applyFill="1" applyAlignment="1"/>
    <xf numFmtId="0" fontId="21" fillId="5" borderId="0" xfId="8" applyFont="1" applyFill="1" applyAlignment="1"/>
    <xf numFmtId="0" fontId="23" fillId="5" borderId="0" xfId="9" applyFont="1" applyFill="1" applyAlignment="1"/>
    <xf numFmtId="0" fontId="24" fillId="5" borderId="0" xfId="5" applyFont="1" applyFill="1" applyAlignment="1"/>
    <xf numFmtId="0" fontId="25" fillId="5" borderId="0" xfId="10" applyFont="1" applyFill="1" applyAlignment="1"/>
    <xf numFmtId="0" fontId="25" fillId="5" borderId="0" xfId="10" applyFont="1" applyFill="1" applyAlignment="1">
      <alignment horizontal="left"/>
    </xf>
    <xf numFmtId="0" fontId="25" fillId="5" borderId="0" xfId="5" applyFont="1" applyFill="1" applyAlignment="1"/>
    <xf numFmtId="0" fontId="25" fillId="5" borderId="0" xfId="5" applyFont="1" applyFill="1" applyAlignment="1">
      <alignment horizontal="left"/>
    </xf>
    <xf numFmtId="0" fontId="26" fillId="5" borderId="0" xfId="8" applyFont="1" applyFill="1" applyAlignment="1"/>
    <xf numFmtId="0" fontId="26" fillId="5" borderId="0" xfId="11" applyFont="1" applyFill="1" applyAlignment="1"/>
    <xf numFmtId="0" fontId="24" fillId="5" borderId="0" xfId="10" applyFont="1" applyFill="1" applyAlignment="1">
      <alignment wrapText="1"/>
    </xf>
    <xf numFmtId="0" fontId="24" fillId="5" borderId="0" xfId="10" applyFont="1" applyFill="1" applyAlignment="1">
      <alignment horizontal="left" wrapText="1"/>
    </xf>
    <xf numFmtId="0" fontId="18" fillId="5" borderId="0" xfId="12" applyFill="1"/>
    <xf numFmtId="0" fontId="25" fillId="5" borderId="0" xfId="13" applyFont="1" applyFill="1" applyAlignment="1">
      <alignment horizontal="left" vertical="center" wrapText="1"/>
    </xf>
    <xf numFmtId="0" fontId="27" fillId="3" borderId="0" xfId="0" applyFont="1" applyFill="1"/>
    <xf numFmtId="1" fontId="25" fillId="5" borderId="0" xfId="13" applyNumberFormat="1" applyFont="1" applyFill="1" applyAlignment="1">
      <alignment horizontal="left" vertical="center"/>
    </xf>
    <xf numFmtId="0" fontId="25" fillId="5" borderId="0" xfId="12" applyFont="1" applyFill="1"/>
    <xf numFmtId="0" fontId="28" fillId="5" borderId="0" xfId="12" applyFont="1" applyFill="1"/>
    <xf numFmtId="0" fontId="28" fillId="5" borderId="0" xfId="12" applyFont="1" applyFill="1" applyAlignment="1">
      <alignment wrapText="1"/>
    </xf>
    <xf numFmtId="0" fontId="28" fillId="5" borderId="0" xfId="12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9" fillId="5" borderId="0" xfId="3" applyFont="1" applyFill="1" applyAlignment="1">
      <alignment vertical="center"/>
    </xf>
    <xf numFmtId="0" fontId="9" fillId="5" borderId="0" xfId="3" applyFont="1" applyFill="1" applyAlignment="1"/>
    <xf numFmtId="0" fontId="3" fillId="2" borderId="0" xfId="0" applyFont="1" applyFill="1" applyAlignment="1">
      <alignment vertical="center"/>
    </xf>
    <xf numFmtId="0" fontId="2" fillId="4" borderId="0" xfId="0" applyFont="1" applyFill="1" applyBorder="1" applyAlignment="1"/>
    <xf numFmtId="0" fontId="0" fillId="3" borderId="1" xfId="0" applyFill="1" applyBorder="1" applyAlignment="1"/>
    <xf numFmtId="0" fontId="0" fillId="3" borderId="0" xfId="0" applyFill="1" applyAlignment="1">
      <alignment vertical="center"/>
    </xf>
    <xf numFmtId="0" fontId="4" fillId="3" borderId="0" xfId="2" applyFont="1" applyFill="1" applyAlignment="1"/>
    <xf numFmtId="0" fontId="10" fillId="3" borderId="0" xfId="0" applyFont="1" applyFill="1"/>
    <xf numFmtId="0" fontId="9" fillId="5" borderId="0" xfId="3" quotePrefix="1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4" fillId="3" borderId="0" xfId="2" applyFont="1" applyFill="1" applyAlignment="1">
      <alignment horizontal="left"/>
    </xf>
    <xf numFmtId="0" fontId="4" fillId="3" borderId="0" xfId="2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4" fillId="3" borderId="0" xfId="2" applyFill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</cellXfs>
  <cellStyles count="14">
    <cellStyle name="Hyperlink" xfId="2" builtinId="8"/>
    <cellStyle name="Hyperlink 2" xfId="6" xr:uid="{0E326F0A-71BF-49F2-A6BE-F1FAB69EF026}"/>
    <cellStyle name="Hyperlink 2 2" xfId="8" xr:uid="{8502BB5C-56D8-49ED-A96A-59CB6DB6267B}"/>
    <cellStyle name="Hyperlink 2 2 2" xfId="11" xr:uid="{4296D454-3496-4D8F-B286-14AE74F58C59}"/>
    <cellStyle name="Hyperlink 3" xfId="9" xr:uid="{FD82DFA4-4B65-4CB9-BFE0-73FDBFAE97E9}"/>
    <cellStyle name="Normal" xfId="0" builtinId="0"/>
    <cellStyle name="Normal 2 2 2" xfId="3" xr:uid="{00000000-0005-0000-0000-000002000000}"/>
    <cellStyle name="Normal 2 2 2 2" xfId="5" xr:uid="{12F6C810-1BE5-420E-800D-A1FDCF62240A}"/>
    <cellStyle name="Normal 2 3" xfId="10" xr:uid="{DEDEB7E3-EBA8-4CFF-9C65-C93E205FF3C9}"/>
    <cellStyle name="Normal 2 4" xfId="13" xr:uid="{B1137B3A-6F5F-43C0-B626-C928E2479038}"/>
    <cellStyle name="Normal 5 2" xfId="12" xr:uid="{2CA843B7-C815-40B0-B1C9-E80401B908A4}"/>
    <cellStyle name="Normal 6 2" xfId="4" xr:uid="{C24C2E7E-C8FC-4D30-A10B-03D4F7742D4C}"/>
    <cellStyle name="Normal 7 2" xfId="7" xr:uid="{D12424A4-34D0-4198-A83C-32EDE347C4E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384E251-98BF-410A-BF2D-95FB70EC49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C3E31A74-C9A2-4BAD-8172-3E96EA19BC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34297592-300F-4C01-98A2-9A492A1008D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74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7AA9F148-E805-422B-B2AB-A7F96C531F9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7505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F25B-DBCC-4671-8414-B80A9E20852C}">
  <dimension ref="A1:K14"/>
  <sheetViews>
    <sheetView tabSelected="1" workbookViewId="0"/>
  </sheetViews>
  <sheetFormatPr defaultRowHeight="13.2" x14ac:dyDescent="0.25"/>
  <cols>
    <col min="1" max="1" width="74" style="37" bestFit="1" customWidth="1"/>
    <col min="2" max="255" width="9.44140625" style="37" customWidth="1"/>
    <col min="256" max="256" width="2.77734375" style="37" customWidth="1"/>
    <col min="257" max="257" width="74" style="37" bestFit="1" customWidth="1"/>
    <col min="258" max="511" width="9.44140625" style="37" customWidth="1"/>
    <col min="512" max="512" width="2.77734375" style="37" customWidth="1"/>
    <col min="513" max="513" width="74" style="37" bestFit="1" customWidth="1"/>
    <col min="514" max="767" width="9.44140625" style="37" customWidth="1"/>
    <col min="768" max="768" width="2.77734375" style="37" customWidth="1"/>
    <col min="769" max="769" width="74" style="37" bestFit="1" customWidth="1"/>
    <col min="770" max="1023" width="9.44140625" style="37" customWidth="1"/>
    <col min="1024" max="1024" width="2.77734375" style="37" customWidth="1"/>
    <col min="1025" max="1025" width="74" style="37" bestFit="1" customWidth="1"/>
    <col min="1026" max="1279" width="9.44140625" style="37" customWidth="1"/>
    <col min="1280" max="1280" width="2.77734375" style="37" customWidth="1"/>
    <col min="1281" max="1281" width="74" style="37" bestFit="1" customWidth="1"/>
    <col min="1282" max="1535" width="9.44140625" style="37" customWidth="1"/>
    <col min="1536" max="1536" width="2.77734375" style="37" customWidth="1"/>
    <col min="1537" max="1537" width="74" style="37" bestFit="1" customWidth="1"/>
    <col min="1538" max="1791" width="9.44140625" style="37" customWidth="1"/>
    <col min="1792" max="1792" width="2.77734375" style="37" customWidth="1"/>
    <col min="1793" max="1793" width="74" style="37" bestFit="1" customWidth="1"/>
    <col min="1794" max="2047" width="9.44140625" style="37" customWidth="1"/>
    <col min="2048" max="2048" width="2.77734375" style="37" customWidth="1"/>
    <col min="2049" max="2049" width="74" style="37" bestFit="1" customWidth="1"/>
    <col min="2050" max="2303" width="9.44140625" style="37" customWidth="1"/>
    <col min="2304" max="2304" width="2.77734375" style="37" customWidth="1"/>
    <col min="2305" max="2305" width="74" style="37" bestFit="1" customWidth="1"/>
    <col min="2306" max="2559" width="9.44140625" style="37" customWidth="1"/>
    <col min="2560" max="2560" width="2.77734375" style="37" customWidth="1"/>
    <col min="2561" max="2561" width="74" style="37" bestFit="1" customWidth="1"/>
    <col min="2562" max="2815" width="9.44140625" style="37" customWidth="1"/>
    <col min="2816" max="2816" width="2.77734375" style="37" customWidth="1"/>
    <col min="2817" max="2817" width="74" style="37" bestFit="1" customWidth="1"/>
    <col min="2818" max="3071" width="9.44140625" style="37" customWidth="1"/>
    <col min="3072" max="3072" width="2.77734375" style="37" customWidth="1"/>
    <col min="3073" max="3073" width="74" style="37" bestFit="1" customWidth="1"/>
    <col min="3074" max="3327" width="9.44140625" style="37" customWidth="1"/>
    <col min="3328" max="3328" width="2.77734375" style="37" customWidth="1"/>
    <col min="3329" max="3329" width="74" style="37" bestFit="1" customWidth="1"/>
    <col min="3330" max="3583" width="9.44140625" style="37" customWidth="1"/>
    <col min="3584" max="3584" width="2.77734375" style="37" customWidth="1"/>
    <col min="3585" max="3585" width="74" style="37" bestFit="1" customWidth="1"/>
    <col min="3586" max="3839" width="9.44140625" style="37" customWidth="1"/>
    <col min="3840" max="3840" width="2.77734375" style="37" customWidth="1"/>
    <col min="3841" max="3841" width="74" style="37" bestFit="1" customWidth="1"/>
    <col min="3842" max="4095" width="9.44140625" style="37" customWidth="1"/>
    <col min="4096" max="4096" width="2.77734375" style="37" customWidth="1"/>
    <col min="4097" max="4097" width="74" style="37" bestFit="1" customWidth="1"/>
    <col min="4098" max="4351" width="9.44140625" style="37" customWidth="1"/>
    <col min="4352" max="4352" width="2.77734375" style="37" customWidth="1"/>
    <col min="4353" max="4353" width="74" style="37" bestFit="1" customWidth="1"/>
    <col min="4354" max="4607" width="9.44140625" style="37" customWidth="1"/>
    <col min="4608" max="4608" width="2.77734375" style="37" customWidth="1"/>
    <col min="4609" max="4609" width="74" style="37" bestFit="1" customWidth="1"/>
    <col min="4610" max="4863" width="9.44140625" style="37" customWidth="1"/>
    <col min="4864" max="4864" width="2.77734375" style="37" customWidth="1"/>
    <col min="4865" max="4865" width="74" style="37" bestFit="1" customWidth="1"/>
    <col min="4866" max="5119" width="9.44140625" style="37" customWidth="1"/>
    <col min="5120" max="5120" width="2.77734375" style="37" customWidth="1"/>
    <col min="5121" max="5121" width="74" style="37" bestFit="1" customWidth="1"/>
    <col min="5122" max="5375" width="9.44140625" style="37" customWidth="1"/>
    <col min="5376" max="5376" width="2.77734375" style="37" customWidth="1"/>
    <col min="5377" max="5377" width="74" style="37" bestFit="1" customWidth="1"/>
    <col min="5378" max="5631" width="9.44140625" style="37" customWidth="1"/>
    <col min="5632" max="5632" width="2.77734375" style="37" customWidth="1"/>
    <col min="5633" max="5633" width="74" style="37" bestFit="1" customWidth="1"/>
    <col min="5634" max="5887" width="9.44140625" style="37" customWidth="1"/>
    <col min="5888" max="5888" width="2.77734375" style="37" customWidth="1"/>
    <col min="5889" max="5889" width="74" style="37" bestFit="1" customWidth="1"/>
    <col min="5890" max="6143" width="9.44140625" style="37" customWidth="1"/>
    <col min="6144" max="6144" width="2.77734375" style="37" customWidth="1"/>
    <col min="6145" max="6145" width="74" style="37" bestFit="1" customWidth="1"/>
    <col min="6146" max="6399" width="9.44140625" style="37" customWidth="1"/>
    <col min="6400" max="6400" width="2.77734375" style="37" customWidth="1"/>
    <col min="6401" max="6401" width="74" style="37" bestFit="1" customWidth="1"/>
    <col min="6402" max="6655" width="9.44140625" style="37" customWidth="1"/>
    <col min="6656" max="6656" width="2.77734375" style="37" customWidth="1"/>
    <col min="6657" max="6657" width="74" style="37" bestFit="1" customWidth="1"/>
    <col min="6658" max="6911" width="9.44140625" style="37" customWidth="1"/>
    <col min="6912" max="6912" width="2.77734375" style="37" customWidth="1"/>
    <col min="6913" max="6913" width="74" style="37" bestFit="1" customWidth="1"/>
    <col min="6914" max="7167" width="9.44140625" style="37" customWidth="1"/>
    <col min="7168" max="7168" width="2.77734375" style="37" customWidth="1"/>
    <col min="7169" max="7169" width="74" style="37" bestFit="1" customWidth="1"/>
    <col min="7170" max="7423" width="9.44140625" style="37" customWidth="1"/>
    <col min="7424" max="7424" width="2.77734375" style="37" customWidth="1"/>
    <col min="7425" max="7425" width="74" style="37" bestFit="1" customWidth="1"/>
    <col min="7426" max="7679" width="9.44140625" style="37" customWidth="1"/>
    <col min="7680" max="7680" width="2.77734375" style="37" customWidth="1"/>
    <col min="7681" max="7681" width="74" style="37" bestFit="1" customWidth="1"/>
    <col min="7682" max="7935" width="9.44140625" style="37" customWidth="1"/>
    <col min="7936" max="7936" width="2.77734375" style="37" customWidth="1"/>
    <col min="7937" max="7937" width="74" style="37" bestFit="1" customWidth="1"/>
    <col min="7938" max="8191" width="9.44140625" style="37" customWidth="1"/>
    <col min="8192" max="8192" width="2.77734375" style="37" customWidth="1"/>
    <col min="8193" max="8193" width="74" style="37" bestFit="1" customWidth="1"/>
    <col min="8194" max="8447" width="9.44140625" style="37" customWidth="1"/>
    <col min="8448" max="8448" width="2.77734375" style="37" customWidth="1"/>
    <col min="8449" max="8449" width="74" style="37" bestFit="1" customWidth="1"/>
    <col min="8450" max="8703" width="9.44140625" style="37" customWidth="1"/>
    <col min="8704" max="8704" width="2.77734375" style="37" customWidth="1"/>
    <col min="8705" max="8705" width="74" style="37" bestFit="1" customWidth="1"/>
    <col min="8706" max="8959" width="9.44140625" style="37" customWidth="1"/>
    <col min="8960" max="8960" width="2.77734375" style="37" customWidth="1"/>
    <col min="8961" max="8961" width="74" style="37" bestFit="1" customWidth="1"/>
    <col min="8962" max="9215" width="9.44140625" style="37" customWidth="1"/>
    <col min="9216" max="9216" width="2.77734375" style="37" customWidth="1"/>
    <col min="9217" max="9217" width="74" style="37" bestFit="1" customWidth="1"/>
    <col min="9218" max="9471" width="9.44140625" style="37" customWidth="1"/>
    <col min="9472" max="9472" width="2.77734375" style="37" customWidth="1"/>
    <col min="9473" max="9473" width="74" style="37" bestFit="1" customWidth="1"/>
    <col min="9474" max="9727" width="9.44140625" style="37" customWidth="1"/>
    <col min="9728" max="9728" width="2.77734375" style="37" customWidth="1"/>
    <col min="9729" max="9729" width="74" style="37" bestFit="1" customWidth="1"/>
    <col min="9730" max="9983" width="9.44140625" style="37" customWidth="1"/>
    <col min="9984" max="9984" width="2.77734375" style="37" customWidth="1"/>
    <col min="9985" max="9985" width="74" style="37" bestFit="1" customWidth="1"/>
    <col min="9986" max="10239" width="9.44140625" style="37" customWidth="1"/>
    <col min="10240" max="10240" width="2.77734375" style="37" customWidth="1"/>
    <col min="10241" max="10241" width="74" style="37" bestFit="1" customWidth="1"/>
    <col min="10242" max="10495" width="9.44140625" style="37" customWidth="1"/>
    <col min="10496" max="10496" width="2.77734375" style="37" customWidth="1"/>
    <col min="10497" max="10497" width="74" style="37" bestFit="1" customWidth="1"/>
    <col min="10498" max="10751" width="9.44140625" style="37" customWidth="1"/>
    <col min="10752" max="10752" width="2.77734375" style="37" customWidth="1"/>
    <col min="10753" max="10753" width="74" style="37" bestFit="1" customWidth="1"/>
    <col min="10754" max="11007" width="9.44140625" style="37" customWidth="1"/>
    <col min="11008" max="11008" width="2.77734375" style="37" customWidth="1"/>
    <col min="11009" max="11009" width="74" style="37" bestFit="1" customWidth="1"/>
    <col min="11010" max="11263" width="9.44140625" style="37" customWidth="1"/>
    <col min="11264" max="11264" width="2.77734375" style="37" customWidth="1"/>
    <col min="11265" max="11265" width="74" style="37" bestFit="1" customWidth="1"/>
    <col min="11266" max="11519" width="9.44140625" style="37" customWidth="1"/>
    <col min="11520" max="11520" width="2.77734375" style="37" customWidth="1"/>
    <col min="11521" max="11521" width="74" style="37" bestFit="1" customWidth="1"/>
    <col min="11522" max="11775" width="9.44140625" style="37" customWidth="1"/>
    <col min="11776" max="11776" width="2.77734375" style="37" customWidth="1"/>
    <col min="11777" max="11777" width="74" style="37" bestFit="1" customWidth="1"/>
    <col min="11778" max="12031" width="9.44140625" style="37" customWidth="1"/>
    <col min="12032" max="12032" width="2.77734375" style="37" customWidth="1"/>
    <col min="12033" max="12033" width="74" style="37" bestFit="1" customWidth="1"/>
    <col min="12034" max="12287" width="9.44140625" style="37" customWidth="1"/>
    <col min="12288" max="12288" width="2.77734375" style="37" customWidth="1"/>
    <col min="12289" max="12289" width="74" style="37" bestFit="1" customWidth="1"/>
    <col min="12290" max="12543" width="9.44140625" style="37" customWidth="1"/>
    <col min="12544" max="12544" width="2.77734375" style="37" customWidth="1"/>
    <col min="12545" max="12545" width="74" style="37" bestFit="1" customWidth="1"/>
    <col min="12546" max="12799" width="9.44140625" style="37" customWidth="1"/>
    <col min="12800" max="12800" width="2.77734375" style="37" customWidth="1"/>
    <col min="12801" max="12801" width="74" style="37" bestFit="1" customWidth="1"/>
    <col min="12802" max="13055" width="9.44140625" style="37" customWidth="1"/>
    <col min="13056" max="13056" width="2.77734375" style="37" customWidth="1"/>
    <col min="13057" max="13057" width="74" style="37" bestFit="1" customWidth="1"/>
    <col min="13058" max="13311" width="9.44140625" style="37" customWidth="1"/>
    <col min="13312" max="13312" width="2.77734375" style="37" customWidth="1"/>
    <col min="13313" max="13313" width="74" style="37" bestFit="1" customWidth="1"/>
    <col min="13314" max="13567" width="9.44140625" style="37" customWidth="1"/>
    <col min="13568" max="13568" width="2.77734375" style="37" customWidth="1"/>
    <col min="13569" max="13569" width="74" style="37" bestFit="1" customWidth="1"/>
    <col min="13570" max="13823" width="9.44140625" style="37" customWidth="1"/>
    <col min="13824" max="13824" width="2.77734375" style="37" customWidth="1"/>
    <col min="13825" max="13825" width="74" style="37" bestFit="1" customWidth="1"/>
    <col min="13826" max="14079" width="9.44140625" style="37" customWidth="1"/>
    <col min="14080" max="14080" width="2.77734375" style="37" customWidth="1"/>
    <col min="14081" max="14081" width="74" style="37" bestFit="1" customWidth="1"/>
    <col min="14082" max="14335" width="9.44140625" style="37" customWidth="1"/>
    <col min="14336" max="14336" width="2.77734375" style="37" customWidth="1"/>
    <col min="14337" max="14337" width="74" style="37" bestFit="1" customWidth="1"/>
    <col min="14338" max="14591" width="9.44140625" style="37" customWidth="1"/>
    <col min="14592" max="14592" width="2.77734375" style="37" customWidth="1"/>
    <col min="14593" max="14593" width="74" style="37" bestFit="1" customWidth="1"/>
    <col min="14594" max="14847" width="9.44140625" style="37" customWidth="1"/>
    <col min="14848" max="14848" width="2.77734375" style="37" customWidth="1"/>
    <col min="14849" max="14849" width="74" style="37" bestFit="1" customWidth="1"/>
    <col min="14850" max="15103" width="9.44140625" style="37" customWidth="1"/>
    <col min="15104" max="15104" width="2.77734375" style="37" customWidth="1"/>
    <col min="15105" max="15105" width="74" style="37" bestFit="1" customWidth="1"/>
    <col min="15106" max="15359" width="9.44140625" style="37" customWidth="1"/>
    <col min="15360" max="15360" width="2.77734375" style="37" customWidth="1"/>
    <col min="15361" max="15361" width="74" style="37" bestFit="1" customWidth="1"/>
    <col min="15362" max="15615" width="9.44140625" style="37" customWidth="1"/>
    <col min="15616" max="15616" width="2.77734375" style="37" customWidth="1"/>
    <col min="15617" max="15617" width="74" style="37" bestFit="1" customWidth="1"/>
    <col min="15618" max="15871" width="9.44140625" style="37" customWidth="1"/>
    <col min="15872" max="15872" width="2.77734375" style="37" customWidth="1"/>
    <col min="15873" max="15873" width="74" style="37" bestFit="1" customWidth="1"/>
    <col min="15874" max="16127" width="9.44140625" style="37" customWidth="1"/>
    <col min="16128" max="16128" width="2.77734375" style="37" customWidth="1"/>
    <col min="16129" max="16129" width="74" style="37" bestFit="1" customWidth="1"/>
    <col min="16130" max="16384" width="9.44140625" style="37" customWidth="1"/>
  </cols>
  <sheetData>
    <row r="1" spans="1:11" ht="84" customHeight="1" x14ac:dyDescent="0.25"/>
    <row r="2" spans="1:11" ht="22.8" x14ac:dyDescent="0.25">
      <c r="A2" s="38" t="s">
        <v>42</v>
      </c>
    </row>
    <row r="3" spans="1:11" ht="22.8" x14ac:dyDescent="0.25">
      <c r="A3" s="38" t="s">
        <v>43</v>
      </c>
    </row>
    <row r="4" spans="1:11" ht="45" customHeight="1" x14ac:dyDescent="0.3">
      <c r="A4" s="39" t="s">
        <v>64</v>
      </c>
      <c r="C4" s="40"/>
      <c r="K4" s="41"/>
    </row>
    <row r="5" spans="1:11" ht="32.25" customHeight="1" x14ac:dyDescent="0.25">
      <c r="A5" s="42" t="s">
        <v>44</v>
      </c>
      <c r="B5" s="42"/>
    </row>
    <row r="6" spans="1:11" ht="15" x14ac:dyDescent="0.25">
      <c r="A6" s="43" t="s">
        <v>45</v>
      </c>
      <c r="B6" s="42"/>
    </row>
    <row r="7" spans="1:11" ht="15.6" x14ac:dyDescent="0.3">
      <c r="A7" s="44" t="s">
        <v>78</v>
      </c>
      <c r="B7" s="45"/>
    </row>
    <row r="8" spans="1:11" ht="28.5" customHeight="1" x14ac:dyDescent="0.25">
      <c r="A8" s="42" t="s">
        <v>46</v>
      </c>
      <c r="B8" s="44"/>
    </row>
    <row r="9" spans="1:11" ht="15" x14ac:dyDescent="0.25">
      <c r="A9" s="42" t="s">
        <v>47</v>
      </c>
      <c r="B9" s="44"/>
    </row>
    <row r="10" spans="1:11" ht="30" customHeight="1" x14ac:dyDescent="0.25">
      <c r="A10" s="42" t="s">
        <v>48</v>
      </c>
    </row>
    <row r="11" spans="1:11" ht="15" x14ac:dyDescent="0.25">
      <c r="A11" s="46" t="s">
        <v>49</v>
      </c>
    </row>
    <row r="12" spans="1:11" ht="26.25" customHeight="1" x14ac:dyDescent="0.25">
      <c r="A12" s="42" t="s">
        <v>50</v>
      </c>
    </row>
    <row r="13" spans="1:11" ht="15" x14ac:dyDescent="0.25">
      <c r="A13" s="42" t="s">
        <v>51</v>
      </c>
    </row>
    <row r="14" spans="1:11" ht="15" x14ac:dyDescent="0.25">
      <c r="A14" s="46" t="s">
        <v>52</v>
      </c>
    </row>
  </sheetData>
  <hyperlinks>
    <hyperlink ref="A6" r:id="rId1" xr:uid="{06CF6C8D-5428-41E6-A088-F95B5AF1B1C3}"/>
    <hyperlink ref="A11" location="Contents!A1" display="Contents" xr:uid="{5CB93F88-961B-412C-95F3-7846CBA2B49A}"/>
    <hyperlink ref="A14" r:id="rId2" display="If you find any problems, or have any feedback, relating to accessibility please email us at firestatistics@homeoffice.gov.uk" xr:uid="{0ECF9E41-654F-40C3-BFBF-7CAA47256A2F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26A2-DB1B-4E67-9C65-015BF8301EA0}">
  <dimension ref="A1:D20"/>
  <sheetViews>
    <sheetView workbookViewId="0"/>
  </sheetViews>
  <sheetFormatPr defaultColWidth="9.44140625" defaultRowHeight="13.8" x14ac:dyDescent="0.25"/>
  <cols>
    <col min="1" max="1" width="24.5546875" style="61" customWidth="1"/>
    <col min="2" max="2" width="88" style="62" customWidth="1"/>
    <col min="3" max="3" width="25" style="61" customWidth="1"/>
    <col min="4" max="4" width="16.21875" style="61" customWidth="1"/>
    <col min="5" max="5" width="9.44140625" style="61" customWidth="1"/>
    <col min="6" max="16384" width="9.44140625" style="61"/>
  </cols>
  <sheetData>
    <row r="1" spans="1:4" s="48" customFormat="1" ht="15.6" customHeight="1" x14ac:dyDescent="0.25">
      <c r="A1" s="47" t="s">
        <v>42</v>
      </c>
      <c r="C1" s="49"/>
      <c r="D1" s="49"/>
    </row>
    <row r="2" spans="1:4" s="48" customFormat="1" ht="21.6" customHeight="1" x14ac:dyDescent="0.25">
      <c r="A2" s="47" t="s">
        <v>53</v>
      </c>
      <c r="C2" s="49"/>
      <c r="D2" s="49"/>
    </row>
    <row r="3" spans="1:4" s="50" customFormat="1" ht="18" customHeight="1" x14ac:dyDescent="0.2">
      <c r="A3" s="50" t="s">
        <v>54</v>
      </c>
      <c r="C3" s="51"/>
      <c r="D3" s="51"/>
    </row>
    <row r="4" spans="1:4" s="50" customFormat="1" ht="18" customHeight="1" x14ac:dyDescent="0.2">
      <c r="A4" s="52" t="s">
        <v>55</v>
      </c>
      <c r="C4" s="51"/>
      <c r="D4" s="51"/>
    </row>
    <row r="5" spans="1:4" s="50" customFormat="1" ht="15.75" customHeight="1" x14ac:dyDescent="0.2">
      <c r="A5" s="53" t="s">
        <v>56</v>
      </c>
      <c r="C5" s="51"/>
      <c r="D5" s="51"/>
    </row>
    <row r="6" spans="1:4" s="56" customFormat="1" ht="24" customHeight="1" x14ac:dyDescent="0.3">
      <c r="A6" s="54" t="s">
        <v>57</v>
      </c>
      <c r="B6" s="54" t="s">
        <v>58</v>
      </c>
      <c r="C6" s="54" t="s">
        <v>59</v>
      </c>
      <c r="D6" s="55" t="s">
        <v>60</v>
      </c>
    </row>
    <row r="7" spans="1:4" s="60" customFormat="1" ht="11.4" x14ac:dyDescent="0.2">
      <c r="A7" s="53" t="s">
        <v>65</v>
      </c>
      <c r="B7" s="57" t="s">
        <v>67</v>
      </c>
      <c r="C7" s="58" t="s">
        <v>61</v>
      </c>
      <c r="D7" s="59" t="s">
        <v>62</v>
      </c>
    </row>
    <row r="8" spans="1:4" s="60" customFormat="1" ht="13.95" customHeight="1" x14ac:dyDescent="0.2">
      <c r="A8" s="53" t="s">
        <v>66</v>
      </c>
      <c r="B8" s="57" t="s">
        <v>63</v>
      </c>
      <c r="C8" s="58" t="s">
        <v>61</v>
      </c>
      <c r="D8" s="59" t="s">
        <v>62</v>
      </c>
    </row>
    <row r="9" spans="1:4" s="56" customFormat="1" ht="14.4" x14ac:dyDescent="0.3">
      <c r="A9" s="53"/>
      <c r="B9" s="57"/>
      <c r="C9" s="58"/>
      <c r="D9" s="59"/>
    </row>
    <row r="10" spans="1:4" s="56" customFormat="1" ht="14.4" x14ac:dyDescent="0.3">
      <c r="A10" s="61"/>
      <c r="B10" s="62"/>
      <c r="C10" s="63"/>
      <c r="D10" s="61"/>
    </row>
    <row r="11" spans="1:4" s="56" customFormat="1" ht="14.4" x14ac:dyDescent="0.3">
      <c r="A11" s="61"/>
      <c r="B11" s="62"/>
      <c r="C11" s="63"/>
      <c r="D11" s="61"/>
    </row>
    <row r="12" spans="1:4" s="56" customFormat="1" ht="14.4" x14ac:dyDescent="0.3">
      <c r="A12" s="61"/>
      <c r="B12" s="62"/>
      <c r="C12" s="63"/>
      <c r="D12" s="61"/>
    </row>
    <row r="13" spans="1:4" s="56" customFormat="1" ht="14.4" x14ac:dyDescent="0.3">
      <c r="A13" s="61"/>
      <c r="B13" s="62"/>
      <c r="C13" s="63"/>
      <c r="D13" s="61"/>
    </row>
    <row r="14" spans="1:4" s="56" customFormat="1" ht="14.4" x14ac:dyDescent="0.3">
      <c r="A14" s="61"/>
      <c r="B14" s="62"/>
      <c r="C14" s="63"/>
      <c r="D14" s="61"/>
    </row>
    <row r="15" spans="1:4" s="56" customFormat="1" ht="14.4" x14ac:dyDescent="0.3">
      <c r="A15" s="61"/>
      <c r="B15" s="62"/>
      <c r="C15" s="63"/>
      <c r="D15" s="61"/>
    </row>
    <row r="16" spans="1:4" s="56" customFormat="1" ht="14.4" x14ac:dyDescent="0.3">
      <c r="A16" s="61"/>
      <c r="B16" s="62"/>
      <c r="C16" s="63"/>
      <c r="D16" s="61"/>
    </row>
    <row r="17" spans="2:4" s="56" customFormat="1" ht="14.4" x14ac:dyDescent="0.3">
      <c r="B17" s="62"/>
      <c r="C17" s="63"/>
      <c r="D17" s="61"/>
    </row>
    <row r="18" spans="2:4" s="56" customFormat="1" ht="14.4" x14ac:dyDescent="0.3">
      <c r="B18" s="62"/>
      <c r="C18" s="63"/>
      <c r="D18" s="61"/>
    </row>
    <row r="19" spans="2:4" s="56" customFormat="1" ht="14.4" x14ac:dyDescent="0.3">
      <c r="B19" s="62"/>
      <c r="C19" s="63"/>
      <c r="D19" s="61"/>
    </row>
    <row r="20" spans="2:4" s="56" customFormat="1" ht="14.4" x14ac:dyDescent="0.3">
      <c r="B20" s="62"/>
      <c r="C20" s="63"/>
      <c r="D20" s="61"/>
    </row>
  </sheetData>
  <hyperlinks>
    <hyperlink ref="A4" location="Cover_sheet!A1" display="Cover sheet" xr:uid="{D0B79269-587C-4FF2-9E2C-410318670BFF}"/>
    <hyperlink ref="A7" location="FIRE0706!A1" display="FIRE0706" xr:uid="{5EDE9F1B-BD67-4125-8EB9-53B1C92A1224}"/>
    <hyperlink ref="A8" location="Data!A1" display="Data" xr:uid="{922FC2A2-EDA2-4DC2-B0B0-7BB073D2569C}"/>
    <hyperlink ref="A5" location="Notes!A1" display="Notes" xr:uid="{33DA5E1B-D9FD-4956-A533-23A696416408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showGridLines="0" workbookViewId="0"/>
  </sheetViews>
  <sheetFormatPr defaultRowHeight="14.4" x14ac:dyDescent="0.3"/>
  <sheetData>
    <row r="1" spans="1:12" x14ac:dyDescent="0.3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7.75" customHeight="1" x14ac:dyDescent="0.3">
      <c r="A2" s="66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x14ac:dyDescent="0.3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15" customHeight="1" x14ac:dyDescent="0.3">
      <c r="A4" s="73" t="s">
        <v>77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5" customHeight="1" x14ac:dyDescent="0.3">
      <c r="A5" s="65" t="s">
        <v>70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workbookViewId="0"/>
  </sheetViews>
  <sheetFormatPr defaultRowHeight="14.4" x14ac:dyDescent="0.3"/>
  <cols>
    <col min="1" max="1" width="16.21875" bestFit="1" customWidth="1"/>
    <col min="2" max="2" width="41.77734375" bestFit="1" customWidth="1"/>
    <col min="5" max="5" width="10" bestFit="1" customWidth="1"/>
  </cols>
  <sheetData>
    <row r="1" spans="1:5" x14ac:dyDescent="0.3">
      <c r="A1" t="s">
        <v>0</v>
      </c>
      <c r="B1" t="s">
        <v>35</v>
      </c>
      <c r="C1" t="s">
        <v>36</v>
      </c>
      <c r="D1" t="s">
        <v>37</v>
      </c>
      <c r="E1" t="s">
        <v>38</v>
      </c>
    </row>
    <row r="2" spans="1:5" x14ac:dyDescent="0.3">
      <c r="A2" t="s">
        <v>1</v>
      </c>
      <c r="B2" t="s">
        <v>30</v>
      </c>
      <c r="C2">
        <v>10734</v>
      </c>
      <c r="D2">
        <v>11</v>
      </c>
      <c r="E2">
        <v>439</v>
      </c>
    </row>
    <row r="3" spans="1:5" x14ac:dyDescent="0.3">
      <c r="A3" t="s">
        <v>1</v>
      </c>
      <c r="B3" t="s">
        <v>32</v>
      </c>
      <c r="C3">
        <v>6591</v>
      </c>
      <c r="D3">
        <v>4</v>
      </c>
      <c r="E3">
        <v>421</v>
      </c>
    </row>
    <row r="4" spans="1:5" x14ac:dyDescent="0.3">
      <c r="A4" t="s">
        <v>1</v>
      </c>
      <c r="B4" t="s">
        <v>33</v>
      </c>
      <c r="C4">
        <v>2495</v>
      </c>
      <c r="D4">
        <v>2</v>
      </c>
      <c r="E4">
        <v>120</v>
      </c>
    </row>
    <row r="5" spans="1:5" x14ac:dyDescent="0.3">
      <c r="A5" t="s">
        <v>1</v>
      </c>
      <c r="B5" t="s">
        <v>34</v>
      </c>
      <c r="C5">
        <v>935</v>
      </c>
      <c r="D5">
        <v>1</v>
      </c>
      <c r="E5">
        <v>65</v>
      </c>
    </row>
    <row r="6" spans="1:5" x14ac:dyDescent="0.3">
      <c r="A6" t="s">
        <v>2</v>
      </c>
      <c r="B6" t="s">
        <v>30</v>
      </c>
      <c r="C6">
        <v>10680</v>
      </c>
      <c r="D6">
        <v>16</v>
      </c>
      <c r="E6">
        <v>435</v>
      </c>
    </row>
    <row r="7" spans="1:5" x14ac:dyDescent="0.3">
      <c r="A7" t="s">
        <v>2</v>
      </c>
      <c r="B7" t="s">
        <v>32</v>
      </c>
      <c r="C7">
        <v>6114</v>
      </c>
      <c r="D7">
        <v>1</v>
      </c>
      <c r="E7">
        <v>422</v>
      </c>
    </row>
    <row r="8" spans="1:5" x14ac:dyDescent="0.3">
      <c r="A8" t="s">
        <v>2</v>
      </c>
      <c r="B8" t="s">
        <v>33</v>
      </c>
      <c r="C8">
        <v>2507</v>
      </c>
      <c r="D8">
        <v>1</v>
      </c>
      <c r="E8">
        <v>158</v>
      </c>
    </row>
    <row r="9" spans="1:5" x14ac:dyDescent="0.3">
      <c r="A9" t="s">
        <v>2</v>
      </c>
      <c r="B9" t="s">
        <v>34</v>
      </c>
      <c r="C9">
        <v>1020</v>
      </c>
      <c r="D9">
        <v>1</v>
      </c>
      <c r="E9">
        <v>62</v>
      </c>
    </row>
    <row r="10" spans="1:5" x14ac:dyDescent="0.3">
      <c r="A10" t="s">
        <v>3</v>
      </c>
      <c r="B10" t="s">
        <v>30</v>
      </c>
      <c r="C10">
        <v>7696</v>
      </c>
      <c r="D10">
        <v>12</v>
      </c>
      <c r="E10">
        <v>333</v>
      </c>
    </row>
    <row r="11" spans="1:5" x14ac:dyDescent="0.3">
      <c r="A11" t="s">
        <v>3</v>
      </c>
      <c r="B11" t="s">
        <v>32</v>
      </c>
      <c r="C11">
        <v>5696</v>
      </c>
      <c r="D11">
        <v>3</v>
      </c>
      <c r="E11">
        <v>379</v>
      </c>
    </row>
    <row r="12" spans="1:5" x14ac:dyDescent="0.3">
      <c r="A12" t="s">
        <v>3</v>
      </c>
      <c r="B12" t="s">
        <v>33</v>
      </c>
      <c r="C12">
        <v>2238</v>
      </c>
      <c r="D12">
        <v>0</v>
      </c>
      <c r="E12">
        <v>114</v>
      </c>
    </row>
    <row r="13" spans="1:5" x14ac:dyDescent="0.3">
      <c r="A13" t="s">
        <v>3</v>
      </c>
      <c r="B13" t="s">
        <v>34</v>
      </c>
      <c r="C13">
        <v>876</v>
      </c>
      <c r="D13">
        <v>0</v>
      </c>
      <c r="E13">
        <v>76</v>
      </c>
    </row>
    <row r="14" spans="1:5" x14ac:dyDescent="0.3">
      <c r="A14" t="s">
        <v>4</v>
      </c>
      <c r="B14" t="s">
        <v>30</v>
      </c>
      <c r="C14">
        <v>7846</v>
      </c>
      <c r="D14">
        <v>8</v>
      </c>
      <c r="E14">
        <v>355</v>
      </c>
    </row>
    <row r="15" spans="1:5" x14ac:dyDescent="0.3">
      <c r="A15" t="s">
        <v>4</v>
      </c>
      <c r="B15" t="s">
        <v>32</v>
      </c>
      <c r="C15">
        <v>5570</v>
      </c>
      <c r="D15">
        <v>4</v>
      </c>
      <c r="E15">
        <v>402</v>
      </c>
    </row>
    <row r="16" spans="1:5" x14ac:dyDescent="0.3">
      <c r="A16" t="s">
        <v>4</v>
      </c>
      <c r="B16" t="s">
        <v>33</v>
      </c>
      <c r="C16">
        <v>2180</v>
      </c>
      <c r="D16">
        <v>2</v>
      </c>
      <c r="E16">
        <v>106</v>
      </c>
    </row>
    <row r="17" spans="1:5" x14ac:dyDescent="0.3">
      <c r="A17" t="s">
        <v>4</v>
      </c>
      <c r="B17" t="s">
        <v>34</v>
      </c>
      <c r="C17">
        <v>928</v>
      </c>
      <c r="D17">
        <v>2</v>
      </c>
      <c r="E17">
        <v>62</v>
      </c>
    </row>
    <row r="18" spans="1:5" x14ac:dyDescent="0.3">
      <c r="A18" t="s">
        <v>5</v>
      </c>
      <c r="B18" t="s">
        <v>30</v>
      </c>
      <c r="C18">
        <v>7115</v>
      </c>
      <c r="D18">
        <v>13</v>
      </c>
      <c r="E18">
        <v>327</v>
      </c>
    </row>
    <row r="19" spans="1:5" x14ac:dyDescent="0.3">
      <c r="A19" t="s">
        <v>5</v>
      </c>
      <c r="B19" t="s">
        <v>32</v>
      </c>
      <c r="C19">
        <v>5549</v>
      </c>
      <c r="D19">
        <v>4</v>
      </c>
      <c r="E19">
        <v>380</v>
      </c>
    </row>
    <row r="20" spans="1:5" x14ac:dyDescent="0.3">
      <c r="A20" t="s">
        <v>5</v>
      </c>
      <c r="B20" t="s">
        <v>33</v>
      </c>
      <c r="C20">
        <v>2032</v>
      </c>
      <c r="D20">
        <v>2</v>
      </c>
      <c r="E20">
        <v>95</v>
      </c>
    </row>
    <row r="21" spans="1:5" x14ac:dyDescent="0.3">
      <c r="A21" t="s">
        <v>5</v>
      </c>
      <c r="B21" t="s">
        <v>34</v>
      </c>
      <c r="C21">
        <v>864</v>
      </c>
      <c r="D21">
        <v>0</v>
      </c>
      <c r="E21">
        <v>86</v>
      </c>
    </row>
    <row r="22" spans="1:5" x14ac:dyDescent="0.3">
      <c r="A22" t="s">
        <v>16</v>
      </c>
      <c r="B22" t="s">
        <v>30</v>
      </c>
      <c r="C22">
        <v>7341</v>
      </c>
      <c r="D22">
        <v>7</v>
      </c>
      <c r="E22">
        <v>320</v>
      </c>
    </row>
    <row r="23" spans="1:5" x14ac:dyDescent="0.3">
      <c r="A23" t="s">
        <v>16</v>
      </c>
      <c r="B23" t="s">
        <v>32</v>
      </c>
      <c r="C23">
        <v>5736</v>
      </c>
      <c r="D23">
        <v>6</v>
      </c>
      <c r="E23">
        <v>549</v>
      </c>
    </row>
    <row r="24" spans="1:5" x14ac:dyDescent="0.3">
      <c r="A24" t="s">
        <v>16</v>
      </c>
      <c r="B24" t="s">
        <v>33</v>
      </c>
      <c r="C24">
        <v>2049</v>
      </c>
      <c r="D24">
        <v>6</v>
      </c>
      <c r="E24">
        <v>118</v>
      </c>
    </row>
    <row r="25" spans="1:5" x14ac:dyDescent="0.3">
      <c r="A25" t="s">
        <v>16</v>
      </c>
      <c r="B25" t="s">
        <v>34</v>
      </c>
      <c r="C25">
        <v>900</v>
      </c>
      <c r="D25">
        <v>2</v>
      </c>
      <c r="E25">
        <v>109</v>
      </c>
    </row>
    <row r="26" spans="1:5" x14ac:dyDescent="0.3">
      <c r="A26" t="s">
        <v>26</v>
      </c>
      <c r="B26" t="s">
        <v>30</v>
      </c>
      <c r="C26">
        <v>7177</v>
      </c>
      <c r="D26">
        <v>12</v>
      </c>
      <c r="E26">
        <v>333</v>
      </c>
    </row>
    <row r="27" spans="1:5" x14ac:dyDescent="0.3">
      <c r="A27" t="s">
        <v>26</v>
      </c>
      <c r="B27" t="s">
        <v>32</v>
      </c>
      <c r="C27">
        <v>5804</v>
      </c>
      <c r="D27">
        <v>5</v>
      </c>
      <c r="E27">
        <v>409</v>
      </c>
    </row>
    <row r="28" spans="1:5" x14ac:dyDescent="0.3">
      <c r="A28" t="s">
        <v>26</v>
      </c>
      <c r="B28" t="s">
        <v>33</v>
      </c>
      <c r="C28">
        <v>1983</v>
      </c>
      <c r="D28">
        <v>0</v>
      </c>
      <c r="E28">
        <v>67</v>
      </c>
    </row>
    <row r="29" spans="1:5" x14ac:dyDescent="0.3">
      <c r="A29" t="s">
        <v>26</v>
      </c>
      <c r="B29" t="s">
        <v>34</v>
      </c>
      <c r="C29">
        <v>901</v>
      </c>
      <c r="D29">
        <v>1</v>
      </c>
      <c r="E29">
        <v>90</v>
      </c>
    </row>
    <row r="30" spans="1:5" x14ac:dyDescent="0.3">
      <c r="A30" t="s">
        <v>28</v>
      </c>
      <c r="B30" t="s">
        <v>30</v>
      </c>
      <c r="C30">
        <v>7233</v>
      </c>
      <c r="D30">
        <v>11</v>
      </c>
      <c r="E30">
        <v>328</v>
      </c>
    </row>
    <row r="31" spans="1:5" x14ac:dyDescent="0.3">
      <c r="A31" t="s">
        <v>28</v>
      </c>
      <c r="B31" t="s">
        <v>32</v>
      </c>
      <c r="C31">
        <v>5471</v>
      </c>
      <c r="D31">
        <v>6</v>
      </c>
      <c r="E31">
        <v>445</v>
      </c>
    </row>
    <row r="32" spans="1:5" x14ac:dyDescent="0.3">
      <c r="A32" t="s">
        <v>28</v>
      </c>
      <c r="B32" t="s">
        <v>33</v>
      </c>
      <c r="C32">
        <v>1935</v>
      </c>
      <c r="D32">
        <v>1</v>
      </c>
      <c r="E32">
        <v>134</v>
      </c>
    </row>
    <row r="33" spans="1:5" x14ac:dyDescent="0.3">
      <c r="A33" t="s">
        <v>28</v>
      </c>
      <c r="B33" t="s">
        <v>34</v>
      </c>
      <c r="C33">
        <v>975</v>
      </c>
      <c r="D33">
        <v>2</v>
      </c>
      <c r="E33">
        <v>87</v>
      </c>
    </row>
    <row r="34" spans="1:5" x14ac:dyDescent="0.3">
      <c r="A34" t="s">
        <v>31</v>
      </c>
      <c r="B34" t="s">
        <v>30</v>
      </c>
      <c r="C34">
        <v>7273</v>
      </c>
      <c r="D34">
        <v>10</v>
      </c>
      <c r="E34">
        <v>348</v>
      </c>
    </row>
    <row r="35" spans="1:5" x14ac:dyDescent="0.3">
      <c r="A35" t="s">
        <v>31</v>
      </c>
      <c r="B35" t="s">
        <v>32</v>
      </c>
      <c r="C35">
        <v>5156</v>
      </c>
      <c r="D35">
        <v>4</v>
      </c>
      <c r="E35">
        <v>540</v>
      </c>
    </row>
    <row r="36" spans="1:5" x14ac:dyDescent="0.3">
      <c r="A36" t="s">
        <v>31</v>
      </c>
      <c r="B36" t="s">
        <v>33</v>
      </c>
      <c r="C36">
        <v>1744</v>
      </c>
      <c r="D36">
        <v>1</v>
      </c>
      <c r="E36">
        <v>115</v>
      </c>
    </row>
    <row r="37" spans="1:5" x14ac:dyDescent="0.3">
      <c r="A37" t="s">
        <v>31</v>
      </c>
      <c r="B37" t="s">
        <v>34</v>
      </c>
      <c r="C37">
        <v>852</v>
      </c>
      <c r="D37">
        <v>1</v>
      </c>
      <c r="E37">
        <v>59</v>
      </c>
    </row>
    <row r="38" spans="1:5" x14ac:dyDescent="0.3">
      <c r="A38" t="s">
        <v>39</v>
      </c>
      <c r="B38" t="s">
        <v>30</v>
      </c>
      <c r="C38">
        <v>6613</v>
      </c>
      <c r="D38">
        <v>10</v>
      </c>
      <c r="E38">
        <v>299</v>
      </c>
    </row>
    <row r="39" spans="1:5" x14ac:dyDescent="0.3">
      <c r="A39" t="s">
        <v>39</v>
      </c>
      <c r="B39" t="s">
        <v>32</v>
      </c>
      <c r="C39">
        <v>5245</v>
      </c>
      <c r="D39">
        <v>4</v>
      </c>
      <c r="E39">
        <v>437</v>
      </c>
    </row>
    <row r="40" spans="1:5" x14ac:dyDescent="0.3">
      <c r="A40" t="s">
        <v>39</v>
      </c>
      <c r="B40" t="s">
        <v>33</v>
      </c>
      <c r="C40">
        <v>1667</v>
      </c>
      <c r="D40">
        <v>1</v>
      </c>
      <c r="E40">
        <v>83</v>
      </c>
    </row>
    <row r="41" spans="1:5" x14ac:dyDescent="0.3">
      <c r="A41" t="s">
        <v>39</v>
      </c>
      <c r="B41" t="s">
        <v>34</v>
      </c>
      <c r="C41">
        <v>783</v>
      </c>
      <c r="D41">
        <v>2</v>
      </c>
      <c r="E41">
        <v>58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5"/>
  <sheetViews>
    <sheetView workbookViewId="0">
      <selection activeCell="E8" sqref="E8"/>
    </sheetView>
  </sheetViews>
  <sheetFormatPr defaultColWidth="9.21875" defaultRowHeight="14.4" x14ac:dyDescent="0.3"/>
  <cols>
    <col min="1" max="1" width="10.77734375" style="1" customWidth="1"/>
    <col min="2" max="6" width="13.21875" style="1" customWidth="1"/>
    <col min="7" max="7" width="5.77734375" style="1" customWidth="1"/>
    <col min="8" max="11" width="13.21875" style="1" customWidth="1"/>
    <col min="12" max="12" width="9.21875" style="1" customWidth="1"/>
    <col min="13" max="13" width="27.21875" style="1" hidden="1" customWidth="1"/>
    <col min="14" max="14" width="9.21875" style="1" customWidth="1"/>
    <col min="15" max="16384" width="9.21875" style="1"/>
  </cols>
  <sheetData>
    <row r="1" spans="1:24" ht="37.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15"/>
      <c r="M1" s="15"/>
      <c r="N1" s="15"/>
    </row>
    <row r="2" spans="1:24" ht="15" customHeight="1" x14ac:dyDescent="0.3">
      <c r="B2" s="17"/>
      <c r="M2" s="1" t="s">
        <v>17</v>
      </c>
    </row>
    <row r="3" spans="1:24" ht="15" customHeight="1" thickBot="1" x14ac:dyDescent="0.35">
      <c r="B3" s="83" t="str">
        <f>FIRE0706!C3</f>
        <v>Primary fires</v>
      </c>
      <c r="C3" s="83"/>
      <c r="D3" s="83"/>
      <c r="E3" s="83"/>
      <c r="F3" s="83"/>
      <c r="H3" s="69"/>
      <c r="I3" s="69"/>
      <c r="J3" s="69"/>
      <c r="K3" s="69"/>
      <c r="M3" s="1" t="s">
        <v>15</v>
      </c>
    </row>
    <row r="4" spans="1:24" ht="15" customHeight="1" thickBot="1" x14ac:dyDescent="0.35">
      <c r="B4" s="75"/>
      <c r="C4" s="75"/>
      <c r="D4" s="75"/>
      <c r="E4" s="75"/>
      <c r="F4" s="75"/>
      <c r="H4" s="78" t="s">
        <v>6</v>
      </c>
      <c r="I4" s="78"/>
      <c r="J4" s="78"/>
      <c r="K4" s="78"/>
    </row>
    <row r="5" spans="1:24" s="3" customFormat="1" ht="43.8" thickBot="1" x14ac:dyDescent="0.35">
      <c r="A5" s="14" t="s">
        <v>7</v>
      </c>
      <c r="B5" s="16" t="s">
        <v>8</v>
      </c>
      <c r="C5" s="2" t="s">
        <v>32</v>
      </c>
      <c r="D5" s="2" t="s">
        <v>34</v>
      </c>
      <c r="E5" s="2" t="s">
        <v>33</v>
      </c>
      <c r="F5" s="2" t="s">
        <v>30</v>
      </c>
      <c r="G5" s="2"/>
      <c r="H5" s="2" t="s">
        <v>32</v>
      </c>
      <c r="I5" s="2" t="s">
        <v>34</v>
      </c>
      <c r="J5" s="2" t="s">
        <v>33</v>
      </c>
      <c r="K5" s="2" t="s">
        <v>30</v>
      </c>
      <c r="Q5" s="23"/>
    </row>
    <row r="6" spans="1:24" x14ac:dyDescent="0.3">
      <c r="A6" s="4" t="s">
        <v>1</v>
      </c>
      <c r="B6" s="6">
        <f>SUM(C6:F6)</f>
        <v>20755</v>
      </c>
      <c r="C6" s="5">
        <f>IF($B$3="Primary fires",SUMPRODUCT((Data!$A$2:$A$98=$A6)*(Data!$B$2:$B$98=C$5)*(Data!$C$2:$C$98)),SUMPRODUCT((Data!$A$2:$A$98=$A6)*(Data!$B$2:$B$98=C$5)*(Data!$D$2:$D$98))+SUMPRODUCT((Data!$A$2:$A$98=$A6)*(Data!$B$2:$B$98=C$5)*(Data!$E$2:$E$98)))</f>
        <v>6591</v>
      </c>
      <c r="D6" s="5">
        <f>IF($B$3="Primary fires",SUMPRODUCT((Data!$A$2:$A$98=$A6)*(Data!$B$2:$B$98=D$5)*(Data!$C$2:$C$98)),SUMPRODUCT((Data!$A$2:$A$98=$A6)*(Data!$B$2:$B$98=D$5)*(Data!$D$2:$D$98))+SUMPRODUCT((Data!$A$2:$A$98=$A6)*(Data!$B$2:$B$98=D$5)*(Data!$E$2:$E$98)))</f>
        <v>935</v>
      </c>
      <c r="E6" s="5">
        <f>IF($B$3="Primary fires",SUMPRODUCT((Data!$A$2:$A$98=$A6)*(Data!$B$2:$B$98=E$5)*(Data!$C$2:$C$98)),SUMPRODUCT((Data!$A$2:$A$98=$A6)*(Data!$B$2:$B$98=E$5)*(Data!$D$2:$D$98))+SUMPRODUCT((Data!$A$2:$A$98=$A6)*(Data!$B$2:$B$98=E$5)*(Data!$E$2:$E$98)))</f>
        <v>2495</v>
      </c>
      <c r="F6" s="5">
        <f>IF($B$3="Primary fires",SUMPRODUCT((Data!$A$2:$A$98=$A6)*(Data!$B$2:$B$98=F$5)*(Data!$C$2:$C$98)),SUMPRODUCT((Data!$A$2:$A$98=$A6)*(Data!$B$2:$B$98=F$5)*(Data!$D$2:$D$98))+SUMPRODUCT((Data!$A$2:$A$98=$A6)*(Data!$B$2:$B$98=F$5)*(Data!$E$2:$E$98)))</f>
        <v>10734</v>
      </c>
      <c r="G6" s="4"/>
      <c r="H6" s="7">
        <f>ROUND(C6/$B6,2)</f>
        <v>0.32</v>
      </c>
      <c r="I6" s="7">
        <f>ROUND(D6/$B6,2)</f>
        <v>0.05</v>
      </c>
      <c r="J6" s="7">
        <f>ROUND(E6/$B6,2)</f>
        <v>0.12</v>
      </c>
      <c r="K6" s="7">
        <f>ROUND(F6/$B6,2)</f>
        <v>0.52</v>
      </c>
    </row>
    <row r="7" spans="1:24" x14ac:dyDescent="0.3">
      <c r="A7" s="8" t="s">
        <v>2</v>
      </c>
      <c r="B7" s="10">
        <f t="shared" ref="B7:B14" si="0">SUM(C7:F7)</f>
        <v>20321</v>
      </c>
      <c r="C7" s="9">
        <f>IF($B$3="Primary fires",SUMPRODUCT((Data!$A$2:$A$98=$A7)*(Data!$B$2:$B$98=C$5)*(Data!$C$2:$C$98)),SUMPRODUCT((Data!$A$2:$A$98=$A7)*(Data!$B$2:$B$98=C$5)*(Data!$D$2:$D$98))+SUMPRODUCT((Data!$A$2:$A$98=$A7)*(Data!$B$2:$B$98=C$5)*(Data!$E$2:$E$98)))</f>
        <v>6114</v>
      </c>
      <c r="D7" s="9">
        <f>IF($B$3="Primary fires",SUMPRODUCT((Data!$A$2:$A$98=$A7)*(Data!$B$2:$B$98=D$5)*(Data!$C$2:$C$98)),SUMPRODUCT((Data!$A$2:$A$98=$A7)*(Data!$B$2:$B$98=D$5)*(Data!$D$2:$D$98))+SUMPRODUCT((Data!$A$2:$A$98=$A7)*(Data!$B$2:$B$98=D$5)*(Data!$E$2:$E$98)))</f>
        <v>1020</v>
      </c>
      <c r="E7" s="9">
        <f>IF($B$3="Primary fires",SUMPRODUCT((Data!$A$2:$A$98=$A7)*(Data!$B$2:$B$98=E$5)*(Data!$C$2:$C$98)),SUMPRODUCT((Data!$A$2:$A$98=$A7)*(Data!$B$2:$B$98=E$5)*(Data!$D$2:$D$98))+SUMPRODUCT((Data!$A$2:$A$98=$A7)*(Data!$B$2:$B$98=E$5)*(Data!$E$2:$E$98)))</f>
        <v>2507</v>
      </c>
      <c r="F7" s="9">
        <f>IF($B$3="Primary fires",SUMPRODUCT((Data!$A$2:$A$98=$A7)*(Data!$B$2:$B$98=F$5)*(Data!$C$2:$C$98)),SUMPRODUCT((Data!$A$2:$A$98=$A7)*(Data!$B$2:$B$98=F$5)*(Data!$D$2:$D$98))+SUMPRODUCT((Data!$A$2:$A$98=$A7)*(Data!$B$2:$B$98=F$5)*(Data!$E$2:$E$98)))</f>
        <v>10680</v>
      </c>
      <c r="H7" s="11">
        <f>ROUND(C7/$B7,2)</f>
        <v>0.3</v>
      </c>
      <c r="I7" s="11">
        <f>ROUND(D7/$B7,2)</f>
        <v>0.05</v>
      </c>
      <c r="J7" s="11">
        <f>ROUND(E7/$B7,2)</f>
        <v>0.12</v>
      </c>
      <c r="K7" s="11">
        <f t="shared" ref="I7:K8" si="1">ROUND(F7/$B7,2)</f>
        <v>0.53</v>
      </c>
    </row>
    <row r="8" spans="1:24" x14ac:dyDescent="0.3">
      <c r="A8" s="8" t="s">
        <v>3</v>
      </c>
      <c r="B8" s="10">
        <f t="shared" si="0"/>
        <v>16506</v>
      </c>
      <c r="C8" s="9">
        <f>IF($B$3="Primary fires",SUMPRODUCT((Data!$A$2:$A$98=$A8)*(Data!$B$2:$B$98=C$5)*(Data!$C$2:$C$98)),SUMPRODUCT((Data!$A$2:$A$98=$A8)*(Data!$B$2:$B$98=C$5)*(Data!$D$2:$D$98))+SUMPRODUCT((Data!$A$2:$A$98=$A8)*(Data!$B$2:$B$98=C$5)*(Data!$E$2:$E$98)))</f>
        <v>5696</v>
      </c>
      <c r="D8" s="9">
        <f>IF($B$3="Primary fires",SUMPRODUCT((Data!$A$2:$A$98=$A8)*(Data!$B$2:$B$98=D$5)*(Data!$C$2:$C$98)),SUMPRODUCT((Data!$A$2:$A$98=$A8)*(Data!$B$2:$B$98=D$5)*(Data!$D$2:$D$98))+SUMPRODUCT((Data!$A$2:$A$98=$A8)*(Data!$B$2:$B$98=D$5)*(Data!$E$2:$E$98)))</f>
        <v>876</v>
      </c>
      <c r="E8" s="9">
        <f>IF($B$3="Primary fires",SUMPRODUCT((Data!$A$2:$A$98=$A8)*(Data!$B$2:$B$98=E$5)*(Data!$C$2:$C$98)),SUMPRODUCT((Data!$A$2:$A$98=$A8)*(Data!$B$2:$B$98=E$5)*(Data!$D$2:$D$98))+SUMPRODUCT((Data!$A$2:$A$98=$A8)*(Data!$B$2:$B$98=E$5)*(Data!$E$2:$E$98)))</f>
        <v>2238</v>
      </c>
      <c r="F8" s="9">
        <f>IF($B$3="Primary fires",SUMPRODUCT((Data!$A$2:$A$98=$A8)*(Data!$B$2:$B$98=F$5)*(Data!$C$2:$C$98)),SUMPRODUCT((Data!$A$2:$A$98=$A8)*(Data!$B$2:$B$98=F$5)*(Data!$D$2:$D$98))+SUMPRODUCT((Data!$A$2:$A$98=$A8)*(Data!$B$2:$B$98=F$5)*(Data!$E$2:$E$98)))</f>
        <v>7696</v>
      </c>
      <c r="H8" s="11">
        <f t="shared" ref="H8:H13" si="2">ROUND(C8/$B8,2)</f>
        <v>0.35</v>
      </c>
      <c r="I8" s="11">
        <f t="shared" si="1"/>
        <v>0.05</v>
      </c>
      <c r="J8" s="11">
        <f t="shared" ref="J8:K11" si="3">ROUND(E8/$B8,2)</f>
        <v>0.14000000000000001</v>
      </c>
      <c r="K8" s="11">
        <f t="shared" si="3"/>
        <v>0.47</v>
      </c>
    </row>
    <row r="9" spans="1:24" x14ac:dyDescent="0.3">
      <c r="A9" s="8" t="s">
        <v>4</v>
      </c>
      <c r="B9" s="10">
        <f t="shared" si="0"/>
        <v>16524</v>
      </c>
      <c r="C9" s="9">
        <f>IF($B$3="Primary fires",SUMPRODUCT((Data!$A$2:$A$98=$A9)*(Data!$B$2:$B$98=C$5)*(Data!$C$2:$C$98)),SUMPRODUCT((Data!$A$2:$A$98=$A9)*(Data!$B$2:$B$98=C$5)*(Data!$D$2:$D$98))+SUMPRODUCT((Data!$A$2:$A$98=$A9)*(Data!$B$2:$B$98=C$5)*(Data!$E$2:$E$98)))</f>
        <v>5570</v>
      </c>
      <c r="D9" s="9">
        <f>IF($B$3="Primary fires",SUMPRODUCT((Data!$A$2:$A$98=$A9)*(Data!$B$2:$B$98=D$5)*(Data!$C$2:$C$98)),SUMPRODUCT((Data!$A$2:$A$98=$A9)*(Data!$B$2:$B$98=D$5)*(Data!$D$2:$D$98))+SUMPRODUCT((Data!$A$2:$A$98=$A9)*(Data!$B$2:$B$98=D$5)*(Data!$E$2:$E$98)))</f>
        <v>928</v>
      </c>
      <c r="E9" s="9">
        <f>IF($B$3="Primary fires",SUMPRODUCT((Data!$A$2:$A$98=$A9)*(Data!$B$2:$B$98=E$5)*(Data!$C$2:$C$98)),SUMPRODUCT((Data!$A$2:$A$98=$A9)*(Data!$B$2:$B$98=E$5)*(Data!$D$2:$D$98))+SUMPRODUCT((Data!$A$2:$A$98=$A9)*(Data!$B$2:$B$98=E$5)*(Data!$E$2:$E$98)))</f>
        <v>2180</v>
      </c>
      <c r="F9" s="9">
        <f>IF($B$3="Primary fires",SUMPRODUCT((Data!$A$2:$A$98=$A9)*(Data!$B$2:$B$98=F$5)*(Data!$C$2:$C$98)),SUMPRODUCT((Data!$A$2:$A$98=$A9)*(Data!$B$2:$B$98=F$5)*(Data!$D$2:$D$98))+SUMPRODUCT((Data!$A$2:$A$98=$A9)*(Data!$B$2:$B$98=F$5)*(Data!$E$2:$E$98)))</f>
        <v>7846</v>
      </c>
      <c r="H9" s="11">
        <f t="shared" si="2"/>
        <v>0.34</v>
      </c>
      <c r="I9" s="11">
        <f t="shared" ref="I9:I14" si="4">ROUND(D9/$B9,2)</f>
        <v>0.06</v>
      </c>
      <c r="J9" s="11">
        <f t="shared" si="3"/>
        <v>0.13</v>
      </c>
      <c r="K9" s="11">
        <f t="shared" si="3"/>
        <v>0.47</v>
      </c>
    </row>
    <row r="10" spans="1:24" x14ac:dyDescent="0.3">
      <c r="A10" s="8" t="s">
        <v>5</v>
      </c>
      <c r="B10" s="10">
        <f t="shared" si="0"/>
        <v>15560</v>
      </c>
      <c r="C10" s="9">
        <f>IF($B$3="Primary fires",SUMPRODUCT((Data!$A$2:$A$98=$A10)*(Data!$B$2:$B$98=C$5)*(Data!$C$2:$C$98)),SUMPRODUCT((Data!$A$2:$A$98=$A10)*(Data!$B$2:$B$98=C$5)*(Data!$D$2:$D$98))+SUMPRODUCT((Data!$A$2:$A$98=$A10)*(Data!$B$2:$B$98=C$5)*(Data!$E$2:$E$98)))</f>
        <v>5549</v>
      </c>
      <c r="D10" s="9">
        <f>IF($B$3="Primary fires",SUMPRODUCT((Data!$A$2:$A$98=$A10)*(Data!$B$2:$B$98=D$5)*(Data!$C$2:$C$98)),SUMPRODUCT((Data!$A$2:$A$98=$A10)*(Data!$B$2:$B$98=D$5)*(Data!$D$2:$D$98))+SUMPRODUCT((Data!$A$2:$A$98=$A10)*(Data!$B$2:$B$98=D$5)*(Data!$E$2:$E$98)))</f>
        <v>864</v>
      </c>
      <c r="E10" s="9">
        <f>IF($B$3="Primary fires",SUMPRODUCT((Data!$A$2:$A$98=$A10)*(Data!$B$2:$B$98=E$5)*(Data!$C$2:$C$98)),SUMPRODUCT((Data!$A$2:$A$98=$A10)*(Data!$B$2:$B$98=E$5)*(Data!$D$2:$D$98))+SUMPRODUCT((Data!$A$2:$A$98=$A10)*(Data!$B$2:$B$98=E$5)*(Data!$E$2:$E$98)))</f>
        <v>2032</v>
      </c>
      <c r="F10" s="9">
        <f>IF($B$3="Primary fires",SUMPRODUCT((Data!$A$2:$A$98=$A10)*(Data!$B$2:$B$98=F$5)*(Data!$C$2:$C$98)),SUMPRODUCT((Data!$A$2:$A$98=$A10)*(Data!$B$2:$B$98=F$5)*(Data!$D$2:$D$98))+SUMPRODUCT((Data!$A$2:$A$98=$A10)*(Data!$B$2:$B$98=F$5)*(Data!$E$2:$E$98)))</f>
        <v>7115</v>
      </c>
      <c r="G10" s="8"/>
      <c r="H10" s="11">
        <f t="shared" si="2"/>
        <v>0.36</v>
      </c>
      <c r="I10" s="11">
        <f t="shared" si="4"/>
        <v>0.06</v>
      </c>
      <c r="J10" s="11">
        <f t="shared" si="3"/>
        <v>0.13</v>
      </c>
      <c r="K10" s="11">
        <f t="shared" si="3"/>
        <v>0.46</v>
      </c>
    </row>
    <row r="11" spans="1:24" x14ac:dyDescent="0.3">
      <c r="A11" s="8" t="s">
        <v>16</v>
      </c>
      <c r="B11" s="10">
        <f t="shared" si="0"/>
        <v>16026</v>
      </c>
      <c r="C11" s="9">
        <f>IF($B$3="Primary fires",SUMPRODUCT((Data!$A$2:$A$98=$A11)*(Data!$B$2:$B$98=C$5)*(Data!$C$2:$C$98)),SUMPRODUCT((Data!$A$2:$A$98=$A11)*(Data!$B$2:$B$98=C$5)*(Data!$D$2:$D$98))+SUMPRODUCT((Data!$A$2:$A$98=$A11)*(Data!$B$2:$B$98=C$5)*(Data!$E$2:$E$98)))</f>
        <v>5736</v>
      </c>
      <c r="D11" s="9">
        <f>IF($B$3="Primary fires",SUMPRODUCT((Data!$A$2:$A$98=$A11)*(Data!$B$2:$B$98=D$5)*(Data!$C$2:$C$98)),SUMPRODUCT((Data!$A$2:$A$98=$A11)*(Data!$B$2:$B$98=D$5)*(Data!$D$2:$D$98))+SUMPRODUCT((Data!$A$2:$A$98=$A11)*(Data!$B$2:$B$98=D$5)*(Data!$E$2:$E$98)))</f>
        <v>900</v>
      </c>
      <c r="E11" s="9">
        <f>IF($B$3="Primary fires",SUMPRODUCT((Data!$A$2:$A$98=$A11)*(Data!$B$2:$B$98=E$5)*(Data!$C$2:$C$98)),SUMPRODUCT((Data!$A$2:$A$98=$A11)*(Data!$B$2:$B$98=E$5)*(Data!$D$2:$D$98))+SUMPRODUCT((Data!$A$2:$A$98=$A11)*(Data!$B$2:$B$98=E$5)*(Data!$E$2:$E$98)))</f>
        <v>2049</v>
      </c>
      <c r="F11" s="9">
        <f>IF($B$3="Primary fires",SUMPRODUCT((Data!$A$2:$A$98=$A11)*(Data!$B$2:$B$98=F$5)*(Data!$C$2:$C$98)),SUMPRODUCT((Data!$A$2:$A$98=$A11)*(Data!$B$2:$B$98=F$5)*(Data!$D$2:$D$98))+SUMPRODUCT((Data!$A$2:$A$98=$A11)*(Data!$B$2:$B$98=F$5)*(Data!$E$2:$E$98)))</f>
        <v>7341</v>
      </c>
      <c r="G11" s="24"/>
      <c r="H11" s="25">
        <f t="shared" si="2"/>
        <v>0.36</v>
      </c>
      <c r="I11" s="25">
        <f t="shared" si="4"/>
        <v>0.06</v>
      </c>
      <c r="J11" s="25">
        <f t="shared" si="3"/>
        <v>0.13</v>
      </c>
      <c r="K11" s="25">
        <f t="shared" si="3"/>
        <v>0.46</v>
      </c>
      <c r="O11" s="22"/>
      <c r="P11" s="22"/>
      <c r="Q11" s="22"/>
      <c r="R11" s="22"/>
      <c r="T11" s="22"/>
      <c r="U11" s="22"/>
      <c r="V11" s="22"/>
      <c r="W11" s="22"/>
      <c r="X11" s="22"/>
    </row>
    <row r="12" spans="1:24" x14ac:dyDescent="0.3">
      <c r="A12" s="8" t="s">
        <v>26</v>
      </c>
      <c r="B12" s="10">
        <f t="shared" si="0"/>
        <v>15865</v>
      </c>
      <c r="C12" s="9">
        <f>IF($B$3="Primary fires",SUMPRODUCT((Data!$A$2:$A$98=$A12)*(Data!$B$2:$B$98=C$5)*(Data!$C$2:$C$98)),SUMPRODUCT((Data!$A$2:$A$98=$A12)*(Data!$B$2:$B$98=C$5)*(Data!$D$2:$D$98))+SUMPRODUCT((Data!$A$2:$A$98=$A12)*(Data!$B$2:$B$98=C$5)*(Data!$E$2:$E$98)))</f>
        <v>5804</v>
      </c>
      <c r="D12" s="9">
        <f>IF($B$3="Primary fires",SUMPRODUCT((Data!$A$2:$A$98=$A12)*(Data!$B$2:$B$98=D$5)*(Data!$C$2:$C$98)),SUMPRODUCT((Data!$A$2:$A$98=$A12)*(Data!$B$2:$B$98=D$5)*(Data!$D$2:$D$98))+SUMPRODUCT((Data!$A$2:$A$98=$A12)*(Data!$B$2:$B$98=D$5)*(Data!$E$2:$E$98)))</f>
        <v>901</v>
      </c>
      <c r="E12" s="9">
        <f>IF($B$3="Primary fires",SUMPRODUCT((Data!$A$2:$A$98=$A12)*(Data!$B$2:$B$98=E$5)*(Data!$C$2:$C$98)),SUMPRODUCT((Data!$A$2:$A$98=$A12)*(Data!$B$2:$B$98=E$5)*(Data!$D$2:$D$98))+SUMPRODUCT((Data!$A$2:$A$98=$A12)*(Data!$B$2:$B$98=E$5)*(Data!$E$2:$E$98)))</f>
        <v>1983</v>
      </c>
      <c r="F12" s="9">
        <f>IF($B$3="Primary fires",SUMPRODUCT((Data!$A$2:$A$98=$A12)*(Data!$B$2:$B$98=F$5)*(Data!$C$2:$C$98)),SUMPRODUCT((Data!$A$2:$A$98=$A12)*(Data!$B$2:$B$98=F$5)*(Data!$D$2:$D$98))+SUMPRODUCT((Data!$A$2:$A$98=$A12)*(Data!$B$2:$B$98=F$5)*(Data!$E$2:$E$98)))</f>
        <v>7177</v>
      </c>
      <c r="G12" s="24"/>
      <c r="H12" s="25">
        <f t="shared" si="2"/>
        <v>0.37</v>
      </c>
      <c r="I12" s="25">
        <f t="shared" si="4"/>
        <v>0.06</v>
      </c>
      <c r="J12" s="25">
        <f t="shared" ref="J12" si="5">ROUND(E12/$B12,2)</f>
        <v>0.12</v>
      </c>
      <c r="K12" s="25">
        <f t="shared" ref="K12" si="6">ROUND(F12/$B12,2)</f>
        <v>0.45</v>
      </c>
      <c r="N12" s="22"/>
      <c r="O12" s="22"/>
      <c r="P12" s="22"/>
      <c r="Q12" s="22"/>
      <c r="R12" s="22"/>
      <c r="T12" s="22"/>
      <c r="U12" s="22"/>
      <c r="V12" s="22"/>
      <c r="W12" s="22"/>
      <c r="X12" s="22"/>
    </row>
    <row r="13" spans="1:24" x14ac:dyDescent="0.3">
      <c r="A13" s="8" t="s">
        <v>28</v>
      </c>
      <c r="B13" s="10">
        <f t="shared" si="0"/>
        <v>15614</v>
      </c>
      <c r="C13" s="9">
        <f>IF($B$3="Primary fires",SUMPRODUCT((Data!$A$2:$A$98=$A13)*(Data!$B$2:$B$98=C$5)*(Data!$C$2:$C$98)),SUMPRODUCT((Data!$A$2:$A$98=$A13)*(Data!$B$2:$B$98=C$5)*(Data!$D$2:$D$98))+SUMPRODUCT((Data!$A$2:$A$98=$A13)*(Data!$B$2:$B$98=C$5)*(Data!$E$2:$E$98)))</f>
        <v>5471</v>
      </c>
      <c r="D13" s="9">
        <f>IF($B$3="Primary fires",SUMPRODUCT((Data!$A$2:$A$98=$A13)*(Data!$B$2:$B$98=D$5)*(Data!$C$2:$C$98)),SUMPRODUCT((Data!$A$2:$A$98=$A13)*(Data!$B$2:$B$98=D$5)*(Data!$D$2:$D$98))+SUMPRODUCT((Data!$A$2:$A$98=$A13)*(Data!$B$2:$B$98=D$5)*(Data!$E$2:$E$98)))</f>
        <v>975</v>
      </c>
      <c r="E13" s="9">
        <f>IF($B$3="Primary fires",SUMPRODUCT((Data!$A$2:$A$98=$A13)*(Data!$B$2:$B$98=E$5)*(Data!$C$2:$C$98)),SUMPRODUCT((Data!$A$2:$A$98=$A13)*(Data!$B$2:$B$98=E$5)*(Data!$D$2:$D$98))+SUMPRODUCT((Data!$A$2:$A$98=$A13)*(Data!$B$2:$B$98=E$5)*(Data!$E$2:$E$98)))</f>
        <v>1935</v>
      </c>
      <c r="F13" s="9">
        <f>IF($B$3="Primary fires",SUMPRODUCT((Data!$A$2:$A$98=$A13)*(Data!$B$2:$B$98=F$5)*(Data!$C$2:$C$98)),SUMPRODUCT((Data!$A$2:$A$98=$A13)*(Data!$B$2:$B$98=F$5)*(Data!$D$2:$D$98))+SUMPRODUCT((Data!$A$2:$A$98=$A13)*(Data!$B$2:$B$98=F$5)*(Data!$E$2:$E$98)))</f>
        <v>7233</v>
      </c>
      <c r="G13" s="24"/>
      <c r="H13" s="25">
        <f t="shared" si="2"/>
        <v>0.35</v>
      </c>
      <c r="I13" s="25">
        <f t="shared" si="4"/>
        <v>0.06</v>
      </c>
      <c r="J13" s="25">
        <f t="shared" ref="J13" si="7">ROUND(E13/$B13,2)</f>
        <v>0.12</v>
      </c>
      <c r="K13" s="25">
        <f t="shared" ref="K13" si="8">ROUND(F13/$B13,2)</f>
        <v>0.46</v>
      </c>
      <c r="N13" s="22"/>
      <c r="O13" s="22"/>
      <c r="P13" s="22"/>
      <c r="Q13" s="22"/>
      <c r="R13" s="22"/>
      <c r="T13" s="22"/>
      <c r="U13" s="22"/>
      <c r="V13" s="22"/>
      <c r="W13" s="22"/>
      <c r="X13" s="22"/>
    </row>
    <row r="14" spans="1:24" x14ac:dyDescent="0.3">
      <c r="A14" s="8" t="s">
        <v>31</v>
      </c>
      <c r="B14" s="10">
        <f t="shared" si="0"/>
        <v>15025</v>
      </c>
      <c r="C14" s="9">
        <f>IF($B$3="Primary fires",SUMPRODUCT((Data!$A$2:$A$98=$A14)*(Data!$B$2:$B$98=C$5)*(Data!$C$2:$C$98)),SUMPRODUCT((Data!$A$2:$A$98=$A14)*(Data!$B$2:$B$98=C$5)*(Data!$D$2:$D$98))+SUMPRODUCT((Data!$A$2:$A$98=$A14)*(Data!$B$2:$B$98=C$5)*(Data!$E$2:$E$98)))</f>
        <v>5156</v>
      </c>
      <c r="D14" s="9">
        <f>IF($B$3="Primary fires",SUMPRODUCT((Data!$A$2:$A$98=$A14)*(Data!$B$2:$B$98=D$5)*(Data!$C$2:$C$98)),SUMPRODUCT((Data!$A$2:$A$98=$A14)*(Data!$B$2:$B$98=D$5)*(Data!$D$2:$D$98))+SUMPRODUCT((Data!$A$2:$A$98=$A14)*(Data!$B$2:$B$98=D$5)*(Data!$E$2:$E$98)))</f>
        <v>852</v>
      </c>
      <c r="E14" s="9">
        <f>IF($B$3="Primary fires",SUMPRODUCT((Data!$A$2:$A$98=$A14)*(Data!$B$2:$B$98=E$5)*(Data!$C$2:$C$98)),SUMPRODUCT((Data!$A$2:$A$98=$A14)*(Data!$B$2:$B$98=E$5)*(Data!$D$2:$D$98))+SUMPRODUCT((Data!$A$2:$A$98=$A14)*(Data!$B$2:$B$98=E$5)*(Data!$E$2:$E$98)))</f>
        <v>1744</v>
      </c>
      <c r="F14" s="9">
        <f>IF($B$3="Primary fires",SUMPRODUCT((Data!$A$2:$A$98=$A14)*(Data!$B$2:$B$98=F$5)*(Data!$C$2:$C$98)),SUMPRODUCT((Data!$A$2:$A$98=$A14)*(Data!$B$2:$B$98=F$5)*(Data!$D$2:$D$98))+SUMPRODUCT((Data!$A$2:$A$98=$A14)*(Data!$B$2:$B$98=F$5)*(Data!$E$2:$E$98)))</f>
        <v>7273</v>
      </c>
      <c r="G14" s="24"/>
      <c r="H14" s="25">
        <f t="shared" ref="H14" si="9">ROUND(C14/$B14,2)</f>
        <v>0.34</v>
      </c>
      <c r="I14" s="25">
        <f t="shared" si="4"/>
        <v>0.06</v>
      </c>
      <c r="J14" s="25">
        <f t="shared" ref="J14" si="10">ROUND(E14/$B14,2)</f>
        <v>0.12</v>
      </c>
      <c r="K14" s="25">
        <f t="shared" ref="K14" si="11">ROUND(F14/$B14,2)</f>
        <v>0.48</v>
      </c>
      <c r="N14" s="22"/>
      <c r="O14" s="22"/>
      <c r="P14" s="22"/>
      <c r="Q14" s="22"/>
      <c r="R14" s="22"/>
      <c r="T14" s="22"/>
      <c r="U14" s="22"/>
      <c r="V14" s="22"/>
      <c r="W14" s="22"/>
      <c r="X14" s="22"/>
    </row>
    <row r="15" spans="1:24" ht="15" thickBot="1" x14ac:dyDescent="0.35">
      <c r="A15" s="12" t="s">
        <v>39</v>
      </c>
      <c r="B15" s="18">
        <f t="shared" ref="B15" si="12">SUM(C15:F15)</f>
        <v>14308</v>
      </c>
      <c r="C15" s="26">
        <f>IF($B$3="Primary fires",SUMPRODUCT((Data!$A$2:$A$98=$A15)*(Data!$B$2:$B$98=C$5)*(Data!$C$2:$C$98)),SUMPRODUCT((Data!$A$2:$A$98=$A15)*(Data!$B$2:$B$98=C$5)*(Data!$D$2:$D$98))+SUMPRODUCT((Data!$A$2:$A$98=$A15)*(Data!$B$2:$B$98=C$5)*(Data!$E$2:$E$98)))</f>
        <v>5245</v>
      </c>
      <c r="D15" s="26">
        <f>IF($B$3="Primary fires",SUMPRODUCT((Data!$A$2:$A$98=$A15)*(Data!$B$2:$B$98=D$5)*(Data!$C$2:$C$98)),SUMPRODUCT((Data!$A$2:$A$98=$A15)*(Data!$B$2:$B$98=D$5)*(Data!$D$2:$D$98))+SUMPRODUCT((Data!$A$2:$A$98=$A15)*(Data!$B$2:$B$98=D$5)*(Data!$E$2:$E$98)))</f>
        <v>783</v>
      </c>
      <c r="E15" s="26">
        <f>IF($B$3="Primary fires",SUMPRODUCT((Data!$A$2:$A$98=$A15)*(Data!$B$2:$B$98=E$5)*(Data!$C$2:$C$98)),SUMPRODUCT((Data!$A$2:$A$98=$A15)*(Data!$B$2:$B$98=E$5)*(Data!$D$2:$D$98))+SUMPRODUCT((Data!$A$2:$A$98=$A15)*(Data!$B$2:$B$98=E$5)*(Data!$E$2:$E$98)))</f>
        <v>1667</v>
      </c>
      <c r="F15" s="26">
        <f>IF($B$3="Primary fires",SUMPRODUCT((Data!$A$2:$A$98=$A15)*(Data!$B$2:$B$98=F$5)*(Data!$C$2:$C$98)),SUMPRODUCT((Data!$A$2:$A$98=$A15)*(Data!$B$2:$B$98=F$5)*(Data!$D$2:$D$98))+SUMPRODUCT((Data!$A$2:$A$98=$A15)*(Data!$B$2:$B$98=F$5)*(Data!$E$2:$E$98)))</f>
        <v>6613</v>
      </c>
      <c r="G15" s="19"/>
      <c r="H15" s="20">
        <f t="shared" ref="H15" si="13">ROUND(C15/$B15,2)</f>
        <v>0.37</v>
      </c>
      <c r="I15" s="20">
        <f t="shared" ref="I15" si="14">ROUND(D15/$B15,2)</f>
        <v>0.05</v>
      </c>
      <c r="J15" s="20">
        <f t="shared" ref="J15" si="15">ROUND(E15/$B15,2)</f>
        <v>0.12</v>
      </c>
      <c r="K15" s="20">
        <f t="shared" ref="K15" si="16">ROUND(F15/$B15,2)</f>
        <v>0.46</v>
      </c>
      <c r="N15" s="22"/>
      <c r="O15" s="22"/>
      <c r="P15" s="22"/>
      <c r="Q15" s="22"/>
      <c r="R15" s="22"/>
      <c r="T15" s="22"/>
      <c r="U15" s="22"/>
      <c r="V15" s="22"/>
      <c r="W15" s="22"/>
      <c r="X15" s="22"/>
    </row>
    <row r="16" spans="1:24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N16" s="22"/>
      <c r="O16" s="22"/>
      <c r="P16" s="22"/>
      <c r="Q16" s="22"/>
      <c r="R16" s="22"/>
      <c r="T16" s="22"/>
      <c r="U16" s="22"/>
      <c r="V16" s="22"/>
      <c r="W16" s="22"/>
      <c r="X16" s="22"/>
    </row>
    <row r="17" spans="1:24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N17" s="22"/>
      <c r="O17" s="22"/>
      <c r="P17" s="22"/>
      <c r="Q17" s="22"/>
      <c r="R17" s="22"/>
      <c r="T17" s="22"/>
      <c r="U17" s="22"/>
      <c r="V17" s="22"/>
      <c r="W17" s="22"/>
      <c r="X17" s="22"/>
    </row>
    <row r="18" spans="1:24" x14ac:dyDescent="0.3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N18" s="22"/>
      <c r="O18" s="22"/>
      <c r="P18" s="22"/>
      <c r="Q18" s="22"/>
      <c r="R18" s="22"/>
      <c r="T18" s="22"/>
      <c r="U18" s="22"/>
      <c r="V18" s="22"/>
      <c r="W18" s="22"/>
      <c r="X18" s="22"/>
    </row>
    <row r="19" spans="1:24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N19" s="22"/>
      <c r="O19" s="22"/>
      <c r="P19" s="22"/>
      <c r="Q19" s="22"/>
      <c r="R19" s="22"/>
      <c r="T19" s="22"/>
      <c r="U19" s="22"/>
      <c r="V19" s="22"/>
      <c r="W19" s="22"/>
      <c r="X19" s="22"/>
    </row>
    <row r="20" spans="1:24" s="21" customFormat="1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N20" s="22"/>
      <c r="O20" s="22"/>
      <c r="P20" s="22"/>
      <c r="Q20" s="22"/>
      <c r="R20" s="22"/>
      <c r="T20" s="22"/>
      <c r="U20" s="22"/>
      <c r="V20" s="22"/>
      <c r="W20" s="22"/>
      <c r="X20" s="22"/>
    </row>
    <row r="21" spans="1:24" ht="32.25" customHeight="1" x14ac:dyDescent="0.3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N21" s="22"/>
      <c r="O21" s="22"/>
      <c r="P21" s="22"/>
      <c r="Q21" s="22"/>
      <c r="R21" s="22"/>
      <c r="T21" s="22"/>
      <c r="U21" s="22"/>
      <c r="V21" s="22"/>
      <c r="W21" s="22"/>
      <c r="X21" s="22"/>
    </row>
    <row r="22" spans="1:24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4" spans="1:24" x14ac:dyDescent="0.3">
      <c r="A24" s="13"/>
    </row>
    <row r="25" spans="1:24" ht="43.5" customHeight="1" x14ac:dyDescent="0.3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7" spans="1:24" x14ac:dyDescent="0.3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24" x14ac:dyDescent="0.3">
      <c r="A30" s="81"/>
      <c r="B30" s="81"/>
      <c r="C30" s="81"/>
      <c r="D30" s="81"/>
      <c r="E30" s="81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4" spans="2:11" x14ac:dyDescent="0.3">
      <c r="I34" s="85"/>
      <c r="J34" s="85"/>
      <c r="K34" s="85"/>
    </row>
    <row r="35" spans="2:11" x14ac:dyDescent="0.3">
      <c r="B35" s="82"/>
      <c r="C35" s="82"/>
      <c r="D35" s="82"/>
      <c r="J35" s="86"/>
      <c r="K35" s="86"/>
    </row>
  </sheetData>
  <mergeCells count="17">
    <mergeCell ref="A30:E30"/>
    <mergeCell ref="B35:D35"/>
    <mergeCell ref="B3:F3"/>
    <mergeCell ref="A25:K25"/>
    <mergeCell ref="A20:K20"/>
    <mergeCell ref="I34:K34"/>
    <mergeCell ref="J35:K35"/>
    <mergeCell ref="A32:K32"/>
    <mergeCell ref="A29:K29"/>
    <mergeCell ref="A27:K27"/>
    <mergeCell ref="A19:K19"/>
    <mergeCell ref="A18:K18"/>
    <mergeCell ref="A17:K17"/>
    <mergeCell ref="A16:K16"/>
    <mergeCell ref="H4:K4"/>
    <mergeCell ref="A22:K22"/>
    <mergeCell ref="A21:K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7A72-F063-4CC9-B029-8514EA5EBF7C}">
  <dimension ref="A1:X33"/>
  <sheetViews>
    <sheetView workbookViewId="0">
      <selection activeCell="C3" sqref="C3"/>
    </sheetView>
  </sheetViews>
  <sheetFormatPr defaultColWidth="9.21875" defaultRowHeight="14.4" x14ac:dyDescent="0.3"/>
  <cols>
    <col min="1" max="1" width="10.77734375" style="1" customWidth="1"/>
    <col min="2" max="6" width="13.21875" style="1" customWidth="1"/>
    <col min="7" max="7" width="5.77734375" style="1" customWidth="1"/>
    <col min="8" max="11" width="13.21875" style="1" customWidth="1"/>
    <col min="12" max="12" width="9.21875" style="1" customWidth="1"/>
    <col min="13" max="13" width="27.21875" style="1" hidden="1" customWidth="1"/>
    <col min="14" max="14" width="9.21875" style="1" customWidth="1"/>
    <col min="15" max="16384" width="9.21875" style="1"/>
  </cols>
  <sheetData>
    <row r="1" spans="1:24" ht="18.600000000000001" x14ac:dyDescent="0.3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24" ht="30.75" customHeight="1" x14ac:dyDescent="0.3">
      <c r="B2" s="17" t="s">
        <v>19</v>
      </c>
      <c r="M2" s="1" t="s">
        <v>17</v>
      </c>
    </row>
    <row r="3" spans="1:24" ht="15" customHeight="1" x14ac:dyDescent="0.3">
      <c r="C3" s="68" t="s">
        <v>17</v>
      </c>
      <c r="H3" s="76"/>
      <c r="I3" s="76"/>
      <c r="J3" s="76"/>
      <c r="K3" s="76"/>
      <c r="M3" s="1" t="s">
        <v>15</v>
      </c>
    </row>
    <row r="4" spans="1:24" ht="15" customHeight="1" thickBot="1" x14ac:dyDescent="0.35">
      <c r="H4" s="69"/>
      <c r="I4" s="69" t="s">
        <v>6</v>
      </c>
      <c r="J4" s="69"/>
      <c r="K4" s="69"/>
    </row>
    <row r="5" spans="1:24" s="3" customFormat="1" ht="43.8" thickBot="1" x14ac:dyDescent="0.35">
      <c r="A5" s="14" t="s">
        <v>7</v>
      </c>
      <c r="B5" s="16" t="s">
        <v>8</v>
      </c>
      <c r="C5" s="2" t="s">
        <v>32</v>
      </c>
      <c r="D5" s="2" t="s">
        <v>34</v>
      </c>
      <c r="E5" s="2" t="s">
        <v>33</v>
      </c>
      <c r="F5" s="2" t="s">
        <v>30</v>
      </c>
      <c r="G5" s="2"/>
      <c r="H5" s="2" t="s">
        <v>32</v>
      </c>
      <c r="I5" s="2" t="s">
        <v>34</v>
      </c>
      <c r="J5" s="2" t="s">
        <v>33</v>
      </c>
      <c r="K5" s="2" t="s">
        <v>30</v>
      </c>
      <c r="Q5" s="23"/>
    </row>
    <row r="6" spans="1:24" x14ac:dyDescent="0.3">
      <c r="A6" s="4" t="s">
        <v>1</v>
      </c>
      <c r="B6" s="6">
        <f>FIRE0706_raw!B6</f>
        <v>20755</v>
      </c>
      <c r="C6" s="27">
        <f>FIRE0706_raw!C6</f>
        <v>6591</v>
      </c>
      <c r="D6" s="27">
        <f>FIRE0706_raw!D6</f>
        <v>935</v>
      </c>
      <c r="E6" s="27">
        <f>FIRE0706_raw!E6</f>
        <v>2495</v>
      </c>
      <c r="F6" s="27">
        <f>FIRE0706_raw!F6</f>
        <v>10734</v>
      </c>
      <c r="G6" s="4"/>
      <c r="H6" s="7">
        <f>FIRE0706_raw!H6</f>
        <v>0.32</v>
      </c>
      <c r="I6" s="7">
        <f>FIRE0706_raw!I6</f>
        <v>0.05</v>
      </c>
      <c r="J6" s="7">
        <f>FIRE0706_raw!J6</f>
        <v>0.12</v>
      </c>
      <c r="K6" s="7">
        <f>FIRE0706_raw!K6</f>
        <v>0.52</v>
      </c>
      <c r="N6" s="22"/>
      <c r="O6" s="22"/>
      <c r="P6" s="22"/>
      <c r="Q6" s="22"/>
      <c r="R6" s="22"/>
    </row>
    <row r="7" spans="1:24" x14ac:dyDescent="0.3">
      <c r="A7" s="8" t="s">
        <v>2</v>
      </c>
      <c r="B7" s="10">
        <f>FIRE0706_raw!B7</f>
        <v>20321</v>
      </c>
      <c r="C7" s="28">
        <f>FIRE0706_raw!C7</f>
        <v>6114</v>
      </c>
      <c r="D7" s="28">
        <f>FIRE0706_raw!D7</f>
        <v>1020</v>
      </c>
      <c r="E7" s="28">
        <f>FIRE0706_raw!E7</f>
        <v>2507</v>
      </c>
      <c r="F7" s="28">
        <f>FIRE0706_raw!F7</f>
        <v>10680</v>
      </c>
      <c r="G7" s="8"/>
      <c r="H7" s="11">
        <f>FIRE0706_raw!H7</f>
        <v>0.3</v>
      </c>
      <c r="I7" s="11">
        <f>FIRE0706_raw!I7</f>
        <v>0.05</v>
      </c>
      <c r="J7" s="11">
        <f>FIRE0706_raw!J7</f>
        <v>0.12</v>
      </c>
      <c r="K7" s="11">
        <f>FIRE0706_raw!K7</f>
        <v>0.53</v>
      </c>
      <c r="N7" s="22"/>
      <c r="O7" s="22"/>
      <c r="P7" s="22"/>
      <c r="Q7" s="22"/>
      <c r="R7" s="22"/>
    </row>
    <row r="8" spans="1:24" x14ac:dyDescent="0.3">
      <c r="A8" s="8" t="s">
        <v>3</v>
      </c>
      <c r="B8" s="10">
        <f>FIRE0706_raw!B8</f>
        <v>16506</v>
      </c>
      <c r="C8" s="28">
        <f>FIRE0706_raw!C8</f>
        <v>5696</v>
      </c>
      <c r="D8" s="28">
        <f>FIRE0706_raw!D8</f>
        <v>876</v>
      </c>
      <c r="E8" s="28">
        <f>FIRE0706_raw!E8</f>
        <v>2238</v>
      </c>
      <c r="F8" s="28">
        <f>FIRE0706_raw!F8</f>
        <v>7696</v>
      </c>
      <c r="G8" s="8"/>
      <c r="H8" s="11">
        <f>FIRE0706_raw!H8</f>
        <v>0.35</v>
      </c>
      <c r="I8" s="11">
        <f>FIRE0706_raw!I8</f>
        <v>0.05</v>
      </c>
      <c r="J8" s="11">
        <f>FIRE0706_raw!J8</f>
        <v>0.14000000000000001</v>
      </c>
      <c r="K8" s="11">
        <f>FIRE0706_raw!K8</f>
        <v>0.47</v>
      </c>
      <c r="N8" s="22"/>
      <c r="O8" s="22"/>
      <c r="P8" s="22"/>
      <c r="Q8" s="22"/>
      <c r="R8" s="22"/>
    </row>
    <row r="9" spans="1:24" x14ac:dyDescent="0.3">
      <c r="A9" s="8" t="s">
        <v>4</v>
      </c>
      <c r="B9" s="10">
        <f>FIRE0706_raw!B9</f>
        <v>16524</v>
      </c>
      <c r="C9" s="28">
        <f>FIRE0706_raw!C9</f>
        <v>5570</v>
      </c>
      <c r="D9" s="28">
        <f>FIRE0706_raw!D9</f>
        <v>928</v>
      </c>
      <c r="E9" s="28">
        <f>FIRE0706_raw!E9</f>
        <v>2180</v>
      </c>
      <c r="F9" s="28">
        <f>FIRE0706_raw!F9</f>
        <v>7846</v>
      </c>
      <c r="G9" s="8"/>
      <c r="H9" s="11">
        <f>FIRE0706_raw!H9</f>
        <v>0.34</v>
      </c>
      <c r="I9" s="11">
        <f>FIRE0706_raw!I9</f>
        <v>0.06</v>
      </c>
      <c r="J9" s="11">
        <f>FIRE0706_raw!J9</f>
        <v>0.13</v>
      </c>
      <c r="K9" s="11">
        <f>FIRE0706_raw!K9</f>
        <v>0.47</v>
      </c>
      <c r="N9" s="22"/>
      <c r="O9" s="22"/>
      <c r="P9" s="22"/>
      <c r="Q9" s="22"/>
      <c r="R9" s="22"/>
    </row>
    <row r="10" spans="1:24" x14ac:dyDescent="0.3">
      <c r="A10" s="8" t="s">
        <v>5</v>
      </c>
      <c r="B10" s="10">
        <f>FIRE0706_raw!B10</f>
        <v>15560</v>
      </c>
      <c r="C10" s="28">
        <f>FIRE0706_raw!C10</f>
        <v>5549</v>
      </c>
      <c r="D10" s="28">
        <f>FIRE0706_raw!D10</f>
        <v>864</v>
      </c>
      <c r="E10" s="28">
        <f>FIRE0706_raw!E10</f>
        <v>2032</v>
      </c>
      <c r="F10" s="28">
        <f>FIRE0706_raw!F10</f>
        <v>7115</v>
      </c>
      <c r="G10" s="8"/>
      <c r="H10" s="11">
        <f>FIRE0706_raw!H10</f>
        <v>0.36</v>
      </c>
      <c r="I10" s="11">
        <f>FIRE0706_raw!I10</f>
        <v>0.06</v>
      </c>
      <c r="J10" s="11">
        <f>FIRE0706_raw!J10</f>
        <v>0.13</v>
      </c>
      <c r="K10" s="11">
        <f>FIRE0706_raw!K10</f>
        <v>0.46</v>
      </c>
      <c r="N10" s="22"/>
      <c r="O10" s="22"/>
      <c r="P10" s="22"/>
      <c r="Q10" s="22"/>
      <c r="R10" s="22"/>
    </row>
    <row r="11" spans="1:24" x14ac:dyDescent="0.3">
      <c r="A11" s="8" t="s">
        <v>16</v>
      </c>
      <c r="B11" s="10">
        <f>FIRE0706_raw!B11</f>
        <v>16026</v>
      </c>
      <c r="C11" s="28">
        <f>FIRE0706_raw!C11</f>
        <v>5736</v>
      </c>
      <c r="D11" s="28">
        <f>FIRE0706_raw!D11</f>
        <v>900</v>
      </c>
      <c r="E11" s="28">
        <f>FIRE0706_raw!E11</f>
        <v>2049</v>
      </c>
      <c r="F11" s="28">
        <f>FIRE0706_raw!F11</f>
        <v>7341</v>
      </c>
      <c r="G11" s="24"/>
      <c r="H11" s="11">
        <f>FIRE0706_raw!H11</f>
        <v>0.36</v>
      </c>
      <c r="I11" s="11">
        <f>FIRE0706_raw!I11</f>
        <v>0.06</v>
      </c>
      <c r="J11" s="11">
        <f>FIRE0706_raw!J11</f>
        <v>0.13</v>
      </c>
      <c r="K11" s="11">
        <f>FIRE0706_raw!K11</f>
        <v>0.46</v>
      </c>
      <c r="N11" s="22"/>
      <c r="O11" s="22"/>
      <c r="P11" s="22"/>
      <c r="Q11" s="22"/>
      <c r="R11" s="22"/>
      <c r="T11" s="22"/>
      <c r="U11" s="22"/>
      <c r="V11" s="22"/>
      <c r="W11" s="22"/>
      <c r="X11" s="22"/>
    </row>
    <row r="12" spans="1:24" x14ac:dyDescent="0.3">
      <c r="A12" s="8" t="s">
        <v>26</v>
      </c>
      <c r="B12" s="10">
        <f>FIRE0706_raw!B12</f>
        <v>15865</v>
      </c>
      <c r="C12" s="28">
        <f>FIRE0706_raw!C12</f>
        <v>5804</v>
      </c>
      <c r="D12" s="28">
        <f>FIRE0706_raw!D12</f>
        <v>901</v>
      </c>
      <c r="E12" s="28">
        <f>FIRE0706_raw!E12</f>
        <v>1983</v>
      </c>
      <c r="F12" s="28">
        <f>FIRE0706_raw!F12</f>
        <v>7177</v>
      </c>
      <c r="G12" s="24"/>
      <c r="H12" s="11">
        <f>FIRE0706_raw!H12</f>
        <v>0.37</v>
      </c>
      <c r="I12" s="11">
        <f>FIRE0706_raw!I12</f>
        <v>0.06</v>
      </c>
      <c r="J12" s="11">
        <f>FIRE0706_raw!J12</f>
        <v>0.12</v>
      </c>
      <c r="K12" s="11">
        <f>FIRE0706_raw!K12</f>
        <v>0.45</v>
      </c>
      <c r="N12" s="22"/>
      <c r="O12" s="22"/>
      <c r="P12" s="22"/>
      <c r="Q12" s="22"/>
      <c r="R12" s="22"/>
      <c r="T12" s="22"/>
      <c r="U12" s="22"/>
      <c r="V12" s="22"/>
      <c r="W12" s="22"/>
      <c r="X12" s="22"/>
    </row>
    <row r="13" spans="1:24" x14ac:dyDescent="0.3">
      <c r="A13" s="8" t="s">
        <v>28</v>
      </c>
      <c r="B13" s="10">
        <f>FIRE0706_raw!B13</f>
        <v>15614</v>
      </c>
      <c r="C13" s="28">
        <f>FIRE0706_raw!C13</f>
        <v>5471</v>
      </c>
      <c r="D13" s="28">
        <f>FIRE0706_raw!D13</f>
        <v>975</v>
      </c>
      <c r="E13" s="28">
        <f>FIRE0706_raw!E13</f>
        <v>1935</v>
      </c>
      <c r="F13" s="28">
        <f>FIRE0706_raw!F13</f>
        <v>7233</v>
      </c>
      <c r="G13" s="24"/>
      <c r="H13" s="11">
        <f>FIRE0706_raw!H13</f>
        <v>0.35</v>
      </c>
      <c r="I13" s="11">
        <f>FIRE0706_raw!I13</f>
        <v>0.06</v>
      </c>
      <c r="J13" s="11">
        <f>FIRE0706_raw!J13</f>
        <v>0.12</v>
      </c>
      <c r="K13" s="11">
        <f>FIRE0706_raw!K13</f>
        <v>0.46</v>
      </c>
      <c r="N13" s="22"/>
      <c r="O13" s="22"/>
      <c r="P13" s="22"/>
      <c r="Q13" s="22"/>
      <c r="R13" s="22"/>
      <c r="T13" s="22"/>
      <c r="U13" s="22"/>
      <c r="V13" s="22"/>
      <c r="W13" s="22"/>
      <c r="X13" s="22"/>
    </row>
    <row r="14" spans="1:24" x14ac:dyDescent="0.3">
      <c r="A14" s="8" t="s">
        <v>31</v>
      </c>
      <c r="B14" s="10">
        <f>FIRE0706_raw!B14</f>
        <v>15025</v>
      </c>
      <c r="C14" s="28">
        <f>FIRE0706_raw!C14</f>
        <v>5156</v>
      </c>
      <c r="D14" s="28">
        <f>FIRE0706_raw!D14</f>
        <v>852</v>
      </c>
      <c r="E14" s="28">
        <f>FIRE0706_raw!E14</f>
        <v>1744</v>
      </c>
      <c r="F14" s="28">
        <f>FIRE0706_raw!F14</f>
        <v>7273</v>
      </c>
      <c r="G14" s="24"/>
      <c r="H14" s="11">
        <f>FIRE0706_raw!H14</f>
        <v>0.34</v>
      </c>
      <c r="I14" s="11">
        <f>FIRE0706_raw!I14</f>
        <v>0.06</v>
      </c>
      <c r="J14" s="11">
        <f>FIRE0706_raw!J14</f>
        <v>0.12</v>
      </c>
      <c r="K14" s="11">
        <f>FIRE0706_raw!K14</f>
        <v>0.48</v>
      </c>
      <c r="N14" s="22"/>
      <c r="O14" s="22"/>
      <c r="P14" s="22"/>
      <c r="Q14" s="22"/>
      <c r="R14" s="22"/>
      <c r="T14" s="22"/>
      <c r="U14" s="22"/>
      <c r="V14" s="22"/>
      <c r="W14" s="22"/>
      <c r="X14" s="22"/>
    </row>
    <row r="15" spans="1:24" ht="15" thickBot="1" x14ac:dyDescent="0.35">
      <c r="A15" s="12" t="s">
        <v>39</v>
      </c>
      <c r="B15" s="29">
        <f>FIRE0706_raw!B15</f>
        <v>14308</v>
      </c>
      <c r="C15" s="30">
        <f>FIRE0706_raw!C15</f>
        <v>5245</v>
      </c>
      <c r="D15" s="30">
        <f>FIRE0706_raw!D15</f>
        <v>783</v>
      </c>
      <c r="E15" s="30">
        <f>FIRE0706_raw!E15</f>
        <v>1667</v>
      </c>
      <c r="F15" s="30">
        <f>FIRE0706_raw!F15</f>
        <v>6613</v>
      </c>
      <c r="G15" s="19"/>
      <c r="H15" s="31">
        <f>FIRE0706_raw!H15</f>
        <v>0.37</v>
      </c>
      <c r="I15" s="31">
        <f>FIRE0706_raw!I15</f>
        <v>0.05</v>
      </c>
      <c r="J15" s="31">
        <f>FIRE0706_raw!J15</f>
        <v>0.12</v>
      </c>
      <c r="K15" s="31">
        <f>FIRE0706_raw!K15</f>
        <v>0.46</v>
      </c>
      <c r="N15" s="22"/>
      <c r="O15" s="22"/>
      <c r="P15" s="22"/>
      <c r="Q15" s="22"/>
      <c r="R15" s="22"/>
      <c r="T15" s="22"/>
      <c r="U15" s="22"/>
      <c r="V15" s="22"/>
      <c r="W15" s="22"/>
      <c r="X15" s="22"/>
    </row>
    <row r="16" spans="1:24" ht="28.5" customHeight="1" x14ac:dyDescent="0.3">
      <c r="A16" s="33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N16" s="22"/>
      <c r="O16" s="22"/>
      <c r="P16" s="22"/>
      <c r="Q16" s="22"/>
      <c r="R16" s="22"/>
      <c r="T16" s="22"/>
      <c r="U16" s="22"/>
      <c r="V16" s="22"/>
      <c r="W16" s="22"/>
      <c r="X16" s="22"/>
    </row>
    <row r="17" spans="1:24" x14ac:dyDescent="0.3">
      <c r="A17" s="33" t="s">
        <v>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22"/>
      <c r="O17" s="22"/>
      <c r="P17" s="22"/>
      <c r="Q17" s="22"/>
      <c r="R17" s="22"/>
      <c r="T17" s="22"/>
      <c r="U17" s="22"/>
      <c r="V17" s="22"/>
      <c r="W17" s="22"/>
      <c r="X17" s="22"/>
    </row>
    <row r="18" spans="1:24" x14ac:dyDescent="0.3">
      <c r="A18" s="33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22"/>
      <c r="O18" s="22"/>
      <c r="P18" s="22"/>
      <c r="Q18" s="22"/>
      <c r="R18" s="22"/>
      <c r="T18" s="22"/>
      <c r="U18" s="22"/>
      <c r="V18" s="22"/>
      <c r="W18" s="22"/>
      <c r="X18" s="22"/>
    </row>
    <row r="19" spans="1:24" x14ac:dyDescent="0.3">
      <c r="A19" s="33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N19" s="22"/>
      <c r="O19" s="22"/>
      <c r="P19" s="22"/>
      <c r="Q19" s="22"/>
      <c r="R19" s="22"/>
      <c r="T19" s="22"/>
      <c r="U19" s="22"/>
      <c r="V19" s="22"/>
      <c r="W19" s="22"/>
      <c r="X19" s="22"/>
    </row>
    <row r="20" spans="1:24" s="21" customFormat="1" ht="15" customHeight="1" x14ac:dyDescent="0.3">
      <c r="A20" s="33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N20" s="22"/>
      <c r="O20" s="22"/>
      <c r="P20" s="22"/>
      <c r="Q20" s="22"/>
      <c r="R20" s="22"/>
      <c r="T20" s="22"/>
      <c r="U20" s="22"/>
      <c r="V20" s="22"/>
      <c r="W20" s="22"/>
      <c r="X20" s="22"/>
    </row>
    <row r="21" spans="1:24" x14ac:dyDescent="0.3">
      <c r="A21" s="21" t="s">
        <v>71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N21" s="22"/>
      <c r="O21" s="22"/>
      <c r="P21" s="22"/>
      <c r="Q21" s="22"/>
      <c r="R21" s="22"/>
      <c r="T21" s="22"/>
      <c r="U21" s="22"/>
      <c r="V21" s="22"/>
      <c r="W21" s="22"/>
      <c r="X21" s="22"/>
    </row>
    <row r="22" spans="1:24" x14ac:dyDescent="0.3">
      <c r="A22" s="21" t="s">
        <v>72</v>
      </c>
    </row>
    <row r="23" spans="1:24" ht="15" customHeight="1" x14ac:dyDescent="0.3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24" x14ac:dyDescent="0.3">
      <c r="A24" s="13" t="s">
        <v>9</v>
      </c>
    </row>
    <row r="25" spans="1:24" x14ac:dyDescent="0.3">
      <c r="A25" s="70" t="s">
        <v>73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24" ht="15" customHeight="1" x14ac:dyDescent="0.3">
      <c r="A26" s="70" t="s">
        <v>74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24" ht="28.5" customHeight="1" x14ac:dyDescent="0.3">
      <c r="A27" s="35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ht="27.75" customHeight="1" x14ac:dyDescent="0.3">
      <c r="A28" s="33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24" x14ac:dyDescent="0.3">
      <c r="A29" s="71" t="s">
        <v>13</v>
      </c>
      <c r="B29" s="71"/>
      <c r="C29" s="71"/>
      <c r="D29" s="71"/>
    </row>
    <row r="30" spans="1:24" ht="26.25" customHeight="1" x14ac:dyDescent="0.3">
      <c r="A30" s="33" t="s">
        <v>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24" ht="27.75" customHeight="1" x14ac:dyDescent="0.3">
      <c r="A31" s="1" t="s">
        <v>12</v>
      </c>
      <c r="G31" s="34"/>
      <c r="I31" s="34"/>
      <c r="J31" s="34"/>
      <c r="K31" s="32" t="s">
        <v>75</v>
      </c>
    </row>
    <row r="32" spans="1:24" x14ac:dyDescent="0.3">
      <c r="A32" s="1" t="s">
        <v>14</v>
      </c>
      <c r="B32" s="34" t="s">
        <v>29</v>
      </c>
      <c r="C32" s="34"/>
      <c r="D32" s="34"/>
      <c r="G32" s="33"/>
      <c r="J32" s="35"/>
      <c r="K32" s="36" t="s">
        <v>41</v>
      </c>
    </row>
    <row r="33" spans="1:1" x14ac:dyDescent="0.3">
      <c r="A33" s="72" t="s">
        <v>76</v>
      </c>
    </row>
  </sheetData>
  <dataValidations count="1">
    <dataValidation type="list" allowBlank="1" showInputMessage="1" showErrorMessage="1" sqref="C3" xr:uid="{35CC38A5-6CB1-4FD1-B022-991D6050A29D}">
      <formula1>$M$2:$M$3</formula1>
    </dataValidation>
  </dataValidations>
  <hyperlinks>
    <hyperlink ref="A29" r:id="rId1" xr:uid="{8ECDC0D0-2BA0-4619-9198-F17D90D73837}"/>
    <hyperlink ref="B32" r:id="rId2" display="FireStatistics@homeoffice.gsi.gov.uk" xr:uid="{F9886EF8-F7CA-4E43-91AF-576AF55B9992}"/>
    <hyperlink ref="B32:D32" r:id="rId3" display="FireStatistics@homeoffice.gov.uk" xr:uid="{4F5D0405-33BF-4331-9119-0F92727C53B1}"/>
    <hyperlink ref="K31" r:id="rId4" display="Last Updated: 24 September 2020" xr:uid="{9C443930-9662-4563-8914-2A8C58C9229D}"/>
    <hyperlink ref="K32" r:id="rId5" xr:uid="{2CABD641-062F-49A8-9ABC-D811DD8E36EE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Notes</vt:lpstr>
      <vt:lpstr>Data</vt:lpstr>
      <vt:lpstr>FIRE0706_raw</vt:lpstr>
      <vt:lpstr>FIRE0706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FIRE0706: Primary fires and casualties in other buildings by presence and operation of smoke alarms</dc:title>
  <dc:creator/>
  <cp:keywords>data tables, primary fires, casualties in other buildings, presence, operation of smoke alarms, 2020</cp:keywords>
  <cp:lastModifiedBy/>
  <dcterms:created xsi:type="dcterms:W3CDTF">2020-09-24T08:43:04Z</dcterms:created>
  <dcterms:modified xsi:type="dcterms:W3CDTF">2020-09-29T10:47:03Z</dcterms:modified>
</cp:coreProperties>
</file>