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ahmedja\Downloads\"/>
    </mc:Choice>
  </mc:AlternateContent>
  <xr:revisionPtr revIDLastSave="0" documentId="13_ncr:1_{DDB88913-94BC-4656-A360-35C47866668C}" xr6:coauthVersionLast="47" xr6:coauthVersionMax="47" xr10:uidLastSave="{00000000-0000-0000-0000-000000000000}"/>
  <bookViews>
    <workbookView xWindow="345" yWindow="3570" windowWidth="38700" windowHeight="15120" tabRatio="788" xr2:uid="{00000000-000D-0000-FFFF-FFFF00000000}"/>
  </bookViews>
  <sheets>
    <sheet name="NOTES" sheetId="1" r:id="rId1"/>
    <sheet name="CONTENTS" sheetId="212" r:id="rId2"/>
    <sheet name="1" sheetId="48" r:id="rId3"/>
    <sheet name="2" sheetId="50" r:id="rId4"/>
    <sheet name="3" sheetId="51" r:id="rId5"/>
    <sheet name="4" sheetId="52" r:id="rId6"/>
    <sheet name="5" sheetId="155" r:id="rId7"/>
    <sheet name="6" sheetId="89" r:id="rId8"/>
    <sheet name="7" sheetId="156" r:id="rId9"/>
    <sheet name="8" sheetId="157" r:id="rId10"/>
    <sheet name="9" sheetId="158" r:id="rId11"/>
    <sheet name="10" sheetId="174" r:id="rId12"/>
    <sheet name="11" sheetId="175" r:id="rId13"/>
    <sheet name="12" sheetId="159" r:id="rId14"/>
    <sheet name="13" sheetId="173" r:id="rId15"/>
    <sheet name="14" sheetId="55" r:id="rId16"/>
    <sheet name="15" sheetId="53" r:id="rId17"/>
    <sheet name="16" sheetId="126" r:id="rId18"/>
    <sheet name="17" sheetId="127" r:id="rId19"/>
    <sheet name="18" sheetId="128" r:id="rId20"/>
    <sheet name="19" sheetId="176" r:id="rId21"/>
    <sheet name="20" sheetId="129" r:id="rId22"/>
    <sheet name="21" sheetId="130" r:id="rId23"/>
    <sheet name="22" sheetId="56" r:id="rId24"/>
    <sheet name="23" sheetId="58" r:id="rId25"/>
    <sheet name="24" sheetId="59" r:id="rId26"/>
    <sheet name="25" sheetId="60" r:id="rId27"/>
    <sheet name="26" sheetId="160" r:id="rId28"/>
    <sheet name="27" sheetId="199" r:id="rId29"/>
    <sheet name="28" sheetId="200" r:id="rId30"/>
    <sheet name="29" sheetId="201" r:id="rId31"/>
    <sheet name="30" sheetId="202" r:id="rId32"/>
    <sheet name="31" sheetId="61" r:id="rId33"/>
    <sheet name="32" sheetId="131" r:id="rId34"/>
    <sheet name="33" sheetId="63" r:id="rId35"/>
    <sheet name="34" sheetId="64" r:id="rId36"/>
    <sheet name="35" sheetId="65" r:id="rId37"/>
    <sheet name="36" sheetId="66" r:id="rId38"/>
    <sheet name="37" sheetId="67" r:id="rId39"/>
    <sheet name="38" sheetId="68" r:id="rId40"/>
    <sheet name="39" sheetId="69" r:id="rId41"/>
    <sheet name="40" sheetId="70" r:id="rId42"/>
    <sheet name="41" sheetId="161" r:id="rId43"/>
    <sheet name="42" sheetId="177" r:id="rId44"/>
    <sheet name="43" sheetId="71" r:id="rId45"/>
    <sheet name="44" sheetId="72" r:id="rId46"/>
    <sheet name="45" sheetId="73" r:id="rId47"/>
    <sheet name="46" sheetId="74" r:id="rId48"/>
    <sheet name="47" sheetId="75" r:id="rId49"/>
    <sheet name="48" sheetId="76" r:id="rId50"/>
    <sheet name="49" sheetId="162" r:id="rId51"/>
    <sheet name="50" sheetId="163" r:id="rId52"/>
    <sheet name="51" sheetId="164" r:id="rId53"/>
    <sheet name="52" sheetId="165" r:id="rId54"/>
    <sheet name="53" sheetId="132" r:id="rId55"/>
    <sheet name="54" sheetId="133" r:id="rId56"/>
    <sheet name="55" sheetId="134" r:id="rId57"/>
    <sheet name="56" sheetId="90" r:id="rId58"/>
    <sheet name="57" sheetId="91" r:id="rId59"/>
    <sheet name="58" sheetId="93" r:id="rId60"/>
    <sheet name="59" sheetId="94" r:id="rId61"/>
    <sheet name="60" sheetId="95" r:id="rId62"/>
    <sheet name="61" sheetId="96" r:id="rId63"/>
    <sheet name="62" sheetId="166" r:id="rId64"/>
    <sheet name="63" sheetId="178" r:id="rId65"/>
    <sheet name="64" sheetId="179" r:id="rId66"/>
    <sheet name="65" sheetId="180" r:id="rId67"/>
    <sheet name="66" sheetId="181" r:id="rId68"/>
    <sheet name="67" sheetId="182" r:id="rId69"/>
    <sheet name="68" sheetId="183" r:id="rId70"/>
    <sheet name="69" sheetId="184" r:id="rId71"/>
    <sheet name="70" sheetId="185" r:id="rId72"/>
    <sheet name="71" sheetId="186" r:id="rId73"/>
    <sheet name="72" sheetId="187" r:id="rId74"/>
    <sheet name="73" sheetId="188" r:id="rId75"/>
    <sheet name="74" sheetId="189" r:id="rId76"/>
    <sheet name="75" sheetId="190" r:id="rId77"/>
    <sheet name="76" sheetId="191" r:id="rId78"/>
    <sheet name="77" sheetId="192" r:id="rId79"/>
    <sheet name="78" sheetId="193" r:id="rId80"/>
    <sheet name="79" sheetId="203" r:id="rId81"/>
    <sheet name="80" sheetId="204" r:id="rId82"/>
    <sheet name="81" sheetId="205" r:id="rId83"/>
    <sheet name="82" sheetId="206" r:id="rId84"/>
    <sheet name="83" sheetId="207" r:id="rId85"/>
    <sheet name="84" sheetId="208" r:id="rId86"/>
    <sheet name="85" sheetId="209" r:id="rId87"/>
    <sheet name="86" sheetId="210" r:id="rId88"/>
    <sheet name="87" sheetId="167" r:id="rId89"/>
    <sheet name="88" sheetId="211" r:id="rId90"/>
    <sheet name="89" sheetId="194" r:id="rId91"/>
    <sheet name="90" sheetId="168" r:id="rId92"/>
    <sheet name="91" sheetId="195" r:id="rId93"/>
    <sheet name="92" sheetId="169" r:id="rId94"/>
    <sheet name="93" sheetId="170" r:id="rId95"/>
    <sheet name="94" sheetId="171" r:id="rId96"/>
    <sheet name="95" sheetId="97" r:id="rId97"/>
    <sheet name="96" sheetId="172" r:id="rId98"/>
    <sheet name="97" sheetId="123" r:id="rId99"/>
    <sheet name="98" sheetId="102" r:id="rId100"/>
    <sheet name="99" sheetId="103" r:id="rId101"/>
    <sheet name="100" sheetId="105" r:id="rId102"/>
    <sheet name="101" sheetId="106" r:id="rId103"/>
    <sheet name="102" sheetId="108" r:id="rId104"/>
    <sheet name="103" sheetId="111" r:id="rId105"/>
    <sheet name="104" sheetId="109" r:id="rId106"/>
    <sheet name="105" sheetId="112" r:id="rId107"/>
    <sheet name="106" sheetId="113" r:id="rId108"/>
    <sheet name="107" sheetId="114" r:id="rId109"/>
    <sheet name="108" sheetId="115" r:id="rId110"/>
    <sheet name="109" sheetId="116" r:id="rId111"/>
    <sheet name="110" sheetId="117" r:id="rId112"/>
    <sheet name="111" sheetId="118" r:id="rId113"/>
    <sheet name="112" sheetId="119" r:id="rId114"/>
    <sheet name="113" sheetId="121" r:id="rId115"/>
    <sheet name="114" sheetId="125" r:id="rId116"/>
    <sheet name="115" sheetId="196" r:id="rId117"/>
    <sheet name="116" sheetId="197" r:id="rId118"/>
    <sheet name="117" sheetId="198" r:id="rId1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6" i="204" l="1"/>
  <c r="T26" i="204"/>
  <c r="U26" i="204" s="1"/>
  <c r="V26" i="205"/>
  <c r="T26" i="205"/>
  <c r="U26" i="205" s="1"/>
  <c r="V26" i="206"/>
  <c r="T26" i="206"/>
  <c r="U26" i="206" s="1"/>
  <c r="V26" i="203"/>
  <c r="T26" i="203"/>
  <c r="U26" i="203" s="1"/>
  <c r="K26" i="204"/>
  <c r="K26" i="205"/>
  <c r="K26" i="206"/>
  <c r="K26" i="203"/>
  <c r="G26" i="204"/>
  <c r="G26" i="205"/>
  <c r="G26" i="206"/>
  <c r="G26" i="203"/>
  <c r="K26" i="187"/>
  <c r="K26" i="188"/>
  <c r="K26" i="189"/>
  <c r="K26" i="186"/>
  <c r="K26" i="179"/>
  <c r="K26" i="180"/>
  <c r="K26" i="181"/>
  <c r="K26" i="178"/>
  <c r="K18" i="211" l="1"/>
  <c r="K17" i="211"/>
  <c r="K16" i="211"/>
  <c r="K15" i="211"/>
  <c r="K14" i="211"/>
  <c r="V38" i="210"/>
  <c r="T38" i="210"/>
  <c r="U38" i="210" s="1"/>
  <c r="K38" i="210"/>
  <c r="G38" i="210"/>
  <c r="V37" i="210"/>
  <c r="T37" i="210"/>
  <c r="U37" i="210" s="1"/>
  <c r="K37" i="210"/>
  <c r="G37" i="210"/>
  <c r="V36" i="210"/>
  <c r="T36" i="210"/>
  <c r="U36" i="210" s="1"/>
  <c r="K36" i="210"/>
  <c r="G36" i="210"/>
  <c r="G35" i="210"/>
  <c r="G34" i="210"/>
  <c r="G33" i="210"/>
  <c r="G32" i="210"/>
  <c r="G31" i="210"/>
  <c r="K30" i="210"/>
  <c r="K29" i="210"/>
  <c r="K28" i="210"/>
  <c r="K27" i="210"/>
  <c r="K26" i="210"/>
  <c r="K25" i="210"/>
  <c r="K24" i="210"/>
  <c r="K23" i="210"/>
  <c r="K22" i="210"/>
  <c r="K21" i="210"/>
  <c r="K20" i="210"/>
  <c r="V19" i="210"/>
  <c r="T19" i="210"/>
  <c r="U19" i="210" s="1"/>
  <c r="K19" i="210"/>
  <c r="G19" i="210"/>
  <c r="V18" i="210"/>
  <c r="T18" i="210"/>
  <c r="U18" i="210" s="1"/>
  <c r="K18" i="210"/>
  <c r="G18" i="210"/>
  <c r="V17" i="210"/>
  <c r="T17" i="210"/>
  <c r="U17" i="210" s="1"/>
  <c r="K17" i="210"/>
  <c r="G17" i="210"/>
  <c r="V16" i="210"/>
  <c r="T16" i="210"/>
  <c r="U16" i="210" s="1"/>
  <c r="K16" i="210"/>
  <c r="G16" i="210"/>
  <c r="V15" i="210"/>
  <c r="T15" i="210"/>
  <c r="U15" i="210" s="1"/>
  <c r="K15" i="210"/>
  <c r="G15" i="210"/>
  <c r="V14" i="210"/>
  <c r="T14" i="210"/>
  <c r="U14" i="210" s="1"/>
  <c r="K14" i="210"/>
  <c r="G14" i="210"/>
  <c r="V37" i="209"/>
  <c r="T37" i="209"/>
  <c r="U37" i="209" s="1"/>
  <c r="K37" i="209"/>
  <c r="G37" i="209"/>
  <c r="V36" i="209"/>
  <c r="T36" i="209"/>
  <c r="U36" i="209" s="1"/>
  <c r="K36" i="209"/>
  <c r="G36" i="209"/>
  <c r="V35" i="209"/>
  <c r="T35" i="209"/>
  <c r="U35" i="209" s="1"/>
  <c r="K35" i="209"/>
  <c r="G35" i="209"/>
  <c r="G34" i="209"/>
  <c r="G33" i="209"/>
  <c r="G32" i="209"/>
  <c r="K31" i="209"/>
  <c r="K30" i="209"/>
  <c r="K29" i="209"/>
  <c r="K28" i="209"/>
  <c r="K27" i="209"/>
  <c r="K26" i="209"/>
  <c r="K25" i="209"/>
  <c r="K24" i="209"/>
  <c r="K23" i="209"/>
  <c r="K22" i="209"/>
  <c r="V21" i="209"/>
  <c r="T21" i="209"/>
  <c r="U21" i="209" s="1"/>
  <c r="K21" i="209"/>
  <c r="G21" i="209"/>
  <c r="V20" i="209"/>
  <c r="T20" i="209"/>
  <c r="U20" i="209" s="1"/>
  <c r="K20" i="209"/>
  <c r="G20" i="209"/>
  <c r="V19" i="209"/>
  <c r="T19" i="209"/>
  <c r="U19" i="209" s="1"/>
  <c r="K19" i="209"/>
  <c r="G19" i="209"/>
  <c r="V18" i="209"/>
  <c r="T18" i="209"/>
  <c r="U18" i="209" s="1"/>
  <c r="K18" i="209"/>
  <c r="G18" i="209"/>
  <c r="V17" i="209"/>
  <c r="T17" i="209"/>
  <c r="U17" i="209" s="1"/>
  <c r="K17" i="209"/>
  <c r="G17" i="209"/>
  <c r="V16" i="209"/>
  <c r="T16" i="209"/>
  <c r="U16" i="209" s="1"/>
  <c r="K16" i="209"/>
  <c r="G16" i="209"/>
  <c r="V15" i="209"/>
  <c r="T15" i="209"/>
  <c r="U15" i="209" s="1"/>
  <c r="K15" i="209"/>
  <c r="G15" i="209"/>
  <c r="V14" i="209"/>
  <c r="T14" i="209"/>
  <c r="U14" i="209" s="1"/>
  <c r="K14" i="209"/>
  <c r="G14" i="209"/>
  <c r="K36" i="208"/>
  <c r="K37" i="208"/>
  <c r="K41" i="207"/>
  <c r="V38" i="208"/>
  <c r="T38" i="208"/>
  <c r="U38" i="208" s="1"/>
  <c r="K38" i="208"/>
  <c r="G38" i="208"/>
  <c r="V37" i="208"/>
  <c r="T37" i="208"/>
  <c r="U37" i="208" s="1"/>
  <c r="G37" i="208"/>
  <c r="V36" i="208"/>
  <c r="T36" i="208"/>
  <c r="U36" i="208" s="1"/>
  <c r="G36" i="208"/>
  <c r="K35" i="208"/>
  <c r="K34" i="208"/>
  <c r="K33" i="208"/>
  <c r="K32" i="208"/>
  <c r="K31" i="208"/>
  <c r="K30" i="208"/>
  <c r="K29" i="208"/>
  <c r="K28" i="208"/>
  <c r="K27" i="208"/>
  <c r="K26" i="208"/>
  <c r="K25" i="208"/>
  <c r="V24" i="208"/>
  <c r="T24" i="208"/>
  <c r="U24" i="208" s="1"/>
  <c r="K24" i="208"/>
  <c r="G24" i="208"/>
  <c r="V23" i="208"/>
  <c r="T23" i="208"/>
  <c r="U23" i="208" s="1"/>
  <c r="K23" i="208"/>
  <c r="G23" i="208"/>
  <c r="V22" i="208"/>
  <c r="T22" i="208"/>
  <c r="U22" i="208" s="1"/>
  <c r="K22" i="208"/>
  <c r="G22" i="208"/>
  <c r="K21" i="208"/>
  <c r="V20" i="208"/>
  <c r="T20" i="208"/>
  <c r="U20" i="208" s="1"/>
  <c r="K20" i="208"/>
  <c r="G20" i="208"/>
  <c r="V19" i="208"/>
  <c r="T19" i="208"/>
  <c r="U19" i="208" s="1"/>
  <c r="K19" i="208"/>
  <c r="G19" i="208"/>
  <c r="V18" i="208"/>
  <c r="T18" i="208"/>
  <c r="U18" i="208" s="1"/>
  <c r="K18" i="208"/>
  <c r="G18" i="208"/>
  <c r="V17" i="208"/>
  <c r="T17" i="208"/>
  <c r="U17" i="208" s="1"/>
  <c r="K17" i="208"/>
  <c r="G17" i="208"/>
  <c r="V16" i="208"/>
  <c r="T16" i="208"/>
  <c r="U16" i="208" s="1"/>
  <c r="K16" i="208"/>
  <c r="G16" i="208"/>
  <c r="V15" i="208"/>
  <c r="T15" i="208"/>
  <c r="U15" i="208" s="1"/>
  <c r="K15" i="208"/>
  <c r="G15" i="208"/>
  <c r="V14" i="208"/>
  <c r="T14" i="208"/>
  <c r="U14" i="208" s="1"/>
  <c r="K14" i="208"/>
  <c r="G14" i="208"/>
  <c r="V43" i="207"/>
  <c r="T43" i="207"/>
  <c r="U43" i="207" s="1"/>
  <c r="V42" i="207"/>
  <c r="T42" i="207"/>
  <c r="U42" i="207" s="1"/>
  <c r="V41" i="207"/>
  <c r="T41" i="207"/>
  <c r="U41" i="207" s="1"/>
  <c r="V23" i="207"/>
  <c r="T23" i="207"/>
  <c r="U23" i="207" s="1"/>
  <c r="V22" i="207"/>
  <c r="T22" i="207"/>
  <c r="U22" i="207" s="1"/>
  <c r="V21" i="207"/>
  <c r="T21" i="207"/>
  <c r="U21" i="207" s="1"/>
  <c r="V20" i="207"/>
  <c r="T20" i="207"/>
  <c r="U20" i="207" s="1"/>
  <c r="V19" i="207"/>
  <c r="T19" i="207"/>
  <c r="U19" i="207" s="1"/>
  <c r="V18" i="207"/>
  <c r="T18" i="207"/>
  <c r="U18" i="207" s="1"/>
  <c r="V17" i="207"/>
  <c r="T17" i="207"/>
  <c r="U17" i="207" s="1"/>
  <c r="V16" i="207"/>
  <c r="T16" i="207"/>
  <c r="U16" i="207" s="1"/>
  <c r="V15" i="207"/>
  <c r="T15" i="207"/>
  <c r="U15" i="207" s="1"/>
  <c r="V14" i="207"/>
  <c r="T14" i="207"/>
  <c r="U14" i="207" s="1"/>
  <c r="W15" i="208" l="1"/>
  <c r="W38" i="208"/>
  <c r="W19" i="208"/>
  <c r="W41" i="207"/>
  <c r="G18" i="207" l="1"/>
  <c r="G19" i="207"/>
  <c r="G20" i="207"/>
  <c r="G21" i="207"/>
  <c r="G22" i="207"/>
  <c r="G23" i="207"/>
  <c r="G40" i="207"/>
  <c r="G41" i="207"/>
  <c r="G42" i="207"/>
  <c r="G14" i="207"/>
  <c r="G15" i="207"/>
  <c r="G16" i="207"/>
  <c r="K43" i="207" l="1"/>
  <c r="G43" i="207"/>
  <c r="K42" i="207"/>
  <c r="K39" i="207"/>
  <c r="K38" i="207"/>
  <c r="K37" i="207"/>
  <c r="K36" i="207"/>
  <c r="K35" i="207"/>
  <c r="K34" i="207"/>
  <c r="K33" i="207"/>
  <c r="K32" i="207"/>
  <c r="K31" i="207"/>
  <c r="K30" i="207"/>
  <c r="K29" i="207"/>
  <c r="K28" i="207"/>
  <c r="K27" i="207"/>
  <c r="K26" i="207"/>
  <c r="K25" i="207"/>
  <c r="K24" i="207"/>
  <c r="K23" i="207"/>
  <c r="K22" i="207"/>
  <c r="K21" i="207"/>
  <c r="K20" i="207"/>
  <c r="K19" i="207"/>
  <c r="K18" i="207"/>
  <c r="K17" i="207"/>
  <c r="G17" i="207"/>
  <c r="K16" i="207"/>
  <c r="K15" i="207"/>
  <c r="K14" i="207"/>
  <c r="X23" i="134"/>
  <c r="I27" i="134"/>
  <c r="V28" i="206" l="1"/>
  <c r="T28" i="206"/>
  <c r="U28" i="206" s="1"/>
  <c r="K28" i="206"/>
  <c r="G28" i="206"/>
  <c r="V27" i="206"/>
  <c r="T27" i="206"/>
  <c r="U27" i="206" s="1"/>
  <c r="K27" i="206"/>
  <c r="G27" i="206"/>
  <c r="V25" i="206"/>
  <c r="T25" i="206"/>
  <c r="U25" i="206" s="1"/>
  <c r="K25" i="206"/>
  <c r="G25" i="206"/>
  <c r="V24" i="206"/>
  <c r="T24" i="206"/>
  <c r="U24" i="206" s="1"/>
  <c r="K24" i="206"/>
  <c r="G24" i="206"/>
  <c r="V23" i="206"/>
  <c r="T23" i="206"/>
  <c r="U23" i="206" s="1"/>
  <c r="K23" i="206"/>
  <c r="G23" i="206"/>
  <c r="V22" i="206"/>
  <c r="T22" i="206"/>
  <c r="U22" i="206" s="1"/>
  <c r="K22" i="206"/>
  <c r="G22" i="206"/>
  <c r="V21" i="206"/>
  <c r="T21" i="206"/>
  <c r="U21" i="206" s="1"/>
  <c r="K21" i="206"/>
  <c r="G21" i="206"/>
  <c r="V20" i="206"/>
  <c r="T20" i="206"/>
  <c r="U20" i="206" s="1"/>
  <c r="K20" i="206"/>
  <c r="G20" i="206"/>
  <c r="V19" i="206"/>
  <c r="T19" i="206"/>
  <c r="U19" i="206" s="1"/>
  <c r="K19" i="206"/>
  <c r="G19" i="206"/>
  <c r="V18" i="206"/>
  <c r="T18" i="206"/>
  <c r="U18" i="206" s="1"/>
  <c r="K18" i="206"/>
  <c r="G18" i="206"/>
  <c r="V17" i="206"/>
  <c r="T17" i="206"/>
  <c r="U17" i="206" s="1"/>
  <c r="K17" i="206"/>
  <c r="G17" i="206"/>
  <c r="V16" i="206"/>
  <c r="T16" i="206"/>
  <c r="U16" i="206" s="1"/>
  <c r="K16" i="206"/>
  <c r="G16" i="206"/>
  <c r="V15" i="206"/>
  <c r="T15" i="206"/>
  <c r="U15" i="206" s="1"/>
  <c r="K15" i="206"/>
  <c r="G15" i="206"/>
  <c r="V14" i="206"/>
  <c r="T14" i="206"/>
  <c r="U14" i="206" s="1"/>
  <c r="K14" i="206"/>
  <c r="G14" i="206"/>
  <c r="V28" i="205"/>
  <c r="T28" i="205"/>
  <c r="U28" i="205" s="1"/>
  <c r="K28" i="205"/>
  <c r="G28" i="205"/>
  <c r="V27" i="205"/>
  <c r="T27" i="205"/>
  <c r="U27" i="205" s="1"/>
  <c r="K27" i="205"/>
  <c r="G27" i="205"/>
  <c r="V25" i="205"/>
  <c r="T25" i="205"/>
  <c r="U25" i="205" s="1"/>
  <c r="K25" i="205"/>
  <c r="G25" i="205"/>
  <c r="V24" i="205"/>
  <c r="T24" i="205"/>
  <c r="U24" i="205" s="1"/>
  <c r="K24" i="205"/>
  <c r="G24" i="205"/>
  <c r="V23" i="205"/>
  <c r="T23" i="205"/>
  <c r="U23" i="205" s="1"/>
  <c r="K23" i="205"/>
  <c r="G23" i="205"/>
  <c r="V22" i="205"/>
  <c r="T22" i="205"/>
  <c r="U22" i="205" s="1"/>
  <c r="K22" i="205"/>
  <c r="G22" i="205"/>
  <c r="V21" i="205"/>
  <c r="T21" i="205"/>
  <c r="U21" i="205" s="1"/>
  <c r="K21" i="205"/>
  <c r="G21" i="205"/>
  <c r="V20" i="205"/>
  <c r="T20" i="205"/>
  <c r="U20" i="205" s="1"/>
  <c r="K20" i="205"/>
  <c r="G20" i="205"/>
  <c r="V19" i="205"/>
  <c r="T19" i="205"/>
  <c r="U19" i="205" s="1"/>
  <c r="K19" i="205"/>
  <c r="G19" i="205"/>
  <c r="V18" i="205"/>
  <c r="T18" i="205"/>
  <c r="U18" i="205" s="1"/>
  <c r="K18" i="205"/>
  <c r="G18" i="205"/>
  <c r="V17" i="205"/>
  <c r="T17" i="205"/>
  <c r="U17" i="205" s="1"/>
  <c r="K17" i="205"/>
  <c r="G17" i="205"/>
  <c r="V16" i="205"/>
  <c r="T16" i="205"/>
  <c r="U16" i="205" s="1"/>
  <c r="K16" i="205"/>
  <c r="G16" i="205"/>
  <c r="V15" i="205"/>
  <c r="T15" i="205"/>
  <c r="U15" i="205" s="1"/>
  <c r="K15" i="205"/>
  <c r="G15" i="205"/>
  <c r="V14" i="205"/>
  <c r="T14" i="205"/>
  <c r="U14" i="205" s="1"/>
  <c r="K14" i="205"/>
  <c r="G14" i="205"/>
  <c r="V28" i="204"/>
  <c r="T28" i="204"/>
  <c r="U28" i="204" s="1"/>
  <c r="K28" i="204"/>
  <c r="G28" i="204"/>
  <c r="V27" i="204"/>
  <c r="T27" i="204"/>
  <c r="U27" i="204" s="1"/>
  <c r="K27" i="204"/>
  <c r="G27" i="204"/>
  <c r="V25" i="204"/>
  <c r="T25" i="204"/>
  <c r="U25" i="204" s="1"/>
  <c r="K25" i="204"/>
  <c r="G25" i="204"/>
  <c r="V24" i="204"/>
  <c r="T24" i="204"/>
  <c r="U24" i="204" s="1"/>
  <c r="K24" i="204"/>
  <c r="G24" i="204"/>
  <c r="V23" i="204"/>
  <c r="T23" i="204"/>
  <c r="U23" i="204" s="1"/>
  <c r="K23" i="204"/>
  <c r="G23" i="204"/>
  <c r="V22" i="204"/>
  <c r="T22" i="204"/>
  <c r="U22" i="204" s="1"/>
  <c r="K22" i="204"/>
  <c r="G22" i="204"/>
  <c r="V21" i="204"/>
  <c r="T21" i="204"/>
  <c r="U21" i="204" s="1"/>
  <c r="K21" i="204"/>
  <c r="G21" i="204"/>
  <c r="V20" i="204"/>
  <c r="T20" i="204"/>
  <c r="U20" i="204" s="1"/>
  <c r="K20" i="204"/>
  <c r="G20" i="204"/>
  <c r="V19" i="204"/>
  <c r="T19" i="204"/>
  <c r="U19" i="204" s="1"/>
  <c r="K19" i="204"/>
  <c r="G19" i="204"/>
  <c r="V18" i="204"/>
  <c r="T18" i="204"/>
  <c r="U18" i="204" s="1"/>
  <c r="K18" i="204"/>
  <c r="G18" i="204"/>
  <c r="V17" i="204"/>
  <c r="T17" i="204"/>
  <c r="U17" i="204" s="1"/>
  <c r="K17" i="204"/>
  <c r="G17" i="204"/>
  <c r="V16" i="204"/>
  <c r="T16" i="204"/>
  <c r="U16" i="204" s="1"/>
  <c r="K16" i="204"/>
  <c r="G16" i="204"/>
  <c r="V15" i="204"/>
  <c r="T15" i="204"/>
  <c r="U15" i="204" s="1"/>
  <c r="K15" i="204"/>
  <c r="G15" i="204"/>
  <c r="V14" i="204"/>
  <c r="T14" i="204"/>
  <c r="U14" i="204" s="1"/>
  <c r="K14" i="204"/>
  <c r="G14" i="204"/>
  <c r="G28" i="203"/>
  <c r="G27" i="203"/>
  <c r="G25" i="203"/>
  <c r="G24" i="203"/>
  <c r="G23" i="203"/>
  <c r="G22" i="203"/>
  <c r="G21" i="203"/>
  <c r="G20" i="203"/>
  <c r="G19" i="203"/>
  <c r="G18" i="203"/>
  <c r="G17" i="203"/>
  <c r="G16" i="203"/>
  <c r="G15" i="203"/>
  <c r="G14" i="203"/>
  <c r="K28" i="203"/>
  <c r="K27" i="203"/>
  <c r="K25" i="203"/>
  <c r="K24" i="203"/>
  <c r="K23" i="203"/>
  <c r="K22" i="203"/>
  <c r="K21" i="203"/>
  <c r="K20" i="203"/>
  <c r="K19" i="203"/>
  <c r="K18" i="203"/>
  <c r="K17" i="203"/>
  <c r="K16" i="203"/>
  <c r="K15" i="203"/>
  <c r="K14" i="203"/>
  <c r="V28" i="203"/>
  <c r="T28" i="203"/>
  <c r="U28" i="203" s="1"/>
  <c r="V27" i="203"/>
  <c r="T27" i="203"/>
  <c r="U27" i="203" s="1"/>
  <c r="V25" i="203"/>
  <c r="T25" i="203"/>
  <c r="U25" i="203" s="1"/>
  <c r="V24" i="203"/>
  <c r="T24" i="203"/>
  <c r="U24" i="203" s="1"/>
  <c r="V23" i="203"/>
  <c r="T23" i="203"/>
  <c r="U23" i="203" s="1"/>
  <c r="V22" i="203"/>
  <c r="T22" i="203"/>
  <c r="U22" i="203" s="1"/>
  <c r="V21" i="203"/>
  <c r="T21" i="203"/>
  <c r="U21" i="203" s="1"/>
  <c r="V20" i="203"/>
  <c r="T20" i="203"/>
  <c r="U20" i="203" s="1"/>
  <c r="V19" i="203"/>
  <c r="T19" i="203"/>
  <c r="U19" i="203" s="1"/>
  <c r="V18" i="203"/>
  <c r="T18" i="203"/>
  <c r="U18" i="203" s="1"/>
  <c r="V17" i="203"/>
  <c r="T17" i="203"/>
  <c r="U17" i="203" s="1"/>
  <c r="V16" i="203"/>
  <c r="T16" i="203"/>
  <c r="U16" i="203" s="1"/>
  <c r="V15" i="203"/>
  <c r="T15" i="203"/>
  <c r="U15" i="203" s="1"/>
  <c r="V14" i="203"/>
  <c r="T14" i="203"/>
  <c r="U14" i="203" s="1"/>
  <c r="K28" i="202"/>
  <c r="K27" i="202"/>
  <c r="K26" i="202"/>
  <c r="K25" i="202"/>
  <c r="K24" i="202"/>
  <c r="K23" i="202"/>
  <c r="K22" i="202"/>
  <c r="K21" i="202"/>
  <c r="K20" i="202"/>
  <c r="K19" i="202"/>
  <c r="K18" i="202"/>
  <c r="K17" i="202"/>
  <c r="K16" i="202"/>
  <c r="K15" i="202"/>
  <c r="K14" i="202"/>
  <c r="K28" i="201"/>
  <c r="K27" i="201"/>
  <c r="K26" i="201"/>
  <c r="K25" i="201"/>
  <c r="K24" i="201"/>
  <c r="K23" i="201"/>
  <c r="K22" i="201"/>
  <c r="K21" i="201"/>
  <c r="K20" i="201"/>
  <c r="K19" i="201"/>
  <c r="K18" i="201"/>
  <c r="K17" i="201"/>
  <c r="K16" i="201"/>
  <c r="K15" i="201"/>
  <c r="K14" i="201"/>
  <c r="K24" i="200"/>
  <c r="K23" i="200"/>
  <c r="K22" i="200"/>
  <c r="K21" i="200"/>
  <c r="K20" i="200"/>
  <c r="K19" i="200"/>
  <c r="K18" i="200"/>
  <c r="K17" i="200"/>
  <c r="K16" i="200"/>
  <c r="K15" i="200"/>
  <c r="K14" i="200"/>
  <c r="W15" i="206" l="1"/>
  <c r="W27" i="205"/>
  <c r="W18" i="206"/>
  <c r="K15" i="185" l="1"/>
  <c r="K21" i="199" l="1"/>
  <c r="K20" i="199"/>
  <c r="K19" i="199"/>
  <c r="K18" i="199"/>
  <c r="K17" i="199"/>
  <c r="K16" i="199"/>
  <c r="K15" i="199"/>
  <c r="K14" i="199"/>
  <c r="K18" i="75" l="1"/>
  <c r="Z49" i="89"/>
  <c r="X49" i="89"/>
  <c r="Y49" i="89" s="1"/>
  <c r="V49" i="89"/>
  <c r="T49" i="89"/>
  <c r="U49" i="89" s="1"/>
  <c r="K49" i="89"/>
  <c r="I49" i="89"/>
  <c r="G49" i="89"/>
  <c r="K19" i="198" l="1"/>
  <c r="K18" i="198"/>
  <c r="K17" i="198"/>
  <c r="K16" i="198"/>
  <c r="K15" i="198"/>
  <c r="K14" i="198"/>
  <c r="K41" i="197"/>
  <c r="K40" i="197"/>
  <c r="K39" i="197"/>
  <c r="K38" i="197"/>
  <c r="K37" i="197"/>
  <c r="K36" i="197"/>
  <c r="K35" i="197"/>
  <c r="K34" i="197"/>
  <c r="K33" i="197"/>
  <c r="K32" i="197"/>
  <c r="K31" i="197"/>
  <c r="K30" i="197"/>
  <c r="K29" i="197"/>
  <c r="K28" i="197"/>
  <c r="K27" i="197"/>
  <c r="K26" i="197"/>
  <c r="K25" i="197"/>
  <c r="K24" i="197"/>
  <c r="K23" i="197"/>
  <c r="K22" i="197"/>
  <c r="K21" i="197"/>
  <c r="K20" i="197"/>
  <c r="K19" i="197"/>
  <c r="K18" i="197"/>
  <c r="K17" i="197"/>
  <c r="K16" i="197"/>
  <c r="K15" i="197"/>
  <c r="K14" i="197"/>
  <c r="K40" i="196"/>
  <c r="K39" i="196"/>
  <c r="K38" i="196"/>
  <c r="K37" i="196"/>
  <c r="K36" i="196"/>
  <c r="K35" i="196"/>
  <c r="K34" i="196"/>
  <c r="K33" i="196"/>
  <c r="K32" i="196"/>
  <c r="K31" i="196"/>
  <c r="K30" i="196"/>
  <c r="K29" i="196"/>
  <c r="K28" i="196"/>
  <c r="K27" i="196"/>
  <c r="K26" i="196"/>
  <c r="K25" i="196"/>
  <c r="K24" i="196"/>
  <c r="K23" i="196"/>
  <c r="K22" i="196"/>
  <c r="K21" i="196"/>
  <c r="K20" i="196"/>
  <c r="K19" i="196"/>
  <c r="K18" i="196"/>
  <c r="K17" i="196"/>
  <c r="K16" i="196"/>
  <c r="K15" i="196"/>
  <c r="K14" i="196"/>
  <c r="Z18" i="125" l="1"/>
  <c r="X18" i="125"/>
  <c r="Y18" i="125" s="1"/>
  <c r="V18" i="125"/>
  <c r="T18" i="125"/>
  <c r="U18" i="125" s="1"/>
  <c r="Z17" i="125"/>
  <c r="X17" i="125"/>
  <c r="Y17" i="125" s="1"/>
  <c r="V17" i="125"/>
  <c r="T17" i="125"/>
  <c r="U17" i="125" s="1"/>
  <c r="Z16" i="125"/>
  <c r="X16" i="125"/>
  <c r="Y16" i="125" s="1"/>
  <c r="V16" i="125"/>
  <c r="T16" i="125"/>
  <c r="U16" i="125" s="1"/>
  <c r="Z15" i="125"/>
  <c r="X15" i="125"/>
  <c r="Y15" i="125" s="1"/>
  <c r="V15" i="125"/>
  <c r="T15" i="125"/>
  <c r="U15" i="125" s="1"/>
  <c r="Z14" i="125"/>
  <c r="X14" i="125"/>
  <c r="Y14" i="125" s="1"/>
  <c r="V14" i="125"/>
  <c r="T14" i="125"/>
  <c r="U14" i="125" s="1"/>
  <c r="J19" i="125"/>
  <c r="Z41" i="121"/>
  <c r="X41" i="121"/>
  <c r="Y41" i="121" s="1"/>
  <c r="Z40" i="121"/>
  <c r="X40" i="121"/>
  <c r="Y40" i="121" s="1"/>
  <c r="Z39" i="121"/>
  <c r="X39" i="121"/>
  <c r="Y39" i="121" s="1"/>
  <c r="Z38" i="121"/>
  <c r="X38" i="121"/>
  <c r="Y38" i="121" s="1"/>
  <c r="Z37" i="121"/>
  <c r="X37" i="121"/>
  <c r="Y37" i="121" s="1"/>
  <c r="Z36" i="121"/>
  <c r="X36" i="121"/>
  <c r="Y36" i="121" s="1"/>
  <c r="Z35" i="121"/>
  <c r="X35" i="121"/>
  <c r="Y35" i="121" s="1"/>
  <c r="Z34" i="121"/>
  <c r="X34" i="121"/>
  <c r="Y34" i="121" s="1"/>
  <c r="Z33" i="121"/>
  <c r="X33" i="121"/>
  <c r="Y33" i="121" s="1"/>
  <c r="Z32" i="121"/>
  <c r="X32" i="121"/>
  <c r="Y32" i="121" s="1"/>
  <c r="Z31" i="121"/>
  <c r="X31" i="121"/>
  <c r="Y31" i="121" s="1"/>
  <c r="Z30" i="121"/>
  <c r="X30" i="121"/>
  <c r="Y30" i="121" s="1"/>
  <c r="Z29" i="121"/>
  <c r="X29" i="121"/>
  <c r="Y29" i="121" s="1"/>
  <c r="Z28" i="121"/>
  <c r="X28" i="121"/>
  <c r="Y28" i="121" s="1"/>
  <c r="Z27" i="121"/>
  <c r="X27" i="121"/>
  <c r="Y27" i="121" s="1"/>
  <c r="Z26" i="121"/>
  <c r="X26" i="121"/>
  <c r="Y26" i="121" s="1"/>
  <c r="Z25" i="121"/>
  <c r="X25" i="121"/>
  <c r="Y25" i="121" s="1"/>
  <c r="Z24" i="121"/>
  <c r="X24" i="121"/>
  <c r="Y24" i="121" s="1"/>
  <c r="Z23" i="121"/>
  <c r="X23" i="121"/>
  <c r="Y23" i="121" s="1"/>
  <c r="Z22" i="121"/>
  <c r="X22" i="121"/>
  <c r="Y22" i="121" s="1"/>
  <c r="Z21" i="121"/>
  <c r="X21" i="121"/>
  <c r="Y21" i="121" s="1"/>
  <c r="Z20" i="121"/>
  <c r="X20" i="121"/>
  <c r="Y20" i="121" s="1"/>
  <c r="Z19" i="121"/>
  <c r="X19" i="121"/>
  <c r="Y19" i="121" s="1"/>
  <c r="Z18" i="121"/>
  <c r="X18" i="121"/>
  <c r="Y18" i="121" s="1"/>
  <c r="Z17" i="121"/>
  <c r="X17" i="121"/>
  <c r="Y17" i="121" s="1"/>
  <c r="Z16" i="121"/>
  <c r="X16" i="121"/>
  <c r="Y16" i="121" s="1"/>
  <c r="Z15" i="121"/>
  <c r="X15" i="121"/>
  <c r="Y15" i="121" s="1"/>
  <c r="Z14" i="121"/>
  <c r="X14" i="121"/>
  <c r="Y14" i="121" s="1"/>
  <c r="Z48" i="119"/>
  <c r="X48" i="119"/>
  <c r="Y48" i="119" s="1"/>
  <c r="V48" i="119"/>
  <c r="T48" i="119"/>
  <c r="U48" i="119" s="1"/>
  <c r="Z47" i="119"/>
  <c r="X47" i="119"/>
  <c r="Y47" i="119" s="1"/>
  <c r="V47" i="119"/>
  <c r="T47" i="119"/>
  <c r="U47" i="119" s="1"/>
  <c r="Z46" i="119"/>
  <c r="X46" i="119"/>
  <c r="Y46" i="119" s="1"/>
  <c r="Z45" i="119"/>
  <c r="X45" i="119"/>
  <c r="Y45" i="119" s="1"/>
  <c r="Z44" i="119"/>
  <c r="X44" i="119"/>
  <c r="Y44" i="119" s="1"/>
  <c r="Z43" i="119"/>
  <c r="X43" i="119"/>
  <c r="Y43" i="119" s="1"/>
  <c r="V43" i="119"/>
  <c r="T43" i="119"/>
  <c r="U43" i="119" s="1"/>
  <c r="Z42" i="119"/>
  <c r="X42" i="119"/>
  <c r="Y42" i="119" s="1"/>
  <c r="V42" i="119"/>
  <c r="T42" i="119"/>
  <c r="U42" i="119" s="1"/>
  <c r="Z41" i="119"/>
  <c r="X41" i="119"/>
  <c r="Y41" i="119" s="1"/>
  <c r="V41" i="119"/>
  <c r="T41" i="119"/>
  <c r="U41" i="119" s="1"/>
  <c r="Z40" i="119"/>
  <c r="X40" i="119"/>
  <c r="Y40" i="119" s="1"/>
  <c r="V40" i="119"/>
  <c r="T40" i="119"/>
  <c r="U40" i="119" s="1"/>
  <c r="Z39" i="119"/>
  <c r="X39" i="119"/>
  <c r="Y39" i="119" s="1"/>
  <c r="V39" i="119"/>
  <c r="T39" i="119"/>
  <c r="U39" i="119" s="1"/>
  <c r="Z38" i="119"/>
  <c r="X38" i="119"/>
  <c r="Y38" i="119" s="1"/>
  <c r="V38" i="119"/>
  <c r="T38" i="119"/>
  <c r="U38" i="119" s="1"/>
  <c r="Z37" i="119"/>
  <c r="X37" i="119"/>
  <c r="Y37" i="119" s="1"/>
  <c r="V37" i="119"/>
  <c r="T37" i="119"/>
  <c r="U37" i="119" s="1"/>
  <c r="Z36" i="119"/>
  <c r="X36" i="119"/>
  <c r="Y36" i="119" s="1"/>
  <c r="V36" i="119"/>
  <c r="T36" i="119"/>
  <c r="U36" i="119" s="1"/>
  <c r="Z35" i="119"/>
  <c r="X35" i="119"/>
  <c r="Y35" i="119" s="1"/>
  <c r="V35" i="119"/>
  <c r="T35" i="119"/>
  <c r="U35" i="119" s="1"/>
  <c r="Z34" i="119"/>
  <c r="X34" i="119"/>
  <c r="Y34" i="119" s="1"/>
  <c r="V34" i="119"/>
  <c r="T34" i="119"/>
  <c r="U34" i="119" s="1"/>
  <c r="Z33" i="119"/>
  <c r="X33" i="119"/>
  <c r="Y33" i="119" s="1"/>
  <c r="V33" i="119"/>
  <c r="T33" i="119"/>
  <c r="U33" i="119" s="1"/>
  <c r="Z32" i="119"/>
  <c r="X32" i="119"/>
  <c r="Y32" i="119" s="1"/>
  <c r="V32" i="119"/>
  <c r="T32" i="119"/>
  <c r="U32" i="119" s="1"/>
  <c r="Z31" i="119"/>
  <c r="X31" i="119"/>
  <c r="Y31" i="119" s="1"/>
  <c r="V31" i="119"/>
  <c r="T31" i="119"/>
  <c r="U31" i="119" s="1"/>
  <c r="Z30" i="119"/>
  <c r="X30" i="119"/>
  <c r="Y30" i="119" s="1"/>
  <c r="V30" i="119"/>
  <c r="T30" i="119"/>
  <c r="U30" i="119" s="1"/>
  <c r="Z29" i="119"/>
  <c r="X29" i="119"/>
  <c r="Y29" i="119" s="1"/>
  <c r="V29" i="119"/>
  <c r="T29" i="119"/>
  <c r="U29" i="119" s="1"/>
  <c r="Z28" i="119"/>
  <c r="X28" i="119"/>
  <c r="Y28" i="119" s="1"/>
  <c r="V28" i="119"/>
  <c r="T28" i="119"/>
  <c r="U28" i="119" s="1"/>
  <c r="Z27" i="119"/>
  <c r="X27" i="119"/>
  <c r="Y27" i="119" s="1"/>
  <c r="V27" i="119"/>
  <c r="T27" i="119"/>
  <c r="U27" i="119" s="1"/>
  <c r="Z26" i="119"/>
  <c r="X26" i="119"/>
  <c r="Y26" i="119" s="1"/>
  <c r="V26" i="119"/>
  <c r="T26" i="119"/>
  <c r="U26" i="119" s="1"/>
  <c r="Z25" i="119"/>
  <c r="X25" i="119"/>
  <c r="Y25" i="119" s="1"/>
  <c r="V25" i="119"/>
  <c r="T25" i="119"/>
  <c r="U25" i="119" s="1"/>
  <c r="Z24" i="119"/>
  <c r="X24" i="119"/>
  <c r="Y24" i="119" s="1"/>
  <c r="Z23" i="119"/>
  <c r="X23" i="119"/>
  <c r="Y23" i="119" s="1"/>
  <c r="V23" i="119"/>
  <c r="T23" i="119"/>
  <c r="U23" i="119" s="1"/>
  <c r="Z22" i="119"/>
  <c r="X22" i="119"/>
  <c r="Y22" i="119" s="1"/>
  <c r="V22" i="119"/>
  <c r="T22" i="119"/>
  <c r="U22" i="119" s="1"/>
  <c r="Z21" i="119"/>
  <c r="X21" i="119"/>
  <c r="Y21" i="119" s="1"/>
  <c r="V21" i="119"/>
  <c r="T21" i="119"/>
  <c r="U21" i="119" s="1"/>
  <c r="Z20" i="119"/>
  <c r="X20" i="119"/>
  <c r="Y20" i="119" s="1"/>
  <c r="V20" i="119"/>
  <c r="T20" i="119"/>
  <c r="U20" i="119" s="1"/>
  <c r="Z19" i="119"/>
  <c r="X19" i="119"/>
  <c r="Y19" i="119" s="1"/>
  <c r="V19" i="119"/>
  <c r="T19" i="119"/>
  <c r="U19" i="119" s="1"/>
  <c r="Z18" i="119"/>
  <c r="X18" i="119"/>
  <c r="Y18" i="119" s="1"/>
  <c r="V18" i="119"/>
  <c r="T18" i="119"/>
  <c r="U18" i="119" s="1"/>
  <c r="Z17" i="119"/>
  <c r="X17" i="119"/>
  <c r="Y17" i="119" s="1"/>
  <c r="V17" i="119"/>
  <c r="T17" i="119"/>
  <c r="U17" i="119" s="1"/>
  <c r="K14" i="119"/>
  <c r="K15" i="119"/>
  <c r="K16" i="119"/>
  <c r="G19" i="119"/>
  <c r="I19" i="119"/>
  <c r="K19" i="119"/>
  <c r="G23" i="119"/>
  <c r="I23" i="119"/>
  <c r="K23" i="119"/>
  <c r="G18" i="119"/>
  <c r="I18" i="119"/>
  <c r="K18" i="119"/>
  <c r="Z20" i="114"/>
  <c r="X20" i="114"/>
  <c r="Y20" i="114" s="1"/>
  <c r="V20" i="114"/>
  <c r="T20" i="114"/>
  <c r="U20" i="114" s="1"/>
  <c r="Z19" i="114"/>
  <c r="X19" i="114"/>
  <c r="Y19" i="114" s="1"/>
  <c r="V19" i="114"/>
  <c r="T19" i="114"/>
  <c r="U19" i="114" s="1"/>
  <c r="Z18" i="114"/>
  <c r="X18" i="114"/>
  <c r="Y18" i="114" s="1"/>
  <c r="V18" i="114"/>
  <c r="T18" i="114"/>
  <c r="U18" i="114" s="1"/>
  <c r="Z17" i="114"/>
  <c r="X17" i="114"/>
  <c r="Y17" i="114" s="1"/>
  <c r="V17" i="114"/>
  <c r="T17" i="114"/>
  <c r="U17" i="114" s="1"/>
  <c r="Z16" i="114"/>
  <c r="X16" i="114"/>
  <c r="Y16" i="114" s="1"/>
  <c r="V16" i="114"/>
  <c r="T16" i="114"/>
  <c r="U16" i="114" s="1"/>
  <c r="Z15" i="114"/>
  <c r="X15" i="114"/>
  <c r="Y15" i="114" s="1"/>
  <c r="V15" i="114"/>
  <c r="T15" i="114"/>
  <c r="U15" i="114" s="1"/>
  <c r="Z14" i="114"/>
  <c r="X14" i="114"/>
  <c r="Y14" i="114" s="1"/>
  <c r="V14" i="114"/>
  <c r="T14" i="114"/>
  <c r="U14" i="114" s="1"/>
  <c r="Z20" i="115"/>
  <c r="X20" i="115"/>
  <c r="Y20" i="115" s="1"/>
  <c r="V20" i="115"/>
  <c r="T20" i="115"/>
  <c r="U20" i="115" s="1"/>
  <c r="Z19" i="115"/>
  <c r="X19" i="115"/>
  <c r="Y19" i="115" s="1"/>
  <c r="V19" i="115"/>
  <c r="T19" i="115"/>
  <c r="U19" i="115" s="1"/>
  <c r="Z18" i="115"/>
  <c r="X18" i="115"/>
  <c r="Y18" i="115" s="1"/>
  <c r="V18" i="115"/>
  <c r="T18" i="115"/>
  <c r="U18" i="115" s="1"/>
  <c r="Z17" i="115"/>
  <c r="X17" i="115"/>
  <c r="Y17" i="115" s="1"/>
  <c r="V17" i="115"/>
  <c r="T17" i="115"/>
  <c r="U17" i="115" s="1"/>
  <c r="Z16" i="115"/>
  <c r="X16" i="115"/>
  <c r="Y16" i="115" s="1"/>
  <c r="V16" i="115"/>
  <c r="T16" i="115"/>
  <c r="U16" i="115" s="1"/>
  <c r="Z15" i="115"/>
  <c r="X15" i="115"/>
  <c r="Y15" i="115" s="1"/>
  <c r="V15" i="115"/>
  <c r="T15" i="115"/>
  <c r="U15" i="115" s="1"/>
  <c r="Z14" i="115"/>
  <c r="X14" i="115"/>
  <c r="Y14" i="115" s="1"/>
  <c r="V14" i="115"/>
  <c r="T14" i="115"/>
  <c r="U14" i="115" s="1"/>
  <c r="Z20" i="116"/>
  <c r="X20" i="116"/>
  <c r="Y20" i="116" s="1"/>
  <c r="V20" i="116"/>
  <c r="T20" i="116"/>
  <c r="U20" i="116" s="1"/>
  <c r="Z19" i="116"/>
  <c r="X19" i="116"/>
  <c r="Y19" i="116" s="1"/>
  <c r="V19" i="116"/>
  <c r="T19" i="116"/>
  <c r="U19" i="116" s="1"/>
  <c r="Z18" i="116"/>
  <c r="X18" i="116"/>
  <c r="Y18" i="116" s="1"/>
  <c r="V18" i="116"/>
  <c r="T18" i="116"/>
  <c r="U18" i="116" s="1"/>
  <c r="Z17" i="116"/>
  <c r="X17" i="116"/>
  <c r="Y17" i="116" s="1"/>
  <c r="V17" i="116"/>
  <c r="T17" i="116"/>
  <c r="U17" i="116" s="1"/>
  <c r="Z16" i="116"/>
  <c r="X16" i="116"/>
  <c r="Y16" i="116" s="1"/>
  <c r="V16" i="116"/>
  <c r="T16" i="116"/>
  <c r="U16" i="116" s="1"/>
  <c r="Z15" i="116"/>
  <c r="X15" i="116"/>
  <c r="Y15" i="116" s="1"/>
  <c r="V15" i="116"/>
  <c r="T15" i="116"/>
  <c r="U15" i="116" s="1"/>
  <c r="Z14" i="116"/>
  <c r="X14" i="116"/>
  <c r="Y14" i="116" s="1"/>
  <c r="V14" i="116"/>
  <c r="W14" i="116" s="1"/>
  <c r="T14" i="116"/>
  <c r="U14" i="116" s="1"/>
  <c r="Z20" i="117"/>
  <c r="X20" i="117"/>
  <c r="Y20" i="117" s="1"/>
  <c r="V20" i="117"/>
  <c r="T20" i="117"/>
  <c r="U20" i="117" s="1"/>
  <c r="Z19" i="117"/>
  <c r="X19" i="117"/>
  <c r="Y19" i="117" s="1"/>
  <c r="V19" i="117"/>
  <c r="T19" i="117"/>
  <c r="U19" i="117" s="1"/>
  <c r="Z18" i="117"/>
  <c r="X18" i="117"/>
  <c r="Y18" i="117" s="1"/>
  <c r="V18" i="117"/>
  <c r="T18" i="117"/>
  <c r="U18" i="117" s="1"/>
  <c r="Z17" i="117"/>
  <c r="X17" i="117"/>
  <c r="Y17" i="117" s="1"/>
  <c r="V17" i="117"/>
  <c r="T17" i="117"/>
  <c r="U17" i="117" s="1"/>
  <c r="Z16" i="117"/>
  <c r="X16" i="117"/>
  <c r="Y16" i="117" s="1"/>
  <c r="V16" i="117"/>
  <c r="T16" i="117"/>
  <c r="U16" i="117" s="1"/>
  <c r="Z15" i="117"/>
  <c r="X15" i="117"/>
  <c r="Y15" i="117" s="1"/>
  <c r="V15" i="117"/>
  <c r="T15" i="117"/>
  <c r="U15" i="117" s="1"/>
  <c r="Z14" i="117"/>
  <c r="X14" i="117"/>
  <c r="Y14" i="117" s="1"/>
  <c r="V14" i="117"/>
  <c r="T14" i="117"/>
  <c r="U14" i="117" s="1"/>
  <c r="Z20" i="113"/>
  <c r="X20" i="113"/>
  <c r="Y20" i="113" s="1"/>
  <c r="V20" i="113"/>
  <c r="T20" i="113"/>
  <c r="U20" i="113" s="1"/>
  <c r="Z19" i="113"/>
  <c r="X19" i="113"/>
  <c r="Y19" i="113" s="1"/>
  <c r="V19" i="113"/>
  <c r="T19" i="113"/>
  <c r="U19" i="113" s="1"/>
  <c r="Z18" i="113"/>
  <c r="X18" i="113"/>
  <c r="Y18" i="113" s="1"/>
  <c r="V18" i="113"/>
  <c r="T18" i="113"/>
  <c r="U18" i="113" s="1"/>
  <c r="Z17" i="113"/>
  <c r="X17" i="113"/>
  <c r="Y17" i="113" s="1"/>
  <c r="V17" i="113"/>
  <c r="T17" i="113"/>
  <c r="U17" i="113" s="1"/>
  <c r="Z16" i="113"/>
  <c r="X16" i="113"/>
  <c r="Y16" i="113" s="1"/>
  <c r="V16" i="113"/>
  <c r="T16" i="113"/>
  <c r="U16" i="113" s="1"/>
  <c r="Z15" i="113"/>
  <c r="X15" i="113"/>
  <c r="Y15" i="113" s="1"/>
  <c r="V15" i="113"/>
  <c r="T15" i="113"/>
  <c r="U15" i="113" s="1"/>
  <c r="Z14" i="113"/>
  <c r="X14" i="113"/>
  <c r="Y14" i="113" s="1"/>
  <c r="V14" i="113"/>
  <c r="T14" i="113"/>
  <c r="U14" i="113" s="1"/>
  <c r="Z16" i="112"/>
  <c r="X16" i="112"/>
  <c r="Y16" i="112" s="1"/>
  <c r="Z15" i="112"/>
  <c r="X15" i="112"/>
  <c r="Y15" i="112" s="1"/>
  <c r="Z14" i="112"/>
  <c r="X14" i="112"/>
  <c r="Y14" i="112" s="1"/>
  <c r="Z24" i="109"/>
  <c r="X24" i="109"/>
  <c r="Y24" i="109" s="1"/>
  <c r="Z23" i="109"/>
  <c r="X23" i="109"/>
  <c r="Y23" i="109" s="1"/>
  <c r="Z22" i="109"/>
  <c r="X22" i="109"/>
  <c r="Y22" i="109" s="1"/>
  <c r="Z21" i="109"/>
  <c r="X21" i="109"/>
  <c r="Y21" i="109" s="1"/>
  <c r="Z20" i="109"/>
  <c r="X20" i="109"/>
  <c r="Y20" i="109" s="1"/>
  <c r="Z19" i="109"/>
  <c r="X19" i="109"/>
  <c r="Y19" i="109" s="1"/>
  <c r="Z18" i="109"/>
  <c r="X18" i="109"/>
  <c r="Y18" i="109" s="1"/>
  <c r="Z17" i="109"/>
  <c r="X17" i="109"/>
  <c r="Y17" i="109" s="1"/>
  <c r="Z16" i="109"/>
  <c r="X16" i="109"/>
  <c r="Y16" i="109" s="1"/>
  <c r="Z15" i="109"/>
  <c r="X15" i="109"/>
  <c r="Y15" i="109" s="1"/>
  <c r="Z14" i="109"/>
  <c r="X14" i="109"/>
  <c r="Y14" i="109" s="1"/>
  <c r="Z16" i="111"/>
  <c r="X16" i="111"/>
  <c r="Y16" i="111" s="1"/>
  <c r="V16" i="111"/>
  <c r="T16" i="111"/>
  <c r="U16" i="111" s="1"/>
  <c r="R16" i="111"/>
  <c r="P16" i="111"/>
  <c r="Q16" i="111" s="1"/>
  <c r="Z15" i="111"/>
  <c r="X15" i="111"/>
  <c r="Y15" i="111" s="1"/>
  <c r="V15" i="111"/>
  <c r="T15" i="111"/>
  <c r="U15" i="111" s="1"/>
  <c r="R15" i="111"/>
  <c r="P15" i="111"/>
  <c r="Q15" i="111" s="1"/>
  <c r="Z14" i="111"/>
  <c r="X14" i="111"/>
  <c r="Y14" i="111" s="1"/>
  <c r="V14" i="111"/>
  <c r="T14" i="111"/>
  <c r="U14" i="111" s="1"/>
  <c r="R14" i="111"/>
  <c r="P14" i="111"/>
  <c r="Q14" i="111" s="1"/>
  <c r="Z23" i="108"/>
  <c r="X23" i="108"/>
  <c r="Y23" i="108" s="1"/>
  <c r="Z22" i="108"/>
  <c r="X22" i="108"/>
  <c r="Y22" i="108" s="1"/>
  <c r="Z21" i="108"/>
  <c r="X21" i="108"/>
  <c r="Y21" i="108" s="1"/>
  <c r="Z14" i="108"/>
  <c r="X14" i="108"/>
  <c r="Y14" i="108" s="1"/>
  <c r="K15" i="108"/>
  <c r="K16" i="108"/>
  <c r="Z14" i="106"/>
  <c r="X14" i="106"/>
  <c r="Y14" i="106" s="1"/>
  <c r="Z51" i="105"/>
  <c r="X51" i="105"/>
  <c r="Y51" i="105" s="1"/>
  <c r="V51" i="105"/>
  <c r="T51" i="105"/>
  <c r="U51" i="105" s="1"/>
  <c r="Z50" i="105"/>
  <c r="X50" i="105"/>
  <c r="Y50" i="105" s="1"/>
  <c r="V50" i="105"/>
  <c r="T50" i="105"/>
  <c r="U50" i="105" s="1"/>
  <c r="Z49" i="105"/>
  <c r="X49" i="105"/>
  <c r="Y49" i="105" s="1"/>
  <c r="V49" i="105"/>
  <c r="T49" i="105"/>
  <c r="U49" i="105" s="1"/>
  <c r="Z48" i="105"/>
  <c r="X48" i="105"/>
  <c r="Y48" i="105" s="1"/>
  <c r="V48" i="105"/>
  <c r="T48" i="105"/>
  <c r="U48" i="105" s="1"/>
  <c r="Z47" i="105"/>
  <c r="X47" i="105"/>
  <c r="Y47" i="105" s="1"/>
  <c r="V47" i="105"/>
  <c r="T47" i="105"/>
  <c r="U47" i="105" s="1"/>
  <c r="Z46" i="105"/>
  <c r="X46" i="105"/>
  <c r="Y46" i="105" s="1"/>
  <c r="V46" i="105"/>
  <c r="T46" i="105"/>
  <c r="U46" i="105" s="1"/>
  <c r="Z45" i="105"/>
  <c r="X45" i="105"/>
  <c r="Y45" i="105" s="1"/>
  <c r="V45" i="105"/>
  <c r="T45" i="105"/>
  <c r="U45" i="105" s="1"/>
  <c r="Z44" i="105"/>
  <c r="X44" i="105"/>
  <c r="Y44" i="105" s="1"/>
  <c r="V44" i="105"/>
  <c r="T44" i="105"/>
  <c r="U44" i="105" s="1"/>
  <c r="Z43" i="105"/>
  <c r="X43" i="105"/>
  <c r="Y43" i="105" s="1"/>
  <c r="V43" i="105"/>
  <c r="T43" i="105"/>
  <c r="U43" i="105" s="1"/>
  <c r="Z42" i="105"/>
  <c r="X42" i="105"/>
  <c r="Y42" i="105" s="1"/>
  <c r="V42" i="105"/>
  <c r="T42" i="105"/>
  <c r="U42" i="105" s="1"/>
  <c r="Z41" i="105"/>
  <c r="X41" i="105"/>
  <c r="Y41" i="105" s="1"/>
  <c r="V41" i="105"/>
  <c r="T41" i="105"/>
  <c r="U41" i="105" s="1"/>
  <c r="Z40" i="105"/>
  <c r="X40" i="105"/>
  <c r="Y40" i="105" s="1"/>
  <c r="V40" i="105"/>
  <c r="T40" i="105"/>
  <c r="U40" i="105" s="1"/>
  <c r="Z39" i="105"/>
  <c r="X39" i="105"/>
  <c r="Y39" i="105" s="1"/>
  <c r="V39" i="105"/>
  <c r="T39" i="105"/>
  <c r="U39" i="105" s="1"/>
  <c r="Z38" i="105"/>
  <c r="X38" i="105"/>
  <c r="Y38" i="105" s="1"/>
  <c r="V38" i="105"/>
  <c r="T38" i="105"/>
  <c r="U38" i="105" s="1"/>
  <c r="Z37" i="105"/>
  <c r="X37" i="105"/>
  <c r="Y37" i="105" s="1"/>
  <c r="V37" i="105"/>
  <c r="T37" i="105"/>
  <c r="U37" i="105" s="1"/>
  <c r="Z36" i="105"/>
  <c r="X36" i="105"/>
  <c r="Y36" i="105" s="1"/>
  <c r="V36" i="105"/>
  <c r="T36" i="105"/>
  <c r="U36" i="105" s="1"/>
  <c r="Z35" i="105"/>
  <c r="X35" i="105"/>
  <c r="Y35" i="105" s="1"/>
  <c r="V35" i="105"/>
  <c r="T35" i="105"/>
  <c r="U35" i="105" s="1"/>
  <c r="Z34" i="105"/>
  <c r="X34" i="105"/>
  <c r="Y34" i="105" s="1"/>
  <c r="V34" i="105"/>
  <c r="T34" i="105"/>
  <c r="U34" i="105" s="1"/>
  <c r="Z33" i="105"/>
  <c r="X33" i="105"/>
  <c r="Y33" i="105" s="1"/>
  <c r="V33" i="105"/>
  <c r="T33" i="105"/>
  <c r="U33" i="105" s="1"/>
  <c r="Z32" i="105"/>
  <c r="X32" i="105"/>
  <c r="Y32" i="105" s="1"/>
  <c r="V32" i="105"/>
  <c r="T32" i="105"/>
  <c r="U32" i="105" s="1"/>
  <c r="Z31" i="105"/>
  <c r="X31" i="105"/>
  <c r="Y31" i="105" s="1"/>
  <c r="V31" i="105"/>
  <c r="T31" i="105"/>
  <c r="U31" i="105" s="1"/>
  <c r="Z30" i="105"/>
  <c r="X30" i="105"/>
  <c r="Y30" i="105" s="1"/>
  <c r="V30" i="105"/>
  <c r="T30" i="105"/>
  <c r="U30" i="105" s="1"/>
  <c r="Z29" i="105"/>
  <c r="X29" i="105"/>
  <c r="Y29" i="105" s="1"/>
  <c r="V29" i="105"/>
  <c r="T29" i="105"/>
  <c r="U29" i="105" s="1"/>
  <c r="Z28" i="105"/>
  <c r="X28" i="105"/>
  <c r="Y28" i="105" s="1"/>
  <c r="V28" i="105"/>
  <c r="T28" i="105"/>
  <c r="U28" i="105" s="1"/>
  <c r="Z27" i="105"/>
  <c r="X27" i="105"/>
  <c r="Y27" i="105" s="1"/>
  <c r="V27" i="105"/>
  <c r="T27" i="105"/>
  <c r="U27" i="105" s="1"/>
  <c r="Z26" i="105"/>
  <c r="X26" i="105"/>
  <c r="Y26" i="105" s="1"/>
  <c r="V26" i="105"/>
  <c r="T26" i="105"/>
  <c r="U26" i="105" s="1"/>
  <c r="Z25" i="105"/>
  <c r="X25" i="105"/>
  <c r="Y25" i="105" s="1"/>
  <c r="V25" i="105"/>
  <c r="T25" i="105"/>
  <c r="U25" i="105" s="1"/>
  <c r="Z24" i="105"/>
  <c r="X24" i="105"/>
  <c r="Y24" i="105" s="1"/>
  <c r="V24" i="105"/>
  <c r="T24" i="105"/>
  <c r="U24" i="105" s="1"/>
  <c r="Z23" i="105"/>
  <c r="X23" i="105"/>
  <c r="Y23" i="105" s="1"/>
  <c r="V23" i="105"/>
  <c r="T23" i="105"/>
  <c r="U23" i="105" s="1"/>
  <c r="Z22" i="105"/>
  <c r="X22" i="105"/>
  <c r="Y22" i="105" s="1"/>
  <c r="V22" i="105"/>
  <c r="T22" i="105"/>
  <c r="U22" i="105" s="1"/>
  <c r="Z21" i="105"/>
  <c r="X21" i="105"/>
  <c r="Y21" i="105" s="1"/>
  <c r="V21" i="105"/>
  <c r="T21" i="105"/>
  <c r="U21" i="105" s="1"/>
  <c r="Z20" i="105"/>
  <c r="X20" i="105"/>
  <c r="Y20" i="105" s="1"/>
  <c r="V20" i="105"/>
  <c r="T20" i="105"/>
  <c r="U20" i="105" s="1"/>
  <c r="Z19" i="105"/>
  <c r="X19" i="105"/>
  <c r="Y19" i="105" s="1"/>
  <c r="V19" i="105"/>
  <c r="T19" i="105"/>
  <c r="U19" i="105" s="1"/>
  <c r="Z18" i="105"/>
  <c r="X18" i="105"/>
  <c r="Y18" i="105" s="1"/>
  <c r="V18" i="105"/>
  <c r="T18" i="105"/>
  <c r="U18" i="105" s="1"/>
  <c r="Z17" i="105"/>
  <c r="X17" i="105"/>
  <c r="Y17" i="105" s="1"/>
  <c r="V17" i="105"/>
  <c r="T17" i="105"/>
  <c r="U17" i="105" s="1"/>
  <c r="Z16" i="105"/>
  <c r="X16" i="105"/>
  <c r="Y16" i="105" s="1"/>
  <c r="V16" i="105"/>
  <c r="T16" i="105"/>
  <c r="U16" i="105" s="1"/>
  <c r="Z15" i="105"/>
  <c r="X15" i="105"/>
  <c r="Y15" i="105" s="1"/>
  <c r="V15" i="105"/>
  <c r="T15" i="105"/>
  <c r="U15" i="105" s="1"/>
  <c r="Z14" i="105"/>
  <c r="X14" i="105"/>
  <c r="Y14" i="105" s="1"/>
  <c r="V14" i="105"/>
  <c r="T14" i="105"/>
  <c r="U14" i="105" s="1"/>
  <c r="Z35" i="123"/>
  <c r="X35" i="123"/>
  <c r="Y35" i="123" s="1"/>
  <c r="V35" i="123"/>
  <c r="T35" i="123"/>
  <c r="U35" i="123" s="1"/>
  <c r="Z34" i="123"/>
  <c r="X34" i="123"/>
  <c r="Y34" i="123" s="1"/>
  <c r="V34" i="123"/>
  <c r="T34" i="123"/>
  <c r="U34" i="123" s="1"/>
  <c r="Z33" i="123"/>
  <c r="X33" i="123"/>
  <c r="Y33" i="123" s="1"/>
  <c r="V33" i="123"/>
  <c r="T33" i="123"/>
  <c r="U33" i="123" s="1"/>
  <c r="Z29" i="123"/>
  <c r="X29" i="123"/>
  <c r="Y29" i="123" s="1"/>
  <c r="V29" i="123"/>
  <c r="T29" i="123"/>
  <c r="U29" i="123" s="1"/>
  <c r="Z28" i="123"/>
  <c r="X28" i="123"/>
  <c r="Y28" i="123" s="1"/>
  <c r="V28" i="123"/>
  <c r="T28" i="123"/>
  <c r="U28" i="123" s="1"/>
  <c r="Z27" i="123"/>
  <c r="X27" i="123"/>
  <c r="Y27" i="123" s="1"/>
  <c r="V27" i="123"/>
  <c r="T27" i="123"/>
  <c r="U27" i="123" s="1"/>
  <c r="Z26" i="123"/>
  <c r="X26" i="123"/>
  <c r="Y26" i="123" s="1"/>
  <c r="V26" i="123"/>
  <c r="T26" i="123"/>
  <c r="U26" i="123" s="1"/>
  <c r="Z25" i="123"/>
  <c r="X25" i="123"/>
  <c r="Y25" i="123" s="1"/>
  <c r="V25" i="123"/>
  <c r="T25" i="123"/>
  <c r="U25" i="123" s="1"/>
  <c r="Z24" i="123"/>
  <c r="X24" i="123"/>
  <c r="Y24" i="123" s="1"/>
  <c r="V24" i="123"/>
  <c r="T24" i="123"/>
  <c r="U24" i="123" s="1"/>
  <c r="Z23" i="123"/>
  <c r="X23" i="123"/>
  <c r="Y23" i="123" s="1"/>
  <c r="V23" i="123"/>
  <c r="T23" i="123"/>
  <c r="U23" i="123" s="1"/>
  <c r="Z22" i="123"/>
  <c r="X22" i="123"/>
  <c r="Y22" i="123" s="1"/>
  <c r="V22" i="123"/>
  <c r="T22" i="123"/>
  <c r="U22" i="123" s="1"/>
  <c r="Z21" i="123"/>
  <c r="X21" i="123"/>
  <c r="Y21" i="123" s="1"/>
  <c r="V21" i="123"/>
  <c r="T21" i="123"/>
  <c r="U21" i="123" s="1"/>
  <c r="Z19" i="123"/>
  <c r="X19" i="123"/>
  <c r="Y19" i="123" s="1"/>
  <c r="V19" i="123"/>
  <c r="T19" i="123"/>
  <c r="U19" i="123" s="1"/>
  <c r="Z18" i="123"/>
  <c r="X18" i="123"/>
  <c r="Y18" i="123" s="1"/>
  <c r="V18" i="123"/>
  <c r="T18" i="123"/>
  <c r="U18" i="123" s="1"/>
  <c r="Z17" i="123"/>
  <c r="X17" i="123"/>
  <c r="Y17" i="123" s="1"/>
  <c r="V17" i="123"/>
  <c r="T17" i="123"/>
  <c r="U17" i="123" s="1"/>
  <c r="Z16" i="123"/>
  <c r="X16" i="123"/>
  <c r="Y16" i="123" s="1"/>
  <c r="V16" i="123"/>
  <c r="T16" i="123"/>
  <c r="U16" i="123" s="1"/>
  <c r="Z15" i="123"/>
  <c r="X15" i="123"/>
  <c r="Y15" i="123" s="1"/>
  <c r="V15" i="123"/>
  <c r="T15" i="123"/>
  <c r="U15" i="123" s="1"/>
  <c r="Z14" i="123"/>
  <c r="X14" i="123"/>
  <c r="Y14" i="123" s="1"/>
  <c r="V14" i="123"/>
  <c r="T14" i="123"/>
  <c r="U14" i="123" s="1"/>
  <c r="K17" i="123"/>
  <c r="K18" i="123"/>
  <c r="K19" i="123"/>
  <c r="K20" i="123"/>
  <c r="K21" i="123"/>
  <c r="K22" i="123"/>
  <c r="K23" i="123"/>
  <c r="K24" i="123"/>
  <c r="K25" i="123"/>
  <c r="K26" i="123"/>
  <c r="K27" i="123"/>
  <c r="K28" i="123"/>
  <c r="K29" i="123"/>
  <c r="I22" i="123"/>
  <c r="I23" i="123"/>
  <c r="I24" i="123"/>
  <c r="I25" i="123"/>
  <c r="I26" i="123"/>
  <c r="I27" i="123"/>
  <c r="I28" i="123"/>
  <c r="I17" i="123"/>
  <c r="I18" i="123"/>
  <c r="I19" i="123"/>
  <c r="G17" i="123"/>
  <c r="G18" i="123"/>
  <c r="G19" i="123"/>
  <c r="G21" i="123"/>
  <c r="G22" i="123"/>
  <c r="G23" i="123"/>
  <c r="G24" i="123"/>
  <c r="G25" i="123"/>
  <c r="G26" i="123"/>
  <c r="G27" i="123"/>
  <c r="G28" i="123"/>
  <c r="G29" i="123"/>
  <c r="Z18" i="97"/>
  <c r="X18" i="97"/>
  <c r="Y18" i="97" s="1"/>
  <c r="V18" i="97"/>
  <c r="T18" i="97"/>
  <c r="U18" i="97" s="1"/>
  <c r="Z17" i="97"/>
  <c r="X17" i="97"/>
  <c r="Y17" i="97" s="1"/>
  <c r="V17" i="97"/>
  <c r="T17" i="97"/>
  <c r="U17" i="97" s="1"/>
  <c r="Z16" i="97"/>
  <c r="X16" i="97"/>
  <c r="Y16" i="97" s="1"/>
  <c r="V16" i="97"/>
  <c r="T16" i="97"/>
  <c r="U16" i="97" s="1"/>
  <c r="Z15" i="97"/>
  <c r="X15" i="97"/>
  <c r="Y15" i="97" s="1"/>
  <c r="V15" i="97"/>
  <c r="T15" i="97"/>
  <c r="U15" i="97" s="1"/>
  <c r="Z14" i="97"/>
  <c r="X14" i="97"/>
  <c r="Y14" i="97" s="1"/>
  <c r="V14" i="97"/>
  <c r="T14" i="97"/>
  <c r="U14" i="97" s="1"/>
  <c r="K27" i="195"/>
  <c r="K26" i="195"/>
  <c r="K25" i="195"/>
  <c r="K24" i="195"/>
  <c r="K21" i="195"/>
  <c r="K19" i="195"/>
  <c r="K18" i="195"/>
  <c r="K22" i="195"/>
  <c r="K15" i="195"/>
  <c r="K20" i="195"/>
  <c r="K17" i="195"/>
  <c r="K23" i="195"/>
  <c r="K16" i="195"/>
  <c r="K14" i="195"/>
  <c r="J14" i="168"/>
  <c r="K21" i="194"/>
  <c r="K20" i="194"/>
  <c r="K19" i="194"/>
  <c r="K18" i="194"/>
  <c r="K17" i="194"/>
  <c r="K16" i="194"/>
  <c r="K15" i="194"/>
  <c r="K14" i="194"/>
  <c r="AA18" i="125" l="1"/>
  <c r="W18" i="125"/>
  <c r="T19" i="125"/>
  <c r="U19" i="125" s="1"/>
  <c r="V19" i="125"/>
  <c r="AA41" i="121"/>
  <c r="AA17" i="119"/>
  <c r="AA19" i="119"/>
  <c r="W23" i="119"/>
  <c r="AA23" i="119"/>
  <c r="AA32" i="119"/>
  <c r="AA33" i="119"/>
  <c r="AA36" i="119"/>
  <c r="AA40" i="119"/>
  <c r="W39" i="119"/>
  <c r="AA43" i="119"/>
  <c r="AA48" i="119"/>
  <c r="W19" i="119"/>
  <c r="W35" i="119"/>
  <c r="W43" i="119"/>
  <c r="W32" i="119"/>
  <c r="W40" i="119"/>
  <c r="W33" i="119"/>
  <c r="AA21" i="108"/>
  <c r="AA14" i="108"/>
  <c r="AA22" i="108"/>
  <c r="AA23" i="108"/>
  <c r="AA51" i="105"/>
  <c r="W14" i="105"/>
  <c r="W32" i="105"/>
  <c r="W33" i="105"/>
  <c r="W14" i="117"/>
  <c r="W20" i="115"/>
  <c r="W14" i="114"/>
  <c r="AA14" i="114"/>
  <c r="AA14" i="105"/>
  <c r="K31" i="193"/>
  <c r="K30" i="193"/>
  <c r="K29" i="193"/>
  <c r="K28" i="193"/>
  <c r="K27" i="193"/>
  <c r="K26" i="193"/>
  <c r="K25" i="193"/>
  <c r="K24" i="193"/>
  <c r="K23" i="193"/>
  <c r="K22" i="193"/>
  <c r="K21" i="193"/>
  <c r="K20" i="193"/>
  <c r="K19" i="193"/>
  <c r="K18" i="193"/>
  <c r="K17" i="193"/>
  <c r="K16" i="193"/>
  <c r="K15" i="193"/>
  <c r="K14" i="193"/>
  <c r="K34" i="192"/>
  <c r="K33" i="192"/>
  <c r="K32" i="192"/>
  <c r="K31" i="192"/>
  <c r="K30" i="192"/>
  <c r="K29" i="192"/>
  <c r="K28" i="192"/>
  <c r="K27" i="192"/>
  <c r="K26" i="192"/>
  <c r="K25" i="192"/>
  <c r="K24" i="192"/>
  <c r="K23" i="192"/>
  <c r="K22" i="192"/>
  <c r="K21" i="192"/>
  <c r="K20" i="192"/>
  <c r="K19" i="192"/>
  <c r="K18" i="192"/>
  <c r="K17" i="192"/>
  <c r="K16" i="192"/>
  <c r="K15" i="192"/>
  <c r="K14" i="192"/>
  <c r="K37" i="191"/>
  <c r="K36" i="191"/>
  <c r="K35" i="191"/>
  <c r="K34" i="191"/>
  <c r="K33" i="191"/>
  <c r="K32" i="191"/>
  <c r="K31" i="191"/>
  <c r="K30" i="191"/>
  <c r="K29" i="191"/>
  <c r="K28" i="191"/>
  <c r="K27" i="191"/>
  <c r="K26" i="191"/>
  <c r="K25" i="191"/>
  <c r="K24" i="191"/>
  <c r="K23" i="191"/>
  <c r="K22" i="191"/>
  <c r="K21" i="191"/>
  <c r="K20" i="191"/>
  <c r="K19" i="191"/>
  <c r="K18" i="191"/>
  <c r="K17" i="191"/>
  <c r="K16" i="191"/>
  <c r="K15" i="191"/>
  <c r="K14" i="191"/>
  <c r="K41" i="190"/>
  <c r="K40" i="190"/>
  <c r="K39" i="190"/>
  <c r="K38" i="190"/>
  <c r="K37" i="190"/>
  <c r="K36" i="190"/>
  <c r="K35" i="190"/>
  <c r="K34" i="190"/>
  <c r="K33" i="190"/>
  <c r="K32" i="190"/>
  <c r="K31" i="190"/>
  <c r="K30" i="190"/>
  <c r="K29" i="190"/>
  <c r="K28" i="190"/>
  <c r="K27" i="190"/>
  <c r="K26" i="190"/>
  <c r="K25" i="190"/>
  <c r="K24" i="190"/>
  <c r="K23" i="190"/>
  <c r="K22" i="190"/>
  <c r="K21" i="190"/>
  <c r="K20" i="190"/>
  <c r="K19" i="190"/>
  <c r="K18" i="190"/>
  <c r="K17" i="190"/>
  <c r="K16" i="190"/>
  <c r="K14" i="190"/>
  <c r="K28" i="189"/>
  <c r="K27" i="189"/>
  <c r="K25" i="189"/>
  <c r="K24" i="189"/>
  <c r="K23" i="189"/>
  <c r="K22" i="189"/>
  <c r="K21" i="189"/>
  <c r="K20" i="189"/>
  <c r="K19" i="189"/>
  <c r="K18" i="189"/>
  <c r="K17" i="189"/>
  <c r="K16" i="189"/>
  <c r="K15" i="189"/>
  <c r="K14" i="189"/>
  <c r="K28" i="188"/>
  <c r="K27" i="188"/>
  <c r="K25" i="188"/>
  <c r="K24" i="188"/>
  <c r="K23" i="188"/>
  <c r="K22" i="188"/>
  <c r="K21" i="188"/>
  <c r="K20" i="188"/>
  <c r="K19" i="188"/>
  <c r="K18" i="188"/>
  <c r="K17" i="188"/>
  <c r="K16" i="188"/>
  <c r="K15" i="188"/>
  <c r="K14" i="188"/>
  <c r="K28" i="187"/>
  <c r="K27" i="187"/>
  <c r="K25" i="187"/>
  <c r="K24" i="187"/>
  <c r="K23" i="187"/>
  <c r="K22" i="187"/>
  <c r="K21" i="187"/>
  <c r="K20" i="187"/>
  <c r="K19" i="187"/>
  <c r="K18" i="187"/>
  <c r="K17" i="187"/>
  <c r="K16" i="187"/>
  <c r="K15" i="187"/>
  <c r="K14" i="187"/>
  <c r="W19" i="125" l="1"/>
  <c r="K15" i="190"/>
  <c r="K28" i="186" l="1"/>
  <c r="K27" i="186"/>
  <c r="K25" i="186"/>
  <c r="K24" i="186"/>
  <c r="K23" i="186"/>
  <c r="K22" i="186"/>
  <c r="K21" i="186"/>
  <c r="K20" i="186"/>
  <c r="K19" i="186"/>
  <c r="K18" i="186"/>
  <c r="K17" i="186"/>
  <c r="K16" i="186"/>
  <c r="K15" i="186"/>
  <c r="K14" i="186"/>
  <c r="K28" i="185"/>
  <c r="K27" i="185"/>
  <c r="K26" i="185"/>
  <c r="K25" i="185"/>
  <c r="K24" i="185"/>
  <c r="K23" i="185"/>
  <c r="K22" i="185"/>
  <c r="K21" i="185"/>
  <c r="K20" i="185"/>
  <c r="K19" i="185"/>
  <c r="K18" i="185"/>
  <c r="K17" i="185"/>
  <c r="K16" i="185"/>
  <c r="K14" i="185"/>
  <c r="K24" i="184"/>
  <c r="K23" i="184"/>
  <c r="K22" i="184"/>
  <c r="K21" i="184"/>
  <c r="K20" i="184"/>
  <c r="K19" i="184"/>
  <c r="K18" i="184"/>
  <c r="K17" i="184"/>
  <c r="K16" i="184"/>
  <c r="K15" i="184"/>
  <c r="K14" i="184"/>
  <c r="K27" i="183"/>
  <c r="K26" i="183"/>
  <c r="K25" i="183"/>
  <c r="K24" i="183"/>
  <c r="K23" i="183"/>
  <c r="K22" i="183"/>
  <c r="K21" i="183"/>
  <c r="K20" i="183"/>
  <c r="K19" i="183"/>
  <c r="K18" i="183"/>
  <c r="K17" i="183"/>
  <c r="K16" i="183"/>
  <c r="K15" i="183"/>
  <c r="K14" i="183"/>
  <c r="K27" i="182"/>
  <c r="K26" i="182"/>
  <c r="K25" i="182"/>
  <c r="K24" i="182"/>
  <c r="K23" i="182"/>
  <c r="K22" i="182"/>
  <c r="K21" i="182"/>
  <c r="K20" i="182"/>
  <c r="K19" i="182"/>
  <c r="K18" i="182"/>
  <c r="K17" i="182"/>
  <c r="K16" i="182"/>
  <c r="K15" i="182"/>
  <c r="K14" i="182"/>
  <c r="K28" i="181"/>
  <c r="K27" i="181"/>
  <c r="K25" i="181"/>
  <c r="K24" i="181"/>
  <c r="K23" i="181"/>
  <c r="K22" i="181"/>
  <c r="K21" i="181"/>
  <c r="K20" i="181"/>
  <c r="K19" i="181"/>
  <c r="K18" i="181"/>
  <c r="K17" i="181"/>
  <c r="K16" i="181"/>
  <c r="K15" i="181"/>
  <c r="K14" i="181"/>
  <c r="K28" i="180"/>
  <c r="K27" i="180"/>
  <c r="K25" i="180"/>
  <c r="K24" i="180"/>
  <c r="K23" i="180"/>
  <c r="K22" i="180"/>
  <c r="K21" i="180"/>
  <c r="K20" i="180"/>
  <c r="K19" i="180"/>
  <c r="K18" i="180"/>
  <c r="K17" i="180"/>
  <c r="K16" i="180"/>
  <c r="K15" i="180"/>
  <c r="K14" i="180"/>
  <c r="K28" i="179"/>
  <c r="K27" i="179"/>
  <c r="K25" i="179"/>
  <c r="K24" i="179"/>
  <c r="K23" i="179"/>
  <c r="K22" i="179"/>
  <c r="K21" i="179"/>
  <c r="K20" i="179"/>
  <c r="K19" i="179"/>
  <c r="K18" i="179"/>
  <c r="K17" i="179"/>
  <c r="K16" i="179"/>
  <c r="K15" i="179"/>
  <c r="K14" i="179"/>
  <c r="K28" i="178"/>
  <c r="K27" i="178"/>
  <c r="K25" i="178"/>
  <c r="K24" i="178"/>
  <c r="K23" i="178"/>
  <c r="K22" i="178"/>
  <c r="K21" i="178"/>
  <c r="K20" i="178"/>
  <c r="K19" i="178"/>
  <c r="K18" i="178"/>
  <c r="K17" i="178"/>
  <c r="K16" i="178"/>
  <c r="K15" i="178"/>
  <c r="K14" i="178"/>
  <c r="Z16" i="91"/>
  <c r="X16" i="91"/>
  <c r="Y16" i="91" s="1"/>
  <c r="V16" i="91"/>
  <c r="T16" i="91"/>
  <c r="U16" i="91" s="1"/>
  <c r="Z15" i="91"/>
  <c r="X15" i="91"/>
  <c r="Y15" i="91" s="1"/>
  <c r="V15" i="91"/>
  <c r="T15" i="91"/>
  <c r="U15" i="91" s="1"/>
  <c r="Z14" i="91"/>
  <c r="X14" i="91"/>
  <c r="Y14" i="91" s="1"/>
  <c r="V14" i="91"/>
  <c r="T14" i="91"/>
  <c r="U14" i="91" s="1"/>
  <c r="Z16" i="93"/>
  <c r="X16" i="93"/>
  <c r="Y16" i="93" s="1"/>
  <c r="V16" i="93"/>
  <c r="T16" i="93"/>
  <c r="U16" i="93" s="1"/>
  <c r="Z15" i="93"/>
  <c r="X15" i="93"/>
  <c r="Y15" i="93" s="1"/>
  <c r="V15" i="93"/>
  <c r="T15" i="93"/>
  <c r="U15" i="93" s="1"/>
  <c r="Z14" i="93"/>
  <c r="X14" i="93"/>
  <c r="Y14" i="93" s="1"/>
  <c r="V14" i="93"/>
  <c r="T14" i="93"/>
  <c r="U14" i="93" s="1"/>
  <c r="Z16" i="94"/>
  <c r="X16" i="94"/>
  <c r="Y16" i="94" s="1"/>
  <c r="V16" i="94"/>
  <c r="T16" i="94"/>
  <c r="U16" i="94" s="1"/>
  <c r="Z15" i="94"/>
  <c r="X15" i="94"/>
  <c r="Y15" i="94" s="1"/>
  <c r="V15" i="94"/>
  <c r="T15" i="94"/>
  <c r="U15" i="94" s="1"/>
  <c r="Z14" i="94"/>
  <c r="X14" i="94"/>
  <c r="Y14" i="94" s="1"/>
  <c r="V14" i="94"/>
  <c r="T14" i="94"/>
  <c r="U14" i="94" s="1"/>
  <c r="Z16" i="95"/>
  <c r="X16" i="95"/>
  <c r="Y16" i="95" s="1"/>
  <c r="V16" i="95"/>
  <c r="T16" i="95"/>
  <c r="U16" i="95" s="1"/>
  <c r="Z15" i="95"/>
  <c r="X15" i="95"/>
  <c r="Y15" i="95" s="1"/>
  <c r="V15" i="95"/>
  <c r="T15" i="95"/>
  <c r="U15" i="95" s="1"/>
  <c r="Z14" i="95"/>
  <c r="X14" i="95"/>
  <c r="Y14" i="95" s="1"/>
  <c r="V14" i="95"/>
  <c r="T14" i="95"/>
  <c r="U14" i="95" s="1"/>
  <c r="Z16" i="96"/>
  <c r="X16" i="96"/>
  <c r="Y16" i="96" s="1"/>
  <c r="V16" i="96"/>
  <c r="T16" i="96"/>
  <c r="U16" i="96" s="1"/>
  <c r="Z15" i="96"/>
  <c r="X15" i="96"/>
  <c r="Y15" i="96" s="1"/>
  <c r="V15" i="96"/>
  <c r="T15" i="96"/>
  <c r="U15" i="96" s="1"/>
  <c r="Z14" i="96"/>
  <c r="X14" i="96"/>
  <c r="Y14" i="96" s="1"/>
  <c r="V14" i="96"/>
  <c r="T14" i="96"/>
  <c r="U14" i="96" s="1"/>
  <c r="Z16" i="90"/>
  <c r="X16" i="90"/>
  <c r="Y16" i="90" s="1"/>
  <c r="V16" i="90"/>
  <c r="T16" i="90"/>
  <c r="U16" i="90" s="1"/>
  <c r="Z15" i="90"/>
  <c r="X15" i="90"/>
  <c r="Y15" i="90" s="1"/>
  <c r="V15" i="90"/>
  <c r="T15" i="90"/>
  <c r="U15" i="90" s="1"/>
  <c r="Z14" i="90"/>
  <c r="X14" i="90"/>
  <c r="Y14" i="90" s="1"/>
  <c r="V14" i="90"/>
  <c r="T14" i="90"/>
  <c r="U14" i="90" s="1"/>
  <c r="Z31" i="134"/>
  <c r="X31" i="134"/>
  <c r="Y31" i="134" s="1"/>
  <c r="Z30" i="134"/>
  <c r="X30" i="134"/>
  <c r="Y30" i="134" s="1"/>
  <c r="Z29" i="134"/>
  <c r="X29" i="134"/>
  <c r="Y29" i="134" s="1"/>
  <c r="Z28" i="134"/>
  <c r="X28" i="134"/>
  <c r="Y28" i="134" s="1"/>
  <c r="Z27" i="134"/>
  <c r="X27" i="134"/>
  <c r="Y27" i="134" s="1"/>
  <c r="Z26" i="134"/>
  <c r="X26" i="134"/>
  <c r="Y26" i="134" s="1"/>
  <c r="Z25" i="134"/>
  <c r="X25" i="134"/>
  <c r="Y25" i="134" s="1"/>
  <c r="Z24" i="134"/>
  <c r="X24" i="134"/>
  <c r="Y24" i="134" s="1"/>
  <c r="Z23" i="134"/>
  <c r="Y23" i="134"/>
  <c r="Z22" i="134"/>
  <c r="X22" i="134"/>
  <c r="Y22" i="134" s="1"/>
  <c r="Z20" i="134"/>
  <c r="X20" i="134"/>
  <c r="Y20" i="134" s="1"/>
  <c r="Z19" i="134"/>
  <c r="X19" i="134"/>
  <c r="Y19" i="134" s="1"/>
  <c r="Z18" i="134"/>
  <c r="X18" i="134"/>
  <c r="Y18" i="134" s="1"/>
  <c r="Z17" i="134"/>
  <c r="X17" i="134"/>
  <c r="Y17" i="134" s="1"/>
  <c r="Z16" i="134"/>
  <c r="X16" i="134"/>
  <c r="Y16" i="134" s="1"/>
  <c r="Z15" i="134"/>
  <c r="X15" i="134"/>
  <c r="Y15" i="134" s="1"/>
  <c r="Z14" i="134"/>
  <c r="X14" i="134"/>
  <c r="Y14" i="134" s="1"/>
  <c r="K27" i="134"/>
  <c r="Z22" i="133"/>
  <c r="X22" i="133"/>
  <c r="Y22" i="133" s="1"/>
  <c r="Z21" i="133"/>
  <c r="X21" i="133"/>
  <c r="Y21" i="133" s="1"/>
  <c r="Z18" i="133"/>
  <c r="X18" i="133"/>
  <c r="Y18" i="133" s="1"/>
  <c r="Z17" i="133"/>
  <c r="X17" i="133"/>
  <c r="Y17" i="133" s="1"/>
  <c r="Z16" i="133"/>
  <c r="X16" i="133"/>
  <c r="Y16" i="133" s="1"/>
  <c r="Z15" i="133"/>
  <c r="X15" i="133"/>
  <c r="Y15" i="133" s="1"/>
  <c r="Z14" i="133"/>
  <c r="X14" i="133"/>
  <c r="Y14" i="133" s="1"/>
  <c r="Z16" i="132"/>
  <c r="X16" i="132"/>
  <c r="Y16" i="132" s="1"/>
  <c r="Z15" i="132"/>
  <c r="X15" i="132"/>
  <c r="Y15" i="132" s="1"/>
  <c r="Z14" i="132"/>
  <c r="X14" i="132"/>
  <c r="Y14" i="132" s="1"/>
  <c r="J14" i="162"/>
  <c r="J14" i="163"/>
  <c r="J14" i="164"/>
  <c r="J14" i="165"/>
  <c r="Z53" i="75"/>
  <c r="X53" i="75"/>
  <c r="Y53" i="75" s="1"/>
  <c r="V53" i="75"/>
  <c r="T53" i="75"/>
  <c r="U53" i="75" s="1"/>
  <c r="Z52" i="75"/>
  <c r="X52" i="75"/>
  <c r="Y52" i="75" s="1"/>
  <c r="V52" i="75"/>
  <c r="T52" i="75"/>
  <c r="U52" i="75" s="1"/>
  <c r="Z51" i="75"/>
  <c r="X51" i="75"/>
  <c r="Y51" i="75" s="1"/>
  <c r="Z50" i="75"/>
  <c r="X50" i="75"/>
  <c r="Y50" i="75" s="1"/>
  <c r="V50" i="75"/>
  <c r="T50" i="75"/>
  <c r="U50" i="75" s="1"/>
  <c r="Z49" i="75"/>
  <c r="X49" i="75"/>
  <c r="Y49" i="75" s="1"/>
  <c r="Z48" i="75"/>
  <c r="X48" i="75"/>
  <c r="Y48" i="75" s="1"/>
  <c r="V48" i="75"/>
  <c r="T48" i="75"/>
  <c r="U48" i="75" s="1"/>
  <c r="Z47" i="75"/>
  <c r="X47" i="75"/>
  <c r="Y47" i="75" s="1"/>
  <c r="V47" i="75"/>
  <c r="T47" i="75"/>
  <c r="U47" i="75" s="1"/>
  <c r="Z46" i="75"/>
  <c r="X46" i="75"/>
  <c r="Y46" i="75" s="1"/>
  <c r="V46" i="75"/>
  <c r="T46" i="75"/>
  <c r="U46" i="75" s="1"/>
  <c r="Z45" i="75"/>
  <c r="X45" i="75"/>
  <c r="Y45" i="75" s="1"/>
  <c r="V45" i="75"/>
  <c r="T45" i="75"/>
  <c r="U45" i="75" s="1"/>
  <c r="Z44" i="75"/>
  <c r="X44" i="75"/>
  <c r="Y44" i="75" s="1"/>
  <c r="V44" i="75"/>
  <c r="T44" i="75"/>
  <c r="U44" i="75" s="1"/>
  <c r="Z43" i="75"/>
  <c r="X43" i="75"/>
  <c r="Y43" i="75" s="1"/>
  <c r="V43" i="75"/>
  <c r="T43" i="75"/>
  <c r="U43" i="75" s="1"/>
  <c r="Z42" i="75"/>
  <c r="X42" i="75"/>
  <c r="Y42" i="75" s="1"/>
  <c r="Z40" i="75"/>
  <c r="X40" i="75"/>
  <c r="Y40" i="75" s="1"/>
  <c r="Z39" i="75"/>
  <c r="X39" i="75"/>
  <c r="Y39" i="75" s="1"/>
  <c r="Z38" i="75"/>
  <c r="X38" i="75"/>
  <c r="Y38" i="75" s="1"/>
  <c r="V38" i="75"/>
  <c r="T38" i="75"/>
  <c r="U38" i="75" s="1"/>
  <c r="Z37" i="75"/>
  <c r="X37" i="75"/>
  <c r="Y37" i="75" s="1"/>
  <c r="V37" i="75"/>
  <c r="T37" i="75"/>
  <c r="U37" i="75" s="1"/>
  <c r="Z36" i="75"/>
  <c r="X36" i="75"/>
  <c r="Y36" i="75" s="1"/>
  <c r="Z35" i="75"/>
  <c r="X35" i="75"/>
  <c r="Y35" i="75" s="1"/>
  <c r="V35" i="75"/>
  <c r="T35" i="75"/>
  <c r="U35" i="75" s="1"/>
  <c r="Z34" i="75"/>
  <c r="X34" i="75"/>
  <c r="Y34" i="75" s="1"/>
  <c r="V34" i="75"/>
  <c r="T34" i="75"/>
  <c r="U34" i="75" s="1"/>
  <c r="Z33" i="75"/>
  <c r="X33" i="75"/>
  <c r="Y33" i="75" s="1"/>
  <c r="V33" i="75"/>
  <c r="T33" i="75"/>
  <c r="U33" i="75" s="1"/>
  <c r="Z32" i="75"/>
  <c r="X32" i="75"/>
  <c r="Y32" i="75" s="1"/>
  <c r="V32" i="75"/>
  <c r="T32" i="75"/>
  <c r="U32" i="75" s="1"/>
  <c r="Z31" i="75"/>
  <c r="X31" i="75"/>
  <c r="Y31" i="75" s="1"/>
  <c r="V31" i="75"/>
  <c r="T31" i="75"/>
  <c r="U31" i="75" s="1"/>
  <c r="Z30" i="75"/>
  <c r="X30" i="75"/>
  <c r="Y30" i="75" s="1"/>
  <c r="V30" i="75"/>
  <c r="T30" i="75"/>
  <c r="U30" i="75" s="1"/>
  <c r="Z29" i="75"/>
  <c r="X29" i="75"/>
  <c r="Y29" i="75" s="1"/>
  <c r="V29" i="75"/>
  <c r="T29" i="75"/>
  <c r="U29" i="75" s="1"/>
  <c r="Z28" i="75"/>
  <c r="X28" i="75"/>
  <c r="Y28" i="75" s="1"/>
  <c r="V28" i="75"/>
  <c r="T28" i="75"/>
  <c r="U28" i="75" s="1"/>
  <c r="Z27" i="75"/>
  <c r="X27" i="75"/>
  <c r="Y27" i="75" s="1"/>
  <c r="V27" i="75"/>
  <c r="T27" i="75"/>
  <c r="U27" i="75" s="1"/>
  <c r="Z26" i="75"/>
  <c r="X26" i="75"/>
  <c r="Y26" i="75" s="1"/>
  <c r="V26" i="75"/>
  <c r="T26" i="75"/>
  <c r="U26" i="75" s="1"/>
  <c r="Z25" i="75"/>
  <c r="X25" i="75"/>
  <c r="Y25" i="75" s="1"/>
  <c r="V25" i="75"/>
  <c r="T25" i="75"/>
  <c r="U25" i="75" s="1"/>
  <c r="Z23" i="75"/>
  <c r="X23" i="75"/>
  <c r="Y23" i="75" s="1"/>
  <c r="V23" i="75"/>
  <c r="T23" i="75"/>
  <c r="U23" i="75" s="1"/>
  <c r="Z22" i="75"/>
  <c r="X22" i="75"/>
  <c r="Y22" i="75" s="1"/>
  <c r="V22" i="75"/>
  <c r="T22" i="75"/>
  <c r="U22" i="75" s="1"/>
  <c r="Z21" i="75"/>
  <c r="X21" i="75"/>
  <c r="Y21" i="75" s="1"/>
  <c r="V21" i="75"/>
  <c r="T21" i="75"/>
  <c r="U21" i="75" s="1"/>
  <c r="Z20" i="75"/>
  <c r="X20" i="75"/>
  <c r="Y20" i="75" s="1"/>
  <c r="V20" i="75"/>
  <c r="T20" i="75"/>
  <c r="U20" i="75" s="1"/>
  <c r="Z19" i="75"/>
  <c r="X19" i="75"/>
  <c r="Y19" i="75" s="1"/>
  <c r="V19" i="75"/>
  <c r="T19" i="75"/>
  <c r="U19" i="75" s="1"/>
  <c r="Z17" i="75"/>
  <c r="X17" i="75"/>
  <c r="Y17" i="75" s="1"/>
  <c r="V17" i="75"/>
  <c r="T17" i="75"/>
  <c r="U17" i="75" s="1"/>
  <c r="Z16" i="75"/>
  <c r="X16" i="75"/>
  <c r="Y16" i="75" s="1"/>
  <c r="V16" i="75"/>
  <c r="T16" i="75"/>
  <c r="U16" i="75" s="1"/>
  <c r="Z15" i="75"/>
  <c r="X15" i="75"/>
  <c r="Y15" i="75" s="1"/>
  <c r="V15" i="75"/>
  <c r="T15" i="75"/>
  <c r="U15" i="75" s="1"/>
  <c r="Z14" i="75"/>
  <c r="X14" i="75"/>
  <c r="Y14" i="75" s="1"/>
  <c r="V14" i="75"/>
  <c r="T14" i="75"/>
  <c r="U14" i="75" s="1"/>
  <c r="K24" i="75"/>
  <c r="K41" i="75"/>
  <c r="K20" i="75"/>
  <c r="K19" i="75"/>
  <c r="Z25" i="73"/>
  <c r="AA15" i="133" l="1"/>
  <c r="AA23" i="75"/>
  <c r="W23" i="75"/>
  <c r="AA15" i="75"/>
  <c r="AA17" i="75"/>
  <c r="AA14" i="75"/>
  <c r="AA51" i="75"/>
  <c r="AA34" i="75"/>
  <c r="W53" i="75"/>
  <c r="W17" i="75"/>
  <c r="W29" i="75"/>
  <c r="W30" i="75"/>
  <c r="W15" i="75"/>
  <c r="W25" i="75"/>
  <c r="W34" i="75"/>
  <c r="AA15" i="134"/>
  <c r="W16" i="94"/>
  <c r="W16" i="91"/>
  <c r="Z21" i="131" l="1"/>
  <c r="X21" i="131"/>
  <c r="Y21" i="131" s="1"/>
  <c r="Z20" i="131"/>
  <c r="X20" i="131"/>
  <c r="Y20" i="131" s="1"/>
  <c r="Z19" i="131"/>
  <c r="X19" i="131"/>
  <c r="Y19" i="131" s="1"/>
  <c r="Z18" i="131"/>
  <c r="X18" i="131"/>
  <c r="Y18" i="131" s="1"/>
  <c r="Z17" i="131"/>
  <c r="X17" i="131"/>
  <c r="Y17" i="131" s="1"/>
  <c r="Z16" i="131"/>
  <c r="X16" i="131"/>
  <c r="Y16" i="131" s="1"/>
  <c r="Z15" i="131"/>
  <c r="X15" i="131"/>
  <c r="Y15" i="131" s="1"/>
  <c r="Z14" i="131"/>
  <c r="X14" i="131"/>
  <c r="Y14" i="131" s="1"/>
  <c r="Z21" i="61"/>
  <c r="X21" i="61"/>
  <c r="Y21" i="61" s="1"/>
  <c r="V21" i="61"/>
  <c r="T21" i="61"/>
  <c r="U21" i="61" s="1"/>
  <c r="Z20" i="61"/>
  <c r="X20" i="61"/>
  <c r="Y20" i="61" s="1"/>
  <c r="V20" i="61"/>
  <c r="T20" i="61"/>
  <c r="U20" i="61" s="1"/>
  <c r="Z19" i="61"/>
  <c r="X19" i="61"/>
  <c r="Y19" i="61" s="1"/>
  <c r="V19" i="61"/>
  <c r="T19" i="61"/>
  <c r="U19" i="61" s="1"/>
  <c r="Z18" i="61"/>
  <c r="X18" i="61"/>
  <c r="Y18" i="61" s="1"/>
  <c r="V18" i="61"/>
  <c r="T18" i="61"/>
  <c r="U18" i="61" s="1"/>
  <c r="Z17" i="61"/>
  <c r="X17" i="61"/>
  <c r="Y17" i="61" s="1"/>
  <c r="V17" i="61"/>
  <c r="T17" i="61"/>
  <c r="U17" i="61" s="1"/>
  <c r="Z16" i="61"/>
  <c r="X16" i="61"/>
  <c r="Y16" i="61" s="1"/>
  <c r="V16" i="61"/>
  <c r="T16" i="61"/>
  <c r="U16" i="61" s="1"/>
  <c r="Z15" i="61"/>
  <c r="X15" i="61"/>
  <c r="Y15" i="61" s="1"/>
  <c r="V15" i="61"/>
  <c r="T15" i="61"/>
  <c r="U15" i="61" s="1"/>
  <c r="Z14" i="61"/>
  <c r="X14" i="61"/>
  <c r="Y14" i="61" s="1"/>
  <c r="V14" i="61"/>
  <c r="T14" i="61"/>
  <c r="U14" i="61" s="1"/>
  <c r="K27" i="177"/>
  <c r="K26" i="177"/>
  <c r="K25" i="177"/>
  <c r="K24" i="177"/>
  <c r="K23" i="177"/>
  <c r="K22" i="177"/>
  <c r="K21" i="177"/>
  <c r="K20" i="177"/>
  <c r="K19" i="177"/>
  <c r="K18" i="177"/>
  <c r="K17" i="177"/>
  <c r="K16" i="177"/>
  <c r="K15" i="177"/>
  <c r="K14" i="177"/>
  <c r="Z16" i="56"/>
  <c r="X16" i="56"/>
  <c r="Y16" i="56" s="1"/>
  <c r="Z15" i="56"/>
  <c r="X15" i="56"/>
  <c r="Y15" i="56" s="1"/>
  <c r="Z14" i="56"/>
  <c r="X14" i="56"/>
  <c r="Y14" i="56" s="1"/>
  <c r="Z28" i="130"/>
  <c r="X28" i="130"/>
  <c r="Y28" i="130" s="1"/>
  <c r="Z27" i="130"/>
  <c r="X27" i="130"/>
  <c r="Y27" i="130" s="1"/>
  <c r="Z18" i="130"/>
  <c r="X18" i="130"/>
  <c r="Y18" i="130" s="1"/>
  <c r="Z17" i="130"/>
  <c r="X17" i="130"/>
  <c r="Y17" i="130" s="1"/>
  <c r="Z16" i="130"/>
  <c r="X16" i="130"/>
  <c r="Y16" i="130" s="1"/>
  <c r="Z15" i="130"/>
  <c r="X15" i="130"/>
  <c r="Y15" i="130" s="1"/>
  <c r="K19" i="130"/>
  <c r="K20" i="130"/>
  <c r="K21" i="130"/>
  <c r="K22" i="130"/>
  <c r="K23" i="130"/>
  <c r="K24" i="130"/>
  <c r="K25" i="130"/>
  <c r="K26" i="130"/>
  <c r="K19" i="129"/>
  <c r="K20" i="129"/>
  <c r="K21" i="129"/>
  <c r="K22" i="129"/>
  <c r="K23" i="129"/>
  <c r="K24" i="129"/>
  <c r="K25" i="129"/>
  <c r="K26" i="129"/>
  <c r="Z28" i="129"/>
  <c r="X28" i="129"/>
  <c r="Y28" i="129" s="1"/>
  <c r="Z27" i="129"/>
  <c r="X27" i="129"/>
  <c r="Y27" i="129" s="1"/>
  <c r="Z18" i="129"/>
  <c r="X18" i="129"/>
  <c r="Y18" i="129" s="1"/>
  <c r="Z17" i="129"/>
  <c r="X17" i="129"/>
  <c r="Y17" i="129" s="1"/>
  <c r="Z16" i="129"/>
  <c r="X16" i="129"/>
  <c r="Y16" i="129" s="1"/>
  <c r="Z15" i="129"/>
  <c r="X15" i="129"/>
  <c r="Y15" i="129" s="1"/>
  <c r="K18" i="176"/>
  <c r="K17" i="176"/>
  <c r="K16" i="176"/>
  <c r="K15" i="176"/>
  <c r="K14" i="176"/>
  <c r="Z36" i="128"/>
  <c r="X36" i="128"/>
  <c r="Y36" i="128" s="1"/>
  <c r="Z35" i="128"/>
  <c r="X35" i="128"/>
  <c r="Y35" i="128" s="1"/>
  <c r="Z34" i="128"/>
  <c r="X34" i="128"/>
  <c r="Y34" i="128" s="1"/>
  <c r="Z33" i="128"/>
  <c r="X33" i="128"/>
  <c r="Y33" i="128" s="1"/>
  <c r="Z32" i="128"/>
  <c r="X32" i="128"/>
  <c r="Y32" i="128" s="1"/>
  <c r="Z31" i="128"/>
  <c r="X31" i="128"/>
  <c r="Y31" i="128" s="1"/>
  <c r="Z30" i="128"/>
  <c r="X30" i="128"/>
  <c r="Y30" i="128" s="1"/>
  <c r="Z29" i="128"/>
  <c r="X29" i="128"/>
  <c r="Y29" i="128" s="1"/>
  <c r="Z28" i="128"/>
  <c r="X28" i="128"/>
  <c r="Y28" i="128" s="1"/>
  <c r="Z27" i="128"/>
  <c r="X27" i="128"/>
  <c r="Y27" i="128" s="1"/>
  <c r="Z26" i="128"/>
  <c r="X26" i="128"/>
  <c r="Y26" i="128" s="1"/>
  <c r="Z25" i="128"/>
  <c r="X25" i="128"/>
  <c r="Y25" i="128" s="1"/>
  <c r="Z24" i="128"/>
  <c r="X24" i="128"/>
  <c r="Y24" i="128" s="1"/>
  <c r="Z23" i="128"/>
  <c r="X23" i="128"/>
  <c r="Y23" i="128" s="1"/>
  <c r="Z22" i="128"/>
  <c r="X22" i="128"/>
  <c r="Y22" i="128" s="1"/>
  <c r="Z21" i="128"/>
  <c r="X21" i="128"/>
  <c r="Y21" i="128" s="1"/>
  <c r="Z20" i="128"/>
  <c r="X20" i="128"/>
  <c r="Y20" i="128" s="1"/>
  <c r="Z19" i="128"/>
  <c r="X19" i="128"/>
  <c r="Y19" i="128" s="1"/>
  <c r="Z18" i="128"/>
  <c r="X18" i="128"/>
  <c r="Y18" i="128" s="1"/>
  <c r="Z17" i="128"/>
  <c r="X17" i="128"/>
  <c r="Y17" i="128" s="1"/>
  <c r="Z16" i="128"/>
  <c r="X16" i="128"/>
  <c r="Y16" i="128" s="1"/>
  <c r="Z14" i="128"/>
  <c r="X14" i="128"/>
  <c r="Y14" i="128" s="1"/>
  <c r="J15" i="128"/>
  <c r="J15" i="127"/>
  <c r="X15" i="127" s="1"/>
  <c r="Y15" i="127" s="1"/>
  <c r="Z43" i="127"/>
  <c r="X43" i="127"/>
  <c r="Y43" i="127" s="1"/>
  <c r="Z42" i="127"/>
  <c r="X42" i="127"/>
  <c r="Y42" i="127" s="1"/>
  <c r="Z41" i="127"/>
  <c r="X41" i="127"/>
  <c r="Y41" i="127" s="1"/>
  <c r="Z40" i="127"/>
  <c r="X40" i="127"/>
  <c r="Y40" i="127" s="1"/>
  <c r="Z39" i="127"/>
  <c r="X39" i="127"/>
  <c r="Y39" i="127" s="1"/>
  <c r="Z38" i="127"/>
  <c r="X38" i="127"/>
  <c r="Y38" i="127" s="1"/>
  <c r="Z36" i="127"/>
  <c r="X36" i="127"/>
  <c r="Y36" i="127" s="1"/>
  <c r="Z35" i="127"/>
  <c r="X35" i="127"/>
  <c r="Y35" i="127" s="1"/>
  <c r="Z34" i="127"/>
  <c r="X34" i="127"/>
  <c r="Y34" i="127" s="1"/>
  <c r="Z33" i="127"/>
  <c r="X33" i="127"/>
  <c r="Y33" i="127" s="1"/>
  <c r="Z31" i="127"/>
  <c r="X31" i="127"/>
  <c r="Y31" i="127" s="1"/>
  <c r="Z30" i="127"/>
  <c r="X30" i="127"/>
  <c r="Y30" i="127" s="1"/>
  <c r="Z29" i="127"/>
  <c r="X29" i="127"/>
  <c r="Y29" i="127" s="1"/>
  <c r="Z27" i="127"/>
  <c r="X27" i="127"/>
  <c r="Y27" i="127" s="1"/>
  <c r="Z26" i="127"/>
  <c r="X26" i="127"/>
  <c r="Y26" i="127" s="1"/>
  <c r="Z25" i="127"/>
  <c r="X25" i="127"/>
  <c r="Y25" i="127" s="1"/>
  <c r="Z24" i="127"/>
  <c r="X24" i="127"/>
  <c r="Y24" i="127" s="1"/>
  <c r="Z23" i="127"/>
  <c r="X23" i="127"/>
  <c r="Y23" i="127" s="1"/>
  <c r="Z22" i="127"/>
  <c r="X22" i="127"/>
  <c r="Y22" i="127" s="1"/>
  <c r="Z21" i="127"/>
  <c r="X21" i="127"/>
  <c r="Y21" i="127" s="1"/>
  <c r="Z19" i="127"/>
  <c r="X19" i="127"/>
  <c r="Y19" i="127" s="1"/>
  <c r="Z18" i="127"/>
  <c r="X18" i="127"/>
  <c r="Y18" i="127" s="1"/>
  <c r="Z17" i="127"/>
  <c r="X17" i="127"/>
  <c r="Y17" i="127" s="1"/>
  <c r="Z16" i="127"/>
  <c r="X16" i="127"/>
  <c r="Y16" i="127" s="1"/>
  <c r="Z15" i="127"/>
  <c r="Z14" i="127"/>
  <c r="Y14" i="127"/>
  <c r="X14" i="127"/>
  <c r="Z16" i="126"/>
  <c r="X16" i="126"/>
  <c r="Y16" i="126" s="1"/>
  <c r="Z15" i="126"/>
  <c r="X15" i="126"/>
  <c r="Y15" i="126" s="1"/>
  <c r="Z14" i="126"/>
  <c r="X14" i="126"/>
  <c r="Y14" i="126" s="1"/>
  <c r="K20" i="127"/>
  <c r="K28" i="127"/>
  <c r="K32" i="127"/>
  <c r="K37" i="127"/>
  <c r="Z21" i="53"/>
  <c r="X21" i="53"/>
  <c r="Y21" i="53" s="1"/>
  <c r="V21" i="53"/>
  <c r="T21" i="53"/>
  <c r="U21" i="53" s="1"/>
  <c r="Z20" i="53"/>
  <c r="X20" i="53"/>
  <c r="Y20" i="53" s="1"/>
  <c r="V20" i="53"/>
  <c r="T20" i="53"/>
  <c r="U20" i="53" s="1"/>
  <c r="Z19" i="53"/>
  <c r="X19" i="53"/>
  <c r="Y19" i="53" s="1"/>
  <c r="V19" i="53"/>
  <c r="T19" i="53"/>
  <c r="U19" i="53" s="1"/>
  <c r="Z18" i="53"/>
  <c r="X18" i="53"/>
  <c r="Y18" i="53" s="1"/>
  <c r="V18" i="53"/>
  <c r="T18" i="53"/>
  <c r="U18" i="53" s="1"/>
  <c r="Z17" i="53"/>
  <c r="X17" i="53"/>
  <c r="Y17" i="53" s="1"/>
  <c r="V17" i="53"/>
  <c r="T17" i="53"/>
  <c r="U17" i="53" s="1"/>
  <c r="Z16" i="53"/>
  <c r="X16" i="53"/>
  <c r="Y16" i="53" s="1"/>
  <c r="V16" i="53"/>
  <c r="T16" i="53"/>
  <c r="U16" i="53" s="1"/>
  <c r="Z15" i="53"/>
  <c r="X15" i="53"/>
  <c r="Y15" i="53" s="1"/>
  <c r="V15" i="53"/>
  <c r="T15" i="53"/>
  <c r="U15" i="53" s="1"/>
  <c r="Z31" i="173"/>
  <c r="X31" i="173"/>
  <c r="Y31" i="173" s="1"/>
  <c r="Z30" i="173"/>
  <c r="X30" i="173"/>
  <c r="Y30" i="173" s="1"/>
  <c r="Z29" i="173"/>
  <c r="X29" i="173"/>
  <c r="Y29" i="173" s="1"/>
  <c r="Z28" i="173"/>
  <c r="X28" i="173"/>
  <c r="Y28" i="173" s="1"/>
  <c r="Z27" i="173"/>
  <c r="X27" i="173"/>
  <c r="Y27" i="173" s="1"/>
  <c r="Z26" i="173"/>
  <c r="X26" i="173"/>
  <c r="Y26" i="173" s="1"/>
  <c r="Z25" i="173"/>
  <c r="X25" i="173"/>
  <c r="Y25" i="173" s="1"/>
  <c r="Z24" i="173"/>
  <c r="X24" i="173"/>
  <c r="Y24" i="173" s="1"/>
  <c r="Z23" i="173"/>
  <c r="X23" i="173"/>
  <c r="Y23" i="173" s="1"/>
  <c r="Z22" i="173"/>
  <c r="X22" i="173"/>
  <c r="Y22" i="173" s="1"/>
  <c r="Z21" i="173"/>
  <c r="X21" i="173"/>
  <c r="Y21" i="173" s="1"/>
  <c r="Z20" i="173"/>
  <c r="X20" i="173"/>
  <c r="Y20" i="173" s="1"/>
  <c r="Z19" i="173"/>
  <c r="X19" i="173"/>
  <c r="Y19" i="173" s="1"/>
  <c r="Z18" i="173"/>
  <c r="X18" i="173"/>
  <c r="Y18" i="173" s="1"/>
  <c r="Z17" i="173"/>
  <c r="X17" i="173"/>
  <c r="Y17" i="173" s="1"/>
  <c r="Z16" i="173"/>
  <c r="X16" i="173"/>
  <c r="Y16" i="173" s="1"/>
  <c r="Z15" i="173"/>
  <c r="X15" i="173"/>
  <c r="Y15" i="173" s="1"/>
  <c r="K14" i="173"/>
  <c r="K22" i="175"/>
  <c r="K21" i="175"/>
  <c r="K20" i="175"/>
  <c r="K19" i="175"/>
  <c r="K18" i="175"/>
  <c r="K17" i="175"/>
  <c r="K16" i="175"/>
  <c r="K15" i="175"/>
  <c r="K14" i="175"/>
  <c r="K16" i="174"/>
  <c r="K17" i="174"/>
  <c r="K18" i="174"/>
  <c r="K19" i="174"/>
  <c r="K20" i="174"/>
  <c r="K21" i="174"/>
  <c r="K22" i="174"/>
  <c r="K28" i="174"/>
  <c r="K27" i="174"/>
  <c r="K26" i="174"/>
  <c r="K25" i="174"/>
  <c r="K24" i="174"/>
  <c r="K23" i="174"/>
  <c r="K15" i="174"/>
  <c r="K14" i="174"/>
  <c r="Z50" i="89"/>
  <c r="X50" i="89"/>
  <c r="Y50" i="89" s="1"/>
  <c r="V50" i="89"/>
  <c r="T50" i="89"/>
  <c r="U50" i="89" s="1"/>
  <c r="Z48" i="89"/>
  <c r="X48" i="89"/>
  <c r="Y48" i="89" s="1"/>
  <c r="V48" i="89"/>
  <c r="T48" i="89"/>
  <c r="U48" i="89" s="1"/>
  <c r="Z47" i="89"/>
  <c r="X47" i="89"/>
  <c r="Y47" i="89" s="1"/>
  <c r="V47" i="89"/>
  <c r="T47" i="89"/>
  <c r="U47" i="89" s="1"/>
  <c r="Z46" i="89"/>
  <c r="X46" i="89"/>
  <c r="Y46" i="89" s="1"/>
  <c r="V46" i="89"/>
  <c r="T46" i="89"/>
  <c r="U46" i="89" s="1"/>
  <c r="Z45" i="89"/>
  <c r="X45" i="89"/>
  <c r="Y45" i="89" s="1"/>
  <c r="V45" i="89"/>
  <c r="T45" i="89"/>
  <c r="U45" i="89" s="1"/>
  <c r="Z44" i="89"/>
  <c r="X44" i="89"/>
  <c r="Y44" i="89" s="1"/>
  <c r="V44" i="89"/>
  <c r="T44" i="89"/>
  <c r="U44" i="89" s="1"/>
  <c r="Z43" i="89"/>
  <c r="X43" i="89"/>
  <c r="Y43" i="89" s="1"/>
  <c r="Z42" i="89"/>
  <c r="X42" i="89"/>
  <c r="Y42" i="89" s="1"/>
  <c r="V42" i="89"/>
  <c r="T42" i="89"/>
  <c r="U42" i="89" s="1"/>
  <c r="Z41" i="89"/>
  <c r="X41" i="89"/>
  <c r="Y41" i="89" s="1"/>
  <c r="V41" i="89"/>
  <c r="T41" i="89"/>
  <c r="U41" i="89" s="1"/>
  <c r="Z40" i="89"/>
  <c r="X40" i="89"/>
  <c r="Y40" i="89" s="1"/>
  <c r="V40" i="89"/>
  <c r="T40" i="89"/>
  <c r="U40" i="89" s="1"/>
  <c r="Z39" i="89"/>
  <c r="X39" i="89"/>
  <c r="Y39" i="89" s="1"/>
  <c r="V39" i="89"/>
  <c r="T39" i="89"/>
  <c r="U39" i="89" s="1"/>
  <c r="Z38" i="89"/>
  <c r="X38" i="89"/>
  <c r="Y38" i="89" s="1"/>
  <c r="V38" i="89"/>
  <c r="T38" i="89"/>
  <c r="U38" i="89" s="1"/>
  <c r="Z37" i="89"/>
  <c r="X37" i="89"/>
  <c r="Y37" i="89" s="1"/>
  <c r="V37" i="89"/>
  <c r="T37" i="89"/>
  <c r="U37" i="89" s="1"/>
  <c r="Z36" i="89"/>
  <c r="X36" i="89"/>
  <c r="Y36" i="89" s="1"/>
  <c r="V36" i="89"/>
  <c r="T36" i="89"/>
  <c r="U36" i="89" s="1"/>
  <c r="Z35" i="89"/>
  <c r="X35" i="89"/>
  <c r="Y35" i="89" s="1"/>
  <c r="V35" i="89"/>
  <c r="T35" i="89"/>
  <c r="U35" i="89" s="1"/>
  <c r="Z34" i="89"/>
  <c r="X34" i="89"/>
  <c r="Y34" i="89" s="1"/>
  <c r="V34" i="89"/>
  <c r="T34" i="89"/>
  <c r="U34" i="89" s="1"/>
  <c r="Z33" i="89"/>
  <c r="X33" i="89"/>
  <c r="Y33" i="89" s="1"/>
  <c r="V33" i="89"/>
  <c r="T33" i="89"/>
  <c r="U33" i="89" s="1"/>
  <c r="Z32" i="89"/>
  <c r="X32" i="89"/>
  <c r="Y32" i="89" s="1"/>
  <c r="V32" i="89"/>
  <c r="T32" i="89"/>
  <c r="U32" i="89" s="1"/>
  <c r="Z31" i="89"/>
  <c r="X31" i="89"/>
  <c r="Y31" i="89" s="1"/>
  <c r="V31" i="89"/>
  <c r="T31" i="89"/>
  <c r="U31" i="89" s="1"/>
  <c r="Z30" i="89"/>
  <c r="X30" i="89"/>
  <c r="Y30" i="89" s="1"/>
  <c r="V30" i="89"/>
  <c r="T30" i="89"/>
  <c r="U30" i="89" s="1"/>
  <c r="Z28" i="89"/>
  <c r="X28" i="89"/>
  <c r="Y28" i="89" s="1"/>
  <c r="V28" i="89"/>
  <c r="T28" i="89"/>
  <c r="U28" i="89" s="1"/>
  <c r="Z27" i="89"/>
  <c r="X27" i="89"/>
  <c r="Y27" i="89" s="1"/>
  <c r="V27" i="89"/>
  <c r="T27" i="89"/>
  <c r="U27" i="89" s="1"/>
  <c r="Z26" i="89"/>
  <c r="X26" i="89"/>
  <c r="Y26" i="89" s="1"/>
  <c r="V26" i="89"/>
  <c r="T26" i="89"/>
  <c r="U26" i="89" s="1"/>
  <c r="Z25" i="89"/>
  <c r="X25" i="89"/>
  <c r="Y25" i="89" s="1"/>
  <c r="V25" i="89"/>
  <c r="T25" i="89"/>
  <c r="U25" i="89" s="1"/>
  <c r="Z24" i="89"/>
  <c r="X24" i="89"/>
  <c r="Y24" i="89" s="1"/>
  <c r="V24" i="89"/>
  <c r="T24" i="89"/>
  <c r="U24" i="89" s="1"/>
  <c r="Z23" i="89"/>
  <c r="X23" i="89"/>
  <c r="Y23" i="89" s="1"/>
  <c r="V23" i="89"/>
  <c r="T23" i="89"/>
  <c r="U23" i="89" s="1"/>
  <c r="Z22" i="89"/>
  <c r="X22" i="89"/>
  <c r="Y22" i="89" s="1"/>
  <c r="V22" i="89"/>
  <c r="T22" i="89"/>
  <c r="U22" i="89" s="1"/>
  <c r="Z21" i="89"/>
  <c r="X21" i="89"/>
  <c r="Y21" i="89" s="1"/>
  <c r="V21" i="89"/>
  <c r="T21" i="89"/>
  <c r="U21" i="89" s="1"/>
  <c r="Z20" i="89"/>
  <c r="X20" i="89"/>
  <c r="Y20" i="89" s="1"/>
  <c r="V20" i="89"/>
  <c r="T20" i="89"/>
  <c r="U20" i="89" s="1"/>
  <c r="Z19" i="89"/>
  <c r="X19" i="89"/>
  <c r="Y19" i="89" s="1"/>
  <c r="V19" i="89"/>
  <c r="T19" i="89"/>
  <c r="U19" i="89" s="1"/>
  <c r="Z18" i="89"/>
  <c r="X18" i="89"/>
  <c r="Y18" i="89" s="1"/>
  <c r="V18" i="89"/>
  <c r="T18" i="89"/>
  <c r="U18" i="89" s="1"/>
  <c r="Z17" i="89"/>
  <c r="X17" i="89"/>
  <c r="Y17" i="89" s="1"/>
  <c r="V17" i="89"/>
  <c r="T17" i="89"/>
  <c r="U17" i="89" s="1"/>
  <c r="Z16" i="89"/>
  <c r="X16" i="89"/>
  <c r="Y16" i="89" s="1"/>
  <c r="V16" i="89"/>
  <c r="T16" i="89"/>
  <c r="U16" i="89" s="1"/>
  <c r="Z15" i="89"/>
  <c r="X15" i="89"/>
  <c r="Y15" i="89" s="1"/>
  <c r="V15" i="89"/>
  <c r="T15" i="89"/>
  <c r="U15" i="89" s="1"/>
  <c r="Z14" i="89"/>
  <c r="X14" i="89"/>
  <c r="Y14" i="89" s="1"/>
  <c r="V14" i="89"/>
  <c r="T14" i="89"/>
  <c r="U14" i="89" s="1"/>
  <c r="K29" i="89"/>
  <c r="K19" i="158"/>
  <c r="K20" i="157"/>
  <c r="AA18" i="131" l="1"/>
  <c r="AA19" i="131"/>
  <c r="AA21" i="131"/>
  <c r="W14" i="61"/>
  <c r="W17" i="61"/>
  <c r="W18" i="61"/>
  <c r="W20" i="61"/>
  <c r="W21" i="61"/>
  <c r="AA14" i="61"/>
  <c r="AA19" i="61"/>
  <c r="AA21" i="61"/>
  <c r="AA16" i="56"/>
  <c r="AA27" i="129"/>
  <c r="AA14" i="128"/>
  <c r="X15" i="128"/>
  <c r="Y15" i="128" s="1"/>
  <c r="AA16" i="128"/>
  <c r="AA19" i="128"/>
  <c r="AA27" i="128"/>
  <c r="AA30" i="128"/>
  <c r="AA34" i="128"/>
  <c r="AA36" i="128"/>
  <c r="Z15" i="128"/>
  <c r="AA19" i="127"/>
  <c r="AA15" i="126"/>
  <c r="AA16" i="126"/>
  <c r="AA14" i="89"/>
  <c r="W14" i="89"/>
  <c r="W35" i="89"/>
  <c r="AA18" i="89"/>
  <c r="AA36" i="89"/>
  <c r="W47" i="89"/>
  <c r="AA22" i="89"/>
  <c r="W16" i="89"/>
  <c r="W28" i="89"/>
  <c r="W18" i="89"/>
  <c r="AA23" i="89"/>
  <c r="AA34" i="89"/>
  <c r="AA43" i="89"/>
  <c r="AA16" i="89"/>
  <c r="AA28" i="89"/>
  <c r="AA35" i="89"/>
  <c r="K31" i="173" l="1"/>
  <c r="K30" i="173"/>
  <c r="K29" i="173"/>
  <c r="K22" i="173"/>
  <c r="K26" i="173"/>
  <c r="K21" i="173"/>
  <c r="K25" i="173"/>
  <c r="K19" i="173"/>
  <c r="K27" i="173"/>
  <c r="K24" i="173"/>
  <c r="K28" i="173"/>
  <c r="K20" i="173"/>
  <c r="K17" i="173"/>
  <c r="K18" i="173"/>
  <c r="K16" i="173"/>
  <c r="K23" i="173"/>
  <c r="K15" i="173"/>
  <c r="I31" i="173"/>
  <c r="I30" i="173"/>
  <c r="I29" i="173"/>
  <c r="I22" i="173"/>
  <c r="I26" i="173"/>
  <c r="I21" i="173"/>
  <c r="I25" i="173"/>
  <c r="I19" i="173"/>
  <c r="I27" i="173"/>
  <c r="I24" i="173"/>
  <c r="I28" i="173"/>
  <c r="I20" i="173"/>
  <c r="I17" i="173"/>
  <c r="I18" i="173"/>
  <c r="I16" i="173"/>
  <c r="I23" i="173"/>
  <c r="I15" i="173"/>
  <c r="K18" i="172" l="1"/>
  <c r="K17" i="172"/>
  <c r="K16" i="172"/>
  <c r="K15" i="172"/>
  <c r="K14" i="172"/>
  <c r="K19" i="171"/>
  <c r="K18" i="171"/>
  <c r="K17" i="171"/>
  <c r="K16" i="171"/>
  <c r="K15" i="171"/>
  <c r="K14" i="171"/>
  <c r="K19" i="170"/>
  <c r="K18" i="170"/>
  <c r="K17" i="170"/>
  <c r="K16" i="170"/>
  <c r="K15" i="170"/>
  <c r="K14" i="170"/>
  <c r="K16" i="169"/>
  <c r="K15" i="169"/>
  <c r="K14" i="169"/>
  <c r="K19" i="168"/>
  <c r="K18" i="168"/>
  <c r="K17" i="168"/>
  <c r="K16" i="168"/>
  <c r="K15" i="168"/>
  <c r="K14" i="168"/>
  <c r="K16" i="167"/>
  <c r="K15" i="167"/>
  <c r="K14" i="167"/>
  <c r="K16" i="166"/>
  <c r="K15" i="166"/>
  <c r="K14" i="166"/>
  <c r="K17" i="165"/>
  <c r="K16" i="165"/>
  <c r="K15" i="165"/>
  <c r="K14" i="165"/>
  <c r="K17" i="164"/>
  <c r="K16" i="164"/>
  <c r="K15" i="164"/>
  <c r="K14" i="164"/>
  <c r="K17" i="163"/>
  <c r="K16" i="163"/>
  <c r="K15" i="163"/>
  <c r="K14" i="163"/>
  <c r="K17" i="162"/>
  <c r="K16" i="162"/>
  <c r="K15" i="162"/>
  <c r="K14" i="162"/>
  <c r="K21" i="161"/>
  <c r="K20" i="161"/>
  <c r="K19" i="161"/>
  <c r="K18" i="161"/>
  <c r="K17" i="161"/>
  <c r="K16" i="161"/>
  <c r="K15" i="161"/>
  <c r="K14" i="161"/>
  <c r="K21" i="160"/>
  <c r="K20" i="160"/>
  <c r="K19" i="160"/>
  <c r="K18" i="160"/>
  <c r="K17" i="160"/>
  <c r="K16" i="160"/>
  <c r="K15" i="160"/>
  <c r="K14" i="160"/>
  <c r="K23" i="159"/>
  <c r="K22" i="159"/>
  <c r="K21" i="159"/>
  <c r="K20" i="159"/>
  <c r="K19" i="159"/>
  <c r="K18" i="159"/>
  <c r="K17" i="159"/>
  <c r="K16" i="159"/>
  <c r="K15" i="159"/>
  <c r="K14" i="159"/>
  <c r="K21" i="158"/>
  <c r="K20" i="158"/>
  <c r="K18" i="158"/>
  <c r="K17" i="158"/>
  <c r="K16" i="158"/>
  <c r="K15" i="158"/>
  <c r="K14" i="158"/>
  <c r="K22" i="157"/>
  <c r="K21" i="157"/>
  <c r="K19" i="157"/>
  <c r="K18" i="157"/>
  <c r="K17" i="157"/>
  <c r="K16" i="157"/>
  <c r="K15" i="157"/>
  <c r="K14" i="157"/>
  <c r="K19" i="156"/>
  <c r="K18" i="156"/>
  <c r="K17" i="156"/>
  <c r="K16" i="156"/>
  <c r="K15" i="156"/>
  <c r="K14" i="156"/>
  <c r="K14" i="155"/>
  <c r="K15" i="155"/>
  <c r="K19" i="125" l="1"/>
  <c r="H19" i="125"/>
  <c r="G19" i="125"/>
  <c r="K18" i="125"/>
  <c r="I18" i="125"/>
  <c r="G18" i="125"/>
  <c r="K17" i="125"/>
  <c r="I17" i="125"/>
  <c r="G17" i="125"/>
  <c r="K16" i="125"/>
  <c r="I16" i="125"/>
  <c r="G16" i="125"/>
  <c r="K15" i="125"/>
  <c r="I15" i="125"/>
  <c r="G15" i="125"/>
  <c r="K14" i="125"/>
  <c r="I14" i="125"/>
  <c r="G14" i="125"/>
  <c r="K41" i="121"/>
  <c r="I41" i="121"/>
  <c r="K40" i="121"/>
  <c r="I40" i="121"/>
  <c r="K39" i="121"/>
  <c r="I39" i="121"/>
  <c r="K38" i="121"/>
  <c r="I38" i="121"/>
  <c r="K37" i="121"/>
  <c r="I37" i="121"/>
  <c r="K36" i="121"/>
  <c r="I36" i="121"/>
  <c r="K35" i="121"/>
  <c r="I35" i="121"/>
  <c r="K34" i="121"/>
  <c r="I34" i="121"/>
  <c r="K22" i="121"/>
  <c r="I22" i="121"/>
  <c r="K33" i="121"/>
  <c r="I33" i="121"/>
  <c r="K32" i="121"/>
  <c r="I32" i="121"/>
  <c r="K31" i="121"/>
  <c r="I31" i="121"/>
  <c r="K19" i="121"/>
  <c r="I19" i="121"/>
  <c r="K25" i="121"/>
  <c r="I25" i="121"/>
  <c r="K24" i="121"/>
  <c r="I24" i="121"/>
  <c r="K20" i="121"/>
  <c r="I20" i="121"/>
  <c r="K30" i="121"/>
  <c r="I30" i="121"/>
  <c r="K23" i="121"/>
  <c r="I23" i="121"/>
  <c r="K29" i="121"/>
  <c r="I29" i="121"/>
  <c r="K16" i="121"/>
  <c r="I16" i="121"/>
  <c r="K28" i="121"/>
  <c r="I28" i="121"/>
  <c r="K17" i="121"/>
  <c r="I17" i="121"/>
  <c r="K15" i="121"/>
  <c r="I15" i="121"/>
  <c r="K21" i="121"/>
  <c r="I21" i="121"/>
  <c r="K27" i="121"/>
  <c r="I27" i="121"/>
  <c r="K26" i="121"/>
  <c r="I26" i="121"/>
  <c r="K18" i="121"/>
  <c r="I18" i="121"/>
  <c r="K14" i="121"/>
  <c r="I14" i="121"/>
  <c r="K35" i="123"/>
  <c r="I35" i="123"/>
  <c r="G35" i="123"/>
  <c r="K34" i="123"/>
  <c r="I34" i="123"/>
  <c r="G34" i="123"/>
  <c r="K33" i="123"/>
  <c r="I33" i="123"/>
  <c r="G33" i="123"/>
  <c r="I21" i="123"/>
  <c r="I29" i="123"/>
  <c r="K16" i="123"/>
  <c r="I16" i="123"/>
  <c r="G16" i="123"/>
  <c r="K15" i="123"/>
  <c r="I15" i="123"/>
  <c r="G15" i="123"/>
  <c r="G32" i="123"/>
  <c r="G31" i="123"/>
  <c r="I30" i="123"/>
  <c r="K14" i="123"/>
  <c r="I14" i="123"/>
  <c r="G14" i="123"/>
  <c r="K48" i="119"/>
  <c r="I48" i="119"/>
  <c r="G48" i="119"/>
  <c r="K47" i="119"/>
  <c r="I47" i="119"/>
  <c r="G47" i="119"/>
  <c r="K46" i="119"/>
  <c r="I46" i="119"/>
  <c r="K45" i="119"/>
  <c r="I45" i="119"/>
  <c r="K44" i="119"/>
  <c r="I44" i="119"/>
  <c r="K43" i="119"/>
  <c r="I43" i="119"/>
  <c r="G43" i="119"/>
  <c r="K42" i="119"/>
  <c r="I42" i="119"/>
  <c r="G42" i="119"/>
  <c r="K31" i="119"/>
  <c r="I31" i="119"/>
  <c r="G31" i="119"/>
  <c r="K29" i="119"/>
  <c r="I29" i="119"/>
  <c r="G29" i="119"/>
  <c r="K41" i="119"/>
  <c r="I41" i="119"/>
  <c r="G41" i="119"/>
  <c r="K37" i="119"/>
  <c r="I37" i="119"/>
  <c r="G37" i="119"/>
  <c r="K34" i="119"/>
  <c r="I34" i="119"/>
  <c r="G34" i="119"/>
  <c r="K20" i="119"/>
  <c r="I20" i="119"/>
  <c r="G20" i="119"/>
  <c r="K35" i="119"/>
  <c r="I35" i="119"/>
  <c r="G35" i="119"/>
  <c r="K39" i="119"/>
  <c r="I39" i="119"/>
  <c r="G39" i="119"/>
  <c r="K30" i="119"/>
  <c r="I30" i="119"/>
  <c r="G30" i="119"/>
  <c r="K26" i="119"/>
  <c r="I26" i="119"/>
  <c r="G26" i="119"/>
  <c r="K38" i="119"/>
  <c r="I38" i="119"/>
  <c r="G38" i="119"/>
  <c r="K25" i="119"/>
  <c r="I25" i="119"/>
  <c r="G25" i="119"/>
  <c r="K21" i="119"/>
  <c r="I21" i="119"/>
  <c r="G21" i="119"/>
  <c r="K40" i="119"/>
  <c r="I40" i="119"/>
  <c r="G40" i="119"/>
  <c r="K28" i="119"/>
  <c r="I28" i="119"/>
  <c r="G28" i="119"/>
  <c r="K27" i="119"/>
  <c r="I27" i="119"/>
  <c r="G27" i="119"/>
  <c r="K32" i="119"/>
  <c r="I32" i="119"/>
  <c r="G32" i="119"/>
  <c r="K36" i="119"/>
  <c r="I36" i="119"/>
  <c r="G36" i="119"/>
  <c r="K33" i="119"/>
  <c r="I33" i="119"/>
  <c r="G33" i="119"/>
  <c r="K24" i="119"/>
  <c r="I24" i="119"/>
  <c r="K22" i="119"/>
  <c r="I22" i="119"/>
  <c r="G22" i="119"/>
  <c r="K17" i="119"/>
  <c r="I17" i="119"/>
  <c r="G17" i="119"/>
  <c r="Z16" i="118"/>
  <c r="X16" i="118"/>
  <c r="Y16" i="118" s="1"/>
  <c r="V16" i="118"/>
  <c r="T16" i="118"/>
  <c r="U16" i="118" s="1"/>
  <c r="R16" i="118"/>
  <c r="P16" i="118"/>
  <c r="Q16" i="118" s="1"/>
  <c r="K16" i="118"/>
  <c r="I16" i="118"/>
  <c r="G16" i="118"/>
  <c r="E16" i="118"/>
  <c r="Z15" i="118"/>
  <c r="X15" i="118"/>
  <c r="Y15" i="118" s="1"/>
  <c r="V15" i="118"/>
  <c r="T15" i="118"/>
  <c r="U15" i="118" s="1"/>
  <c r="R15" i="118"/>
  <c r="P15" i="118"/>
  <c r="Q15" i="118" s="1"/>
  <c r="K15" i="118"/>
  <c r="I15" i="118"/>
  <c r="G15" i="118"/>
  <c r="E15" i="118"/>
  <c r="Z14" i="118"/>
  <c r="X14" i="118"/>
  <c r="Y14" i="118" s="1"/>
  <c r="V14" i="118"/>
  <c r="T14" i="118"/>
  <c r="U14" i="118" s="1"/>
  <c r="R14" i="118"/>
  <c r="P14" i="118"/>
  <c r="Q14" i="118" s="1"/>
  <c r="K14" i="118"/>
  <c r="I14" i="118"/>
  <c r="G14" i="118"/>
  <c r="E14" i="118"/>
  <c r="K20" i="117"/>
  <c r="I20" i="117"/>
  <c r="G20" i="117"/>
  <c r="K19" i="117"/>
  <c r="I19" i="117"/>
  <c r="G19" i="117"/>
  <c r="K18" i="117"/>
  <c r="I18" i="117"/>
  <c r="G18" i="117"/>
  <c r="K17" i="117"/>
  <c r="I17" i="117"/>
  <c r="G17" i="117"/>
  <c r="K16" i="117"/>
  <c r="I16" i="117"/>
  <c r="G16" i="117"/>
  <c r="K15" i="117"/>
  <c r="I15" i="117"/>
  <c r="G15" i="117"/>
  <c r="K14" i="117"/>
  <c r="I14" i="117"/>
  <c r="G14" i="117"/>
  <c r="K20" i="116"/>
  <c r="I20" i="116"/>
  <c r="G20" i="116"/>
  <c r="K19" i="116"/>
  <c r="I19" i="116"/>
  <c r="G19" i="116"/>
  <c r="K18" i="116"/>
  <c r="I18" i="116"/>
  <c r="G18" i="116"/>
  <c r="K17" i="116"/>
  <c r="I17" i="116"/>
  <c r="G17" i="116"/>
  <c r="K16" i="116"/>
  <c r="I16" i="116"/>
  <c r="G16" i="116"/>
  <c r="K15" i="116"/>
  <c r="I15" i="116"/>
  <c r="G15" i="116"/>
  <c r="K14" i="116"/>
  <c r="I14" i="116"/>
  <c r="G14" i="116"/>
  <c r="K20" i="115"/>
  <c r="I20" i="115"/>
  <c r="G20" i="115"/>
  <c r="K19" i="115"/>
  <c r="I19" i="115"/>
  <c r="G19" i="115"/>
  <c r="K18" i="115"/>
  <c r="I18" i="115"/>
  <c r="G18" i="115"/>
  <c r="K17" i="115"/>
  <c r="I17" i="115"/>
  <c r="G17" i="115"/>
  <c r="K16" i="115"/>
  <c r="I16" i="115"/>
  <c r="G16" i="115"/>
  <c r="K15" i="115"/>
  <c r="I15" i="115"/>
  <c r="G15" i="115"/>
  <c r="K14" i="115"/>
  <c r="I14" i="115"/>
  <c r="G14" i="115"/>
  <c r="K20" i="114"/>
  <c r="I20" i="114"/>
  <c r="G20" i="114"/>
  <c r="K19" i="114"/>
  <c r="I19" i="114"/>
  <c r="G19" i="114"/>
  <c r="K18" i="114"/>
  <c r="I18" i="114"/>
  <c r="G18" i="114"/>
  <c r="K17" i="114"/>
  <c r="I17" i="114"/>
  <c r="G17" i="114"/>
  <c r="K16" i="114"/>
  <c r="I16" i="114"/>
  <c r="G16" i="114"/>
  <c r="K15" i="114"/>
  <c r="I15" i="114"/>
  <c r="G15" i="114"/>
  <c r="K14" i="114"/>
  <c r="I14" i="114"/>
  <c r="G14" i="114"/>
  <c r="K20" i="113"/>
  <c r="I20" i="113"/>
  <c r="G20" i="113"/>
  <c r="K19" i="113"/>
  <c r="I19" i="113"/>
  <c r="G19" i="113"/>
  <c r="K18" i="113"/>
  <c r="I18" i="113"/>
  <c r="G18" i="113"/>
  <c r="K17" i="113"/>
  <c r="I17" i="113"/>
  <c r="G17" i="113"/>
  <c r="K16" i="113"/>
  <c r="I16" i="113"/>
  <c r="G16" i="113"/>
  <c r="K15" i="113"/>
  <c r="I15" i="113"/>
  <c r="G15" i="113"/>
  <c r="K14" i="113"/>
  <c r="I14" i="113"/>
  <c r="G14" i="113"/>
  <c r="K16" i="112"/>
  <c r="I16" i="112"/>
  <c r="K15" i="112"/>
  <c r="I15" i="112"/>
  <c r="K14" i="112"/>
  <c r="I14" i="112"/>
  <c r="K24" i="109"/>
  <c r="I24" i="109"/>
  <c r="K23" i="109"/>
  <c r="I23" i="109"/>
  <c r="K22" i="109"/>
  <c r="I22" i="109"/>
  <c r="K21" i="109"/>
  <c r="I21" i="109"/>
  <c r="K20" i="109"/>
  <c r="I20" i="109"/>
  <c r="K19" i="109"/>
  <c r="I19" i="109"/>
  <c r="K17" i="109"/>
  <c r="I17" i="109"/>
  <c r="K18" i="109"/>
  <c r="I18" i="109"/>
  <c r="K15" i="109"/>
  <c r="I15" i="109"/>
  <c r="K16" i="109"/>
  <c r="I16" i="109"/>
  <c r="K14" i="109"/>
  <c r="I14" i="109"/>
  <c r="K16" i="111"/>
  <c r="I16" i="111"/>
  <c r="G16" i="111"/>
  <c r="E16" i="111"/>
  <c r="K15" i="111"/>
  <c r="I15" i="111"/>
  <c r="G15" i="111"/>
  <c r="E15" i="111"/>
  <c r="K14" i="111"/>
  <c r="I14" i="111"/>
  <c r="G14" i="111"/>
  <c r="E14" i="111"/>
  <c r="K23" i="108"/>
  <c r="I23" i="108"/>
  <c r="K22" i="108"/>
  <c r="I22" i="108"/>
  <c r="K21" i="108"/>
  <c r="I21" i="108"/>
  <c r="I20" i="108"/>
  <c r="I19" i="108"/>
  <c r="I18" i="108"/>
  <c r="I17" i="108"/>
  <c r="K14" i="108"/>
  <c r="I14" i="108"/>
  <c r="K14" i="106"/>
  <c r="I14" i="106"/>
  <c r="K51" i="105"/>
  <c r="I51" i="105"/>
  <c r="G51" i="105"/>
  <c r="K50" i="105"/>
  <c r="I50" i="105"/>
  <c r="G50" i="105"/>
  <c r="K49" i="105"/>
  <c r="I49" i="105"/>
  <c r="G49" i="105"/>
  <c r="K40" i="105"/>
  <c r="I40" i="105"/>
  <c r="G40" i="105"/>
  <c r="K48" i="105"/>
  <c r="I48" i="105"/>
  <c r="G48" i="105"/>
  <c r="K23" i="105"/>
  <c r="I23" i="105"/>
  <c r="G23" i="105"/>
  <c r="K47" i="105"/>
  <c r="I47" i="105"/>
  <c r="G47" i="105"/>
  <c r="K41" i="105"/>
  <c r="I41" i="105"/>
  <c r="G41" i="105"/>
  <c r="K24" i="105"/>
  <c r="I24" i="105"/>
  <c r="G24" i="105"/>
  <c r="K46" i="105"/>
  <c r="I46" i="105"/>
  <c r="G46" i="105"/>
  <c r="K45" i="105"/>
  <c r="I45" i="105"/>
  <c r="G45" i="105"/>
  <c r="K44" i="105"/>
  <c r="I44" i="105"/>
  <c r="G44" i="105"/>
  <c r="K30" i="105"/>
  <c r="I30" i="105"/>
  <c r="G30" i="105"/>
  <c r="K34" i="105"/>
  <c r="I34" i="105"/>
  <c r="G34" i="105"/>
  <c r="K31" i="105"/>
  <c r="I31" i="105"/>
  <c r="G31" i="105"/>
  <c r="K26" i="105"/>
  <c r="I26" i="105"/>
  <c r="G26" i="105"/>
  <c r="K43" i="105"/>
  <c r="I43" i="105"/>
  <c r="G43" i="105"/>
  <c r="K42" i="105"/>
  <c r="I42" i="105"/>
  <c r="G42" i="105"/>
  <c r="K38" i="105"/>
  <c r="I38" i="105"/>
  <c r="G38" i="105"/>
  <c r="K28" i="105"/>
  <c r="I28" i="105"/>
  <c r="G28" i="105"/>
  <c r="K39" i="105"/>
  <c r="I39" i="105"/>
  <c r="G39" i="105"/>
  <c r="K37" i="105"/>
  <c r="I37" i="105"/>
  <c r="G37" i="105"/>
  <c r="K35" i="105"/>
  <c r="I35" i="105"/>
  <c r="G35" i="105"/>
  <c r="K20" i="105"/>
  <c r="I20" i="105"/>
  <c r="G20" i="105"/>
  <c r="K36" i="105"/>
  <c r="I36" i="105"/>
  <c r="G36" i="105"/>
  <c r="K21" i="105"/>
  <c r="I21" i="105"/>
  <c r="G21" i="105"/>
  <c r="K27" i="105"/>
  <c r="I27" i="105"/>
  <c r="G27" i="105"/>
  <c r="K18" i="105"/>
  <c r="I18" i="105"/>
  <c r="G18" i="105"/>
  <c r="K19" i="105"/>
  <c r="I19" i="105"/>
  <c r="G19" i="105"/>
  <c r="K29" i="105"/>
  <c r="I29" i="105"/>
  <c r="G29" i="105"/>
  <c r="K33" i="105"/>
  <c r="I33" i="105"/>
  <c r="G33" i="105"/>
  <c r="K32" i="105"/>
  <c r="I32" i="105"/>
  <c r="G32" i="105"/>
  <c r="K22" i="105"/>
  <c r="I22" i="105"/>
  <c r="G22" i="105"/>
  <c r="K25" i="105"/>
  <c r="I25" i="105"/>
  <c r="G25" i="105"/>
  <c r="K16" i="105"/>
  <c r="I16" i="105"/>
  <c r="G16" i="105"/>
  <c r="K17" i="105"/>
  <c r="I17" i="105"/>
  <c r="G17" i="105"/>
  <c r="K15" i="105"/>
  <c r="I15" i="105"/>
  <c r="G15" i="105"/>
  <c r="K14" i="105"/>
  <c r="I14" i="105"/>
  <c r="G14" i="105"/>
  <c r="Z19" i="103"/>
  <c r="X19" i="103"/>
  <c r="Y19" i="103" s="1"/>
  <c r="V19" i="103"/>
  <c r="T19" i="103"/>
  <c r="U19" i="103" s="1"/>
  <c r="R19" i="103"/>
  <c r="P19" i="103"/>
  <c r="Q19" i="103" s="1"/>
  <c r="N19" i="103"/>
  <c r="L19" i="103"/>
  <c r="M19" i="103" s="1"/>
  <c r="K19" i="103"/>
  <c r="I19" i="103"/>
  <c r="G19" i="103"/>
  <c r="E19" i="103"/>
  <c r="C19" i="103"/>
  <c r="Z18" i="103"/>
  <c r="X18" i="103"/>
  <c r="Y18" i="103" s="1"/>
  <c r="V18" i="103"/>
  <c r="T18" i="103"/>
  <c r="U18" i="103" s="1"/>
  <c r="R18" i="103"/>
  <c r="P18" i="103"/>
  <c r="Q18" i="103" s="1"/>
  <c r="N18" i="103"/>
  <c r="M18" i="103"/>
  <c r="L18" i="103"/>
  <c r="K18" i="103"/>
  <c r="I18" i="103"/>
  <c r="G18" i="103"/>
  <c r="E18" i="103"/>
  <c r="C18" i="103"/>
  <c r="Z17" i="103"/>
  <c r="X17" i="103"/>
  <c r="Y17" i="103" s="1"/>
  <c r="V17" i="103"/>
  <c r="U17" i="103"/>
  <c r="T17" i="103"/>
  <c r="R17" i="103"/>
  <c r="Q17" i="103"/>
  <c r="P17" i="103"/>
  <c r="N17" i="103"/>
  <c r="L17" i="103"/>
  <c r="M17" i="103" s="1"/>
  <c r="K17" i="103"/>
  <c r="I17" i="103"/>
  <c r="G17" i="103"/>
  <c r="E17" i="103"/>
  <c r="C17" i="103"/>
  <c r="Z16" i="103"/>
  <c r="X16" i="103"/>
  <c r="Y16" i="103" s="1"/>
  <c r="V16" i="103"/>
  <c r="T16" i="103"/>
  <c r="U16" i="103" s="1"/>
  <c r="R16" i="103"/>
  <c r="P16" i="103"/>
  <c r="Q16" i="103" s="1"/>
  <c r="N16" i="103"/>
  <c r="L16" i="103"/>
  <c r="M16" i="103" s="1"/>
  <c r="K16" i="103"/>
  <c r="I16" i="103"/>
  <c r="G16" i="103"/>
  <c r="E16" i="103"/>
  <c r="C16" i="103"/>
  <c r="Z15" i="103"/>
  <c r="X15" i="103"/>
  <c r="Y15" i="103" s="1"/>
  <c r="V15" i="103"/>
  <c r="T15" i="103"/>
  <c r="U15" i="103" s="1"/>
  <c r="R15" i="103"/>
  <c r="P15" i="103"/>
  <c r="Q15" i="103" s="1"/>
  <c r="N15" i="103"/>
  <c r="L15" i="103"/>
  <c r="M15" i="103" s="1"/>
  <c r="K15" i="103"/>
  <c r="I15" i="103"/>
  <c r="G15" i="103"/>
  <c r="E15" i="103"/>
  <c r="C15" i="103"/>
  <c r="Z14" i="103"/>
  <c r="X14" i="103"/>
  <c r="Y14" i="103" s="1"/>
  <c r="V14" i="103"/>
  <c r="T14" i="103"/>
  <c r="U14" i="103" s="1"/>
  <c r="R14" i="103"/>
  <c r="P14" i="103"/>
  <c r="Q14" i="103" s="1"/>
  <c r="N14" i="103"/>
  <c r="L14" i="103"/>
  <c r="M14" i="103" s="1"/>
  <c r="K14" i="103"/>
  <c r="I14" i="103"/>
  <c r="G14" i="103"/>
  <c r="E14" i="103"/>
  <c r="C14" i="103"/>
  <c r="Z16" i="102"/>
  <c r="X16" i="102"/>
  <c r="Y16" i="102" s="1"/>
  <c r="V16" i="102"/>
  <c r="T16" i="102"/>
  <c r="U16" i="102" s="1"/>
  <c r="R16" i="102"/>
  <c r="P16" i="102"/>
  <c r="Q16" i="102" s="1"/>
  <c r="N16" i="102"/>
  <c r="L16" i="102"/>
  <c r="M16" i="102" s="1"/>
  <c r="K16" i="102"/>
  <c r="I16" i="102"/>
  <c r="G16" i="102"/>
  <c r="E16" i="102"/>
  <c r="C16" i="102"/>
  <c r="Z15" i="102"/>
  <c r="X15" i="102"/>
  <c r="Y15" i="102" s="1"/>
  <c r="V15" i="102"/>
  <c r="T15" i="102"/>
  <c r="U15" i="102" s="1"/>
  <c r="R15" i="102"/>
  <c r="P15" i="102"/>
  <c r="Q15" i="102" s="1"/>
  <c r="N15" i="102"/>
  <c r="L15" i="102"/>
  <c r="M15" i="102" s="1"/>
  <c r="K15" i="102"/>
  <c r="I15" i="102"/>
  <c r="G15" i="102"/>
  <c r="E15" i="102"/>
  <c r="C15" i="102"/>
  <c r="Z14" i="102"/>
  <c r="X14" i="102"/>
  <c r="Y14" i="102" s="1"/>
  <c r="V14" i="102"/>
  <c r="T14" i="102"/>
  <c r="U14" i="102" s="1"/>
  <c r="R14" i="102"/>
  <c r="P14" i="102"/>
  <c r="Q14" i="102" s="1"/>
  <c r="N14" i="102"/>
  <c r="L14" i="102"/>
  <c r="M14" i="102" s="1"/>
  <c r="K14" i="102"/>
  <c r="I14" i="102"/>
  <c r="G14" i="102"/>
  <c r="E14" i="102"/>
  <c r="C14" i="102"/>
  <c r="K18" i="97"/>
  <c r="I18" i="97"/>
  <c r="G18" i="97"/>
  <c r="K17" i="97"/>
  <c r="I17" i="97"/>
  <c r="G17" i="97"/>
  <c r="K16" i="97"/>
  <c r="I16" i="97"/>
  <c r="G16" i="97"/>
  <c r="K15" i="97"/>
  <c r="I15" i="97"/>
  <c r="G15" i="97"/>
  <c r="K14" i="97"/>
  <c r="I14" i="97"/>
  <c r="G14" i="97"/>
  <c r="K16" i="96"/>
  <c r="I16" i="96"/>
  <c r="G16" i="96"/>
  <c r="K15" i="96"/>
  <c r="I15" i="96"/>
  <c r="G15" i="96"/>
  <c r="K14" i="96"/>
  <c r="I14" i="96"/>
  <c r="G14" i="96"/>
  <c r="K16" i="95"/>
  <c r="I16" i="95"/>
  <c r="G16" i="95"/>
  <c r="K15" i="95"/>
  <c r="I15" i="95"/>
  <c r="G15" i="95"/>
  <c r="K14" i="95"/>
  <c r="I14" i="95"/>
  <c r="G14" i="95"/>
  <c r="K16" i="94"/>
  <c r="I16" i="94"/>
  <c r="G16" i="94"/>
  <c r="K15" i="94"/>
  <c r="I15" i="94"/>
  <c r="G15" i="94"/>
  <c r="K14" i="94"/>
  <c r="I14" i="94"/>
  <c r="G14" i="94"/>
  <c r="K16" i="93"/>
  <c r="I16" i="93"/>
  <c r="G16" i="93"/>
  <c r="K15" i="93"/>
  <c r="I15" i="93"/>
  <c r="G15" i="93"/>
  <c r="K14" i="93"/>
  <c r="I14" i="93"/>
  <c r="G14" i="93"/>
  <c r="K16" i="91"/>
  <c r="I16" i="91"/>
  <c r="G16" i="91"/>
  <c r="K15" i="91"/>
  <c r="I15" i="91"/>
  <c r="G15" i="91"/>
  <c r="K14" i="91"/>
  <c r="I14" i="91"/>
  <c r="G14" i="91"/>
  <c r="K16" i="90"/>
  <c r="I16" i="90"/>
  <c r="G16" i="90"/>
  <c r="K15" i="90"/>
  <c r="I15" i="90"/>
  <c r="G15" i="90"/>
  <c r="K14" i="90"/>
  <c r="I14" i="90"/>
  <c r="G14" i="90"/>
  <c r="K50" i="89"/>
  <c r="I50" i="89"/>
  <c r="G50" i="89"/>
  <c r="K48" i="89"/>
  <c r="I48" i="89"/>
  <c r="G48" i="89"/>
  <c r="K47" i="89"/>
  <c r="I47" i="89"/>
  <c r="G47" i="89"/>
  <c r="K46" i="89"/>
  <c r="I46" i="89"/>
  <c r="G46" i="89"/>
  <c r="K38" i="89"/>
  <c r="I38" i="89"/>
  <c r="G38" i="89"/>
  <c r="K45" i="89"/>
  <c r="I45" i="89"/>
  <c r="G45" i="89"/>
  <c r="K41" i="89"/>
  <c r="I41" i="89"/>
  <c r="G41" i="89"/>
  <c r="K37" i="89"/>
  <c r="I37" i="89"/>
  <c r="G37" i="89"/>
  <c r="K40" i="89"/>
  <c r="I40" i="89"/>
  <c r="G40" i="89"/>
  <c r="K42" i="89"/>
  <c r="I42" i="89"/>
  <c r="G42" i="89"/>
  <c r="K44" i="89"/>
  <c r="I44" i="89"/>
  <c r="G44" i="89"/>
  <c r="K39" i="89"/>
  <c r="I39" i="89"/>
  <c r="G39" i="89"/>
  <c r="K32" i="89"/>
  <c r="I32" i="89"/>
  <c r="G32" i="89"/>
  <c r="K22" i="89"/>
  <c r="I22" i="89"/>
  <c r="G22" i="89"/>
  <c r="K18" i="89"/>
  <c r="I18" i="89"/>
  <c r="G18" i="89"/>
  <c r="K43" i="89"/>
  <c r="I43" i="89"/>
  <c r="K30" i="89"/>
  <c r="I30" i="89"/>
  <c r="G30" i="89"/>
  <c r="K33" i="89"/>
  <c r="I33" i="89"/>
  <c r="G33" i="89"/>
  <c r="K16" i="89"/>
  <c r="I16" i="89"/>
  <c r="G16" i="89"/>
  <c r="K24" i="89"/>
  <c r="I24" i="89"/>
  <c r="G24" i="89"/>
  <c r="K21" i="89"/>
  <c r="I21" i="89"/>
  <c r="G21" i="89"/>
  <c r="K20" i="89"/>
  <c r="I20" i="89"/>
  <c r="G20" i="89"/>
  <c r="K26" i="89"/>
  <c r="I26" i="89"/>
  <c r="G26" i="89"/>
  <c r="K25" i="89"/>
  <c r="I25" i="89"/>
  <c r="G25" i="89"/>
  <c r="K31" i="89"/>
  <c r="I31" i="89"/>
  <c r="G31" i="89"/>
  <c r="K19" i="89"/>
  <c r="I19" i="89"/>
  <c r="G19" i="89"/>
  <c r="K34" i="89"/>
  <c r="I34" i="89"/>
  <c r="G34" i="89"/>
  <c r="K36" i="89"/>
  <c r="I36" i="89"/>
  <c r="G36" i="89"/>
  <c r="K27" i="89"/>
  <c r="I27" i="89"/>
  <c r="G27" i="89"/>
  <c r="K35" i="89"/>
  <c r="I35" i="89"/>
  <c r="G35" i="89"/>
  <c r="K17" i="89"/>
  <c r="I17" i="89"/>
  <c r="G17" i="89"/>
  <c r="K28" i="89"/>
  <c r="I28" i="89"/>
  <c r="G28" i="89"/>
  <c r="K23" i="89"/>
  <c r="I23" i="89"/>
  <c r="G23" i="89"/>
  <c r="K15" i="89"/>
  <c r="I15" i="89"/>
  <c r="G15" i="89"/>
  <c r="K14" i="89"/>
  <c r="I14" i="89"/>
  <c r="G14" i="89"/>
  <c r="K21" i="134"/>
  <c r="K29" i="134"/>
  <c r="I29" i="134"/>
  <c r="K23" i="134"/>
  <c r="I23" i="134"/>
  <c r="K20" i="134"/>
  <c r="I20" i="134"/>
  <c r="K25" i="134"/>
  <c r="I25" i="134"/>
  <c r="K17" i="134"/>
  <c r="I17" i="134"/>
  <c r="K31" i="134"/>
  <c r="I31" i="134"/>
  <c r="K22" i="134"/>
  <c r="I22" i="134"/>
  <c r="K30" i="134"/>
  <c r="I30" i="134"/>
  <c r="K18" i="134"/>
  <c r="I18" i="134"/>
  <c r="K24" i="134"/>
  <c r="I24" i="134"/>
  <c r="K19" i="134"/>
  <c r="I19" i="134"/>
  <c r="K28" i="134"/>
  <c r="I28" i="134"/>
  <c r="K16" i="134"/>
  <c r="I16" i="134"/>
  <c r="K26" i="134"/>
  <c r="I26" i="134"/>
  <c r="K15" i="134"/>
  <c r="I15" i="134"/>
  <c r="K14" i="134"/>
  <c r="I14" i="134"/>
  <c r="K22" i="133"/>
  <c r="I22" i="133"/>
  <c r="K21" i="133"/>
  <c r="I21" i="133"/>
  <c r="K20" i="133"/>
  <c r="H20" i="133"/>
  <c r="K19" i="133"/>
  <c r="H19" i="133"/>
  <c r="K18" i="133"/>
  <c r="I18" i="133"/>
  <c r="K17" i="133"/>
  <c r="I17" i="133"/>
  <c r="K16" i="133"/>
  <c r="I16" i="133"/>
  <c r="K15" i="133"/>
  <c r="I15" i="133"/>
  <c r="K14" i="133"/>
  <c r="I14" i="133"/>
  <c r="K16" i="132"/>
  <c r="I16" i="132"/>
  <c r="K15" i="132"/>
  <c r="I15" i="132"/>
  <c r="K14" i="132"/>
  <c r="I14" i="132"/>
  <c r="Z17" i="76"/>
  <c r="X17" i="76"/>
  <c r="Y17" i="76" s="1"/>
  <c r="V17" i="76"/>
  <c r="T17" i="76"/>
  <c r="U17" i="76" s="1"/>
  <c r="R17" i="76"/>
  <c r="P17" i="76"/>
  <c r="Q17" i="76" s="1"/>
  <c r="N17" i="76"/>
  <c r="L17" i="76"/>
  <c r="M17" i="76" s="1"/>
  <c r="K17" i="76"/>
  <c r="I17" i="76"/>
  <c r="G17" i="76"/>
  <c r="E17" i="76"/>
  <c r="C17" i="76"/>
  <c r="Z16" i="76"/>
  <c r="X16" i="76"/>
  <c r="Y16" i="76" s="1"/>
  <c r="V16" i="76"/>
  <c r="T16" i="76"/>
  <c r="U16" i="76" s="1"/>
  <c r="R16" i="76"/>
  <c r="P16" i="76"/>
  <c r="Q16" i="76" s="1"/>
  <c r="N16" i="76"/>
  <c r="L16" i="76"/>
  <c r="M16" i="76" s="1"/>
  <c r="K16" i="76"/>
  <c r="I16" i="76"/>
  <c r="G16" i="76"/>
  <c r="E16" i="76"/>
  <c r="C16" i="76"/>
  <c r="Z15" i="76"/>
  <c r="X15" i="76"/>
  <c r="Y15" i="76" s="1"/>
  <c r="V15" i="76"/>
  <c r="T15" i="76"/>
  <c r="U15" i="76" s="1"/>
  <c r="R15" i="76"/>
  <c r="P15" i="76"/>
  <c r="Q15" i="76" s="1"/>
  <c r="N15" i="76"/>
  <c r="L15" i="76"/>
  <c r="M15" i="76" s="1"/>
  <c r="K15" i="76"/>
  <c r="I15" i="76"/>
  <c r="G15" i="76"/>
  <c r="E15" i="76"/>
  <c r="C15" i="76"/>
  <c r="K14" i="76"/>
  <c r="H14" i="76"/>
  <c r="Z14" i="76" s="1"/>
  <c r="F14" i="76"/>
  <c r="V14" i="76" s="1"/>
  <c r="D14" i="76"/>
  <c r="R14" i="76" s="1"/>
  <c r="B14" i="76"/>
  <c r="N14" i="76" s="1"/>
  <c r="K53" i="75"/>
  <c r="I53" i="75"/>
  <c r="G53" i="75"/>
  <c r="K52" i="75"/>
  <c r="I52" i="75"/>
  <c r="G52" i="75"/>
  <c r="K51" i="75"/>
  <c r="I51" i="75"/>
  <c r="K50" i="75"/>
  <c r="I50" i="75"/>
  <c r="G50" i="75"/>
  <c r="K49" i="75"/>
  <c r="I49" i="75"/>
  <c r="K48" i="75"/>
  <c r="I48" i="75"/>
  <c r="G48" i="75"/>
  <c r="K44" i="75"/>
  <c r="I44" i="75"/>
  <c r="G44" i="75"/>
  <c r="K42" i="75"/>
  <c r="I42" i="75"/>
  <c r="K36" i="75"/>
  <c r="I36" i="75"/>
  <c r="K46" i="75"/>
  <c r="I46" i="75"/>
  <c r="G46" i="75"/>
  <c r="K37" i="75"/>
  <c r="I37" i="75"/>
  <c r="G37" i="75"/>
  <c r="K47" i="75"/>
  <c r="I47" i="75"/>
  <c r="G47" i="75"/>
  <c r="K45" i="75"/>
  <c r="I45" i="75"/>
  <c r="G45" i="75"/>
  <c r="K40" i="75"/>
  <c r="I40" i="75"/>
  <c r="K35" i="75"/>
  <c r="I35" i="75"/>
  <c r="G35" i="75"/>
  <c r="K39" i="75"/>
  <c r="I39" i="75"/>
  <c r="K43" i="75"/>
  <c r="I43" i="75"/>
  <c r="G43" i="75"/>
  <c r="K33" i="75"/>
  <c r="I33" i="75"/>
  <c r="G33" i="75"/>
  <c r="K38" i="75"/>
  <c r="I38" i="75"/>
  <c r="G38" i="75"/>
  <c r="K28" i="75"/>
  <c r="I28" i="75"/>
  <c r="G28" i="75"/>
  <c r="K32" i="75"/>
  <c r="I32" i="75"/>
  <c r="G32" i="75"/>
  <c r="K17" i="75"/>
  <c r="I17" i="75"/>
  <c r="G17" i="75"/>
  <c r="K26" i="75"/>
  <c r="I26" i="75"/>
  <c r="G26" i="75"/>
  <c r="K30" i="75"/>
  <c r="I30" i="75"/>
  <c r="G30" i="75"/>
  <c r="K29" i="75"/>
  <c r="I29" i="75"/>
  <c r="G29" i="75"/>
  <c r="K31" i="75"/>
  <c r="I31" i="75"/>
  <c r="G31" i="75"/>
  <c r="K34" i="75"/>
  <c r="I34" i="75"/>
  <c r="G34" i="75"/>
  <c r="K25" i="75"/>
  <c r="I25" i="75"/>
  <c r="G25" i="75"/>
  <c r="K27" i="75"/>
  <c r="I27" i="75"/>
  <c r="G27" i="75"/>
  <c r="K22" i="75"/>
  <c r="I22" i="75"/>
  <c r="G22" i="75"/>
  <c r="K21" i="75"/>
  <c r="I21" i="75"/>
  <c r="G21" i="75"/>
  <c r="I19" i="75"/>
  <c r="G19" i="75"/>
  <c r="I20" i="75"/>
  <c r="G20" i="75"/>
  <c r="K16" i="75"/>
  <c r="I16" i="75"/>
  <c r="G16" i="75"/>
  <c r="K23" i="75"/>
  <c r="I23" i="75"/>
  <c r="G23" i="75"/>
  <c r="K15" i="75"/>
  <c r="I15" i="75"/>
  <c r="G15" i="75"/>
  <c r="K14" i="75"/>
  <c r="I14" i="75"/>
  <c r="G14" i="75"/>
  <c r="Z16" i="74"/>
  <c r="X16" i="74"/>
  <c r="Y16" i="74" s="1"/>
  <c r="V16" i="74"/>
  <c r="T16" i="74"/>
  <c r="U16" i="74" s="1"/>
  <c r="R16" i="74"/>
  <c r="P16" i="74"/>
  <c r="Q16" i="74" s="1"/>
  <c r="N16" i="74"/>
  <c r="L16" i="74"/>
  <c r="M16" i="74" s="1"/>
  <c r="K16" i="74"/>
  <c r="I16" i="74"/>
  <c r="G16" i="74"/>
  <c r="E16" i="74"/>
  <c r="C16" i="74"/>
  <c r="Z15" i="74"/>
  <c r="X15" i="74"/>
  <c r="Y15" i="74" s="1"/>
  <c r="V15" i="74"/>
  <c r="U15" i="74"/>
  <c r="T15" i="74"/>
  <c r="R15" i="74"/>
  <c r="P15" i="74"/>
  <c r="Q15" i="74" s="1"/>
  <c r="N15" i="74"/>
  <c r="L15" i="74"/>
  <c r="M15" i="74" s="1"/>
  <c r="K15" i="74"/>
  <c r="I15" i="74"/>
  <c r="G15" i="74"/>
  <c r="E15" i="74"/>
  <c r="C15" i="74"/>
  <c r="Z14" i="74"/>
  <c r="X14" i="74"/>
  <c r="Y14" i="74" s="1"/>
  <c r="V14" i="74"/>
  <c r="T14" i="74"/>
  <c r="U14" i="74" s="1"/>
  <c r="R14" i="74"/>
  <c r="P14" i="74"/>
  <c r="Q14" i="74" s="1"/>
  <c r="N14" i="74"/>
  <c r="M14" i="74"/>
  <c r="L14" i="74"/>
  <c r="K14" i="74"/>
  <c r="I14" i="74"/>
  <c r="G14" i="74"/>
  <c r="E14" i="74"/>
  <c r="C14" i="74"/>
  <c r="Z27" i="73"/>
  <c r="X27" i="73"/>
  <c r="Y27" i="73" s="1"/>
  <c r="V27" i="73"/>
  <c r="T27" i="73"/>
  <c r="U27" i="73" s="1"/>
  <c r="R27" i="73"/>
  <c r="P27" i="73"/>
  <c r="Q27" i="73" s="1"/>
  <c r="N27" i="73"/>
  <c r="L27" i="73"/>
  <c r="M27" i="73" s="1"/>
  <c r="K27" i="73"/>
  <c r="I27" i="73"/>
  <c r="G27" i="73"/>
  <c r="E27" i="73"/>
  <c r="C27" i="73"/>
  <c r="Z26" i="73"/>
  <c r="X26" i="73"/>
  <c r="Y26" i="73" s="1"/>
  <c r="V26" i="73"/>
  <c r="T26" i="73"/>
  <c r="U26" i="73" s="1"/>
  <c r="R26" i="73"/>
  <c r="P26" i="73"/>
  <c r="Q26" i="73" s="1"/>
  <c r="N26" i="73"/>
  <c r="L26" i="73"/>
  <c r="M26" i="73" s="1"/>
  <c r="K26" i="73"/>
  <c r="I26" i="73"/>
  <c r="G26" i="73"/>
  <c r="E26" i="73"/>
  <c r="C26" i="73"/>
  <c r="X25" i="73"/>
  <c r="Y25" i="73" s="1"/>
  <c r="V25" i="73"/>
  <c r="T25" i="73"/>
  <c r="U25" i="73" s="1"/>
  <c r="R25" i="73"/>
  <c r="P25" i="73"/>
  <c r="Q25" i="73" s="1"/>
  <c r="N25" i="73"/>
  <c r="L25" i="73"/>
  <c r="M25" i="73" s="1"/>
  <c r="K25" i="73"/>
  <c r="I25" i="73"/>
  <c r="G25" i="73"/>
  <c r="E25" i="73"/>
  <c r="C25" i="73"/>
  <c r="Z24" i="73"/>
  <c r="X24" i="73"/>
  <c r="Y24" i="73" s="1"/>
  <c r="V24" i="73"/>
  <c r="T24" i="73"/>
  <c r="U24" i="73" s="1"/>
  <c r="R24" i="73"/>
  <c r="P24" i="73"/>
  <c r="Q24" i="73" s="1"/>
  <c r="N24" i="73"/>
  <c r="L24" i="73"/>
  <c r="M24" i="73" s="1"/>
  <c r="K24" i="73"/>
  <c r="I24" i="73"/>
  <c r="G24" i="73"/>
  <c r="E24" i="73"/>
  <c r="C24" i="73"/>
  <c r="Z23" i="73"/>
  <c r="X23" i="73"/>
  <c r="Y23" i="73" s="1"/>
  <c r="V23" i="73"/>
  <c r="T23" i="73"/>
  <c r="U23" i="73" s="1"/>
  <c r="R23" i="73"/>
  <c r="P23" i="73"/>
  <c r="Q23" i="73" s="1"/>
  <c r="N23" i="73"/>
  <c r="L23" i="73"/>
  <c r="M23" i="73" s="1"/>
  <c r="K23" i="73"/>
  <c r="I23" i="73"/>
  <c r="G23" i="73"/>
  <c r="E23" i="73"/>
  <c r="C23" i="73"/>
  <c r="Z22" i="73"/>
  <c r="X22" i="73"/>
  <c r="Y22" i="73" s="1"/>
  <c r="V22" i="73"/>
  <c r="T22" i="73"/>
  <c r="U22" i="73" s="1"/>
  <c r="R22" i="73"/>
  <c r="P22" i="73"/>
  <c r="Q22" i="73" s="1"/>
  <c r="N22" i="73"/>
  <c r="L22" i="73"/>
  <c r="M22" i="73" s="1"/>
  <c r="K22" i="73"/>
  <c r="I22" i="73"/>
  <c r="G22" i="73"/>
  <c r="E22" i="73"/>
  <c r="C22" i="73"/>
  <c r="Z21" i="73"/>
  <c r="X21" i="73"/>
  <c r="Y21" i="73" s="1"/>
  <c r="V21" i="73"/>
  <c r="T21" i="73"/>
  <c r="U21" i="73" s="1"/>
  <c r="R21" i="73"/>
  <c r="P21" i="73"/>
  <c r="Q21" i="73" s="1"/>
  <c r="N21" i="73"/>
  <c r="L21" i="73"/>
  <c r="M21" i="73" s="1"/>
  <c r="K21" i="73"/>
  <c r="I21" i="73"/>
  <c r="G21" i="73"/>
  <c r="E21" i="73"/>
  <c r="C21" i="73"/>
  <c r="Z20" i="73"/>
  <c r="X20" i="73"/>
  <c r="Y20" i="73" s="1"/>
  <c r="V20" i="73"/>
  <c r="T20" i="73"/>
  <c r="U20" i="73" s="1"/>
  <c r="R20" i="73"/>
  <c r="P20" i="73"/>
  <c r="Q20" i="73" s="1"/>
  <c r="N20" i="73"/>
  <c r="L20" i="73"/>
  <c r="M20" i="73" s="1"/>
  <c r="K20" i="73"/>
  <c r="I20" i="73"/>
  <c r="G20" i="73"/>
  <c r="E20" i="73"/>
  <c r="C20" i="73"/>
  <c r="Z19" i="73"/>
  <c r="X19" i="73"/>
  <c r="Y19" i="73" s="1"/>
  <c r="V19" i="73"/>
  <c r="T19" i="73"/>
  <c r="U19" i="73" s="1"/>
  <c r="R19" i="73"/>
  <c r="P19" i="73"/>
  <c r="Q19" i="73" s="1"/>
  <c r="N19" i="73"/>
  <c r="L19" i="73"/>
  <c r="M19" i="73" s="1"/>
  <c r="K19" i="73"/>
  <c r="I19" i="73"/>
  <c r="G19" i="73"/>
  <c r="E19" i="73"/>
  <c r="C19" i="73"/>
  <c r="Z18" i="73"/>
  <c r="X18" i="73"/>
  <c r="Y18" i="73" s="1"/>
  <c r="V18" i="73"/>
  <c r="T18" i="73"/>
  <c r="U18" i="73" s="1"/>
  <c r="R18" i="73"/>
  <c r="P18" i="73"/>
  <c r="Q18" i="73" s="1"/>
  <c r="N18" i="73"/>
  <c r="L18" i="73"/>
  <c r="M18" i="73" s="1"/>
  <c r="K18" i="73"/>
  <c r="I18" i="73"/>
  <c r="G18" i="73"/>
  <c r="E18" i="73"/>
  <c r="C18" i="73"/>
  <c r="Z17" i="73"/>
  <c r="X17" i="73"/>
  <c r="Y17" i="73" s="1"/>
  <c r="V17" i="73"/>
  <c r="T17" i="73"/>
  <c r="U17" i="73" s="1"/>
  <c r="R17" i="73"/>
  <c r="P17" i="73"/>
  <c r="Q17" i="73" s="1"/>
  <c r="N17" i="73"/>
  <c r="L17" i="73"/>
  <c r="M17" i="73" s="1"/>
  <c r="K17" i="73"/>
  <c r="I17" i="73"/>
  <c r="G17" i="73"/>
  <c r="E17" i="73"/>
  <c r="C17" i="73"/>
  <c r="Z16" i="73"/>
  <c r="X16" i="73"/>
  <c r="Y16" i="73" s="1"/>
  <c r="V16" i="73"/>
  <c r="T16" i="73"/>
  <c r="U16" i="73" s="1"/>
  <c r="R16" i="73"/>
  <c r="P16" i="73"/>
  <c r="Q16" i="73" s="1"/>
  <c r="N16" i="73"/>
  <c r="L16" i="73"/>
  <c r="M16" i="73" s="1"/>
  <c r="K16" i="73"/>
  <c r="I16" i="73"/>
  <c r="G16" i="73"/>
  <c r="E16" i="73"/>
  <c r="C16" i="73"/>
  <c r="Z15" i="73"/>
  <c r="X15" i="73"/>
  <c r="Y15" i="73" s="1"/>
  <c r="V15" i="73"/>
  <c r="T15" i="73"/>
  <c r="U15" i="73" s="1"/>
  <c r="R15" i="73"/>
  <c r="P15" i="73"/>
  <c r="Q15" i="73" s="1"/>
  <c r="N15" i="73"/>
  <c r="L15" i="73"/>
  <c r="M15" i="73" s="1"/>
  <c r="K15" i="73"/>
  <c r="I15" i="73"/>
  <c r="G15" i="73"/>
  <c r="E15" i="73"/>
  <c r="C15" i="73"/>
  <c r="Z14" i="73"/>
  <c r="X14" i="73"/>
  <c r="Y14" i="73" s="1"/>
  <c r="V14" i="73"/>
  <c r="T14" i="73"/>
  <c r="U14" i="73" s="1"/>
  <c r="R14" i="73"/>
  <c r="P14" i="73"/>
  <c r="Q14" i="73" s="1"/>
  <c r="N14" i="73"/>
  <c r="L14" i="73"/>
  <c r="M14" i="73" s="1"/>
  <c r="K14" i="73"/>
  <c r="I14" i="73"/>
  <c r="G14" i="73"/>
  <c r="E14" i="73"/>
  <c r="C14" i="73"/>
  <c r="Z27" i="72"/>
  <c r="X27" i="72"/>
  <c r="Y27" i="72" s="1"/>
  <c r="V27" i="72"/>
  <c r="T27" i="72"/>
  <c r="U27" i="72" s="1"/>
  <c r="R27" i="72"/>
  <c r="P27" i="72"/>
  <c r="Q27" i="72" s="1"/>
  <c r="N27" i="72"/>
  <c r="L27" i="72"/>
  <c r="M27" i="72" s="1"/>
  <c r="K27" i="72"/>
  <c r="I27" i="72"/>
  <c r="G27" i="72"/>
  <c r="E27" i="72"/>
  <c r="C27" i="72"/>
  <c r="Z26" i="72"/>
  <c r="X26" i="72"/>
  <c r="Y26" i="72" s="1"/>
  <c r="V26" i="72"/>
  <c r="T26" i="72"/>
  <c r="U26" i="72" s="1"/>
  <c r="R26" i="72"/>
  <c r="P26" i="72"/>
  <c r="Q26" i="72" s="1"/>
  <c r="N26" i="72"/>
  <c r="L26" i="72"/>
  <c r="M26" i="72" s="1"/>
  <c r="K26" i="72"/>
  <c r="I26" i="72"/>
  <c r="G26" i="72"/>
  <c r="E26" i="72"/>
  <c r="C26" i="72"/>
  <c r="Z25" i="72"/>
  <c r="X25" i="72"/>
  <c r="Y25" i="72" s="1"/>
  <c r="V25" i="72"/>
  <c r="T25" i="72"/>
  <c r="U25" i="72" s="1"/>
  <c r="R25" i="72"/>
  <c r="P25" i="72"/>
  <c r="Q25" i="72" s="1"/>
  <c r="N25" i="72"/>
  <c r="L25" i="72"/>
  <c r="M25" i="72" s="1"/>
  <c r="K25" i="72"/>
  <c r="I25" i="72"/>
  <c r="G25" i="72"/>
  <c r="E25" i="72"/>
  <c r="C25" i="72"/>
  <c r="Z24" i="72"/>
  <c r="X24" i="72"/>
  <c r="Y24" i="72" s="1"/>
  <c r="V24" i="72"/>
  <c r="T24" i="72"/>
  <c r="U24" i="72" s="1"/>
  <c r="R24" i="72"/>
  <c r="P24" i="72"/>
  <c r="Q24" i="72" s="1"/>
  <c r="N24" i="72"/>
  <c r="L24" i="72"/>
  <c r="M24" i="72" s="1"/>
  <c r="K24" i="72"/>
  <c r="I24" i="72"/>
  <c r="G24" i="72"/>
  <c r="E24" i="72"/>
  <c r="C24" i="72"/>
  <c r="Z23" i="72"/>
  <c r="X23" i="72"/>
  <c r="Y23" i="72" s="1"/>
  <c r="V23" i="72"/>
  <c r="T23" i="72"/>
  <c r="U23" i="72" s="1"/>
  <c r="R23" i="72"/>
  <c r="P23" i="72"/>
  <c r="Q23" i="72" s="1"/>
  <c r="N23" i="72"/>
  <c r="M23" i="72"/>
  <c r="L23" i="72"/>
  <c r="K23" i="72"/>
  <c r="I23" i="72"/>
  <c r="G23" i="72"/>
  <c r="E23" i="72"/>
  <c r="C23" i="72"/>
  <c r="Z22" i="72"/>
  <c r="Y22" i="72"/>
  <c r="X22" i="72"/>
  <c r="V22" i="72"/>
  <c r="T22" i="72"/>
  <c r="U22" i="72" s="1"/>
  <c r="R22" i="72"/>
  <c r="P22" i="72"/>
  <c r="Q22" i="72" s="1"/>
  <c r="N22" i="72"/>
  <c r="L22" i="72"/>
  <c r="M22" i="72" s="1"/>
  <c r="K22" i="72"/>
  <c r="I22" i="72"/>
  <c r="G22" i="72"/>
  <c r="E22" i="72"/>
  <c r="C22" i="72"/>
  <c r="Z21" i="72"/>
  <c r="X21" i="72"/>
  <c r="Y21" i="72" s="1"/>
  <c r="V21" i="72"/>
  <c r="U21" i="72"/>
  <c r="T21" i="72"/>
  <c r="R21" i="72"/>
  <c r="P21" i="72"/>
  <c r="Q21" i="72" s="1"/>
  <c r="N21" i="72"/>
  <c r="L21" i="72"/>
  <c r="M21" i="72" s="1"/>
  <c r="K21" i="72"/>
  <c r="I21" i="72"/>
  <c r="G21" i="72"/>
  <c r="E21" i="72"/>
  <c r="C21" i="72"/>
  <c r="Z20" i="72"/>
  <c r="X20" i="72"/>
  <c r="Y20" i="72" s="1"/>
  <c r="V20" i="72"/>
  <c r="T20" i="72"/>
  <c r="U20" i="72" s="1"/>
  <c r="R20" i="72"/>
  <c r="P20" i="72"/>
  <c r="Q20" i="72" s="1"/>
  <c r="N20" i="72"/>
  <c r="L20" i="72"/>
  <c r="M20" i="72" s="1"/>
  <c r="K20" i="72"/>
  <c r="I20" i="72"/>
  <c r="G20" i="72"/>
  <c r="E20" i="72"/>
  <c r="C20" i="72"/>
  <c r="Z19" i="72"/>
  <c r="X19" i="72"/>
  <c r="Y19" i="72" s="1"/>
  <c r="V19" i="72"/>
  <c r="T19" i="72"/>
  <c r="U19" i="72" s="1"/>
  <c r="R19" i="72"/>
  <c r="P19" i="72"/>
  <c r="Q19" i="72" s="1"/>
  <c r="N19" i="72"/>
  <c r="L19" i="72"/>
  <c r="M19" i="72" s="1"/>
  <c r="K19" i="72"/>
  <c r="I19" i="72"/>
  <c r="G19" i="72"/>
  <c r="E19" i="72"/>
  <c r="C19" i="72"/>
  <c r="Z18" i="72"/>
  <c r="X18" i="72"/>
  <c r="Y18" i="72" s="1"/>
  <c r="V18" i="72"/>
  <c r="T18" i="72"/>
  <c r="U18" i="72" s="1"/>
  <c r="R18" i="72"/>
  <c r="P18" i="72"/>
  <c r="Q18" i="72" s="1"/>
  <c r="N18" i="72"/>
  <c r="M18" i="72"/>
  <c r="L18" i="72"/>
  <c r="K18" i="72"/>
  <c r="I18" i="72"/>
  <c r="G18" i="72"/>
  <c r="E18" i="72"/>
  <c r="C18" i="72"/>
  <c r="Z17" i="72"/>
  <c r="Y17" i="72"/>
  <c r="X17" i="72"/>
  <c r="V17" i="72"/>
  <c r="T17" i="72"/>
  <c r="U17" i="72" s="1"/>
  <c r="R17" i="72"/>
  <c r="P17" i="72"/>
  <c r="Q17" i="72" s="1"/>
  <c r="N17" i="72"/>
  <c r="L17" i="72"/>
  <c r="M17" i="72" s="1"/>
  <c r="K17" i="72"/>
  <c r="I17" i="72"/>
  <c r="G17" i="72"/>
  <c r="E17" i="72"/>
  <c r="C17" i="72"/>
  <c r="Z16" i="72"/>
  <c r="X16" i="72"/>
  <c r="Y16" i="72" s="1"/>
  <c r="V16" i="72"/>
  <c r="T16" i="72"/>
  <c r="U16" i="72" s="1"/>
  <c r="R16" i="72"/>
  <c r="P16" i="72"/>
  <c r="Q16" i="72" s="1"/>
  <c r="N16" i="72"/>
  <c r="L16" i="72"/>
  <c r="M16" i="72" s="1"/>
  <c r="K16" i="72"/>
  <c r="I16" i="72"/>
  <c r="G16" i="72"/>
  <c r="E16" i="72"/>
  <c r="C16" i="72"/>
  <c r="Z15" i="72"/>
  <c r="X15" i="72"/>
  <c r="Y15" i="72" s="1"/>
  <c r="V15" i="72"/>
  <c r="T15" i="72"/>
  <c r="U15" i="72" s="1"/>
  <c r="R15" i="72"/>
  <c r="P15" i="72"/>
  <c r="Q15" i="72" s="1"/>
  <c r="N15" i="72"/>
  <c r="L15" i="72"/>
  <c r="M15" i="72" s="1"/>
  <c r="K15" i="72"/>
  <c r="I15" i="72"/>
  <c r="G15" i="72"/>
  <c r="E15" i="72"/>
  <c r="C15" i="72"/>
  <c r="Z14" i="72"/>
  <c r="X14" i="72"/>
  <c r="Y14" i="72" s="1"/>
  <c r="V14" i="72"/>
  <c r="T14" i="72"/>
  <c r="U14" i="72" s="1"/>
  <c r="R14" i="72"/>
  <c r="P14" i="72"/>
  <c r="Q14" i="72" s="1"/>
  <c r="N14" i="72"/>
  <c r="L14" i="72"/>
  <c r="M14" i="72" s="1"/>
  <c r="K14" i="72"/>
  <c r="I14" i="72"/>
  <c r="G14" i="72"/>
  <c r="E14" i="72"/>
  <c r="C14" i="72"/>
  <c r="Z27" i="71"/>
  <c r="X27" i="71"/>
  <c r="Y27" i="71" s="1"/>
  <c r="V27" i="71"/>
  <c r="T27" i="71"/>
  <c r="U27" i="71" s="1"/>
  <c r="R27" i="71"/>
  <c r="P27" i="71"/>
  <c r="Q27" i="71" s="1"/>
  <c r="N27" i="71"/>
  <c r="L27" i="71"/>
  <c r="M27" i="71" s="1"/>
  <c r="K27" i="71"/>
  <c r="I27" i="71"/>
  <c r="G27" i="71"/>
  <c r="E27" i="71"/>
  <c r="C27" i="71"/>
  <c r="Z26" i="71"/>
  <c r="X26" i="71"/>
  <c r="Y26" i="71" s="1"/>
  <c r="V26" i="71"/>
  <c r="T26" i="71"/>
  <c r="U26" i="71" s="1"/>
  <c r="R26" i="71"/>
  <c r="P26" i="71"/>
  <c r="Q26" i="71" s="1"/>
  <c r="N26" i="71"/>
  <c r="L26" i="71"/>
  <c r="M26" i="71" s="1"/>
  <c r="K26" i="71"/>
  <c r="I26" i="71"/>
  <c r="G26" i="71"/>
  <c r="E26" i="71"/>
  <c r="C26" i="71"/>
  <c r="Z25" i="71"/>
  <c r="X25" i="71"/>
  <c r="Y25" i="71" s="1"/>
  <c r="V25" i="71"/>
  <c r="T25" i="71"/>
  <c r="U25" i="71" s="1"/>
  <c r="R25" i="71"/>
  <c r="P25" i="71"/>
  <c r="Q25" i="71" s="1"/>
  <c r="N25" i="71"/>
  <c r="L25" i="71"/>
  <c r="M25" i="71" s="1"/>
  <c r="K25" i="71"/>
  <c r="I25" i="71"/>
  <c r="G25" i="71"/>
  <c r="E25" i="71"/>
  <c r="C25" i="71"/>
  <c r="Z24" i="71"/>
  <c r="X24" i="71"/>
  <c r="Y24" i="71" s="1"/>
  <c r="V24" i="71"/>
  <c r="T24" i="71"/>
  <c r="U24" i="71" s="1"/>
  <c r="R24" i="71"/>
  <c r="P24" i="71"/>
  <c r="Q24" i="71" s="1"/>
  <c r="N24" i="71"/>
  <c r="L24" i="71"/>
  <c r="M24" i="71" s="1"/>
  <c r="K24" i="71"/>
  <c r="I24" i="71"/>
  <c r="G24" i="71"/>
  <c r="E24" i="71"/>
  <c r="C24" i="71"/>
  <c r="Z23" i="71"/>
  <c r="X23" i="71"/>
  <c r="Y23" i="71" s="1"/>
  <c r="V23" i="71"/>
  <c r="T23" i="71"/>
  <c r="U23" i="71" s="1"/>
  <c r="R23" i="71"/>
  <c r="P23" i="71"/>
  <c r="Q23" i="71" s="1"/>
  <c r="N23" i="71"/>
  <c r="L23" i="71"/>
  <c r="M23" i="71" s="1"/>
  <c r="K23" i="71"/>
  <c r="I23" i="71"/>
  <c r="G23" i="71"/>
  <c r="E23" i="71"/>
  <c r="C23" i="71"/>
  <c r="Z22" i="71"/>
  <c r="X22" i="71"/>
  <c r="Y22" i="71" s="1"/>
  <c r="V22" i="71"/>
  <c r="T22" i="71"/>
  <c r="U22" i="71" s="1"/>
  <c r="R22" i="71"/>
  <c r="P22" i="71"/>
  <c r="Q22" i="71" s="1"/>
  <c r="N22" i="71"/>
  <c r="L22" i="71"/>
  <c r="M22" i="71" s="1"/>
  <c r="K22" i="71"/>
  <c r="I22" i="71"/>
  <c r="G22" i="71"/>
  <c r="E22" i="71"/>
  <c r="C22" i="71"/>
  <c r="Z21" i="71"/>
  <c r="X21" i="71"/>
  <c r="Y21" i="71" s="1"/>
  <c r="V21" i="71"/>
  <c r="T21" i="71"/>
  <c r="U21" i="71" s="1"/>
  <c r="R21" i="71"/>
  <c r="P21" i="71"/>
  <c r="Q21" i="71" s="1"/>
  <c r="N21" i="71"/>
  <c r="L21" i="71"/>
  <c r="M21" i="71" s="1"/>
  <c r="K21" i="71"/>
  <c r="I21" i="71"/>
  <c r="G21" i="71"/>
  <c r="E21" i="71"/>
  <c r="C21" i="71"/>
  <c r="Z20" i="71"/>
  <c r="X20" i="71"/>
  <c r="Y20" i="71" s="1"/>
  <c r="V20" i="71"/>
  <c r="T20" i="71"/>
  <c r="U20" i="71" s="1"/>
  <c r="R20" i="71"/>
  <c r="P20" i="71"/>
  <c r="Q20" i="71" s="1"/>
  <c r="N20" i="71"/>
  <c r="L20" i="71"/>
  <c r="M20" i="71" s="1"/>
  <c r="K20" i="71"/>
  <c r="I20" i="71"/>
  <c r="G20" i="71"/>
  <c r="E20" i="71"/>
  <c r="C20" i="71"/>
  <c r="Z19" i="71"/>
  <c r="X19" i="71"/>
  <c r="Y19" i="71" s="1"/>
  <c r="V19" i="71"/>
  <c r="T19" i="71"/>
  <c r="U19" i="71" s="1"/>
  <c r="R19" i="71"/>
  <c r="P19" i="71"/>
  <c r="Q19" i="71" s="1"/>
  <c r="N19" i="71"/>
  <c r="L19" i="71"/>
  <c r="M19" i="71" s="1"/>
  <c r="K19" i="71"/>
  <c r="I19" i="71"/>
  <c r="G19" i="71"/>
  <c r="E19" i="71"/>
  <c r="C19" i="71"/>
  <c r="Z18" i="71"/>
  <c r="X18" i="71"/>
  <c r="Y18" i="71" s="1"/>
  <c r="V18" i="71"/>
  <c r="T18" i="71"/>
  <c r="U18" i="71" s="1"/>
  <c r="R18" i="71"/>
  <c r="P18" i="71"/>
  <c r="Q18" i="71" s="1"/>
  <c r="N18" i="71"/>
  <c r="L18" i="71"/>
  <c r="M18" i="71" s="1"/>
  <c r="K18" i="71"/>
  <c r="I18" i="71"/>
  <c r="G18" i="71"/>
  <c r="E18" i="71"/>
  <c r="C18" i="71"/>
  <c r="Z17" i="71"/>
  <c r="X17" i="71"/>
  <c r="Y17" i="71" s="1"/>
  <c r="V17" i="71"/>
  <c r="T17" i="71"/>
  <c r="U17" i="71" s="1"/>
  <c r="R17" i="71"/>
  <c r="P17" i="71"/>
  <c r="Q17" i="71" s="1"/>
  <c r="N17" i="71"/>
  <c r="L17" i="71"/>
  <c r="M17" i="71" s="1"/>
  <c r="K17" i="71"/>
  <c r="I17" i="71"/>
  <c r="G17" i="71"/>
  <c r="E17" i="71"/>
  <c r="C17" i="71"/>
  <c r="Z16" i="71"/>
  <c r="X16" i="71"/>
  <c r="Y16" i="71" s="1"/>
  <c r="V16" i="71"/>
  <c r="T16" i="71"/>
  <c r="U16" i="71" s="1"/>
  <c r="R16" i="71"/>
  <c r="P16" i="71"/>
  <c r="Q16" i="71" s="1"/>
  <c r="N16" i="71"/>
  <c r="L16" i="71"/>
  <c r="M16" i="71" s="1"/>
  <c r="K16" i="71"/>
  <c r="I16" i="71"/>
  <c r="G16" i="71"/>
  <c r="E16" i="71"/>
  <c r="C16" i="71"/>
  <c r="Z15" i="71"/>
  <c r="X15" i="71"/>
  <c r="Y15" i="71" s="1"/>
  <c r="V15" i="71"/>
  <c r="T15" i="71"/>
  <c r="U15" i="71" s="1"/>
  <c r="R15" i="71"/>
  <c r="P15" i="71"/>
  <c r="Q15" i="71" s="1"/>
  <c r="N15" i="71"/>
  <c r="L15" i="71"/>
  <c r="M15" i="71" s="1"/>
  <c r="K15" i="71"/>
  <c r="I15" i="71"/>
  <c r="G15" i="71"/>
  <c r="E15" i="71"/>
  <c r="C15" i="71"/>
  <c r="Z14" i="71"/>
  <c r="X14" i="71"/>
  <c r="Y14" i="71" s="1"/>
  <c r="V14" i="71"/>
  <c r="T14" i="71"/>
  <c r="U14" i="71" s="1"/>
  <c r="R14" i="71"/>
  <c r="P14" i="71"/>
  <c r="Q14" i="71" s="1"/>
  <c r="N14" i="71"/>
  <c r="L14" i="71"/>
  <c r="M14" i="71" s="1"/>
  <c r="K14" i="71"/>
  <c r="I14" i="71"/>
  <c r="G14" i="71"/>
  <c r="E14" i="71"/>
  <c r="C14" i="71"/>
  <c r="Z21" i="70"/>
  <c r="X21" i="70"/>
  <c r="Y21" i="70" s="1"/>
  <c r="V21" i="70"/>
  <c r="T21" i="70"/>
  <c r="U21" i="70" s="1"/>
  <c r="R21" i="70"/>
  <c r="P21" i="70"/>
  <c r="Q21" i="70" s="1"/>
  <c r="N21" i="70"/>
  <c r="L21" i="70"/>
  <c r="M21" i="70" s="1"/>
  <c r="K21" i="70"/>
  <c r="I21" i="70"/>
  <c r="G21" i="70"/>
  <c r="E21" i="70"/>
  <c r="C21" i="70"/>
  <c r="Z20" i="70"/>
  <c r="X20" i="70"/>
  <c r="Y20" i="70" s="1"/>
  <c r="V20" i="70"/>
  <c r="T20" i="70"/>
  <c r="U20" i="70" s="1"/>
  <c r="R20" i="70"/>
  <c r="P20" i="70"/>
  <c r="Q20" i="70" s="1"/>
  <c r="N20" i="70"/>
  <c r="L20" i="70"/>
  <c r="M20" i="70" s="1"/>
  <c r="K20" i="70"/>
  <c r="I20" i="70"/>
  <c r="G20" i="70"/>
  <c r="E20" i="70"/>
  <c r="C20" i="70"/>
  <c r="Z19" i="70"/>
  <c r="X19" i="70"/>
  <c r="Y19" i="70" s="1"/>
  <c r="V19" i="70"/>
  <c r="T19" i="70"/>
  <c r="U19" i="70" s="1"/>
  <c r="R19" i="70"/>
  <c r="P19" i="70"/>
  <c r="Q19" i="70" s="1"/>
  <c r="N19" i="70"/>
  <c r="L19" i="70"/>
  <c r="M19" i="70" s="1"/>
  <c r="K19" i="70"/>
  <c r="I19" i="70"/>
  <c r="G19" i="70"/>
  <c r="E19" i="70"/>
  <c r="C19" i="70"/>
  <c r="Z18" i="70"/>
  <c r="X18" i="70"/>
  <c r="Y18" i="70" s="1"/>
  <c r="V18" i="70"/>
  <c r="T18" i="70"/>
  <c r="U18" i="70" s="1"/>
  <c r="R18" i="70"/>
  <c r="P18" i="70"/>
  <c r="Q18" i="70" s="1"/>
  <c r="N18" i="70"/>
  <c r="L18" i="70"/>
  <c r="M18" i="70" s="1"/>
  <c r="K18" i="70"/>
  <c r="I18" i="70"/>
  <c r="G18" i="70"/>
  <c r="E18" i="70"/>
  <c r="C18" i="70"/>
  <c r="Z17" i="70"/>
  <c r="X17" i="70"/>
  <c r="Y17" i="70" s="1"/>
  <c r="V17" i="70"/>
  <c r="T17" i="70"/>
  <c r="U17" i="70" s="1"/>
  <c r="R17" i="70"/>
  <c r="P17" i="70"/>
  <c r="Q17" i="70" s="1"/>
  <c r="N17" i="70"/>
  <c r="L17" i="70"/>
  <c r="M17" i="70" s="1"/>
  <c r="K17" i="70"/>
  <c r="I17" i="70"/>
  <c r="G17" i="70"/>
  <c r="E17" i="70"/>
  <c r="C17" i="70"/>
  <c r="Z16" i="70"/>
  <c r="X16" i="70"/>
  <c r="Y16" i="70" s="1"/>
  <c r="V16" i="70"/>
  <c r="T16" i="70"/>
  <c r="U16" i="70" s="1"/>
  <c r="R16" i="70"/>
  <c r="P16" i="70"/>
  <c r="Q16" i="70" s="1"/>
  <c r="N16" i="70"/>
  <c r="L16" i="70"/>
  <c r="M16" i="70" s="1"/>
  <c r="K16" i="70"/>
  <c r="I16" i="70"/>
  <c r="G16" i="70"/>
  <c r="E16" i="70"/>
  <c r="C16" i="70"/>
  <c r="Z15" i="70"/>
  <c r="X15" i="70"/>
  <c r="Y15" i="70" s="1"/>
  <c r="V15" i="70"/>
  <c r="T15" i="70"/>
  <c r="U15" i="70" s="1"/>
  <c r="R15" i="70"/>
  <c r="P15" i="70"/>
  <c r="Q15" i="70" s="1"/>
  <c r="N15" i="70"/>
  <c r="L15" i="70"/>
  <c r="M15" i="70" s="1"/>
  <c r="K15" i="70"/>
  <c r="I15" i="70"/>
  <c r="G15" i="70"/>
  <c r="E15" i="70"/>
  <c r="C15" i="70"/>
  <c r="Z14" i="70"/>
  <c r="X14" i="70"/>
  <c r="Y14" i="70" s="1"/>
  <c r="V14" i="70"/>
  <c r="T14" i="70"/>
  <c r="U14" i="70" s="1"/>
  <c r="R14" i="70"/>
  <c r="P14" i="70"/>
  <c r="Q14" i="70" s="1"/>
  <c r="N14" i="70"/>
  <c r="L14" i="70"/>
  <c r="M14" i="70" s="1"/>
  <c r="K14" i="70"/>
  <c r="I14" i="70"/>
  <c r="G14" i="70"/>
  <c r="E14" i="70"/>
  <c r="C14" i="70"/>
  <c r="Z21" i="69"/>
  <c r="X21" i="69"/>
  <c r="Y21" i="69" s="1"/>
  <c r="V21" i="69"/>
  <c r="T21" i="69"/>
  <c r="U21" i="69" s="1"/>
  <c r="R21" i="69"/>
  <c r="P21" i="69"/>
  <c r="Q21" i="69" s="1"/>
  <c r="N21" i="69"/>
  <c r="L21" i="69"/>
  <c r="M21" i="69" s="1"/>
  <c r="K21" i="69"/>
  <c r="I21" i="69"/>
  <c r="G21" i="69"/>
  <c r="E21" i="69"/>
  <c r="C21" i="69"/>
  <c r="Z20" i="69"/>
  <c r="X20" i="69"/>
  <c r="Y20" i="69" s="1"/>
  <c r="V20" i="69"/>
  <c r="T20" i="69"/>
  <c r="U20" i="69" s="1"/>
  <c r="R20" i="69"/>
  <c r="P20" i="69"/>
  <c r="Q20" i="69" s="1"/>
  <c r="N20" i="69"/>
  <c r="L20" i="69"/>
  <c r="M20" i="69" s="1"/>
  <c r="K20" i="69"/>
  <c r="I20" i="69"/>
  <c r="G20" i="69"/>
  <c r="E20" i="69"/>
  <c r="C20" i="69"/>
  <c r="Z19" i="69"/>
  <c r="X19" i="69"/>
  <c r="Y19" i="69" s="1"/>
  <c r="V19" i="69"/>
  <c r="T19" i="69"/>
  <c r="U19" i="69" s="1"/>
  <c r="R19" i="69"/>
  <c r="P19" i="69"/>
  <c r="Q19" i="69" s="1"/>
  <c r="N19" i="69"/>
  <c r="L19" i="69"/>
  <c r="M19" i="69" s="1"/>
  <c r="K19" i="69"/>
  <c r="I19" i="69"/>
  <c r="G19" i="69"/>
  <c r="E19" i="69"/>
  <c r="C19" i="69"/>
  <c r="Z18" i="69"/>
  <c r="X18" i="69"/>
  <c r="Y18" i="69" s="1"/>
  <c r="V18" i="69"/>
  <c r="T18" i="69"/>
  <c r="U18" i="69" s="1"/>
  <c r="R18" i="69"/>
  <c r="P18" i="69"/>
  <c r="Q18" i="69" s="1"/>
  <c r="N18" i="69"/>
  <c r="L18" i="69"/>
  <c r="M18" i="69" s="1"/>
  <c r="K18" i="69"/>
  <c r="I18" i="69"/>
  <c r="G18" i="69"/>
  <c r="E18" i="69"/>
  <c r="C18" i="69"/>
  <c r="Z17" i="69"/>
  <c r="X17" i="69"/>
  <c r="Y17" i="69" s="1"/>
  <c r="V17" i="69"/>
  <c r="T17" i="69"/>
  <c r="U17" i="69" s="1"/>
  <c r="R17" i="69"/>
  <c r="P17" i="69"/>
  <c r="Q17" i="69" s="1"/>
  <c r="N17" i="69"/>
  <c r="L17" i="69"/>
  <c r="M17" i="69" s="1"/>
  <c r="K17" i="69"/>
  <c r="I17" i="69"/>
  <c r="G17" i="69"/>
  <c r="E17" i="69"/>
  <c r="C17" i="69"/>
  <c r="Z16" i="69"/>
  <c r="X16" i="69"/>
  <c r="Y16" i="69" s="1"/>
  <c r="V16" i="69"/>
  <c r="T16" i="69"/>
  <c r="U16" i="69" s="1"/>
  <c r="R16" i="69"/>
  <c r="P16" i="69"/>
  <c r="Q16" i="69" s="1"/>
  <c r="N16" i="69"/>
  <c r="L16" i="69"/>
  <c r="M16" i="69" s="1"/>
  <c r="K16" i="69"/>
  <c r="I16" i="69"/>
  <c r="G16" i="69"/>
  <c r="E16" i="69"/>
  <c r="C16" i="69"/>
  <c r="Z15" i="69"/>
  <c r="X15" i="69"/>
  <c r="Y15" i="69" s="1"/>
  <c r="V15" i="69"/>
  <c r="T15" i="69"/>
  <c r="U15" i="69" s="1"/>
  <c r="R15" i="69"/>
  <c r="P15" i="69"/>
  <c r="Q15" i="69" s="1"/>
  <c r="N15" i="69"/>
  <c r="L15" i="69"/>
  <c r="M15" i="69" s="1"/>
  <c r="K15" i="69"/>
  <c r="I15" i="69"/>
  <c r="G15" i="69"/>
  <c r="E15" i="69"/>
  <c r="C15" i="69"/>
  <c r="Z14" i="69"/>
  <c r="X14" i="69"/>
  <c r="Y14" i="69" s="1"/>
  <c r="V14" i="69"/>
  <c r="T14" i="69"/>
  <c r="U14" i="69" s="1"/>
  <c r="R14" i="69"/>
  <c r="P14" i="69"/>
  <c r="Q14" i="69" s="1"/>
  <c r="N14" i="69"/>
  <c r="L14" i="69"/>
  <c r="M14" i="69" s="1"/>
  <c r="K14" i="69"/>
  <c r="I14" i="69"/>
  <c r="G14" i="69"/>
  <c r="E14" i="69"/>
  <c r="C14" i="69"/>
  <c r="Z21" i="68"/>
  <c r="X21" i="68"/>
  <c r="Y21" i="68" s="1"/>
  <c r="V21" i="68"/>
  <c r="T21" i="68"/>
  <c r="U21" i="68" s="1"/>
  <c r="R21" i="68"/>
  <c r="P21" i="68"/>
  <c r="Q21" i="68" s="1"/>
  <c r="N21" i="68"/>
  <c r="L21" i="68"/>
  <c r="M21" i="68" s="1"/>
  <c r="K21" i="68"/>
  <c r="I21" i="68"/>
  <c r="G21" i="68"/>
  <c r="E21" i="68"/>
  <c r="C21" i="68"/>
  <c r="Z20" i="68"/>
  <c r="X20" i="68"/>
  <c r="Y20" i="68" s="1"/>
  <c r="V20" i="68"/>
  <c r="U20" i="68"/>
  <c r="T20" i="68"/>
  <c r="R20" i="68"/>
  <c r="P20" i="68"/>
  <c r="Q20" i="68" s="1"/>
  <c r="N20" i="68"/>
  <c r="L20" i="68"/>
  <c r="M20" i="68" s="1"/>
  <c r="K20" i="68"/>
  <c r="I20" i="68"/>
  <c r="G20" i="68"/>
  <c r="E20" i="68"/>
  <c r="C20" i="68"/>
  <c r="Z19" i="68"/>
  <c r="X19" i="68"/>
  <c r="Y19" i="68" s="1"/>
  <c r="V19" i="68"/>
  <c r="T19" i="68"/>
  <c r="U19" i="68" s="1"/>
  <c r="R19" i="68"/>
  <c r="P19" i="68"/>
  <c r="Q19" i="68" s="1"/>
  <c r="N19" i="68"/>
  <c r="M19" i="68"/>
  <c r="L19" i="68"/>
  <c r="K19" i="68"/>
  <c r="I19" i="68"/>
  <c r="G19" i="68"/>
  <c r="E19" i="68"/>
  <c r="C19" i="68"/>
  <c r="Z18" i="68"/>
  <c r="X18" i="68"/>
  <c r="Y18" i="68" s="1"/>
  <c r="V18" i="68"/>
  <c r="T18" i="68"/>
  <c r="U18" i="68" s="1"/>
  <c r="R18" i="68"/>
  <c r="P18" i="68"/>
  <c r="Q18" i="68" s="1"/>
  <c r="N18" i="68"/>
  <c r="L18" i="68"/>
  <c r="M18" i="68" s="1"/>
  <c r="K18" i="68"/>
  <c r="I18" i="68"/>
  <c r="G18" i="68"/>
  <c r="E18" i="68"/>
  <c r="C18" i="68"/>
  <c r="Z17" i="68"/>
  <c r="X17" i="68"/>
  <c r="Y17" i="68" s="1"/>
  <c r="V17" i="68"/>
  <c r="T17" i="68"/>
  <c r="U17" i="68" s="1"/>
  <c r="R17" i="68"/>
  <c r="P17" i="68"/>
  <c r="Q17" i="68" s="1"/>
  <c r="N17" i="68"/>
  <c r="L17" i="68"/>
  <c r="M17" i="68" s="1"/>
  <c r="K17" i="68"/>
  <c r="I17" i="68"/>
  <c r="G17" i="68"/>
  <c r="E17" i="68"/>
  <c r="C17" i="68"/>
  <c r="Z16" i="68"/>
  <c r="X16" i="68"/>
  <c r="Y16" i="68" s="1"/>
  <c r="V16" i="68"/>
  <c r="T16" i="68"/>
  <c r="U16" i="68" s="1"/>
  <c r="R16" i="68"/>
  <c r="P16" i="68"/>
  <c r="Q16" i="68" s="1"/>
  <c r="N16" i="68"/>
  <c r="M16" i="68"/>
  <c r="L16" i="68"/>
  <c r="K16" i="68"/>
  <c r="I16" i="68"/>
  <c r="G16" i="68"/>
  <c r="E16" i="68"/>
  <c r="C16" i="68"/>
  <c r="Z15" i="68"/>
  <c r="Y15" i="68"/>
  <c r="X15" i="68"/>
  <c r="V15" i="68"/>
  <c r="T15" i="68"/>
  <c r="U15" i="68" s="1"/>
  <c r="R15" i="68"/>
  <c r="P15" i="68"/>
  <c r="Q15" i="68" s="1"/>
  <c r="N15" i="68"/>
  <c r="L15" i="68"/>
  <c r="M15" i="68" s="1"/>
  <c r="K15" i="68"/>
  <c r="I15" i="68"/>
  <c r="G15" i="68"/>
  <c r="E15" i="68"/>
  <c r="C15" i="68"/>
  <c r="Z14" i="68"/>
  <c r="X14" i="68"/>
  <c r="Y14" i="68" s="1"/>
  <c r="V14" i="68"/>
  <c r="T14" i="68"/>
  <c r="U14" i="68" s="1"/>
  <c r="R14" i="68"/>
  <c r="P14" i="68"/>
  <c r="Q14" i="68" s="1"/>
  <c r="N14" i="68"/>
  <c r="L14" i="68"/>
  <c r="M14" i="68" s="1"/>
  <c r="K14" i="68"/>
  <c r="I14" i="68"/>
  <c r="G14" i="68"/>
  <c r="E14" i="68"/>
  <c r="C14" i="68"/>
  <c r="Z21" i="67"/>
  <c r="X21" i="67"/>
  <c r="Y21" i="67" s="1"/>
  <c r="V21" i="67"/>
  <c r="T21" i="67"/>
  <c r="U21" i="67" s="1"/>
  <c r="R21" i="67"/>
  <c r="P21" i="67"/>
  <c r="Q21" i="67" s="1"/>
  <c r="N21" i="67"/>
  <c r="L21" i="67"/>
  <c r="M21" i="67" s="1"/>
  <c r="K21" i="67"/>
  <c r="I21" i="67"/>
  <c r="G21" i="67"/>
  <c r="E21" i="67"/>
  <c r="C21" i="67"/>
  <c r="Z20" i="67"/>
  <c r="X20" i="67"/>
  <c r="Y20" i="67" s="1"/>
  <c r="V20" i="67"/>
  <c r="T20" i="67"/>
  <c r="U20" i="67" s="1"/>
  <c r="R20" i="67"/>
  <c r="P20" i="67"/>
  <c r="Q20" i="67" s="1"/>
  <c r="N20" i="67"/>
  <c r="L20" i="67"/>
  <c r="M20" i="67" s="1"/>
  <c r="K20" i="67"/>
  <c r="I20" i="67"/>
  <c r="G20" i="67"/>
  <c r="E20" i="67"/>
  <c r="C20" i="67"/>
  <c r="Z19" i="67"/>
  <c r="X19" i="67"/>
  <c r="Y19" i="67" s="1"/>
  <c r="V19" i="67"/>
  <c r="T19" i="67"/>
  <c r="U19" i="67" s="1"/>
  <c r="R19" i="67"/>
  <c r="P19" i="67"/>
  <c r="Q19" i="67" s="1"/>
  <c r="N19" i="67"/>
  <c r="L19" i="67"/>
  <c r="M19" i="67" s="1"/>
  <c r="K19" i="67"/>
  <c r="I19" i="67"/>
  <c r="G19" i="67"/>
  <c r="E19" i="67"/>
  <c r="C19" i="67"/>
  <c r="Z18" i="67"/>
  <c r="X18" i="67"/>
  <c r="Y18" i="67" s="1"/>
  <c r="V18" i="67"/>
  <c r="T18" i="67"/>
  <c r="U18" i="67" s="1"/>
  <c r="R18" i="67"/>
  <c r="P18" i="67"/>
  <c r="Q18" i="67" s="1"/>
  <c r="N18" i="67"/>
  <c r="L18" i="67"/>
  <c r="M18" i="67" s="1"/>
  <c r="K18" i="67"/>
  <c r="I18" i="67"/>
  <c r="G18" i="67"/>
  <c r="E18" i="67"/>
  <c r="C18" i="67"/>
  <c r="Z17" i="67"/>
  <c r="X17" i="67"/>
  <c r="Y17" i="67" s="1"/>
  <c r="V17" i="67"/>
  <c r="T17" i="67"/>
  <c r="U17" i="67" s="1"/>
  <c r="R17" i="67"/>
  <c r="P17" i="67"/>
  <c r="Q17" i="67" s="1"/>
  <c r="N17" i="67"/>
  <c r="L17" i="67"/>
  <c r="M17" i="67" s="1"/>
  <c r="K17" i="67"/>
  <c r="I17" i="67"/>
  <c r="G17" i="67"/>
  <c r="E17" i="67"/>
  <c r="C17" i="67"/>
  <c r="Z16" i="67"/>
  <c r="X16" i="67"/>
  <c r="Y16" i="67" s="1"/>
  <c r="V16" i="67"/>
  <c r="T16" i="67"/>
  <c r="U16" i="67" s="1"/>
  <c r="R16" i="67"/>
  <c r="P16" i="67"/>
  <c r="Q16" i="67" s="1"/>
  <c r="N16" i="67"/>
  <c r="L16" i="67"/>
  <c r="M16" i="67" s="1"/>
  <c r="K16" i="67"/>
  <c r="I16" i="67"/>
  <c r="G16" i="67"/>
  <c r="E16" i="67"/>
  <c r="C16" i="67"/>
  <c r="Z15" i="67"/>
  <c r="X15" i="67"/>
  <c r="Y15" i="67" s="1"/>
  <c r="V15" i="67"/>
  <c r="T15" i="67"/>
  <c r="U15" i="67" s="1"/>
  <c r="R15" i="67"/>
  <c r="P15" i="67"/>
  <c r="Q15" i="67" s="1"/>
  <c r="N15" i="67"/>
  <c r="L15" i="67"/>
  <c r="M15" i="67" s="1"/>
  <c r="K15" i="67"/>
  <c r="I15" i="67"/>
  <c r="G15" i="67"/>
  <c r="E15" i="67"/>
  <c r="C15" i="67"/>
  <c r="Z14" i="67"/>
  <c r="X14" i="67"/>
  <c r="Y14" i="67" s="1"/>
  <c r="V14" i="67"/>
  <c r="T14" i="67"/>
  <c r="U14" i="67" s="1"/>
  <c r="R14" i="67"/>
  <c r="P14" i="67"/>
  <c r="Q14" i="67" s="1"/>
  <c r="N14" i="67"/>
  <c r="L14" i="67"/>
  <c r="M14" i="67" s="1"/>
  <c r="K14" i="67"/>
  <c r="I14" i="67"/>
  <c r="G14" i="67"/>
  <c r="E14" i="67"/>
  <c r="C14" i="67"/>
  <c r="Z21" i="66"/>
  <c r="X21" i="66"/>
  <c r="Y21" i="66" s="1"/>
  <c r="V21" i="66"/>
  <c r="T21" i="66"/>
  <c r="U21" i="66" s="1"/>
  <c r="R21" i="66"/>
  <c r="P21" i="66"/>
  <c r="Q21" i="66" s="1"/>
  <c r="N21" i="66"/>
  <c r="L21" i="66"/>
  <c r="M21" i="66" s="1"/>
  <c r="K21" i="66"/>
  <c r="I21" i="66"/>
  <c r="G21" i="66"/>
  <c r="E21" i="66"/>
  <c r="C21" i="66"/>
  <c r="Z20" i="66"/>
  <c r="X20" i="66"/>
  <c r="Y20" i="66" s="1"/>
  <c r="V20" i="66"/>
  <c r="T20" i="66"/>
  <c r="U20" i="66" s="1"/>
  <c r="R20" i="66"/>
  <c r="P20" i="66"/>
  <c r="Q20" i="66" s="1"/>
  <c r="N20" i="66"/>
  <c r="L20" i="66"/>
  <c r="M20" i="66" s="1"/>
  <c r="K20" i="66"/>
  <c r="I20" i="66"/>
  <c r="G20" i="66"/>
  <c r="E20" i="66"/>
  <c r="C20" i="66"/>
  <c r="Z19" i="66"/>
  <c r="X19" i="66"/>
  <c r="Y19" i="66" s="1"/>
  <c r="V19" i="66"/>
  <c r="T19" i="66"/>
  <c r="U19" i="66" s="1"/>
  <c r="R19" i="66"/>
  <c r="P19" i="66"/>
  <c r="Q19" i="66" s="1"/>
  <c r="N19" i="66"/>
  <c r="L19" i="66"/>
  <c r="M19" i="66" s="1"/>
  <c r="K19" i="66"/>
  <c r="I19" i="66"/>
  <c r="G19" i="66"/>
  <c r="E19" i="66"/>
  <c r="C19" i="66"/>
  <c r="Z18" i="66"/>
  <c r="X18" i="66"/>
  <c r="Y18" i="66" s="1"/>
  <c r="V18" i="66"/>
  <c r="U18" i="66"/>
  <c r="T18" i="66"/>
  <c r="R18" i="66"/>
  <c r="P18" i="66"/>
  <c r="Q18" i="66" s="1"/>
  <c r="N18" i="66"/>
  <c r="L18" i="66"/>
  <c r="M18" i="66" s="1"/>
  <c r="K18" i="66"/>
  <c r="I18" i="66"/>
  <c r="G18" i="66"/>
  <c r="E18" i="66"/>
  <c r="C18" i="66"/>
  <c r="Z17" i="66"/>
  <c r="X17" i="66"/>
  <c r="Y17" i="66" s="1"/>
  <c r="V17" i="66"/>
  <c r="T17" i="66"/>
  <c r="U17" i="66" s="1"/>
  <c r="R17" i="66"/>
  <c r="Q17" i="66"/>
  <c r="P17" i="66"/>
  <c r="N17" i="66"/>
  <c r="L17" i="66"/>
  <c r="M17" i="66" s="1"/>
  <c r="K17" i="66"/>
  <c r="I17" i="66"/>
  <c r="G17" i="66"/>
  <c r="E17" i="66"/>
  <c r="C17" i="66"/>
  <c r="Z16" i="66"/>
  <c r="X16" i="66"/>
  <c r="Y16" i="66" s="1"/>
  <c r="V16" i="66"/>
  <c r="T16" i="66"/>
  <c r="U16" i="66" s="1"/>
  <c r="R16" i="66"/>
  <c r="P16" i="66"/>
  <c r="Q16" i="66" s="1"/>
  <c r="N16" i="66"/>
  <c r="L16" i="66"/>
  <c r="M16" i="66" s="1"/>
  <c r="K16" i="66"/>
  <c r="I16" i="66"/>
  <c r="G16" i="66"/>
  <c r="E16" i="66"/>
  <c r="C16" i="66"/>
  <c r="Z15" i="66"/>
  <c r="X15" i="66"/>
  <c r="Y15" i="66" s="1"/>
  <c r="V15" i="66"/>
  <c r="T15" i="66"/>
  <c r="U15" i="66" s="1"/>
  <c r="R15" i="66"/>
  <c r="P15" i="66"/>
  <c r="Q15" i="66" s="1"/>
  <c r="N15" i="66"/>
  <c r="L15" i="66"/>
  <c r="M15" i="66" s="1"/>
  <c r="K15" i="66"/>
  <c r="I15" i="66"/>
  <c r="G15" i="66"/>
  <c r="E15" i="66"/>
  <c r="C15" i="66"/>
  <c r="Z14" i="66"/>
  <c r="X14" i="66"/>
  <c r="Y14" i="66" s="1"/>
  <c r="V14" i="66"/>
  <c r="T14" i="66"/>
  <c r="U14" i="66" s="1"/>
  <c r="R14" i="66"/>
  <c r="P14" i="66"/>
  <c r="Q14" i="66" s="1"/>
  <c r="N14" i="66"/>
  <c r="L14" i="66"/>
  <c r="M14" i="66" s="1"/>
  <c r="K14" i="66"/>
  <c r="I14" i="66"/>
  <c r="G14" i="66"/>
  <c r="E14" i="66"/>
  <c r="C14" i="66"/>
  <c r="Z21" i="65"/>
  <c r="X21" i="65"/>
  <c r="Y21" i="65" s="1"/>
  <c r="V21" i="65"/>
  <c r="T21" i="65"/>
  <c r="U21" i="65" s="1"/>
  <c r="R21" i="65"/>
  <c r="P21" i="65"/>
  <c r="Q21" i="65" s="1"/>
  <c r="N21" i="65"/>
  <c r="L21" i="65"/>
  <c r="M21" i="65" s="1"/>
  <c r="K21" i="65"/>
  <c r="I21" i="65"/>
  <c r="G21" i="65"/>
  <c r="E21" i="65"/>
  <c r="C21" i="65"/>
  <c r="Z20" i="65"/>
  <c r="X20" i="65"/>
  <c r="Y20" i="65" s="1"/>
  <c r="V20" i="65"/>
  <c r="T20" i="65"/>
  <c r="U20" i="65" s="1"/>
  <c r="R20" i="65"/>
  <c r="P20" i="65"/>
  <c r="Q20" i="65" s="1"/>
  <c r="N20" i="65"/>
  <c r="L20" i="65"/>
  <c r="M20" i="65" s="1"/>
  <c r="K20" i="65"/>
  <c r="I20" i="65"/>
  <c r="G20" i="65"/>
  <c r="E20" i="65"/>
  <c r="C20" i="65"/>
  <c r="Z19" i="65"/>
  <c r="X19" i="65"/>
  <c r="Y19" i="65" s="1"/>
  <c r="V19" i="65"/>
  <c r="T19" i="65"/>
  <c r="U19" i="65" s="1"/>
  <c r="R19" i="65"/>
  <c r="P19" i="65"/>
  <c r="Q19" i="65" s="1"/>
  <c r="N19" i="65"/>
  <c r="L19" i="65"/>
  <c r="M19" i="65" s="1"/>
  <c r="K19" i="65"/>
  <c r="I19" i="65"/>
  <c r="G19" i="65"/>
  <c r="E19" i="65"/>
  <c r="C19" i="65"/>
  <c r="Z18" i="65"/>
  <c r="X18" i="65"/>
  <c r="Y18" i="65" s="1"/>
  <c r="V18" i="65"/>
  <c r="U18" i="65"/>
  <c r="T18" i="65"/>
  <c r="R18" i="65"/>
  <c r="P18" i="65"/>
  <c r="Q18" i="65" s="1"/>
  <c r="N18" i="65"/>
  <c r="L18" i="65"/>
  <c r="M18" i="65" s="1"/>
  <c r="K18" i="65"/>
  <c r="I18" i="65"/>
  <c r="G18" i="65"/>
  <c r="E18" i="65"/>
  <c r="C18" i="65"/>
  <c r="Z17" i="65"/>
  <c r="X17" i="65"/>
  <c r="Y17" i="65" s="1"/>
  <c r="V17" i="65"/>
  <c r="U17" i="65"/>
  <c r="T17" i="65"/>
  <c r="R17" i="65"/>
  <c r="P17" i="65"/>
  <c r="Q17" i="65" s="1"/>
  <c r="N17" i="65"/>
  <c r="L17" i="65"/>
  <c r="M17" i="65" s="1"/>
  <c r="K17" i="65"/>
  <c r="I17" i="65"/>
  <c r="G17" i="65"/>
  <c r="E17" i="65"/>
  <c r="C17" i="65"/>
  <c r="Z16" i="65"/>
  <c r="X16" i="65"/>
  <c r="Y16" i="65" s="1"/>
  <c r="V16" i="65"/>
  <c r="T16" i="65"/>
  <c r="U16" i="65" s="1"/>
  <c r="R16" i="65"/>
  <c r="P16" i="65"/>
  <c r="Q16" i="65" s="1"/>
  <c r="N16" i="65"/>
  <c r="L16" i="65"/>
  <c r="M16" i="65" s="1"/>
  <c r="K16" i="65"/>
  <c r="I16" i="65"/>
  <c r="G16" i="65"/>
  <c r="E16" i="65"/>
  <c r="C16" i="65"/>
  <c r="Z15" i="65"/>
  <c r="X15" i="65"/>
  <c r="Y15" i="65" s="1"/>
  <c r="V15" i="65"/>
  <c r="T15" i="65"/>
  <c r="U15" i="65" s="1"/>
  <c r="R15" i="65"/>
  <c r="P15" i="65"/>
  <c r="Q15" i="65" s="1"/>
  <c r="N15" i="65"/>
  <c r="L15" i="65"/>
  <c r="M15" i="65" s="1"/>
  <c r="K15" i="65"/>
  <c r="I15" i="65"/>
  <c r="G15" i="65"/>
  <c r="E15" i="65"/>
  <c r="C15" i="65"/>
  <c r="Z14" i="65"/>
  <c r="X14" i="65"/>
  <c r="Y14" i="65" s="1"/>
  <c r="V14" i="65"/>
  <c r="T14" i="65"/>
  <c r="U14" i="65" s="1"/>
  <c r="R14" i="65"/>
  <c r="P14" i="65"/>
  <c r="Q14" i="65" s="1"/>
  <c r="N14" i="65"/>
  <c r="M14" i="65"/>
  <c r="L14" i="65"/>
  <c r="K14" i="65"/>
  <c r="I14" i="65"/>
  <c r="G14" i="65"/>
  <c r="E14" i="65"/>
  <c r="C14" i="65"/>
  <c r="Z21" i="64"/>
  <c r="X21" i="64"/>
  <c r="Y21" i="64" s="1"/>
  <c r="V21" i="64"/>
  <c r="T21" i="64"/>
  <c r="U21" i="64" s="1"/>
  <c r="R21" i="64"/>
  <c r="P21" i="64"/>
  <c r="Q21" i="64" s="1"/>
  <c r="N21" i="64"/>
  <c r="L21" i="64"/>
  <c r="M21" i="64" s="1"/>
  <c r="K21" i="64"/>
  <c r="I21" i="64"/>
  <c r="G21" i="64"/>
  <c r="E21" i="64"/>
  <c r="C21" i="64"/>
  <c r="Z20" i="64"/>
  <c r="X20" i="64"/>
  <c r="Y20" i="64" s="1"/>
  <c r="V20" i="64"/>
  <c r="T20" i="64"/>
  <c r="U20" i="64" s="1"/>
  <c r="R20" i="64"/>
  <c r="P20" i="64"/>
  <c r="Q20" i="64" s="1"/>
  <c r="N20" i="64"/>
  <c r="L20" i="64"/>
  <c r="M20" i="64" s="1"/>
  <c r="K20" i="64"/>
  <c r="I20" i="64"/>
  <c r="G20" i="64"/>
  <c r="E20" i="64"/>
  <c r="C20" i="64"/>
  <c r="Z19" i="64"/>
  <c r="X19" i="64"/>
  <c r="Y19" i="64" s="1"/>
  <c r="V19" i="64"/>
  <c r="T19" i="64"/>
  <c r="U19" i="64" s="1"/>
  <c r="R19" i="64"/>
  <c r="P19" i="64"/>
  <c r="Q19" i="64" s="1"/>
  <c r="N19" i="64"/>
  <c r="L19" i="64"/>
  <c r="M19" i="64" s="1"/>
  <c r="K19" i="64"/>
  <c r="I19" i="64"/>
  <c r="G19" i="64"/>
  <c r="E19" i="64"/>
  <c r="C19" i="64"/>
  <c r="Z18" i="64"/>
  <c r="X18" i="64"/>
  <c r="Y18" i="64" s="1"/>
  <c r="V18" i="64"/>
  <c r="T18" i="64"/>
  <c r="U18" i="64" s="1"/>
  <c r="R18" i="64"/>
  <c r="P18" i="64"/>
  <c r="Q18" i="64" s="1"/>
  <c r="N18" i="64"/>
  <c r="L18" i="64"/>
  <c r="M18" i="64" s="1"/>
  <c r="K18" i="64"/>
  <c r="I18" i="64"/>
  <c r="G18" i="64"/>
  <c r="E18" i="64"/>
  <c r="C18" i="64"/>
  <c r="Z17" i="64"/>
  <c r="X17" i="64"/>
  <c r="Y17" i="64" s="1"/>
  <c r="V17" i="64"/>
  <c r="T17" i="64"/>
  <c r="U17" i="64" s="1"/>
  <c r="R17" i="64"/>
  <c r="P17" i="64"/>
  <c r="Q17" i="64" s="1"/>
  <c r="N17" i="64"/>
  <c r="L17" i="64"/>
  <c r="M17" i="64" s="1"/>
  <c r="K17" i="64"/>
  <c r="I17" i="64"/>
  <c r="G17" i="64"/>
  <c r="E17" i="64"/>
  <c r="C17" i="64"/>
  <c r="Z16" i="64"/>
  <c r="X16" i="64"/>
  <c r="Y16" i="64" s="1"/>
  <c r="V16" i="64"/>
  <c r="T16" i="64"/>
  <c r="U16" i="64" s="1"/>
  <c r="R16" i="64"/>
  <c r="P16" i="64"/>
  <c r="Q16" i="64" s="1"/>
  <c r="N16" i="64"/>
  <c r="M16" i="64"/>
  <c r="L16" i="64"/>
  <c r="K16" i="64"/>
  <c r="I16" i="64"/>
  <c r="G16" i="64"/>
  <c r="E16" i="64"/>
  <c r="C16" i="64"/>
  <c r="Z15" i="64"/>
  <c r="Y15" i="64"/>
  <c r="X15" i="64"/>
  <c r="V15" i="64"/>
  <c r="T15" i="64"/>
  <c r="U15" i="64" s="1"/>
  <c r="R15" i="64"/>
  <c r="P15" i="64"/>
  <c r="Q15" i="64" s="1"/>
  <c r="N15" i="64"/>
  <c r="L15" i="64"/>
  <c r="M15" i="64" s="1"/>
  <c r="K15" i="64"/>
  <c r="I15" i="64"/>
  <c r="G15" i="64"/>
  <c r="E15" i="64"/>
  <c r="C15" i="64"/>
  <c r="Z14" i="64"/>
  <c r="X14" i="64"/>
  <c r="Y14" i="64" s="1"/>
  <c r="V14" i="64"/>
  <c r="T14" i="64"/>
  <c r="U14" i="64" s="1"/>
  <c r="R14" i="64"/>
  <c r="P14" i="64"/>
  <c r="Q14" i="64" s="1"/>
  <c r="N14" i="64"/>
  <c r="L14" i="64"/>
  <c r="M14" i="64" s="1"/>
  <c r="K14" i="64"/>
  <c r="I14" i="64"/>
  <c r="G14" i="64"/>
  <c r="E14" i="64"/>
  <c r="C14" i="64"/>
  <c r="Z21" i="63"/>
  <c r="X21" i="63"/>
  <c r="Y21" i="63" s="1"/>
  <c r="V21" i="63"/>
  <c r="T21" i="63"/>
  <c r="U21" i="63" s="1"/>
  <c r="R21" i="63"/>
  <c r="P21" i="63"/>
  <c r="Q21" i="63" s="1"/>
  <c r="N21" i="63"/>
  <c r="L21" i="63"/>
  <c r="M21" i="63" s="1"/>
  <c r="K21" i="63"/>
  <c r="I21" i="63"/>
  <c r="G21" i="63"/>
  <c r="E21" i="63"/>
  <c r="C21" i="63"/>
  <c r="Z20" i="63"/>
  <c r="X20" i="63"/>
  <c r="Y20" i="63" s="1"/>
  <c r="V20" i="63"/>
  <c r="T20" i="63"/>
  <c r="U20" i="63" s="1"/>
  <c r="R20" i="63"/>
  <c r="P20" i="63"/>
  <c r="Q20" i="63" s="1"/>
  <c r="N20" i="63"/>
  <c r="L20" i="63"/>
  <c r="M20" i="63" s="1"/>
  <c r="K20" i="63"/>
  <c r="I20" i="63"/>
  <c r="G20" i="63"/>
  <c r="E20" i="63"/>
  <c r="C20" i="63"/>
  <c r="Z19" i="63"/>
  <c r="X19" i="63"/>
  <c r="Y19" i="63" s="1"/>
  <c r="V19" i="63"/>
  <c r="T19" i="63"/>
  <c r="U19" i="63" s="1"/>
  <c r="R19" i="63"/>
  <c r="P19" i="63"/>
  <c r="Q19" i="63" s="1"/>
  <c r="N19" i="63"/>
  <c r="L19" i="63"/>
  <c r="M19" i="63" s="1"/>
  <c r="K19" i="63"/>
  <c r="I19" i="63"/>
  <c r="G19" i="63"/>
  <c r="E19" i="63"/>
  <c r="C19" i="63"/>
  <c r="Z18" i="63"/>
  <c r="X18" i="63"/>
  <c r="Y18" i="63" s="1"/>
  <c r="V18" i="63"/>
  <c r="T18" i="63"/>
  <c r="U18" i="63" s="1"/>
  <c r="R18" i="63"/>
  <c r="P18" i="63"/>
  <c r="Q18" i="63" s="1"/>
  <c r="N18" i="63"/>
  <c r="L18" i="63"/>
  <c r="M18" i="63" s="1"/>
  <c r="K18" i="63"/>
  <c r="I18" i="63"/>
  <c r="G18" i="63"/>
  <c r="E18" i="63"/>
  <c r="C18" i="63"/>
  <c r="Z17" i="63"/>
  <c r="X17" i="63"/>
  <c r="Y17" i="63" s="1"/>
  <c r="V17" i="63"/>
  <c r="T17" i="63"/>
  <c r="U17" i="63" s="1"/>
  <c r="R17" i="63"/>
  <c r="P17" i="63"/>
  <c r="Q17" i="63" s="1"/>
  <c r="N17" i="63"/>
  <c r="L17" i="63"/>
  <c r="M17" i="63" s="1"/>
  <c r="K17" i="63"/>
  <c r="I17" i="63"/>
  <c r="G17" i="63"/>
  <c r="E17" i="63"/>
  <c r="C17" i="63"/>
  <c r="Z16" i="63"/>
  <c r="X16" i="63"/>
  <c r="Y16" i="63" s="1"/>
  <c r="V16" i="63"/>
  <c r="T16" i="63"/>
  <c r="U16" i="63" s="1"/>
  <c r="R16" i="63"/>
  <c r="P16" i="63"/>
  <c r="Q16" i="63" s="1"/>
  <c r="N16" i="63"/>
  <c r="L16" i="63"/>
  <c r="M16" i="63" s="1"/>
  <c r="K16" i="63"/>
  <c r="I16" i="63"/>
  <c r="G16" i="63"/>
  <c r="E16" i="63"/>
  <c r="C16" i="63"/>
  <c r="Z15" i="63"/>
  <c r="X15" i="63"/>
  <c r="Y15" i="63" s="1"/>
  <c r="V15" i="63"/>
  <c r="T15" i="63"/>
  <c r="U15" i="63" s="1"/>
  <c r="R15" i="63"/>
  <c r="P15" i="63"/>
  <c r="Q15" i="63" s="1"/>
  <c r="N15" i="63"/>
  <c r="L15" i="63"/>
  <c r="M15" i="63" s="1"/>
  <c r="K15" i="63"/>
  <c r="I15" i="63"/>
  <c r="G15" i="63"/>
  <c r="E15" i="63"/>
  <c r="C15" i="63"/>
  <c r="Z14" i="63"/>
  <c r="X14" i="63"/>
  <c r="Y14" i="63" s="1"/>
  <c r="V14" i="63"/>
  <c r="T14" i="63"/>
  <c r="U14" i="63" s="1"/>
  <c r="R14" i="63"/>
  <c r="P14" i="63"/>
  <c r="Q14" i="63" s="1"/>
  <c r="N14" i="63"/>
  <c r="L14" i="63"/>
  <c r="M14" i="63" s="1"/>
  <c r="K14" i="63"/>
  <c r="I14" i="63"/>
  <c r="G14" i="63"/>
  <c r="E14" i="63"/>
  <c r="C14" i="63"/>
  <c r="K21" i="131"/>
  <c r="I21" i="131"/>
  <c r="K20" i="131"/>
  <c r="I20" i="131"/>
  <c r="K19" i="131"/>
  <c r="I19" i="131"/>
  <c r="K18" i="131"/>
  <c r="I18" i="131"/>
  <c r="K17" i="131"/>
  <c r="I17" i="131"/>
  <c r="K16" i="131"/>
  <c r="I16" i="131"/>
  <c r="K15" i="131"/>
  <c r="I15" i="131"/>
  <c r="K14" i="131"/>
  <c r="I14" i="131"/>
  <c r="K21" i="61"/>
  <c r="I21" i="61"/>
  <c r="G21" i="61"/>
  <c r="K20" i="61"/>
  <c r="I20" i="61"/>
  <c r="G20" i="61"/>
  <c r="K19" i="61"/>
  <c r="I19" i="61"/>
  <c r="G19" i="61"/>
  <c r="K18" i="61"/>
  <c r="I18" i="61"/>
  <c r="G18" i="61"/>
  <c r="K17" i="61"/>
  <c r="I17" i="61"/>
  <c r="G17" i="61"/>
  <c r="K16" i="61"/>
  <c r="I16" i="61"/>
  <c r="G16" i="61"/>
  <c r="K15" i="61"/>
  <c r="I15" i="61"/>
  <c r="G15" i="61"/>
  <c r="K14" i="61"/>
  <c r="I14" i="61"/>
  <c r="G14" i="61"/>
  <c r="Z21" i="60"/>
  <c r="X21" i="60"/>
  <c r="Y21" i="60" s="1"/>
  <c r="V21" i="60"/>
  <c r="T21" i="60"/>
  <c r="U21" i="60" s="1"/>
  <c r="R21" i="60"/>
  <c r="P21" i="60"/>
  <c r="Q21" i="60" s="1"/>
  <c r="N21" i="60"/>
  <c r="L21" i="60"/>
  <c r="M21" i="60" s="1"/>
  <c r="K21" i="60"/>
  <c r="I21" i="60"/>
  <c r="G21" i="60"/>
  <c r="E21" i="60"/>
  <c r="C21" i="60"/>
  <c r="Z20" i="60"/>
  <c r="X20" i="60"/>
  <c r="Y20" i="60" s="1"/>
  <c r="V20" i="60"/>
  <c r="T20" i="60"/>
  <c r="U20" i="60" s="1"/>
  <c r="R20" i="60"/>
  <c r="Q20" i="60"/>
  <c r="P20" i="60"/>
  <c r="N20" i="60"/>
  <c r="L20" i="60"/>
  <c r="M20" i="60" s="1"/>
  <c r="K20" i="60"/>
  <c r="I20" i="60"/>
  <c r="G20" i="60"/>
  <c r="E20" i="60"/>
  <c r="C20" i="60"/>
  <c r="Z19" i="60"/>
  <c r="X19" i="60"/>
  <c r="Y19" i="60" s="1"/>
  <c r="V19" i="60"/>
  <c r="T19" i="60"/>
  <c r="U19" i="60" s="1"/>
  <c r="R19" i="60"/>
  <c r="P19" i="60"/>
  <c r="Q19" i="60" s="1"/>
  <c r="N19" i="60"/>
  <c r="L19" i="60"/>
  <c r="M19" i="60" s="1"/>
  <c r="K19" i="60"/>
  <c r="I19" i="60"/>
  <c r="G19" i="60"/>
  <c r="E19" i="60"/>
  <c r="C19" i="60"/>
  <c r="Z18" i="60"/>
  <c r="X18" i="60"/>
  <c r="Y18" i="60" s="1"/>
  <c r="V18" i="60"/>
  <c r="T18" i="60"/>
  <c r="U18" i="60" s="1"/>
  <c r="R18" i="60"/>
  <c r="P18" i="60"/>
  <c r="Q18" i="60" s="1"/>
  <c r="N18" i="60"/>
  <c r="L18" i="60"/>
  <c r="M18" i="60" s="1"/>
  <c r="K18" i="60"/>
  <c r="I18" i="60"/>
  <c r="G18" i="60"/>
  <c r="E18" i="60"/>
  <c r="C18" i="60"/>
  <c r="Z17" i="60"/>
  <c r="X17" i="60"/>
  <c r="Y17" i="60" s="1"/>
  <c r="V17" i="60"/>
  <c r="T17" i="60"/>
  <c r="U17" i="60" s="1"/>
  <c r="R17" i="60"/>
  <c r="P17" i="60"/>
  <c r="Q17" i="60" s="1"/>
  <c r="N17" i="60"/>
  <c r="L17" i="60"/>
  <c r="M17" i="60" s="1"/>
  <c r="K17" i="60"/>
  <c r="I17" i="60"/>
  <c r="G17" i="60"/>
  <c r="E17" i="60"/>
  <c r="C17" i="60"/>
  <c r="Z16" i="60"/>
  <c r="X16" i="60"/>
  <c r="Y16" i="60" s="1"/>
  <c r="V16" i="60"/>
  <c r="T16" i="60"/>
  <c r="U16" i="60" s="1"/>
  <c r="R16" i="60"/>
  <c r="P16" i="60"/>
  <c r="Q16" i="60" s="1"/>
  <c r="N16" i="60"/>
  <c r="L16" i="60"/>
  <c r="M16" i="60" s="1"/>
  <c r="K16" i="60"/>
  <c r="I16" i="60"/>
  <c r="G16" i="60"/>
  <c r="E16" i="60"/>
  <c r="C16" i="60"/>
  <c r="Z15" i="60"/>
  <c r="X15" i="60"/>
  <c r="Y15" i="60" s="1"/>
  <c r="V15" i="60"/>
  <c r="T15" i="60"/>
  <c r="U15" i="60" s="1"/>
  <c r="R15" i="60"/>
  <c r="P15" i="60"/>
  <c r="Q15" i="60" s="1"/>
  <c r="N15" i="60"/>
  <c r="L15" i="60"/>
  <c r="M15" i="60" s="1"/>
  <c r="K15" i="60"/>
  <c r="I15" i="60"/>
  <c r="G15" i="60"/>
  <c r="E15" i="60"/>
  <c r="C15" i="60"/>
  <c r="Z14" i="60"/>
  <c r="X14" i="60"/>
  <c r="Y14" i="60" s="1"/>
  <c r="V14" i="60"/>
  <c r="T14" i="60"/>
  <c r="U14" i="60" s="1"/>
  <c r="R14" i="60"/>
  <c r="P14" i="60"/>
  <c r="Q14" i="60" s="1"/>
  <c r="N14" i="60"/>
  <c r="L14" i="60"/>
  <c r="M14" i="60" s="1"/>
  <c r="K14" i="60"/>
  <c r="I14" i="60"/>
  <c r="G14" i="60"/>
  <c r="E14" i="60"/>
  <c r="C14" i="60"/>
  <c r="Z21" i="59"/>
  <c r="X21" i="59"/>
  <c r="Y21" i="59" s="1"/>
  <c r="V21" i="59"/>
  <c r="T21" i="59"/>
  <c r="U21" i="59" s="1"/>
  <c r="R21" i="59"/>
  <c r="P21" i="59"/>
  <c r="Q21" i="59" s="1"/>
  <c r="N21" i="59"/>
  <c r="L21" i="59"/>
  <c r="M21" i="59" s="1"/>
  <c r="K21" i="59"/>
  <c r="I21" i="59"/>
  <c r="G21" i="59"/>
  <c r="E21" i="59"/>
  <c r="C21" i="59"/>
  <c r="Z20" i="59"/>
  <c r="X20" i="59"/>
  <c r="Y20" i="59" s="1"/>
  <c r="V20" i="59"/>
  <c r="T20" i="59"/>
  <c r="U20" i="59" s="1"/>
  <c r="R20" i="59"/>
  <c r="P20" i="59"/>
  <c r="Q20" i="59" s="1"/>
  <c r="N20" i="59"/>
  <c r="L20" i="59"/>
  <c r="M20" i="59" s="1"/>
  <c r="K20" i="59"/>
  <c r="I20" i="59"/>
  <c r="G20" i="59"/>
  <c r="E20" i="59"/>
  <c r="C20" i="59"/>
  <c r="Z19" i="59"/>
  <c r="X19" i="59"/>
  <c r="Y19" i="59" s="1"/>
  <c r="V19" i="59"/>
  <c r="T19" i="59"/>
  <c r="U19" i="59" s="1"/>
  <c r="R19" i="59"/>
  <c r="P19" i="59"/>
  <c r="Q19" i="59" s="1"/>
  <c r="N19" i="59"/>
  <c r="L19" i="59"/>
  <c r="M19" i="59" s="1"/>
  <c r="K19" i="59"/>
  <c r="I19" i="59"/>
  <c r="G19" i="59"/>
  <c r="E19" i="59"/>
  <c r="C19" i="59"/>
  <c r="Z18" i="59"/>
  <c r="X18" i="59"/>
  <c r="Y18" i="59" s="1"/>
  <c r="V18" i="59"/>
  <c r="T18" i="59"/>
  <c r="U18" i="59" s="1"/>
  <c r="R18" i="59"/>
  <c r="P18" i="59"/>
  <c r="Q18" i="59" s="1"/>
  <c r="N18" i="59"/>
  <c r="L18" i="59"/>
  <c r="M18" i="59" s="1"/>
  <c r="K18" i="59"/>
  <c r="I18" i="59"/>
  <c r="G18" i="59"/>
  <c r="E18" i="59"/>
  <c r="C18" i="59"/>
  <c r="Z17" i="59"/>
  <c r="X17" i="59"/>
  <c r="Y17" i="59" s="1"/>
  <c r="V17" i="59"/>
  <c r="T17" i="59"/>
  <c r="U17" i="59" s="1"/>
  <c r="R17" i="59"/>
  <c r="P17" i="59"/>
  <c r="Q17" i="59" s="1"/>
  <c r="N17" i="59"/>
  <c r="L17" i="59"/>
  <c r="M17" i="59" s="1"/>
  <c r="K17" i="59"/>
  <c r="I17" i="59"/>
  <c r="G17" i="59"/>
  <c r="E17" i="59"/>
  <c r="C17" i="59"/>
  <c r="Z16" i="59"/>
  <c r="X16" i="59"/>
  <c r="Y16" i="59" s="1"/>
  <c r="V16" i="59"/>
  <c r="T16" i="59"/>
  <c r="U16" i="59" s="1"/>
  <c r="R16" i="59"/>
  <c r="P16" i="59"/>
  <c r="Q16" i="59" s="1"/>
  <c r="N16" i="59"/>
  <c r="L16" i="59"/>
  <c r="M16" i="59" s="1"/>
  <c r="K16" i="59"/>
  <c r="I16" i="59"/>
  <c r="G16" i="59"/>
  <c r="E16" i="59"/>
  <c r="C16" i="59"/>
  <c r="Z15" i="59"/>
  <c r="X15" i="59"/>
  <c r="Y15" i="59" s="1"/>
  <c r="V15" i="59"/>
  <c r="T15" i="59"/>
  <c r="U15" i="59" s="1"/>
  <c r="R15" i="59"/>
  <c r="P15" i="59"/>
  <c r="Q15" i="59" s="1"/>
  <c r="N15" i="59"/>
  <c r="L15" i="59"/>
  <c r="M15" i="59" s="1"/>
  <c r="K15" i="59"/>
  <c r="I15" i="59"/>
  <c r="G15" i="59"/>
  <c r="E15" i="59"/>
  <c r="C15" i="59"/>
  <c r="Z14" i="59"/>
  <c r="X14" i="59"/>
  <c r="Y14" i="59" s="1"/>
  <c r="V14" i="59"/>
  <c r="T14" i="59"/>
  <c r="U14" i="59" s="1"/>
  <c r="R14" i="59"/>
  <c r="P14" i="59"/>
  <c r="Q14" i="59" s="1"/>
  <c r="N14" i="59"/>
  <c r="L14" i="59"/>
  <c r="M14" i="59" s="1"/>
  <c r="K14" i="59"/>
  <c r="I14" i="59"/>
  <c r="G14" i="59"/>
  <c r="E14" i="59"/>
  <c r="C14" i="59"/>
  <c r="Z16" i="58"/>
  <c r="X16" i="58"/>
  <c r="Y16" i="58" s="1"/>
  <c r="V16" i="58"/>
  <c r="T16" i="58"/>
  <c r="U16" i="58" s="1"/>
  <c r="R16" i="58"/>
  <c r="P16" i="58"/>
  <c r="Q16" i="58" s="1"/>
  <c r="N16" i="58"/>
  <c r="L16" i="58"/>
  <c r="M16" i="58" s="1"/>
  <c r="K16" i="58"/>
  <c r="I16" i="58"/>
  <c r="G16" i="58"/>
  <c r="E16" i="58"/>
  <c r="C16" i="58"/>
  <c r="Z15" i="58"/>
  <c r="X15" i="58"/>
  <c r="Y15" i="58" s="1"/>
  <c r="V15" i="58"/>
  <c r="T15" i="58"/>
  <c r="U15" i="58" s="1"/>
  <c r="R15" i="58"/>
  <c r="P15" i="58"/>
  <c r="Q15" i="58" s="1"/>
  <c r="N15" i="58"/>
  <c r="L15" i="58"/>
  <c r="M15" i="58" s="1"/>
  <c r="K15" i="58"/>
  <c r="I15" i="58"/>
  <c r="G15" i="58"/>
  <c r="E15" i="58"/>
  <c r="C15" i="58"/>
  <c r="Z14" i="58"/>
  <c r="X14" i="58"/>
  <c r="Y14" i="58" s="1"/>
  <c r="V14" i="58"/>
  <c r="T14" i="58"/>
  <c r="U14" i="58" s="1"/>
  <c r="R14" i="58"/>
  <c r="P14" i="58"/>
  <c r="Q14" i="58" s="1"/>
  <c r="N14" i="58"/>
  <c r="L14" i="58"/>
  <c r="M14" i="58" s="1"/>
  <c r="K14" i="58"/>
  <c r="I14" i="58"/>
  <c r="G14" i="58"/>
  <c r="E14" i="58"/>
  <c r="C14" i="58"/>
  <c r="K16" i="56"/>
  <c r="I16" i="56"/>
  <c r="K15" i="56"/>
  <c r="I15" i="56"/>
  <c r="K14" i="56"/>
  <c r="I14" i="56"/>
  <c r="K28" i="130"/>
  <c r="I28" i="130"/>
  <c r="K27" i="130"/>
  <c r="I27" i="130"/>
  <c r="K18" i="130"/>
  <c r="I18" i="130"/>
  <c r="K17" i="130"/>
  <c r="I17" i="130"/>
  <c r="K16" i="130"/>
  <c r="I16" i="130"/>
  <c r="K15" i="130"/>
  <c r="I15" i="130"/>
  <c r="K14" i="130"/>
  <c r="H14" i="130"/>
  <c r="I14" i="130" s="1"/>
  <c r="K28" i="129"/>
  <c r="I28" i="129"/>
  <c r="K27" i="129"/>
  <c r="I27" i="129"/>
  <c r="K18" i="129"/>
  <c r="I18" i="129"/>
  <c r="K17" i="129"/>
  <c r="I17" i="129"/>
  <c r="K16" i="129"/>
  <c r="I16" i="129"/>
  <c r="K15" i="129"/>
  <c r="I15" i="129"/>
  <c r="K14" i="129"/>
  <c r="H14" i="129"/>
  <c r="K36" i="128"/>
  <c r="I36" i="128"/>
  <c r="K35" i="128"/>
  <c r="I35" i="128"/>
  <c r="K34" i="128"/>
  <c r="I34" i="128"/>
  <c r="K33" i="128"/>
  <c r="I33" i="128"/>
  <c r="K32" i="128"/>
  <c r="I32" i="128"/>
  <c r="K28" i="128"/>
  <c r="I28" i="128"/>
  <c r="K16" i="128"/>
  <c r="I16" i="128"/>
  <c r="K29" i="128"/>
  <c r="I29" i="128"/>
  <c r="K31" i="128"/>
  <c r="I31" i="128"/>
  <c r="K22" i="128"/>
  <c r="I22" i="128"/>
  <c r="K25" i="128"/>
  <c r="I25" i="128"/>
  <c r="K24" i="128"/>
  <c r="I24" i="128"/>
  <c r="K26" i="128"/>
  <c r="I26" i="128"/>
  <c r="K20" i="128"/>
  <c r="I20" i="128"/>
  <c r="K23" i="128"/>
  <c r="I23" i="128"/>
  <c r="K21" i="128"/>
  <c r="I21" i="128"/>
  <c r="K30" i="128"/>
  <c r="I30" i="128"/>
  <c r="K27" i="128"/>
  <c r="I27" i="128"/>
  <c r="K18" i="128"/>
  <c r="I18" i="128"/>
  <c r="K17" i="128"/>
  <c r="I17" i="128"/>
  <c r="K19" i="128"/>
  <c r="I19" i="128"/>
  <c r="K15" i="128"/>
  <c r="I15" i="128"/>
  <c r="K14" i="128"/>
  <c r="I14" i="128"/>
  <c r="K43" i="127"/>
  <c r="I43" i="127"/>
  <c r="K42" i="127"/>
  <c r="I42" i="127"/>
  <c r="K41" i="127"/>
  <c r="I41" i="127"/>
  <c r="K40" i="127"/>
  <c r="I40" i="127"/>
  <c r="K36" i="127"/>
  <c r="I36" i="127"/>
  <c r="K31" i="127"/>
  <c r="I31" i="127"/>
  <c r="K39" i="127"/>
  <c r="I39" i="127"/>
  <c r="K26" i="127"/>
  <c r="I26" i="127"/>
  <c r="K38" i="127"/>
  <c r="I38" i="127"/>
  <c r="K29" i="127"/>
  <c r="I29" i="127"/>
  <c r="K33" i="127"/>
  <c r="I33" i="127"/>
  <c r="K35" i="127"/>
  <c r="I35" i="127"/>
  <c r="K34" i="127"/>
  <c r="I34" i="127"/>
  <c r="K30" i="127"/>
  <c r="I30" i="127"/>
  <c r="K24" i="127"/>
  <c r="I24" i="127"/>
  <c r="K27" i="127"/>
  <c r="I27" i="127"/>
  <c r="K19" i="127"/>
  <c r="I19" i="127"/>
  <c r="K22" i="127"/>
  <c r="I22" i="127"/>
  <c r="K21" i="127"/>
  <c r="I21" i="127"/>
  <c r="K25" i="127"/>
  <c r="I25" i="127"/>
  <c r="K23" i="127"/>
  <c r="I23" i="127"/>
  <c r="K17" i="127"/>
  <c r="I17" i="127"/>
  <c r="K16" i="127"/>
  <c r="I16" i="127"/>
  <c r="K18" i="127"/>
  <c r="I18" i="127"/>
  <c r="K15" i="127"/>
  <c r="I15" i="127"/>
  <c r="K14" i="127"/>
  <c r="I14" i="127"/>
  <c r="K16" i="126"/>
  <c r="I16" i="126"/>
  <c r="K15" i="126"/>
  <c r="I15" i="126"/>
  <c r="K14" i="126"/>
  <c r="I14" i="126"/>
  <c r="K21" i="53"/>
  <c r="I21" i="53"/>
  <c r="G21" i="53"/>
  <c r="K20" i="53"/>
  <c r="I20" i="53"/>
  <c r="G20" i="53"/>
  <c r="K19" i="53"/>
  <c r="I19" i="53"/>
  <c r="G19" i="53"/>
  <c r="K17" i="53"/>
  <c r="I17" i="53"/>
  <c r="G17" i="53"/>
  <c r="K15" i="53"/>
  <c r="I15" i="53"/>
  <c r="G15" i="53"/>
  <c r="K16" i="53"/>
  <c r="I16" i="53"/>
  <c r="G16" i="53"/>
  <c r="K18" i="53"/>
  <c r="I18" i="53"/>
  <c r="G18" i="53"/>
  <c r="K14" i="53"/>
  <c r="H14" i="53"/>
  <c r="F14" i="53"/>
  <c r="K19" i="55"/>
  <c r="K18" i="55"/>
  <c r="K17" i="55"/>
  <c r="K16" i="55"/>
  <c r="K15" i="55"/>
  <c r="K14" i="55"/>
  <c r="K23" i="52"/>
  <c r="K22" i="52"/>
  <c r="K21" i="52"/>
  <c r="K20" i="52"/>
  <c r="K19" i="52"/>
  <c r="K18" i="52"/>
  <c r="K17" i="52"/>
  <c r="K16" i="52"/>
  <c r="K15" i="52"/>
  <c r="K14" i="52"/>
  <c r="K23" i="51"/>
  <c r="K22" i="51"/>
  <c r="K21" i="51"/>
  <c r="K20" i="51"/>
  <c r="K19" i="51"/>
  <c r="K18" i="51"/>
  <c r="K17" i="51"/>
  <c r="K16" i="51"/>
  <c r="K15" i="51"/>
  <c r="K14" i="51"/>
  <c r="Z21" i="50"/>
  <c r="X21" i="50"/>
  <c r="Y21" i="50" s="1"/>
  <c r="V21" i="50"/>
  <c r="T21" i="50"/>
  <c r="U21" i="50" s="1"/>
  <c r="R21" i="50"/>
  <c r="P21" i="50"/>
  <c r="Q21" i="50" s="1"/>
  <c r="N21" i="50"/>
  <c r="L21" i="50"/>
  <c r="M21" i="50" s="1"/>
  <c r="K21" i="50"/>
  <c r="I21" i="50"/>
  <c r="G21" i="50"/>
  <c r="E21" i="50"/>
  <c r="C21" i="50"/>
  <c r="Z20" i="50"/>
  <c r="X20" i="50"/>
  <c r="Y20" i="50" s="1"/>
  <c r="V20" i="50"/>
  <c r="T20" i="50"/>
  <c r="U20" i="50" s="1"/>
  <c r="R20" i="50"/>
  <c r="Q20" i="50"/>
  <c r="P20" i="50"/>
  <c r="N20" i="50"/>
  <c r="L20" i="50"/>
  <c r="M20" i="50" s="1"/>
  <c r="K20" i="50"/>
  <c r="I20" i="50"/>
  <c r="G20" i="50"/>
  <c r="E20" i="50"/>
  <c r="C20" i="50"/>
  <c r="Z19" i="50"/>
  <c r="X19" i="50"/>
  <c r="Y19" i="50" s="1"/>
  <c r="V19" i="50"/>
  <c r="T19" i="50"/>
  <c r="U19" i="50" s="1"/>
  <c r="R19" i="50"/>
  <c r="P19" i="50"/>
  <c r="Q19" i="50" s="1"/>
  <c r="N19" i="50"/>
  <c r="L19" i="50"/>
  <c r="M19" i="50" s="1"/>
  <c r="K19" i="50"/>
  <c r="I19" i="50"/>
  <c r="G19" i="50"/>
  <c r="E19" i="50"/>
  <c r="C19" i="50"/>
  <c r="Z18" i="50"/>
  <c r="X18" i="50"/>
  <c r="Y18" i="50" s="1"/>
  <c r="V18" i="50"/>
  <c r="T18" i="50"/>
  <c r="U18" i="50" s="1"/>
  <c r="R18" i="50"/>
  <c r="P18" i="50"/>
  <c r="Q18" i="50" s="1"/>
  <c r="N18" i="50"/>
  <c r="L18" i="50"/>
  <c r="M18" i="50" s="1"/>
  <c r="K18" i="50"/>
  <c r="I18" i="50"/>
  <c r="G18" i="50"/>
  <c r="E18" i="50"/>
  <c r="C18" i="50"/>
  <c r="Z17" i="50"/>
  <c r="X17" i="50"/>
  <c r="Y17" i="50" s="1"/>
  <c r="V17" i="50"/>
  <c r="T17" i="50"/>
  <c r="U17" i="50" s="1"/>
  <c r="R17" i="50"/>
  <c r="P17" i="50"/>
  <c r="Q17" i="50" s="1"/>
  <c r="N17" i="50"/>
  <c r="L17" i="50"/>
  <c r="M17" i="50" s="1"/>
  <c r="K17" i="50"/>
  <c r="I17" i="50"/>
  <c r="G17" i="50"/>
  <c r="E17" i="50"/>
  <c r="C17" i="50"/>
  <c r="Z16" i="50"/>
  <c r="X16" i="50"/>
  <c r="Y16" i="50" s="1"/>
  <c r="V16" i="50"/>
  <c r="T16" i="50"/>
  <c r="U16" i="50" s="1"/>
  <c r="R16" i="50"/>
  <c r="P16" i="50"/>
  <c r="Q16" i="50" s="1"/>
  <c r="N16" i="50"/>
  <c r="M16" i="50"/>
  <c r="L16" i="50"/>
  <c r="K16" i="50"/>
  <c r="I16" i="50"/>
  <c r="G16" i="50"/>
  <c r="E16" i="50"/>
  <c r="C16" i="50"/>
  <c r="Z15" i="50"/>
  <c r="X15" i="50"/>
  <c r="Y15" i="50" s="1"/>
  <c r="V15" i="50"/>
  <c r="T15" i="50"/>
  <c r="U15" i="50" s="1"/>
  <c r="R15" i="50"/>
  <c r="P15" i="50"/>
  <c r="Q15" i="50" s="1"/>
  <c r="N15" i="50"/>
  <c r="L15" i="50"/>
  <c r="M15" i="50" s="1"/>
  <c r="K15" i="50"/>
  <c r="I15" i="50"/>
  <c r="G15" i="50"/>
  <c r="E15" i="50"/>
  <c r="C15" i="50"/>
  <c r="Z14" i="50"/>
  <c r="X14" i="50"/>
  <c r="Y14" i="50" s="1"/>
  <c r="V14" i="50"/>
  <c r="T14" i="50"/>
  <c r="U14" i="50" s="1"/>
  <c r="R14" i="50"/>
  <c r="P14" i="50"/>
  <c r="Q14" i="50" s="1"/>
  <c r="N14" i="50"/>
  <c r="L14" i="50"/>
  <c r="M14" i="50" s="1"/>
  <c r="K14" i="50"/>
  <c r="I14" i="50"/>
  <c r="G14" i="50"/>
  <c r="E14" i="50"/>
  <c r="C14" i="50"/>
  <c r="K20" i="48"/>
  <c r="H20" i="48"/>
  <c r="Z20" i="48" s="1"/>
  <c r="F20" i="48"/>
  <c r="V20" i="48" s="1"/>
  <c r="D20" i="48"/>
  <c r="R20" i="48" s="1"/>
  <c r="B20" i="48"/>
  <c r="N20" i="48" s="1"/>
  <c r="Z19" i="48"/>
  <c r="X19" i="48"/>
  <c r="Y19" i="48" s="1"/>
  <c r="V19" i="48"/>
  <c r="T19" i="48"/>
  <c r="U19" i="48" s="1"/>
  <c r="R19" i="48"/>
  <c r="P19" i="48"/>
  <c r="Q19" i="48" s="1"/>
  <c r="N19" i="48"/>
  <c r="L19" i="48"/>
  <c r="M19" i="48" s="1"/>
  <c r="K19" i="48"/>
  <c r="I19" i="48"/>
  <c r="G19" i="48"/>
  <c r="E19" i="48"/>
  <c r="C19" i="48"/>
  <c r="Z18" i="48"/>
  <c r="X18" i="48"/>
  <c r="Y18" i="48" s="1"/>
  <c r="V18" i="48"/>
  <c r="T18" i="48"/>
  <c r="U18" i="48" s="1"/>
  <c r="R18" i="48"/>
  <c r="P18" i="48"/>
  <c r="Q18" i="48" s="1"/>
  <c r="N18" i="48"/>
  <c r="L18" i="48"/>
  <c r="M18" i="48" s="1"/>
  <c r="K18" i="48"/>
  <c r="I18" i="48"/>
  <c r="G18" i="48"/>
  <c r="E18" i="48"/>
  <c r="C18" i="48"/>
  <c r="Z17" i="48"/>
  <c r="X17" i="48"/>
  <c r="Y17" i="48" s="1"/>
  <c r="V17" i="48"/>
  <c r="T17" i="48"/>
  <c r="U17" i="48" s="1"/>
  <c r="R17" i="48"/>
  <c r="P17" i="48"/>
  <c r="Q17" i="48" s="1"/>
  <c r="N17" i="48"/>
  <c r="L17" i="48"/>
  <c r="M17" i="48" s="1"/>
  <c r="K17" i="48"/>
  <c r="I17" i="48"/>
  <c r="G17" i="48"/>
  <c r="E17" i="48"/>
  <c r="C17" i="48"/>
  <c r="Z16" i="48"/>
  <c r="X16" i="48"/>
  <c r="Y16" i="48" s="1"/>
  <c r="V16" i="48"/>
  <c r="U16" i="48"/>
  <c r="T16" i="48"/>
  <c r="R16" i="48"/>
  <c r="P16" i="48"/>
  <c r="Q16" i="48" s="1"/>
  <c r="N16" i="48"/>
  <c r="L16" i="48"/>
  <c r="M16" i="48" s="1"/>
  <c r="K16" i="48"/>
  <c r="I16" i="48"/>
  <c r="G16" i="48"/>
  <c r="E16" i="48"/>
  <c r="C16" i="48"/>
  <c r="Z15" i="48"/>
  <c r="X15" i="48"/>
  <c r="Y15" i="48" s="1"/>
  <c r="V15" i="48"/>
  <c r="T15" i="48"/>
  <c r="U15" i="48" s="1"/>
  <c r="R15" i="48"/>
  <c r="Q15" i="48"/>
  <c r="P15" i="48"/>
  <c r="N15" i="48"/>
  <c r="L15" i="48"/>
  <c r="M15" i="48" s="1"/>
  <c r="K15" i="48"/>
  <c r="I15" i="48"/>
  <c r="G15" i="48"/>
  <c r="E15" i="48"/>
  <c r="C15" i="48"/>
  <c r="Z14" i="48"/>
  <c r="X14" i="48"/>
  <c r="Y14" i="48" s="1"/>
  <c r="V14" i="48"/>
  <c r="T14" i="48"/>
  <c r="U14" i="48" s="1"/>
  <c r="R14" i="48"/>
  <c r="P14" i="48"/>
  <c r="Q14" i="48" s="1"/>
  <c r="N14" i="48"/>
  <c r="L14" i="48"/>
  <c r="M14" i="48" s="1"/>
  <c r="K14" i="48"/>
  <c r="I14" i="48"/>
  <c r="G14" i="48"/>
  <c r="E14" i="48"/>
  <c r="C14" i="48"/>
  <c r="Z19" i="125" l="1"/>
  <c r="X19" i="125"/>
  <c r="Y19" i="125" s="1"/>
  <c r="I19" i="125"/>
  <c r="O15" i="103"/>
  <c r="S18" i="103"/>
  <c r="W15" i="103"/>
  <c r="S19" i="103"/>
  <c r="O14" i="103"/>
  <c r="O16" i="102"/>
  <c r="O15" i="102"/>
  <c r="O14" i="102"/>
  <c r="X19" i="133"/>
  <c r="Y19" i="133" s="1"/>
  <c r="Z19" i="133"/>
  <c r="I19" i="133"/>
  <c r="Z20" i="133"/>
  <c r="X20" i="133"/>
  <c r="Y20" i="133" s="1"/>
  <c r="I20" i="133"/>
  <c r="P14" i="76"/>
  <c r="Q14" i="76" s="1"/>
  <c r="E14" i="76"/>
  <c r="G14" i="76"/>
  <c r="T14" i="76"/>
  <c r="U14" i="76" s="1"/>
  <c r="I14" i="76"/>
  <c r="X14" i="76"/>
  <c r="Y14" i="76" s="1"/>
  <c r="S16" i="76"/>
  <c r="C14" i="76"/>
  <c r="L14" i="76"/>
  <c r="M14" i="76" s="1"/>
  <c r="W20" i="73"/>
  <c r="S23" i="73"/>
  <c r="S15" i="73"/>
  <c r="AA20" i="73"/>
  <c r="O15" i="71"/>
  <c r="S15" i="71"/>
  <c r="W15" i="70"/>
  <c r="AA19" i="69"/>
  <c r="S20" i="67"/>
  <c r="S21" i="64"/>
  <c r="S18" i="63"/>
  <c r="W18" i="63"/>
  <c r="W14" i="60"/>
  <c r="AA20" i="60"/>
  <c r="AA20" i="59"/>
  <c r="S14" i="58"/>
  <c r="S15" i="58"/>
  <c r="Z14" i="130"/>
  <c r="X14" i="130"/>
  <c r="Y14" i="130" s="1"/>
  <c r="X14" i="129"/>
  <c r="Y14" i="129" s="1"/>
  <c r="Z14" i="129"/>
  <c r="I14" i="129"/>
  <c r="T14" i="53"/>
  <c r="U14" i="53" s="1"/>
  <c r="V14" i="53"/>
  <c r="X14" i="53"/>
  <c r="Y14" i="53" s="1"/>
  <c r="Z14" i="53"/>
  <c r="G14" i="53"/>
  <c r="I14" i="53"/>
  <c r="AA14" i="50"/>
  <c r="W17" i="48"/>
  <c r="C20" i="48"/>
  <c r="L20" i="48"/>
  <c r="M20" i="48" s="1"/>
  <c r="E20" i="48"/>
  <c r="P20" i="48"/>
  <c r="Q20" i="48" s="1"/>
  <c r="G20" i="48"/>
  <c r="T20" i="48"/>
  <c r="U20" i="48" s="1"/>
  <c r="W20" i="48" s="1"/>
  <c r="I20" i="48"/>
  <c r="X20" i="48"/>
  <c r="Y20" i="48" s="1"/>
  <c r="AA20" i="48" s="1"/>
  <c r="AA16" i="118"/>
  <c r="O19" i="103"/>
  <c r="W18" i="103"/>
  <c r="O18" i="103"/>
  <c r="O17" i="103"/>
  <c r="S16" i="102"/>
  <c r="S17" i="76"/>
  <c r="S14" i="76"/>
  <c r="S27" i="73"/>
  <c r="W14" i="72"/>
  <c r="O18" i="71"/>
  <c r="AA20" i="70"/>
  <c r="S20" i="70"/>
  <c r="AA15" i="70"/>
  <c r="W20" i="70"/>
  <c r="S15" i="69"/>
  <c r="S20" i="69"/>
  <c r="O18" i="68"/>
  <c r="AA17" i="68"/>
  <c r="O19" i="65"/>
  <c r="S19" i="65"/>
  <c r="W21" i="64"/>
  <c r="W21" i="63"/>
  <c r="AA16" i="63"/>
  <c r="S20" i="63"/>
  <c r="AA20" i="63"/>
  <c r="S21" i="63"/>
  <c r="AA18" i="63"/>
  <c r="W20" i="63"/>
  <c r="W17" i="60"/>
  <c r="W21" i="60"/>
  <c r="W17" i="59"/>
  <c r="AA21" i="59"/>
  <c r="W21" i="59"/>
  <c r="W14" i="58"/>
  <c r="O14" i="58"/>
  <c r="W15" i="58"/>
  <c r="O15" i="58"/>
  <c r="O21" i="50"/>
  <c r="AA16" i="50"/>
  <c r="W19" i="48"/>
  <c r="AA19" i="48"/>
  <c r="O18" i="48"/>
  <c r="S20" i="48"/>
  <c r="O20" i="48"/>
  <c r="O14" i="48"/>
  <c r="AA19" i="125" l="1"/>
</calcChain>
</file>

<file path=xl/sharedStrings.xml><?xml version="1.0" encoding="utf-8"?>
<sst xmlns="http://schemas.openxmlformats.org/spreadsheetml/2006/main" count="43783" uniqueCount="1030">
  <si>
    <t>NOTES ON USE:</t>
  </si>
  <si>
    <t>Columns headed 'CI' show the confidence interval (@ 95% certainty) for the percentage in the column to the immediate left.</t>
  </si>
  <si>
    <t>The unweighted base size shows the number of respondents who were interviewed in any given sub-group.</t>
  </si>
  <si>
    <t>The effective base size shows the base size that should be used in any statistical calculations which use the number of respondents as an input (e.g. significance testing). The effective base takes account of the impact that weighting has on the reliability of the dataset and, as such, is typically lower than the unweighted base size.</t>
  </si>
  <si>
    <t>Percentage point change</t>
  </si>
  <si>
    <t xml:space="preserve">Statistical significance </t>
  </si>
  <si>
    <t>CI</t>
  </si>
  <si>
    <t>Unweighted base size</t>
  </si>
  <si>
    <t>Effective base size</t>
  </si>
  <si>
    <t>Change needed</t>
  </si>
  <si>
    <t>Wave 1
Nov. 2015</t>
  </si>
  <si>
    <t>Wave 2
May 2016</t>
  </si>
  <si>
    <t>Base</t>
  </si>
  <si>
    <t>All respondents</t>
  </si>
  <si>
    <t>6.1.1</t>
  </si>
  <si>
    <t>6.1.2</t>
  </si>
  <si>
    <t>6.1.3</t>
  </si>
  <si>
    <t>Report section</t>
  </si>
  <si>
    <t>Further details about the project and methodology can be found in the research and technical reports published by DIT.</t>
  </si>
  <si>
    <t xml:space="preserve">DIT National Survey of Registered Businesses' Exporting Behaviours, Attitudes and Needs Data Annexe </t>
  </si>
  <si>
    <t>Wave 3 Sept. 2017</t>
  </si>
  <si>
    <t>Net change</t>
  </si>
  <si>
    <t>HIDE
Column when formulae updated</t>
  </si>
  <si>
    <t>Weighted base size</t>
  </si>
  <si>
    <t>Base: All businesses</t>
  </si>
  <si>
    <t>Data from the Total UK Registered Business Population sample</t>
  </si>
  <si>
    <t>Asked of: All respondents; Reported on: All respondents</t>
  </si>
  <si>
    <t>Sustain - Exported in past 12 months</t>
  </si>
  <si>
    <t>Reassure - Exported more than 12 months ago (but not in past 12 months)</t>
  </si>
  <si>
    <t>Promote - Haven't exported but product suitable/could be developed</t>
  </si>
  <si>
    <t>Challenge - Haven't exported - product unsuitable</t>
  </si>
  <si>
    <t>Total - Ever exported (Sustain OR Reassure)</t>
  </si>
  <si>
    <t>Total - Never exported (Promote OR Challenge)</t>
  </si>
  <si>
    <t>Not stated</t>
  </si>
  <si>
    <t>n/a</t>
  </si>
  <si>
    <t>Don’t know</t>
  </si>
  <si>
    <t>Asked of: All respondents who have exported; Reported on: All respondents</t>
  </si>
  <si>
    <t>Only goods</t>
  </si>
  <si>
    <t>Only services</t>
  </si>
  <si>
    <t>Both</t>
  </si>
  <si>
    <t>Neither in the past 12 months</t>
  </si>
  <si>
    <t>Don't know</t>
  </si>
  <si>
    <t>Have never exported</t>
  </si>
  <si>
    <t>We have never exported goods</t>
  </si>
  <si>
    <t>Asked of: Respondents who have plans/ an active interest in exporting; Reported on: Respondents who have plans/ an active interest in exporting</t>
  </si>
  <si>
    <t>Done a basic assessment of your company’s export potential</t>
  </si>
  <si>
    <t>Assessed your company’s current readiness to export</t>
  </si>
  <si>
    <t>Investigated the rules of doing business with a country</t>
  </si>
  <si>
    <t>Researched other aspects of an overseas market</t>
  </si>
  <si>
    <t>Developed an export business plan</t>
  </si>
  <si>
    <t>None of these</t>
  </si>
  <si>
    <t>Any action (NET)</t>
  </si>
  <si>
    <t>Respondents who have plans/ an active interest in exporting</t>
  </si>
  <si>
    <t>No</t>
  </si>
  <si>
    <t>Not interested in exporting or have exported in past 12 months</t>
  </si>
  <si>
    <t>Yes</t>
  </si>
  <si>
    <t>Agree strongly</t>
  </si>
  <si>
    <t>Agree slightly</t>
  </si>
  <si>
    <t>Neither agree nor disagree</t>
  </si>
  <si>
    <t>Disagree slightly</t>
  </si>
  <si>
    <t>Disagree strongly</t>
  </si>
  <si>
    <t>Agree (Net)</t>
  </si>
  <si>
    <t>Disagree (Net)</t>
  </si>
  <si>
    <t>Increase substantially</t>
  </si>
  <si>
    <t>Increase a little</t>
  </si>
  <si>
    <t>Stay about the same</t>
  </si>
  <si>
    <t>Decrease a little</t>
  </si>
  <si>
    <t>Decrease substantially</t>
  </si>
  <si>
    <t>Increase (Net)</t>
  </si>
  <si>
    <t>Decrease (Net)</t>
  </si>
  <si>
    <t>1 (1)</t>
  </si>
  <si>
    <t>2 (2)</t>
  </si>
  <si>
    <t>3 (3)</t>
  </si>
  <si>
    <t>4 (4)</t>
  </si>
  <si>
    <t>5 (5)</t>
  </si>
  <si>
    <t>6 (6)</t>
  </si>
  <si>
    <t>7 (7)</t>
  </si>
  <si>
    <t>8 (8)</t>
  </si>
  <si>
    <t>9 (9)</t>
  </si>
  <si>
    <t>0 -  No knowledge at all (0)</t>
  </si>
  <si>
    <t>10 - Very good knowledge (10)</t>
  </si>
  <si>
    <t>Top 3 Box (8-10 Net) - High level knowledge</t>
  </si>
  <si>
    <t>Middle (3-7 Net) - Moderate level knowledge</t>
  </si>
  <si>
    <t>Can't remember</t>
  </si>
  <si>
    <t>Department for International Trade (DIT)</t>
  </si>
  <si>
    <t>UK Trade and Investment (UKTI)</t>
  </si>
  <si>
    <t>UK Export Finance/ Export Finance manager at UK Export Finance</t>
  </si>
  <si>
    <t>HMRC</t>
  </si>
  <si>
    <t>UK Government Department / Agency (general)</t>
  </si>
  <si>
    <t>UK Government body based in overseas market</t>
  </si>
  <si>
    <t>British Trade Association</t>
  </si>
  <si>
    <t>European Trade Association</t>
  </si>
  <si>
    <t>European government</t>
  </si>
  <si>
    <t>Consultancy firm</t>
  </si>
  <si>
    <t>Legal firm</t>
  </si>
  <si>
    <t>Distributors</t>
  </si>
  <si>
    <t>A bank</t>
  </si>
  <si>
    <t>Other businesses which have experience of exporting</t>
  </si>
  <si>
    <t>Chambers of commerce</t>
  </si>
  <si>
    <t>Google/online search</t>
  </si>
  <si>
    <t>Wouldn’t want to find out more about exporting</t>
  </si>
  <si>
    <t>Business Gateway</t>
  </si>
  <si>
    <t>Country of interest / embassy of overseas country</t>
  </si>
  <si>
    <t>Within the company</t>
  </si>
  <si>
    <t>Federation of Small Business / FSB</t>
  </si>
  <si>
    <t>Government website</t>
  </si>
  <si>
    <t>Professional organisations</t>
  </si>
  <si>
    <t>Suppliers</t>
  </si>
  <si>
    <t>Scottish Enterprise</t>
  </si>
  <si>
    <t>Invest NI</t>
  </si>
  <si>
    <t>Accountant/Financial advisor</t>
  </si>
  <si>
    <t>Courier/Freight/shipping agent/Transport co.</t>
  </si>
  <si>
    <t>Other</t>
  </si>
  <si>
    <t>Very interested</t>
  </si>
  <si>
    <t>Quite interested</t>
  </si>
  <si>
    <t>Not interested</t>
  </si>
  <si>
    <t>Language barrier</t>
  </si>
  <si>
    <t>Brexit / leaving the EU</t>
  </si>
  <si>
    <t>Something else</t>
  </si>
  <si>
    <t>It's only me / service is only provided by me / one man band</t>
  </si>
  <si>
    <t>It can only be me / people buy my expertise</t>
  </si>
  <si>
    <t>It’s just a one-off (e.g. a single restaurant)</t>
  </si>
  <si>
    <t>It's a local service / business only</t>
  </si>
  <si>
    <t>My product / service is not transportable</t>
  </si>
  <si>
    <t>My product / service is not unique / special enough to export</t>
  </si>
  <si>
    <t>I don’t believe my product/service is cost competitive in the international markets</t>
  </si>
  <si>
    <t>I can't make /supply enough</t>
  </si>
  <si>
    <t>My product/service is only relevant in this country</t>
  </si>
  <si>
    <t>Reasons relating to UK legislation</t>
  </si>
  <si>
    <t>Costs (too high)</t>
  </si>
  <si>
    <t>Regulations/Legislations (all other references)</t>
  </si>
  <si>
    <t>Not looking to export</t>
  </si>
  <si>
    <t>We already import from abroad</t>
  </si>
  <si>
    <t>Cannot compete (on price)</t>
  </si>
  <si>
    <t>Provide a service (so can't export)</t>
  </si>
  <si>
    <t>Don't have distribution rights</t>
  </si>
  <si>
    <t>Products are perishable/difficult to export</t>
  </si>
  <si>
    <t>Government / Local Authority funded/governed</t>
  </si>
  <si>
    <t>Already export through a 3rd party</t>
  </si>
  <si>
    <t>Would need staff in another country</t>
  </si>
  <si>
    <t>Too hard to manage / don't have the capacity</t>
  </si>
  <si>
    <t>Because of logistics</t>
  </si>
  <si>
    <t>Do not make anything to export / nothing to export</t>
  </si>
  <si>
    <t>Can't export / not suitable</t>
  </si>
  <si>
    <t>We are a franchise</t>
  </si>
  <si>
    <t>We have branches / subsidiaries selling abroad</t>
  </si>
  <si>
    <t>Retail not suitable for export.</t>
  </si>
  <si>
    <t>Because of the nature of the business</t>
  </si>
  <si>
    <t>None</t>
  </si>
  <si>
    <t>Yes - visited</t>
  </si>
  <si>
    <t>Yes - heard of but not visited</t>
  </si>
  <si>
    <t>No - not heard of or visited</t>
  </si>
  <si>
    <t>Heard of OR Visited (Net)</t>
  </si>
  <si>
    <t>Not sure</t>
  </si>
  <si>
    <t>TV (Net)</t>
  </si>
  <si>
    <t>Radio (Net)</t>
  </si>
  <si>
    <t>Print (Net)</t>
  </si>
  <si>
    <t>Social Media (Net)</t>
  </si>
  <si>
    <t>Internet (Net)</t>
  </si>
  <si>
    <t>Advertising all media (Net)</t>
  </si>
  <si>
    <t>Asked of: Respondents spontaneously aware of information or advertising; Reported on: Respondents spontaneously aware of information or advertising</t>
  </si>
  <si>
    <t>Asked of: Respondents spontaneously aware of any advertising; Reported on: All respondents</t>
  </si>
  <si>
    <t>GREAT / Exporting is GREAT</t>
  </si>
  <si>
    <t>Business In You</t>
  </si>
  <si>
    <t>Business Link</t>
  </si>
  <si>
    <t>Capital for Enterprise</t>
  </si>
  <si>
    <t>Federation of Small Businesses</t>
  </si>
  <si>
    <t>Chambers of Commerce</t>
  </si>
  <si>
    <t>Foreign and Commonwealth Office (FCO)</t>
  </si>
  <si>
    <t>ICAEW (Institute of Chartered Accountants)</t>
  </si>
  <si>
    <t>Moneysupermarket.com</t>
  </si>
  <si>
    <t>UK Trade &amp; Investment (UKTI)</t>
  </si>
  <si>
    <t>UK Export Finance (UKEF)</t>
  </si>
  <si>
    <t>UK banks (e.g. Barclays, HSBC, Lloyds TSB, RBS, Santander)</t>
  </si>
  <si>
    <t>Brexit-related coverage with no specific source</t>
  </si>
  <si>
    <t>(Department for) Business, Energy &amp; Industrial Stategy</t>
  </si>
  <si>
    <t>(Department for) Business, Innovation &amp; Skills (BIS)</t>
  </si>
  <si>
    <t>Enterprise (partnerships)</t>
  </si>
  <si>
    <t>Local Authority / Council / Government</t>
  </si>
  <si>
    <t>Invest Northern Ireland / Invest NI</t>
  </si>
  <si>
    <t>Trade Associations / trade bodies</t>
  </si>
  <si>
    <t>BBC (news)</t>
  </si>
  <si>
    <t>Advertising agency</t>
  </si>
  <si>
    <t>Businesses / consultancies (no detail)</t>
  </si>
  <si>
    <t>Companies (all other references)</t>
  </si>
  <si>
    <t>Journalists/press/publications</t>
  </si>
  <si>
    <t>LEP/Local Enterprise Partnerships</t>
  </si>
  <si>
    <t>Marketing companies</t>
  </si>
  <si>
    <t>Media</t>
  </si>
  <si>
    <t>Political Party/politician (any named)</t>
  </si>
  <si>
    <t>Scottish Government</t>
  </si>
  <si>
    <t>Welsh Assembly Government</t>
  </si>
  <si>
    <t>Government (Net)</t>
  </si>
  <si>
    <t>Recognise any ads</t>
  </si>
  <si>
    <t>As online adverts on a website</t>
  </si>
  <si>
    <t>On a billboard or poster in a public place</t>
  </si>
  <si>
    <t>Somewhere else</t>
  </si>
  <si>
    <t>I have seen these ads but I don’t know where</t>
  </si>
  <si>
    <t>I have not seen these ads</t>
  </si>
  <si>
    <t>Didn’t understand the adverts</t>
  </si>
  <si>
    <t>I already know all I need to know about exporting</t>
  </si>
  <si>
    <t>I don’t know enough about exporting to even consider it</t>
  </si>
  <si>
    <t>I am already an exporter</t>
  </si>
  <si>
    <t>I don’t think the government would be much help with this</t>
  </si>
  <si>
    <t>My business isn’t suitable for exporting</t>
  </si>
  <si>
    <t>It would be too financially risky to start exporting</t>
  </si>
  <si>
    <t>I don’t have time to investigate</t>
  </si>
  <si>
    <t>I have not yet looked at my business options/capabilities in terms of exporting</t>
  </si>
  <si>
    <t>It is too difficult to deal with paperwork/regulation/tax</t>
  </si>
  <si>
    <t>I haven’t researched other markets yet</t>
  </si>
  <si>
    <t>Lack of information in the ads</t>
  </si>
  <si>
    <t>An advert would not affect me/how I feel/would research further</t>
  </si>
  <si>
    <t>Aimed at larger businesses</t>
  </si>
  <si>
    <t>We don't/ want to export</t>
  </si>
  <si>
    <t>Not relevant to our business</t>
  </si>
  <si>
    <t>Focusing on UK market</t>
  </si>
  <si>
    <t>Not a business priority / not in our business model</t>
  </si>
  <si>
    <t>Brexit (all mentions)</t>
  </si>
  <si>
    <t>Have enough work (in the UK)</t>
  </si>
  <si>
    <t>I am already interested in exporting</t>
  </si>
  <si>
    <t>Not seen or heard any ads</t>
  </si>
  <si>
    <t>Exporting is too expensive/I can’t compete in foreign markets</t>
  </si>
  <si>
    <t>Any action (Net)</t>
  </si>
  <si>
    <t>Assessed company’s current readiness to export e.g. looked at staffing/resources costs/sales literature or export pricing</t>
  </si>
  <si>
    <t>Developed an export business plan e.g. formally planning financing, drawing up a sales and marketing plan, selecting distribution channels or developing market entry strategies</t>
  </si>
  <si>
    <t>Done a basic assessment of your company’s export potential e.g. looked at whether the product/service can be exported or gained commitment of Directors/Board</t>
  </si>
  <si>
    <t>Expand/ grow our exports</t>
  </si>
  <si>
    <t>Investigated the rules of doing business with a country e.g. investigated regulation and rules of doing business with the country/tax/distribution and logistics/payment options/representatives/paperwork</t>
  </si>
  <si>
    <t>Look for new/ possible opportunities</t>
  </si>
  <si>
    <t>Looked into exporting (all other references)</t>
  </si>
  <si>
    <t>Looked into the adverts / finding out more</t>
  </si>
  <si>
    <t>Phone or visited Department for International Trade (DIT) (including applying for export opportunity)</t>
  </si>
  <si>
    <t>Phoned or visited Chambers of Commerce</t>
  </si>
  <si>
    <t>Phoned or visited Foreign and Commonwealth Office</t>
  </si>
  <si>
    <t>Phoned or visited one of the official partners of Exporting is GREAT</t>
  </si>
  <si>
    <t>Phoned or visited UKTI (including applying for export opportunity)</t>
  </si>
  <si>
    <t>Researched other aspects of an overseas market e.g. researched demand, competitors, customers, distribution channels, promotion or visited the country</t>
  </si>
  <si>
    <t>Reviewed / increased competitiveness with a view to start exporting</t>
  </si>
  <si>
    <t>Reviewed internal performance</t>
  </si>
  <si>
    <t>Visited Foreign and Commonwealth Office (FCO) website</t>
  </si>
  <si>
    <t>Visited Great.gov.uk</t>
  </si>
  <si>
    <t>Visited other business websites</t>
  </si>
  <si>
    <t>Visited the Exporting Is GREAT website</t>
  </si>
  <si>
    <t>Visited ukti.gov.uk</t>
  </si>
  <si>
    <t>Visited website of one of the official partners of Exporting is GREAT</t>
  </si>
  <si>
    <t>Done nothing/nothing done</t>
  </si>
  <si>
    <t>For the purposes of clarity, percentages are shown without decimal places.  However, changes between waves were calculated to eight decimal places to ensure that the scale of change was accurately recorded.</t>
  </si>
  <si>
    <t>The weighted base shows the number of respondents which appear in each sub-group after weights have been applied to ensure that the sample profile is representative of the profile of all UK businesses.</t>
  </si>
  <si>
    <t>DIT National Survey of Registered Businesses' Exporting Behaviours, Attitudes and Needs
Data Annexe</t>
  </si>
  <si>
    <t>Based on data from the Total UK Registered Business Population sample</t>
  </si>
  <si>
    <t>£500k+ turnover businesses were over-sampled in this study (on the basis that smaller businesses offer less scope for exports). As such, the weights which are applied to the Total UK Registered Business Population data are relatively large and the effective base size is accordingly lowered. For this reason, sub-group data is not shown in the following tabulations.  However, the tabulations based on the £500k+ turnover data set (which are published alongside these) do show differences by sub-group.</t>
  </si>
  <si>
    <t>Asked of: All respondents who believe products and services can be exported and open to finding out more about it; Reported on: All respondents who believe products and services can be exported and open to finding out more about it</t>
  </si>
  <si>
    <t>Asked of: Respondents who recognised any campaign element; Reported on: Respondents who recognised any campaign element</t>
  </si>
  <si>
    <t>Bottom 3 Box (0-2 Net) - Poor or no knowledge</t>
  </si>
  <si>
    <t>Goods Total (Only goods + Both goods and services)</t>
  </si>
  <si>
    <t>Services Total (Only services + Both goods and services)</t>
  </si>
  <si>
    <t>Nothing/ no one in particular – just believe there is potential/ we are successful domestically</t>
  </si>
  <si>
    <t>Family and friends</t>
  </si>
  <si>
    <t>Market / customer demands</t>
  </si>
  <si>
    <t>Nothing / no one in particular – just seems like a good time / economy is sound</t>
  </si>
  <si>
    <t>Opportunities (in overseas markets)</t>
  </si>
  <si>
    <t>Other Government body</t>
  </si>
  <si>
    <t>Exporting is GREAT</t>
  </si>
  <si>
    <t>Business / professional contacts</t>
  </si>
  <si>
    <t>Was 100% responsible - you definitely wouldn’t be exporting, or be exporting as much if you hadn’t seen the campaign</t>
  </si>
  <si>
    <t>Was 75% responsible - the campaign was the most important factor in you starting to export, or export more, but it was something that you’d vaguely been considering beforehand</t>
  </si>
  <si>
    <t>Was 50% responsible - you were already thinking about exporting, or exporting more, but the campaign still played an important role in raising your interest</t>
  </si>
  <si>
    <t>Was 25% responsible - you were already thinking seriously about exporting, or exporting more and the campaign only played a small part in your decision</t>
  </si>
  <si>
    <t>The campaign had no real impact at all on your decision to start exporting, or exporting more.</t>
  </si>
  <si>
    <t>NET: Campaign had any impact</t>
  </si>
  <si>
    <t>Sheet</t>
  </si>
  <si>
    <t>Question / Description</t>
  </si>
  <si>
    <t>6.2.1</t>
  </si>
  <si>
    <t>6.2.2</t>
  </si>
  <si>
    <t>6.2.3</t>
  </si>
  <si>
    <t>10.3.1</t>
  </si>
  <si>
    <t>5.2.1</t>
  </si>
  <si>
    <t>5.2.2</t>
  </si>
  <si>
    <t>10.3.2</t>
  </si>
  <si>
    <t>Exporting segments (composite measure)</t>
  </si>
  <si>
    <t>EXP_KNOW (1) Self-perceived knowledge on exporting topics - Your current knowledge about HOW to export</t>
  </si>
  <si>
    <t>EXP_KNOW (2) Self-perceived knowledge on exporting topics - Where to go for INFORMATION about exporting</t>
  </si>
  <si>
    <t>EXP_KNOW (3) Self-perceived knowledge on exporting topics - Where to go for HELP AND SUPPORT with exporting</t>
  </si>
  <si>
    <t>All respondents who believe products and services can be exported and open to finding out more about it</t>
  </si>
  <si>
    <t>Respondents spontaneously aware of information or advertising</t>
  </si>
  <si>
    <t>Overall prompted recognition of any campaign element (composite measure)</t>
  </si>
  <si>
    <t>Ad16.1 Agreement that: The advertising is relevant to you</t>
  </si>
  <si>
    <t>Ad16.2 Agreement that: The advertising told you something new</t>
  </si>
  <si>
    <t>Ad16.3 Agreement that: This advertising stands out from other advertising</t>
  </si>
  <si>
    <t>Ad16.4 Agreement that: This advertising is clear and easy to understand</t>
  </si>
  <si>
    <t>Ad16.5 Agreement that: You trust the information given by these adverts</t>
  </si>
  <si>
    <t>EXPINSPIRE.Who or what encouraged you to consider exporting</t>
  </si>
  <si>
    <t>Respondents who recognised any campaign element</t>
  </si>
  <si>
    <t>Wave 4
Nov. 2018</t>
  </si>
  <si>
    <t>Q24A1. Approach to exporting</t>
  </si>
  <si>
    <t>Asked of: All respondents who have exported; Reported on: All respondents who have exported</t>
  </si>
  <si>
    <t>We intentionally target customers in specific countries</t>
  </si>
  <si>
    <t>We respond to orders from abroad when we receive them, but do not specifically target customers in other countries</t>
  </si>
  <si>
    <t>Q24B1. Actions taken to target customers outside the UK</t>
  </si>
  <si>
    <t>Attended trade shows or other industry events</t>
  </si>
  <si>
    <t>Visit/contact customers</t>
  </si>
  <si>
    <t>Marketing/advertising/promotions</t>
  </si>
  <si>
    <t>Contacted distributors outside the UK</t>
  </si>
  <si>
    <t>We work with agents/companies who work/have contacts abroad</t>
  </si>
  <si>
    <t>We have an international sales team/an overseas branch (any named country)</t>
  </si>
  <si>
    <t>Networking/generating word of mouth</t>
  </si>
  <si>
    <t>Internet/email</t>
  </si>
  <si>
    <t>Website</t>
  </si>
  <si>
    <t>Created a website with a country-specific address i.e. NOT a .co.uk or .com site</t>
  </si>
  <si>
    <t>We work with DTI/Invest NI</t>
  </si>
  <si>
    <t>Made use of an online marketplace such as Amazon/eBay etc.</t>
  </si>
  <si>
    <t>Checked IP addresses of visitors to see who is coming to your site</t>
  </si>
  <si>
    <t>Targeted Google ads to foreign language keywords</t>
  </si>
  <si>
    <t>Research/market research</t>
  </si>
  <si>
    <t>Built language skills within your company</t>
  </si>
  <si>
    <t>Building/developing relationships</t>
  </si>
  <si>
    <t>Made use of services on great.gov.uk</t>
  </si>
  <si>
    <t>Conducted search engine optimisation for a foreign language</t>
  </si>
  <si>
    <t>Nothing</t>
  </si>
  <si>
    <t>Export but do not intentionally target overseas customers</t>
  </si>
  <si>
    <t>Q24C1. Actions taken to help foreign customers place orders with you</t>
  </si>
  <si>
    <t>Allowed payment using foreign currencies for customers who purchase online</t>
  </si>
  <si>
    <t>Adapted your website in other ways, such as allowing foreign delivery addresses</t>
  </si>
  <si>
    <t>Seminars/conferences/trade shows</t>
  </si>
  <si>
    <t>Word of mouth/referrals generate business</t>
  </si>
  <si>
    <t>Customer service/meet their needs/answer enquiries</t>
  </si>
  <si>
    <t>Contact customers</t>
  </si>
  <si>
    <t>Translation service/we speak/use foreign language(s)</t>
  </si>
  <si>
    <t>Overseas branch/agent in other countries</t>
  </si>
  <si>
    <t>Support them with financial matters other than foreign currency payments e.g. VAT, tax, delivery charges</t>
  </si>
  <si>
    <t>Improved our website</t>
  </si>
  <si>
    <t>Visits/meetings</t>
  </si>
  <si>
    <t>Social media</t>
  </si>
  <si>
    <t>Specific team/person who deals with foreign customers</t>
  </si>
  <si>
    <t>Online/internet based/service</t>
  </si>
  <si>
    <t>Networking/business contacts</t>
  </si>
  <si>
    <t>Customers come to us/contact us</t>
  </si>
  <si>
    <t>Anything else</t>
  </si>
  <si>
    <t>Export but do not respond to orders from abroad without specifically targeting customers in other countries</t>
  </si>
  <si>
    <t>Asked of: Respondents who respond to international orders but do not actively target them; Reported on: All respondents who have exported</t>
  </si>
  <si>
    <t>Asked of: Respondents who intentionally target overseas customers; Reported on: All respondents who have exported</t>
  </si>
  <si>
    <t>USA</t>
  </si>
  <si>
    <t>Australia</t>
  </si>
  <si>
    <t>China</t>
  </si>
  <si>
    <t>New Zealand</t>
  </si>
  <si>
    <t>Growth is an integral part of our business plans</t>
  </si>
  <si>
    <t>We intend to grow the business, but do not currently have concrete plans on how to do this</t>
  </si>
  <si>
    <t>We are aiming to consolidate rather than grow the business</t>
  </si>
  <si>
    <t>National Farmers Union</t>
  </si>
  <si>
    <t>Networking groups/network</t>
  </si>
  <si>
    <t>Industry/within the industry</t>
  </si>
  <si>
    <t>Customers/clients</t>
  </si>
  <si>
    <t>Partners/our partners</t>
  </si>
  <si>
    <t>Q32A. Whether in last five years business has hired an export services organisation to help export</t>
  </si>
  <si>
    <t>Asked of: All respondents who have hired an export services organisation; Reported on: All respondents who have hired an export services organisation</t>
  </si>
  <si>
    <t>Very easy</t>
  </si>
  <si>
    <t>Quite easy</t>
  </si>
  <si>
    <t>Neither easy or difficult</t>
  </si>
  <si>
    <t>Quite difficult</t>
  </si>
  <si>
    <t>Very difficult</t>
  </si>
  <si>
    <t>Prefer not to say</t>
  </si>
  <si>
    <t>Easy (Net)</t>
  </si>
  <si>
    <t>Difficult (Net)</t>
  </si>
  <si>
    <t>Q32B. Ease of identifying an appropriate organisation to help with exporting activities of business</t>
  </si>
  <si>
    <t>Q32C. Export services paid for</t>
  </si>
  <si>
    <t>Asked of: All respondents who have hired an export services organisation; Reported on: All respondents who have exported</t>
  </si>
  <si>
    <t>Shipping/haulage</t>
  </si>
  <si>
    <t>Marketing and promotion</t>
  </si>
  <si>
    <t>Market intelligence/research</t>
  </si>
  <si>
    <t>Packaging design</t>
  </si>
  <si>
    <t>Legal assistance/advice</t>
  </si>
  <si>
    <t>Consultant/agent</t>
  </si>
  <si>
    <t>Distribution</t>
  </si>
  <si>
    <t>Administration</t>
  </si>
  <si>
    <t>Customs</t>
  </si>
  <si>
    <t>UKTI/UK Trade Industry</t>
  </si>
  <si>
    <t>Financial assistance/advice</t>
  </si>
  <si>
    <t>Warehousing</t>
  </si>
  <si>
    <t>Importing/exporting advice (not-specific)</t>
  </si>
  <si>
    <t>Have hired an export services organisation</t>
  </si>
  <si>
    <t>Not allowed to export</t>
  </si>
  <si>
    <t>Q26. Reasons for reducing or stopping exporting</t>
  </si>
  <si>
    <t>Digital radio</t>
  </si>
  <si>
    <t>On TV</t>
  </si>
  <si>
    <t>Asked of: Respondents who were able to view still adverts during interview; Reported on: Respondents who were able to view still adverts during interview</t>
  </si>
  <si>
    <t>Asked of: Respondents who were able to view logo during interview; Reported on: Respondents who were able to view logo during interview</t>
  </si>
  <si>
    <t>General barriers to exporting (too risky, difficult, etc)</t>
  </si>
  <si>
    <t>Didn’t like the adverts</t>
  </si>
  <si>
    <t>Not my job / not my department's decision</t>
  </si>
  <si>
    <t>Not applicable</t>
  </si>
  <si>
    <t>Opportunities/customer demand</t>
  </si>
  <si>
    <t>Demand for UK market</t>
  </si>
  <si>
    <t>Do more research/research online</t>
  </si>
  <si>
    <t>Yes (Net)</t>
  </si>
  <si>
    <t>Yes - had seen on TV</t>
  </si>
  <si>
    <t>Yes - had seen online</t>
  </si>
  <si>
    <t>Yes - had seen on screens in public places</t>
  </si>
  <si>
    <t>Yes - had seen on social media e.g. Twitter / Facebook / Instagram</t>
  </si>
  <si>
    <t>Yes - but don’t know where</t>
  </si>
  <si>
    <t>Recognise ads (Net)</t>
  </si>
  <si>
    <t>On social media e.g. Twitter / Facebook / Instagram</t>
  </si>
  <si>
    <t>Newspapers/magazines</t>
  </si>
  <si>
    <t>AD8. Prompted recognition of still adverts in past year</t>
  </si>
  <si>
    <t>All respondents who have exported</t>
  </si>
  <si>
    <t>Q27a. What businesses have done already with a view to starting to export</t>
  </si>
  <si>
    <t>EXP_STAT (1) Agreement with exporting statement - International growth is an exciting prospect for my business</t>
  </si>
  <si>
    <t>EXP_STAT (2) Agreement with exporting statement - More and more businesses like mine are starting to export</t>
  </si>
  <si>
    <t>EXP_STAT (3) Agreement with exporting statement - There is a lot of support available to help small and medium businesses start exporting</t>
  </si>
  <si>
    <t>EXP_STAT (4) Agreement with exporting statement - There is a lot of opportunity for my business to grow internationally</t>
  </si>
  <si>
    <t>EXP_STAT (5) Agreement with exporting statement - Being a successful exporter is something to be proud of</t>
  </si>
  <si>
    <t>EXP_STAT (6) Agreement with exporting statement - There are too many risks in taking a business international</t>
  </si>
  <si>
    <t>EXP_STAT (7) Agreement with exporting statement - There would not be enough demand for my business overseas to make it worthwhile</t>
  </si>
  <si>
    <t>EXP_STAT (8) Agreement with exporting statement - Exporting would give my business the opportunity for higher or faster growth</t>
  </si>
  <si>
    <t>Q34A. Sources of exporting advice would use</t>
  </si>
  <si>
    <t>Sheets are numbered in order and sheet numbering has no further significance.</t>
  </si>
  <si>
    <t>All respondents who have hired an export services organisation</t>
  </si>
  <si>
    <t>All who had reduced or stopped their exporting in the past year</t>
  </si>
  <si>
    <t xml:space="preserve">Respondents who were able to view still adverts during interview </t>
  </si>
  <si>
    <t xml:space="preserve">Respondents who were able to view logo during interview </t>
  </si>
  <si>
    <t>Derived</t>
  </si>
  <si>
    <t>Q27</t>
  </si>
  <si>
    <t>Q27a</t>
  </si>
  <si>
    <t>Q24A1</t>
  </si>
  <si>
    <t>Q24B1</t>
  </si>
  <si>
    <t>Q24C1</t>
  </si>
  <si>
    <t>Q25A</t>
  </si>
  <si>
    <t>Q25B</t>
  </si>
  <si>
    <t>Q32A</t>
  </si>
  <si>
    <t>Q32B</t>
  </si>
  <si>
    <t>Q32C</t>
  </si>
  <si>
    <t>Q11</t>
  </si>
  <si>
    <t>Q12</t>
  </si>
  <si>
    <t>Q31 (1)</t>
  </si>
  <si>
    <t>Q31 (2)</t>
  </si>
  <si>
    <t>Q31 (8)</t>
  </si>
  <si>
    <t>Q31 (3)</t>
  </si>
  <si>
    <t>Q31 (4)</t>
  </si>
  <si>
    <t>Q31 (5)</t>
  </si>
  <si>
    <t>Q31 (6)</t>
  </si>
  <si>
    <t>Q31 (7)</t>
  </si>
  <si>
    <t>Q30 (1)</t>
  </si>
  <si>
    <t>Q30 (2)</t>
  </si>
  <si>
    <t>Q30 (3)</t>
  </si>
  <si>
    <t>Q33</t>
  </si>
  <si>
    <t>Q34A</t>
  </si>
  <si>
    <t>Q37</t>
  </si>
  <si>
    <t>Q19</t>
  </si>
  <si>
    <t>Q26</t>
  </si>
  <si>
    <t>AD4A</t>
  </si>
  <si>
    <t>AD4</t>
  </si>
  <si>
    <t>AD6</t>
  </si>
  <si>
    <t>AD7</t>
  </si>
  <si>
    <t>AD8</t>
  </si>
  <si>
    <t>AD9</t>
  </si>
  <si>
    <t>AD10</t>
  </si>
  <si>
    <t>AD11</t>
  </si>
  <si>
    <t>Q39</t>
  </si>
  <si>
    <t>Q40</t>
  </si>
  <si>
    <t>Q28</t>
  </si>
  <si>
    <t>AD13</t>
  </si>
  <si>
    <t>AD15</t>
  </si>
  <si>
    <t>NET: Increase</t>
  </si>
  <si>
    <t>NET: Yes</t>
  </si>
  <si>
    <t>NET: Government</t>
  </si>
  <si>
    <t>NET: Interested</t>
  </si>
  <si>
    <t>NET: Do not want to export</t>
  </si>
  <si>
    <t>NET: Already export/know about exporting</t>
  </si>
  <si>
    <t>NET: Problems with adverts</t>
  </si>
  <si>
    <t>Database/we are developing/have a database</t>
  </si>
  <si>
    <t>Phoned or visited UK Export Finance</t>
  </si>
  <si>
    <t>SINGLE CODE</t>
  </si>
  <si>
    <t>Exporting behaviours</t>
  </si>
  <si>
    <t>Growth / exporting attitudes</t>
  </si>
  <si>
    <t>Knowledge / information / support</t>
  </si>
  <si>
    <t>Barriers</t>
  </si>
  <si>
    <t>GREAT website</t>
  </si>
  <si>
    <t>Campaign metrics</t>
  </si>
  <si>
    <t>Campaign impact</t>
  </si>
  <si>
    <t>Return to Contents</t>
  </si>
  <si>
    <t>Wave 5
2020
(Feb-Mar, Jun-Jul, Oct-Dec)</t>
  </si>
  <si>
    <t>Nov. 2015 to 2020 (Feb-Mar, Jun-Jul, Oct-Dec)</t>
  </si>
  <si>
    <t>May 2016 to 2020 (Feb-Mar, Jun-Jul, Oct-Dec)</t>
  </si>
  <si>
    <t>Sept. 2017 to 2020 (Feb-Mar, Jun-Jul, Oct-Dec)</t>
  </si>
  <si>
    <t>Nov. 2018 to 2020 (Feb-Mar, Jun-Jul, Oct-Dec)</t>
  </si>
  <si>
    <t>Q19a. Whether business's products and services would ever be suitable for export</t>
  </si>
  <si>
    <t>Asked of: All respondents who have never exported; Reported on: All respondents who have never exported</t>
  </si>
  <si>
    <t xml:space="preserve">My products or services would never be suitable for export </t>
  </si>
  <si>
    <t xml:space="preserve">It would be possible to develop my products or services for export </t>
  </si>
  <si>
    <t>Business has increased</t>
  </si>
  <si>
    <t>There has been no change: business has remained the same as before</t>
  </si>
  <si>
    <t>Business has reduced</t>
  </si>
  <si>
    <t>We have paused work or temporarily closed</t>
  </si>
  <si>
    <t>Impact of COVID-19</t>
  </si>
  <si>
    <t>COVID1. Impact of coronavirus on business</t>
  </si>
  <si>
    <t>Wave 5
2020
(Jun-Jul, Oct-Dec)</t>
  </si>
  <si>
    <t>Added W5Q2</t>
  </si>
  <si>
    <t>COVID10. Expected length of impact of coronavirus on business</t>
  </si>
  <si>
    <t>Nov. 2018 to 2020 (Jun-Jul, Oct-Dec)</t>
  </si>
  <si>
    <t>Sept. 2017 to 2020 (Jun-Jul, Oct-Dec)</t>
  </si>
  <si>
    <t>May 2016 to 2020 (Jun-Jul, Oct-Dec)</t>
  </si>
  <si>
    <t>Nov. 2015 to 2020 (Jun-Jul, Oct-Dec)</t>
  </si>
  <si>
    <t>Less than one month</t>
  </si>
  <si>
    <t>Between 1-3 months</t>
  </si>
  <si>
    <t>Between 4-6 months</t>
  </si>
  <si>
    <t>Between 6 months and one year</t>
  </si>
  <si>
    <t>Over one year</t>
  </si>
  <si>
    <t>Business is not affected</t>
  </si>
  <si>
    <t xml:space="preserve">COVID2. Impact of coronavirus on business's exports </t>
  </si>
  <si>
    <t>Asked of: All respondents who have exported in the last 12 months; Reported on: All respondents who have exported in the last 12 months</t>
  </si>
  <si>
    <t>The business is exporting more than normal</t>
  </si>
  <si>
    <t>Exporting has not been affected</t>
  </si>
  <si>
    <t>The business is exporting, but less than normal</t>
  </si>
  <si>
    <t>The business has stopped exporting since the outbreak began</t>
  </si>
  <si>
    <t>The business stopped exporting before the coronavirus outbreak</t>
  </si>
  <si>
    <t>COVID5/COVID6. Experience of supply chain issues and use of alternatives as a result of coronavirus</t>
  </si>
  <si>
    <t>YES - have experienced significant supply chain issues for business caused by coronavirus outbreak</t>
  </si>
  <si>
    <t>NO - have not experienced significant supply chain issues for business caused by coronavirus outbreak</t>
  </si>
  <si>
    <t>Don't know whether experienced significant supply chain issues for business caused by coronavirus outbreak</t>
  </si>
  <si>
    <t>Have been able to use UK based alternative supply chains to replace those lost</t>
  </si>
  <si>
    <t>Have been able to use other international alternatives to replace those lost</t>
  </si>
  <si>
    <t>Haven’t looked into using UK or alternative international supply chains in this way</t>
  </si>
  <si>
    <t>Don't know whether been able to use alternative supply chains to replace those lost</t>
  </si>
  <si>
    <t>Have been unable to use alternative supply chains, but investigating this possibility in the UK</t>
  </si>
  <si>
    <t>Have been unable to use alternative supply chains, but investigating this possibility internationally</t>
  </si>
  <si>
    <t>Have been unable to use UK or international supply chains in this way</t>
  </si>
  <si>
    <t>EXP_STAT (9) Agreement with exporting statement - There are enough opportunities for growth within the UK to mean my business isn't interested in exports</t>
  </si>
  <si>
    <t>Q37a. Willingness to use support services to assist with exporting if they cost £9,000</t>
  </si>
  <si>
    <t>NET: Willing</t>
  </si>
  <si>
    <t>Very willing</t>
  </si>
  <si>
    <t>Quite willing</t>
  </si>
  <si>
    <t>Not at all willing</t>
  </si>
  <si>
    <t>Q37a. Willingness to use support services to assist with exporting if they cost £5,000</t>
  </si>
  <si>
    <t>Q37a. Willingness to use support services to assist with exporting if they cost £1,000</t>
  </si>
  <si>
    <t>Q37a. Willingness to use support services to assist with exporting if they cost nothing at all</t>
  </si>
  <si>
    <t>Wave 5
2020
(Feb-Mar)</t>
  </si>
  <si>
    <t>Nov. 2015 to 2020 (Feb-Mar)</t>
  </si>
  <si>
    <t>May 2016 to 2020 (Feb-Mar)</t>
  </si>
  <si>
    <t>Sept. 2017 to 2020 (Feb-Mar)</t>
  </si>
  <si>
    <t>Nov. 2018 to 2020 (Feb-Mar)</t>
  </si>
  <si>
    <t>W5Q1 only</t>
  </si>
  <si>
    <t>Asked of: All who export to non-EU countries; Reported on: All who export to non-EU countries</t>
  </si>
  <si>
    <t>Q56. Knowledge of World Expos</t>
  </si>
  <si>
    <t>World Expos</t>
  </si>
  <si>
    <t>NET: Heard of World Expos</t>
  </si>
  <si>
    <t>I have heard of World Expos, and know a lot about them</t>
  </si>
  <si>
    <t>I have heard of World Expos, and know a little about them</t>
  </si>
  <si>
    <t>I have heard of World Expos, but don’t know anything about them</t>
  </si>
  <si>
    <t>I have never heard of World Expos</t>
  </si>
  <si>
    <t>Q57. Knowledge of whether the UK is participating in the World Expo in October 2020</t>
  </si>
  <si>
    <t>Yes, the UK is participating in the next World Expo</t>
  </si>
  <si>
    <t>No, the UK is not participating in the next World Expo</t>
  </si>
  <si>
    <t>Q58_WORLD_EXPO_2020. Interest in participating in World Expo 2020</t>
  </si>
  <si>
    <t>My business is interested in participating and has made preparations to do so</t>
  </si>
  <si>
    <t>My business is interested in participating, but has yet to make preparations to do so</t>
  </si>
  <si>
    <t>My business might be interested in participating, but I need more information</t>
  </si>
  <si>
    <t>My business is not interested in participating</t>
  </si>
  <si>
    <t>NET: Business is interested in participating</t>
  </si>
  <si>
    <t>AD4B. Whether have heard of and/or visited the Northern Powerhouse website</t>
  </si>
  <si>
    <t>Northern Powerhouse website</t>
  </si>
  <si>
    <t>Asked of: All who had reduced or stopped their exporting in the past year; Reported on: All who had reduced or stopped their exporting in the past year</t>
  </si>
  <si>
    <t>Lack of/reduced demand</t>
  </si>
  <si>
    <t>Reduction in customer/client base</t>
  </si>
  <si>
    <t>Changes within our business</t>
  </si>
  <si>
    <t>Brexit</t>
  </si>
  <si>
    <t>Market competition/customers buying from elsewhere</t>
  </si>
  <si>
    <t>Economic slow down</t>
  </si>
  <si>
    <t>We are focusing on the UK market</t>
  </si>
  <si>
    <t>We don't actively advertise/we wait for requests</t>
  </si>
  <si>
    <t>Regulations</t>
  </si>
  <si>
    <t>Cost implications</t>
  </si>
  <si>
    <t>Payment problems</t>
  </si>
  <si>
    <t>We don't export (non-specific)</t>
  </si>
  <si>
    <t>It was just a one off</t>
  </si>
  <si>
    <t>Currency related</t>
  </si>
  <si>
    <t>Business not suited/nature of product</t>
  </si>
  <si>
    <t>References to consolidation</t>
  </si>
  <si>
    <t>Less than one year (Net)</t>
  </si>
  <si>
    <t>Exporting affected by Coronavirus (Net)</t>
  </si>
  <si>
    <t>Q15A_Q15AI_Q15B_Q15BI_Q17A_Q17AI_Q17B_Q17BI. Whether have exported goods, services or both in past 12 months (composite measure)</t>
  </si>
  <si>
    <t>I don't believe people overseas would want my product / service (more than what is already there)</t>
  </si>
  <si>
    <t>Q19. Why believe product or service is unsuitable for exporting</t>
  </si>
  <si>
    <t>It is not lawful to sell my product in some overseas markets (i.e. legislation required in some markets)</t>
  </si>
  <si>
    <t>COVID3. Reasons for business stopping/reducing exports since start of coronavirus outbreak</t>
  </si>
  <si>
    <t>Asked of: All respondents who have stopped/reduced exporting since the start of the coronavirus outbreak; Reported on: All respondents who have stopped/reduced exporting since the start of the coronavirus outbreak</t>
  </si>
  <si>
    <t>Reduced demand in sector</t>
  </si>
  <si>
    <t>Transport restrictions</t>
  </si>
  <si>
    <t>Restrictions on countries we export to</t>
  </si>
  <si>
    <t>Closure of infrastructure used to export goods or services</t>
  </si>
  <si>
    <t>Increased domestic demand reducing capacity for export</t>
  </si>
  <si>
    <t>New import controls on countries you export to</t>
  </si>
  <si>
    <t>New import controls on goods coming into the UK</t>
  </si>
  <si>
    <t>Price of materials, goods or services</t>
  </si>
  <si>
    <t>Increases in transportation costs</t>
  </si>
  <si>
    <t>International payment delays</t>
  </si>
  <si>
    <t>Difficulties sourcing materials, goods or services from within the UK</t>
  </si>
  <si>
    <t>Difficulties sourcing materials, goods or services from outside the UK</t>
  </si>
  <si>
    <t>People/staffing issues (recruitment, distancing measures, furloughed employees, staff sickness)</t>
  </si>
  <si>
    <t>Increased demand in the sector</t>
  </si>
  <si>
    <t>Increased capacity for export</t>
  </si>
  <si>
    <t>Reduced domestic demand</t>
  </si>
  <si>
    <t>Increased international demand</t>
  </si>
  <si>
    <t>Transport restrictions in UK</t>
  </si>
  <si>
    <t>Increased business need to generate export sales</t>
  </si>
  <si>
    <t>Improved ability to get materials, goods or services</t>
  </si>
  <si>
    <t>COVID4. Reasons for business increasing exports since start of coronavirus outbreak</t>
  </si>
  <si>
    <t>Asked of: All respondents who have increased exporting since the start of the coronavirus outbreak; Reported on: All respondents who have increased exporting since the start of the coronavirus outbreak</t>
  </si>
  <si>
    <t>Covid 19/lockdown</t>
  </si>
  <si>
    <t>Direct marketing</t>
  </si>
  <si>
    <t>Employed sales representatives abroad</t>
  </si>
  <si>
    <t>Contacted local Department for International Trade office or regional team</t>
  </si>
  <si>
    <t>Added additional languages to your website (localised website)</t>
  </si>
  <si>
    <t>Q52. Nature of customers exported to</t>
  </si>
  <si>
    <t>A business</t>
  </si>
  <si>
    <t>An individual</t>
  </si>
  <si>
    <t>Public bodies</t>
  </si>
  <si>
    <t>Charities or other non-profit organisations</t>
  </si>
  <si>
    <t>Q25A. Countries/Regions exported to over last five years</t>
  </si>
  <si>
    <t>Any key market - USA/Australia/China/New Zealand (NET)</t>
  </si>
  <si>
    <t>The European Union</t>
  </si>
  <si>
    <t>United Arab Emirates (UAE)</t>
  </si>
  <si>
    <t>Japan</t>
  </si>
  <si>
    <t>Saudi Arabia</t>
  </si>
  <si>
    <t>South Africa</t>
  </si>
  <si>
    <t>Brazil</t>
  </si>
  <si>
    <t>Nigeria</t>
  </si>
  <si>
    <t>Any other countries or regions</t>
  </si>
  <si>
    <r>
      <t xml:space="preserve">None of these </t>
    </r>
    <r>
      <rPr>
        <i/>
        <sz val="10"/>
        <color theme="1"/>
        <rFont val="Calibri"/>
        <family val="2"/>
        <scheme val="minor"/>
      </rPr>
      <t>(data impacted by addition of markets between W4 and W5)</t>
    </r>
  </si>
  <si>
    <t>Asked of: All respondents who have exported (from W5 excluding those who do not export to all countries/regions at Q25A); Reported on: All respondents who have exported</t>
  </si>
  <si>
    <t>Q55. Understanding of term 'exporting' (unprompted)</t>
  </si>
  <si>
    <t>Selling a product outside of the UK</t>
  </si>
  <si>
    <t>Selling product or service outside of the UK</t>
  </si>
  <si>
    <t>Selling a service outside of the UK</t>
  </si>
  <si>
    <t>Trading out of the country</t>
  </si>
  <si>
    <t>Sending goods or services outside of the UK</t>
  </si>
  <si>
    <t>Shipping outside of the UK</t>
  </si>
  <si>
    <t>Shipping goods or products outside of the UK</t>
  </si>
  <si>
    <t>Sending something outside of the UK</t>
  </si>
  <si>
    <t>Selling to customers or clients outside of the UK</t>
  </si>
  <si>
    <t>The opposite of importing products and services</t>
  </si>
  <si>
    <t>Measuring the trade of a country (trade surplus/trade deficit)</t>
  </si>
  <si>
    <t>NET: Selling a product/service outside of the UK</t>
  </si>
  <si>
    <t>Q40a. Whether believe total value of UK exports will increase or decrease over the next five years</t>
  </si>
  <si>
    <t>Accountancy firm</t>
  </si>
  <si>
    <t>Local authority</t>
  </si>
  <si>
    <t>Asked of: All respondents excl. those who don't want to find out more about exporting &amp; who have unsuitable products for export; Reported on: All respondents excl. those who don't want to find out more about exporting &amp; who have unsuitable products for export</t>
  </si>
  <si>
    <t>Overseas trade show visits</t>
  </si>
  <si>
    <t>Q31a_7. Whether business has enough ADEQUATE SUPPLY CHAINS to focus on exporting</t>
  </si>
  <si>
    <t>Q31a_6. Whether business has enough CAPABILITY TO DEVELOP AN EXPORT BUSINESS PLAN to focus on exporting</t>
  </si>
  <si>
    <t>Q31a_5. Whether business has enough CAPABILITY TO UNDERTAKE A MARKET RESEARCH STUDY to focus on exporting</t>
  </si>
  <si>
    <t>Q31a_4. Whether business has enough CAPABILITY TO ASSESS THE COST OF EXPORTING (COSTING PRODUCTS, TAXES, TRANSPORT ETC.) to focus on exporting</t>
  </si>
  <si>
    <t>Q31a_3. Whether business has enough CAPABILITY TO ASSESS INTERNATIONAL COMPETITION FOR YOUR PRODUCT OR SERVICE to focus on exporting</t>
  </si>
  <si>
    <t>Q31a_2. Whether business has enough STAFF CAPACITY to focus on exporting</t>
  </si>
  <si>
    <t>Q31a_1. Whether business has enough MANAGERIAL TIME to focus on exporting</t>
  </si>
  <si>
    <t>Asked of: All who have ever exported and have considered exporting to one of the four key markets; Reported on: All who have ever exported and have considered exporting to one of the four key markets</t>
  </si>
  <si>
    <t>0 - Not a barrier at all (0)</t>
  </si>
  <si>
    <t>10 - A very strong barrier (10)</t>
  </si>
  <si>
    <t>Q24D_2. Extent to which LACK OF KNOWLEDGE is a barrier to exporting - All four key markets combined (USA/Australia/China/New Zealand)</t>
  </si>
  <si>
    <t>NOTE: Asked at W3 but on a different base (W3 = All respondents whose products/services are suitable for export). Therefore W3 data not shown as not comparable.</t>
  </si>
  <si>
    <t>Q24D_3. Extent to which CAPACITY OF BUSINESS TO EXPORT AND CATER FOR INTERNATIONAL CONTRACTS is a barrier to exporting - All four key markets combined (USA/Australia/China/New Zealand)</t>
  </si>
  <si>
    <t>Q24D_4. Extent to which ACCESS TO CONTACTS, CUSTOMERS AND THE RIGHT NETWORKS is a barrier to exporting - All four key markets combined (USA/Australia/China/New Zealand)</t>
  </si>
  <si>
    <t>Q24D1. Specific issues with barriers related to costs - All four key markets combined (USA/Australia/China/New Zealand)</t>
  </si>
  <si>
    <t>Asked of: Random selection of respondents who have considered exporting to one of the four key markets and consider cost a strong barrier to exporting (score at least 6/10); Reported on: Random selection of respondents who have considered exporting to one of the four key markets and consider cost a strong barrier to exporting (score at least 6/10)</t>
  </si>
  <si>
    <t>Transportation costs from the UK to the destination country</t>
  </si>
  <si>
    <t>Distribution costs within the destination country</t>
  </si>
  <si>
    <t>Exchange rate fluctuations</t>
  </si>
  <si>
    <t>The price of your goods or services being high compared to those in the destination country</t>
  </si>
  <si>
    <t>Upfront investment to explore opportunities to export, for example market research, advice, overseas travel and building networks</t>
  </si>
  <si>
    <t>Increased financial risk</t>
  </si>
  <si>
    <t>Border costs such as tariffs and customs fees</t>
  </si>
  <si>
    <t>The cost of scaling up your business</t>
  </si>
  <si>
    <t>Costs related to complying with standards in the destination country</t>
  </si>
  <si>
    <t>An inability to access finance or a lack of working capital to finance exports</t>
  </si>
  <si>
    <t>Knowledge of tax issues</t>
  </si>
  <si>
    <t>Having to set up a division / office there</t>
  </si>
  <si>
    <t>Concerns about insurance</t>
  </si>
  <si>
    <t>None of the above</t>
  </si>
  <si>
    <t>NOTE: Asked at W3 but on a different base (W3 = Random selection of respondents whose products/services are suitable for export and consider cost a strong barrier to exporting). Therefore W3 data not shown as not comparable.</t>
  </si>
  <si>
    <t>Q24D2. Specific issues with barriers related to lack of knowledge - All four key markets combined (USA/Australia/China/New Zealand)</t>
  </si>
  <si>
    <t>Asked of: Random selection of respondents who have considered exporting to one of the four key markets and consider lack of knowledge a strong barrier to exporting (score at least 6/10); Reported on: Random selection of respondents who have considered exporting to one of the four key markets and consider lack of knowledge a strong barrier to exporting (score at least 6/10)</t>
  </si>
  <si>
    <t>Knowledge of other legal issues</t>
  </si>
  <si>
    <t>Knowledge of customs and tariffs</t>
  </si>
  <si>
    <t>Knowledge of how to obtain export or import licences</t>
  </si>
  <si>
    <t>Knowledge about competitors in overseas markets</t>
  </si>
  <si>
    <t>Knowledge of international standards which your products or services have to conform to</t>
  </si>
  <si>
    <t>Knowledge of how to develop an export business plan</t>
  </si>
  <si>
    <t>Knowledge of which country or countries have the largest demand for my products or services’</t>
  </si>
  <si>
    <t>Understanding overseas clients in terms of their language or culture</t>
  </si>
  <si>
    <t>Knowledge about how to organise and plan transport or distribution</t>
  </si>
  <si>
    <t>Determining how to price your product</t>
  </si>
  <si>
    <t>Q24D3. Specific issues with barriers related to capacity issues - All four key markets combined (USA/Australia/China/New Zealand)</t>
  </si>
  <si>
    <t>Asked of: Random selection of respondents who have considered exporting to one of the four key markets and consider capacity issues a strong barrier to exporting (score at least 6/10); Reported on: Random selection of respondents who have considered exporting to one of the four key markets and consider capacity issues a strong barrier to exporting (score at least 6/10)</t>
  </si>
  <si>
    <t>NOTE: Asked at W3 but on a different base (W3 = Random selection of respondents whose products/services are suitable for export and consider lack of knowledge a strong barrier to exporting). Therefore W3 data not shown as not comparable.</t>
  </si>
  <si>
    <t>NOTE: Asked at W3 but on a different base (W3 = Random selection of respondents whose products/services are suitable for export and consider capacity issues a strong barrier to exporting). Therefore W3 data not shown as not comparable.</t>
  </si>
  <si>
    <t>Not having enough managerial time to focus on internationalisation</t>
  </si>
  <si>
    <t>Not having suitably trained staff</t>
  </si>
  <si>
    <t>Not having the capability to develop an export business plan</t>
  </si>
  <si>
    <t>Not having enough staff to expand your operation</t>
  </si>
  <si>
    <t>Not having the capability to assess the cost of internationalisation, for example costing products, taxes, transport, etc.</t>
  </si>
  <si>
    <t>Not having the capability to undertake a market research study</t>
  </si>
  <si>
    <t>Not having the necessary machinery</t>
  </si>
  <si>
    <t>Not having the capability to assess international competition for the product</t>
  </si>
  <si>
    <t>Q24D4. Specific issues with barriers related to access to contacts, customers and the right networks - All four key markets combined (USA/Australia/China/New Zealand)</t>
  </si>
  <si>
    <t>Asked of: Random selection of respondents who have considered exporting to one of the four key markets and consider access to contacts, customers and the right networks a strong barrier to exporting (score at least 6/10); Reported on: Random selection of respondents who have considered exporting to one of the four key markets and consider access to contacts, customers and the right networks a strong barrier to exporting (score at least 6/10)</t>
  </si>
  <si>
    <t>NOTE: Asked at W3 but on a different base (W3 = Random selection of respondents whose products/services are suitable for export and consider access to contacts, customers and the right networks a strong barrier to exporting). Therefore W3 data not shown as not comparable.</t>
  </si>
  <si>
    <t>Understanding who to make contact with in first instance</t>
  </si>
  <si>
    <t>Identifying opportunities to export</t>
  </si>
  <si>
    <t>Developing or nurturing critical relationships</t>
  </si>
  <si>
    <t>Finding overseas customers</t>
  </si>
  <si>
    <t>Improving your profile or credibility in the country</t>
  </si>
  <si>
    <t>Finding logistical solutions for delivery, transport or distribution</t>
  </si>
  <si>
    <t>Legislation / red tape / regulations</t>
  </si>
  <si>
    <t>Competition</t>
  </si>
  <si>
    <t>Cost (all other mentions)</t>
  </si>
  <si>
    <t>Q24xE_1. Extent to which COST is a barrier to exporting in general</t>
  </si>
  <si>
    <t>Asked of: Respondents whose products could be developed for export and have not considered exporting to key countries (W5Q1) / Respondents who have ever exported or whose products could be developed for export, and have not considered exporting to key countries (from W5Q2); Reported on: Respondents whose products could be developed for export and have not considered exporting to key countries (W5Q1) / Respondents who have ever exported or whose products could be developed for export, and have not considered exporting to key countries (from W5Q2)</t>
  </si>
  <si>
    <t>Q24xE_2. Extent to which LACK OF KNOWLEDGE is a barrier to exporting in general</t>
  </si>
  <si>
    <t>Q24xE_3. Extent to which CAPACITY OF BUSINESS TO EXPORT AND CATER FOR INTERNATIONAL CONTRACTS is a barrier to exporting in general</t>
  </si>
  <si>
    <t>Q24xE_4. Extent to which ACCESS TO CONTACTS, CUSTOMERS AND THE RIGHT NETWORKS is a barrier to exporting in general</t>
  </si>
  <si>
    <t>Q24xE1. Specific issues with barriers to exporting in general related to costs</t>
  </si>
  <si>
    <t>Asked of: Random selection of respondents who were asked about exporting in general (note change of definition from W5Q1 to W5Q2) and consider cost a strong barrier to exporting (score at least 6/10); Reported on: Random selection of respondents who were asked about exporting in general (note change of definition from W5Q1 to W5Q2) and consider cost a strong barrier to exporting (score at least 6/10)</t>
  </si>
  <si>
    <t>Time necessary to expand / set-up</t>
  </si>
  <si>
    <t>Knowledge of the market</t>
  </si>
  <si>
    <t>Concerns about customers' ability to pay / non-payment</t>
  </si>
  <si>
    <t>Lack of trust</t>
  </si>
  <si>
    <t>Not having enough staff to expand  your operation</t>
  </si>
  <si>
    <t>Not having the capability to assess the cost of internationalisation , for example costing products, taxes, transport etc.</t>
  </si>
  <si>
    <t>Q24xE2. Specific issues with barriers to exporting in general related to lack of knowledge</t>
  </si>
  <si>
    <t>Asked of: Random selection of respondents who were asked about exporting in general (note change of definition from W5Q1 to W5Q2) and consider lack of knowledge a strong barrier to exporting (score at least 6/10); Reported on: Random selection of respondents who were asked about exporting in general (note change of definition from W5Q1 to W5Q2) and consider lack of knowledge a strong barrier to exporting (score at least 6/10)</t>
  </si>
  <si>
    <t>Knowledge of which country/countries have the largest demand for my products/services’</t>
  </si>
  <si>
    <t>Q24xE3. Specific issues with barriers to exporting in general related to capacity issues</t>
  </si>
  <si>
    <t>Asked of: Random selection of respondents who were asked about exporting in general (note change of definition from W5Q1 to W5Q2) and consider capacity issues a strong barrier to exporting (score at least 6/10); Reported on: Random selection of respondents who were asked about exporting in general (note change of definition from W5Q1 to W5Q2) and consider capacity issues a strong barrier to exporting (score at least 6/10)</t>
  </si>
  <si>
    <t>Not having the capability to assess the cost of internationalisation, for example costing products, taxes, transport etc.</t>
  </si>
  <si>
    <t>Cost related barrier</t>
  </si>
  <si>
    <t>Products not suitable for export / shipping</t>
  </si>
  <si>
    <t>Q24xE4. Specific issues with barriers to exporting in general related to access to contacts, customers and the right networks</t>
  </si>
  <si>
    <t>Asked of: Random selection of respondents who were asked about exporting in general (note change of definition from W5Q1 to W5Q2) and consider access to contacts, customers and the right networks a strong barrier to exporting (score at least 6/10); Reported on: Random selection of respondents who were asked about exporting in general (note change of definition from W5Q1 to W5Q2) and consider access to contacts, customers and the right networks a strong barrier to exporting (score at least 6/10)</t>
  </si>
  <si>
    <t>Political / instability of government</t>
  </si>
  <si>
    <t>Q54b. Main reasons which prevent exports to non-EU countries from obtaining reduced customs duties</t>
  </si>
  <si>
    <t>Difficulties complying with the requirements to make our exports eligible for preferences</t>
  </si>
  <si>
    <t>Our goods are eligible for preferences, but partner importers are not aware of or willing to obtain reduced customs duties</t>
  </si>
  <si>
    <t>Difficult finding relevant information on how to obtain reduced customs duties</t>
  </si>
  <si>
    <t>Difficulties understanding available information on how to obtain reduced customs duties</t>
  </si>
  <si>
    <t>Benefits gained from reduced customs duties do not outweigh the costs</t>
  </si>
  <si>
    <t>I do not encounter issues in obtaining preferences</t>
  </si>
  <si>
    <t>Other (Please specify)</t>
  </si>
  <si>
    <t>Q56A. Awareness of which city is hosting the World Expo in October 2020</t>
  </si>
  <si>
    <t>Asked of: All respondents who have heard of World Expos; Reported on: All respondents</t>
  </si>
  <si>
    <t>Dubai</t>
  </si>
  <si>
    <t>Abu Dhabi</t>
  </si>
  <si>
    <t>London</t>
  </si>
  <si>
    <t>Edinburgh</t>
  </si>
  <si>
    <t>Glasgow</t>
  </si>
  <si>
    <t>Oslo</t>
  </si>
  <si>
    <t>Madrid</t>
  </si>
  <si>
    <t>Tel Aviv</t>
  </si>
  <si>
    <t>Tokyo</t>
  </si>
  <si>
    <t>India</t>
  </si>
  <si>
    <t>Don’t know / No</t>
  </si>
  <si>
    <t>Never heard of World Expos</t>
  </si>
  <si>
    <t>Prefer not to say whether heard of World Expos</t>
  </si>
  <si>
    <t>Q58_FUTURE_WORLD_EXPOS. Interest in participating in future World Expos</t>
  </si>
  <si>
    <t>AD4A. Whether have heard of and/or visited the Exporting is GREAT website at great.gov.uk</t>
  </si>
  <si>
    <t>Asked of: Respondents who have plans/an active interest in exporting; Reported on: Respondents who have plans/an active interest in exporting</t>
  </si>
  <si>
    <t>Financial advisor / accountant / bank</t>
  </si>
  <si>
    <t>Great.gov.uk</t>
  </si>
  <si>
    <t>Demand for our product</t>
  </si>
  <si>
    <t>UK Export Finance</t>
  </si>
  <si>
    <t>Articles/information I saw or read</t>
  </si>
  <si>
    <t>Advertisements I saw or read</t>
  </si>
  <si>
    <t>UKTI</t>
  </si>
  <si>
    <t>Department for Trade and Industry (DTI)</t>
  </si>
  <si>
    <t>UK Government</t>
  </si>
  <si>
    <t>Scottish Development International (SDI)</t>
  </si>
  <si>
    <t xml:space="preserve">Asked of: Respondents who were able to view video ad stills during interview; Reported on: Respondents who were able to view video ad stills during interview </t>
  </si>
  <si>
    <t>Yes - had seen on Facebook</t>
  </si>
  <si>
    <t>Yes - had seen on LinkedIn</t>
  </si>
  <si>
    <t>Asked of: Respondents who were able to listen to radio advert/podcast trailer during interview; Reported on: Respondents who were able to listen to radio advert/podcast trailer during interview</t>
  </si>
  <si>
    <t>Recognise ad/trailer</t>
  </si>
  <si>
    <t>Do not recognise ad/trailer</t>
  </si>
  <si>
    <t>AD7. Prompted recognition of radio advert (in past 6 months at Wave 2 / in past 9 months at Wave 3 / in past year at Wave 4) / podcast trailer in past year (Wave 5)</t>
  </si>
  <si>
    <t>AD6. Prompted recognition of video advert in past year (stills shown from video ad)</t>
  </si>
  <si>
    <t>AD9. Recognition of Exporting is GREAT logo</t>
  </si>
  <si>
    <t>Asked of: Respondents who were able to view/hear any of the campaign during interview; Reported on: Respondents who were able to view/hear any of the campaign during interview</t>
  </si>
  <si>
    <t>AD10. Whether ads increased interest in finding out more about exporting</t>
  </si>
  <si>
    <t>Asked of: Respondents who were able to view/hear any of the campaign during interview but reported that their interest in exporting had not increased; Reported on: Respondents who were able to view/hear any of the campaign during interview but reported that their interest in exporting had not increased</t>
  </si>
  <si>
    <t>AD11. Why ads did not increase interest in finding out more about exporting</t>
  </si>
  <si>
    <t>Because I have no interest in exporting</t>
  </si>
  <si>
    <t>Because we don’t export</t>
  </si>
  <si>
    <t>Because we already export</t>
  </si>
  <si>
    <t>Asked of: All current exporters who started exporting, or exporting more in the last year or so and who recognised any campaign element; Reported on: All current exporters who started exporting, or exporting more in the last year or so and who recognised any campaign element</t>
  </si>
  <si>
    <t>F1. Channels used to find out about exporting or business products</t>
  </si>
  <si>
    <t>Websites or Internet search</t>
  </si>
  <si>
    <t>Recommendations from friends or colleagues</t>
  </si>
  <si>
    <t>Sector or industry specific publications or magazines</t>
  </si>
  <si>
    <t>Trade associations</t>
  </si>
  <si>
    <t>Expert advisors e.g. financial experts, insurance experts, bank or insurance brokers, accountants</t>
  </si>
  <si>
    <t>Other SMEs or businesses</t>
  </si>
  <si>
    <t>Social Media e.g. Twitter or Facebook</t>
  </si>
  <si>
    <t>Business media (Bloomberg or Financial Times or Wall Street Journal or The Economist)</t>
  </si>
  <si>
    <t>External consultancies or sources (KPMG, PWC etc.)</t>
  </si>
  <si>
    <t>Mentors</t>
  </si>
  <si>
    <t>TV advertisements</t>
  </si>
  <si>
    <t>Radio advertisements</t>
  </si>
  <si>
    <t>Government/local authorities</t>
  </si>
  <si>
    <t>General media</t>
  </si>
  <si>
    <t>Trade shows/events</t>
  </si>
  <si>
    <t>Chamber of Commerce</t>
  </si>
  <si>
    <t>Education or training providers</t>
  </si>
  <si>
    <t>Head office/parent company/in house</t>
  </si>
  <si>
    <t>Regulatory bodies</t>
  </si>
  <si>
    <t>(Local) Networking</t>
  </si>
  <si>
    <t>Word of mouth (general)</t>
  </si>
  <si>
    <t>None or Don’t use</t>
  </si>
  <si>
    <t>Business contacts outside your organisation</t>
  </si>
  <si>
    <t>F2. Sources used to stay informed about industry</t>
  </si>
  <si>
    <t>Emails (no detail)</t>
  </si>
  <si>
    <t>Asked of: All respondents whose business has working owners and partners or directors; Reported on: All respondents whose business has working owners and partners or directors</t>
  </si>
  <si>
    <t>A18. Number of partners and directors in business who are women</t>
  </si>
  <si>
    <t>0</t>
  </si>
  <si>
    <t>1</t>
  </si>
  <si>
    <t>2</t>
  </si>
  <si>
    <t>3</t>
  </si>
  <si>
    <t>4</t>
  </si>
  <si>
    <t>5+</t>
  </si>
  <si>
    <t>Added W5Q3</t>
  </si>
  <si>
    <t>Wave 5
2020
(Oct-Dec)</t>
  </si>
  <si>
    <t>Nov. 2015 to 2020 (Oct-Dec)</t>
  </si>
  <si>
    <t>May 2016 to 2020 (Oct-Dec)</t>
  </si>
  <si>
    <t>Sept. 2017 to 2020 (Oct-Dec)</t>
  </si>
  <si>
    <t>Nov. 2018 to 2020 (Oct-Dec)</t>
  </si>
  <si>
    <t>MULTI/OTHER</t>
  </si>
  <si>
    <t>Q40b. Whether believe total value of UK exports will increase or decrease over the next 12 months</t>
  </si>
  <si>
    <t>EXPAD_B. Whether sought exporting advice</t>
  </si>
  <si>
    <t>ADVGOVT. Interest in using information and business support services to assist with exporting</t>
  </si>
  <si>
    <t>Q24D_1. Extent to which COST is a barrier to exporting - All four key markets combined (USA/Australia/China/New Zealand)</t>
  </si>
  <si>
    <t>AD13. What (if any) action taken since seeing or hearing the adverts</t>
  </si>
  <si>
    <t>AD15. To what extent would you say that your decision to start exporting was a direct result of the Exporting is GREAT adverts that you saw before today</t>
  </si>
  <si>
    <t>Diversity</t>
  </si>
  <si>
    <t>Refused</t>
  </si>
  <si>
    <t>Yes - next 12 months</t>
  </si>
  <si>
    <t>Yes - further in the future</t>
  </si>
  <si>
    <t>Q25B. Countries/Regions seriously considered exporting to over the past five years, but decided against</t>
  </si>
  <si>
    <t>Business representative organisations (e.g. Chambers of Commerce, Federation of Small Businesses)</t>
  </si>
  <si>
    <t>GROWATT. Current thinking on growth</t>
  </si>
  <si>
    <t>INNOV. Whether business has introduced new or significantly improved products in past 12 months</t>
  </si>
  <si>
    <t>AD4. Who believe was responsible for information, publicity or advertising recalled</t>
  </si>
  <si>
    <t>Q27. Whether plan to export in the future</t>
  </si>
  <si>
    <t>Asked of: All respondents who haven't exported in the past 12 months (excl. those who can't export); Reported on: All respondents</t>
  </si>
  <si>
    <t>Q14-1. Attitude towards exporting - Agreement that 'There is a lot of demand for British products or services around the world'</t>
  </si>
  <si>
    <t>Q14-2. Attitude towards exporting - Agreement that 'A lot more businesses could export than do export'</t>
  </si>
  <si>
    <t>Q14-3a. Attitude towards exporting - Agreement that 'In general, demand for British products or services around the world has decreased over the past year'</t>
  </si>
  <si>
    <t>Q14-3b. Attitude towards exporting - Agreement that 'In general, demand for British products or services around the world has decreased since the coronavirus outbreak'</t>
  </si>
  <si>
    <t>Q14A. Perceived main factor contributing to reduction in demand for British exports in the past year (unprompted)</t>
  </si>
  <si>
    <t>Asked of: All respondents who say that demand for British products or services around the world has decreased over the past year; Reported on: All respondents</t>
  </si>
  <si>
    <t>AGREE: Demand for British products or services around the world has decreased over the past year</t>
  </si>
  <si>
    <t>Political instability in importing country or in the UK</t>
  </si>
  <si>
    <t>Increased competition from other countries</t>
  </si>
  <si>
    <t>Exchange rate changes</t>
  </si>
  <si>
    <t>British products and services are expensive</t>
  </si>
  <si>
    <t>General tariff uncertainty</t>
  </si>
  <si>
    <t>The reputation of the UK has weakened</t>
  </si>
  <si>
    <t>Consumers preferring to buy products from their own country</t>
  </si>
  <si>
    <t>Overseas buyers prefer local supply chains</t>
  </si>
  <si>
    <t>Asked of: All respondents who agree that demand for British products or services around the world has decreased since the coronavirus outbreak; Reported on: All respondents</t>
  </si>
  <si>
    <t>Q14A. Perceived main factor contributing to reduction in demand for British exports since the coronavirus outbreak (unprompted)</t>
  </si>
  <si>
    <t>AGREE: Demand for British products or services around the world has decreased since the coronavirus outbreak</t>
  </si>
  <si>
    <t>Covid-19 or Coronavirus</t>
  </si>
  <si>
    <t>Brexit and general business uncertainty</t>
  </si>
  <si>
    <t>Lack of/less demand</t>
  </si>
  <si>
    <t>The process of importing UK goods has become harder</t>
  </si>
  <si>
    <t>Q14A/Q14B. All factors contributing to reduction in demand for British exports since the coronavirus outbreak (main + others, unprompted)</t>
  </si>
  <si>
    <t>Brexit and general uncertainty</t>
  </si>
  <si>
    <t>Asked of: All respondents whose products/services are suitable for export (W3) / All respondents who have ever exported or whose products could be developed for export (W5); Reported on: All respondents whose products/services are suitable for export (W3) / All respondents who have ever exported or whose products could be developed for export (W5)</t>
  </si>
  <si>
    <t>Q24D_1/Q24xE_1. Extent to which COST is a barrier to exporting</t>
  </si>
  <si>
    <t>Q24D_2/Q24xE_2. Extent to which LACK OF KNOWLEDGE is a barrier to exporting</t>
  </si>
  <si>
    <t>Q24D_3/Q24xE_3. Extent to which CAPACITY OF BUSINESS TO EXPORT AND CATER FOR INTERNATIONAL CONTRACTS is a barrier to exporting</t>
  </si>
  <si>
    <t>Q24D_4/Q24xE_4. Extent to which ACCESS TO CONTACTS, CUSTOMERS AND THE RIGHT NETWORKS is a barrier to exporting</t>
  </si>
  <si>
    <t>Asked of: All respondents who have exported services in the last 12 months; Reported on: All respondents</t>
  </si>
  <si>
    <t xml:space="preserve">We have started exporting services for the first time </t>
  </si>
  <si>
    <t xml:space="preserve">We are exporting more than we were </t>
  </si>
  <si>
    <t>We are exporting the same as we were</t>
  </si>
  <si>
    <t>We are exporting less than we were</t>
  </si>
  <si>
    <t xml:space="preserve">We have stopped exporting services </t>
  </si>
  <si>
    <t xml:space="preserve">We have not exported services in the last 12 months </t>
  </si>
  <si>
    <t xml:space="preserve">We have never exported services </t>
  </si>
  <si>
    <t xml:space="preserve">NET: Decrease </t>
  </si>
  <si>
    <t>Q18A/C. Change in export of services (excluding exports from NI to ROI) in the last 12 months</t>
  </si>
  <si>
    <t>Q16A/C. Change in export of goods (excluding exports from NI to ROI) in the last 12 months</t>
  </si>
  <si>
    <t xml:space="preserve">We have started exporting goods for the first time </t>
  </si>
  <si>
    <t xml:space="preserve">We have not exported goods in the last 12 months </t>
  </si>
  <si>
    <t>Q15A_Q15AI_Q15B_Q15BI_Q17A_Q17AI_Q17B_Q17BI</t>
  </si>
  <si>
    <t>Question No W5</t>
  </si>
  <si>
    <t>Q18A/C</t>
  </si>
  <si>
    <t>Q16A/C</t>
  </si>
  <si>
    <t>All respondents who have never exported</t>
  </si>
  <si>
    <t>Q19a</t>
  </si>
  <si>
    <t>COVID1</t>
  </si>
  <si>
    <t>COVID10</t>
  </si>
  <si>
    <t>COVID2</t>
  </si>
  <si>
    <t>All respondents who have exported in the last 12 months</t>
  </si>
  <si>
    <t>All respondents who have stopped/reduced exporting since the start of the coronavirus outbreak</t>
  </si>
  <si>
    <t>COVID3</t>
  </si>
  <si>
    <t>COVID4</t>
  </si>
  <si>
    <t>All respondents who have increased exporting since the start of the coronavirus outbreak</t>
  </si>
  <si>
    <t>COVID5/COVID6</t>
  </si>
  <si>
    <t>Asked of: All respondents whose products/services would never be suitable for export; Reported on: All respondents whose products/services would never be suitable for export</t>
  </si>
  <si>
    <t>Asked of: All respondents who believe products/services can be exported (W1-4)/All respondents excl. those whose products/services would never be suitable for export (W5); Reported on: All respondents who believe products/services can be exported (W1-4)/All respondents excl. those whose products/services would never be suitable for export (W5)</t>
  </si>
  <si>
    <t>Asked of: All respondents excl. those whose products/services would never be suitable for export; Reported on: All respondents excl. those whose products/services would never be suitable for export</t>
  </si>
  <si>
    <t>Asked of: Respondents who believe products and services can be exported (W1-4)/All respondents excl. those whose products/services would never be suitable for export (W5); Reported on: Respondents who believe products and services can be exported (W1-4)/All respondents excl. those whose products/services would never be suitable for export (W5)</t>
  </si>
  <si>
    <t>Asked of: All respondents excl. those whose products/services would never be suitable for export; Reported on: All respondents excl. those whose products/services would never be suitable for export (W5)</t>
  </si>
  <si>
    <t>AD_AWARE. Spontaneous awareness of advertising, publicity or other information about exporting in last six months (Waves 1 and 2)/nine months (Wave 3)/year (Waves 4 and 5)</t>
  </si>
  <si>
    <t>AD_SOURCE. Where seen advertising in last six months (Waves 1 and 2)/nine months (Wave 3)/year (Waves 4 and 5)</t>
  </si>
  <si>
    <t>Q24D1/Q24xE1. Specific issues with barriers to exporting related to costs</t>
  </si>
  <si>
    <t>Asked of: Random selection of respondents who consider cost a strong barrier to exporting (score at least 6/10); Reported on: Random selection of respondents who consider cost a strong barrier to exporting (score at least 6/10)</t>
  </si>
  <si>
    <t>Labour / (new) staff costs</t>
  </si>
  <si>
    <t>Q24D2/Q24xE2. Specific issues with barriers to exporting related to lack of knowledge</t>
  </si>
  <si>
    <t>Asked of: Random selection of respondents who consider lack of knowledge a strong barrier to exporting (score at least 6/10); Reported on: Random selection of respondents who consider lack of knowledge a strong barrier to exporting (score at least 6/10)</t>
  </si>
  <si>
    <t>Knowledge of which country or countries have the largest demand for my products or services</t>
  </si>
  <si>
    <t>Q24D3/Q24xE3. Specific issues with barriers to exporting related to capacity</t>
  </si>
  <si>
    <t>Asked of: Random selection of respondents who consider capacity a strong barrier to exporting (score at least 6/10); Reported on: Random selection of respondents who consider capacity a strong barrier to exporting (score at least 6/10)</t>
  </si>
  <si>
    <t>Not having access capital / investment finance</t>
  </si>
  <si>
    <t>Not having language skills</t>
  </si>
  <si>
    <t>Not wanting to expand business</t>
  </si>
  <si>
    <t>Q24D4/Q24xE4. Specific issues with barriers to exporting related to access to contacts, customers and the right networks</t>
  </si>
  <si>
    <t>Asked of: Random selection of respondents who consider access to contacts, customers and the right networks a strong barrier to exporting (score at least 6/10); Reported on: Random selection of respondents who consider access to contacts, customers and the right networks a strong barrier to exporting (score at least 6/10)</t>
  </si>
  <si>
    <t>Legal process / licensing issues</t>
  </si>
  <si>
    <t>Cultural differences</t>
  </si>
  <si>
    <t>Local knowledge</t>
  </si>
  <si>
    <t>Trust issues</t>
  </si>
  <si>
    <t>Q54. Awareness of eligibility for reduced customs duties on goods most frequently exported to non-EU countries</t>
  </si>
  <si>
    <t>Q54a. How often goods most frequently exported to non-EU countries benefit from reduced customs duties</t>
  </si>
  <si>
    <t>Asked of: All who are aware that the goods they most frequently export out of the EU are not eligible for customs duties; Reported on: All who are aware that the goods they most frequently export out of the EU are not eligible for customs duties</t>
  </si>
  <si>
    <t>Asked of: All who are aware that the goods they most frequently export out of the EU are eligible for reduced customs duties; Reported on: All who are aware that the goods they most frequently export out of the EU are eligible for reduced customs duties</t>
  </si>
  <si>
    <t>Always or almost always</t>
  </si>
  <si>
    <t>Most of the time</t>
  </si>
  <si>
    <t>Some of the time</t>
  </si>
  <si>
    <t>Never or almost never</t>
  </si>
  <si>
    <t>All respondents whose products/services would never be suitable for export</t>
  </si>
  <si>
    <t>Q52</t>
  </si>
  <si>
    <t>Q14-1</t>
  </si>
  <si>
    <t>Q14-2</t>
  </si>
  <si>
    <t>Q14-3a</t>
  </si>
  <si>
    <t>Q14-3b</t>
  </si>
  <si>
    <t>Q14A</t>
  </si>
  <si>
    <t>Q14A/B</t>
  </si>
  <si>
    <t>Q40a</t>
  </si>
  <si>
    <t>Q40b</t>
  </si>
  <si>
    <t>All respondents excl. those whose products/services would never be suitable for export</t>
  </si>
  <si>
    <t>Q31 (9)</t>
  </si>
  <si>
    <t>Q55</t>
  </si>
  <si>
    <t>Q37a</t>
  </si>
  <si>
    <t>All respondents excl. those who don't want to find out more about exporting &amp; who have unsuitable products for export</t>
  </si>
  <si>
    <t>Q31a_1</t>
  </si>
  <si>
    <t>Q31a_2</t>
  </si>
  <si>
    <t>Q31a_3</t>
  </si>
  <si>
    <t>Q31a_4</t>
  </si>
  <si>
    <t>Q31a_5</t>
  </si>
  <si>
    <t>Q31a_6</t>
  </si>
  <si>
    <t>Q31_7</t>
  </si>
  <si>
    <t>Q24D_1</t>
  </si>
  <si>
    <t>All who have ever exported and have considered exporting to one of the four key markets</t>
  </si>
  <si>
    <t>Q24D_2</t>
  </si>
  <si>
    <t>Q24D_3</t>
  </si>
  <si>
    <t>Q24D_4</t>
  </si>
  <si>
    <t>Q24D1</t>
  </si>
  <si>
    <t>Random selection of respondents who have considered exporting to one of the four key markets and consider cost a strong barrier to exporting</t>
  </si>
  <si>
    <t>Q24D2</t>
  </si>
  <si>
    <t>Random selection of respondents who have considered exporting to one of the four key markets and consider lack of knowledge a strong barrier to exporting</t>
  </si>
  <si>
    <t>Q24D3</t>
  </si>
  <si>
    <t>Random selection of respondents who have considered exporting to one of the four key markets and consider capacity issues a strong barrier to exporting</t>
  </si>
  <si>
    <t>Q24D4</t>
  </si>
  <si>
    <t>Random selection of respondents who have considered exporting to one of the four key markets and consider access to contacts, customers and the right networks a strong barrier to exporting</t>
  </si>
  <si>
    <t>Q24XE_1</t>
  </si>
  <si>
    <t>Respondents who have ever exported or whose products could be developed for export, and have not considered exporting to key countries</t>
  </si>
  <si>
    <t>Q24XE_2</t>
  </si>
  <si>
    <t>Q24XE_3</t>
  </si>
  <si>
    <t>Q24XE_4</t>
  </si>
  <si>
    <t>Q24xE1</t>
  </si>
  <si>
    <t>Random selection of respondents who were asked about exporting in general and consider cost a strong barrier to exporting</t>
  </si>
  <si>
    <t>Q24xE2</t>
  </si>
  <si>
    <t>Random selection of respondents who were asked about exporting in general and consider lack of knowledge a strong barrier to exporting</t>
  </si>
  <si>
    <t>Q24xE3</t>
  </si>
  <si>
    <t>Random selection of respondents who were asked about exporting in general and consider capacity issues a strong barrier to exporting</t>
  </si>
  <si>
    <t>Q24xE4</t>
  </si>
  <si>
    <t>Random selection of respondents who were asked about exporting in general and consider access to contacts, customers and the right networks a strong barrier to exporting</t>
  </si>
  <si>
    <t>Q24D_1/Q24xE_1</t>
  </si>
  <si>
    <t>All respondents who have ever exported or whose products could be developed for export</t>
  </si>
  <si>
    <t>Q24D_2/Q24xE_2</t>
  </si>
  <si>
    <t>Q24D_3/Q24xE_3</t>
  </si>
  <si>
    <t>Q24D_4/Q24xE_4</t>
  </si>
  <si>
    <t>Q24D1/Q24xE1</t>
  </si>
  <si>
    <t>Random selection of respondents who consider cost a strong barrier to exporting</t>
  </si>
  <si>
    <t>Q24D2/Q24xE2</t>
  </si>
  <si>
    <t>Random selection of respondents who consider lack of knowledge a strong barrier to exporting</t>
  </si>
  <si>
    <t>Q24D3/Q24xE3</t>
  </si>
  <si>
    <t xml:space="preserve">Random selection of respondents who consider capacity a strong barrier to exporting </t>
  </si>
  <si>
    <t>Q24D4/Q24xE4</t>
  </si>
  <si>
    <t>Random selection of respondents who consider access to contacts, customers and the right networks a strong barrier to exporting</t>
  </si>
  <si>
    <t>Q54</t>
  </si>
  <si>
    <t>All who export to non-EU countries</t>
  </si>
  <si>
    <t>Q54a</t>
  </si>
  <si>
    <t>All who are aware that the goods they most frequently export out of the EU are eligible for reduced customs duties</t>
  </si>
  <si>
    <t>Q54b</t>
  </si>
  <si>
    <t>All who are aware that the goods they most frequently export out of the EU are not eligible for customs duties</t>
  </si>
  <si>
    <t>Q56</t>
  </si>
  <si>
    <t>Q56A</t>
  </si>
  <si>
    <t>Q57</t>
  </si>
  <si>
    <t>Q58</t>
  </si>
  <si>
    <t>AD4B</t>
  </si>
  <si>
    <t>Respondents who have plans/an active interest in exporting</t>
  </si>
  <si>
    <t>Respondents who were able to view/hear any of the campaign during interview</t>
  </si>
  <si>
    <t xml:space="preserve">Respondents who were able to view video ad stills during interview </t>
  </si>
  <si>
    <t>Respondents who were able to listen to radio advert/podcast trailer during interview</t>
  </si>
  <si>
    <t>Ad16.1</t>
  </si>
  <si>
    <t>Ad16.2</t>
  </si>
  <si>
    <t>Ad16.3</t>
  </si>
  <si>
    <t>Ad16.4</t>
  </si>
  <si>
    <t>Ad16.5</t>
  </si>
  <si>
    <t>Respondents who were able to view/hear any of the campaign during interview but reported that their interest in exporting had not increased</t>
  </si>
  <si>
    <t>All current exporters who started exporting, or exporting more in the last year or so and who recognised any campaign element</t>
  </si>
  <si>
    <t>F1</t>
  </si>
  <si>
    <t>F2</t>
  </si>
  <si>
    <t>A18</t>
  </si>
  <si>
    <t>All respondents whose business has working owners and partners or directors</t>
  </si>
  <si>
    <t>Strong barrier (NET 7-10)</t>
  </si>
  <si>
    <t>Moderate barrier (NET 4-6)</t>
  </si>
  <si>
    <t>Weak barrier (NET 1-3)</t>
  </si>
  <si>
    <t>NOTE: A similar question was asked at W3 but with a different design (no 0-10 scale) and on a different base (W3 = All respondents whose products/services are suitable for export). Therefore W3 data not shown as not comparable.</t>
  </si>
  <si>
    <t>:</t>
  </si>
  <si>
    <t>Columns headed 'Statistical Significance' show the probability that there is a genuine difference in the responses observed at each wave.
The '*' symbol indicates a certainty greater than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</si>
</sst>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
  </numFmts>
  <fonts count="23"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4"/>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i/>
      <sz val="9"/>
      <color theme="1"/>
      <name val="Calibri"/>
      <family val="2"/>
      <scheme val="minor"/>
    </font>
    <font>
      <sz val="10"/>
      <color theme="1"/>
      <name val="Calibri"/>
      <family val="2"/>
      <scheme val="minor"/>
    </font>
    <font>
      <b/>
      <sz val="11"/>
      <color theme="1"/>
      <name val="Calibri"/>
      <family val="2"/>
      <scheme val="minor"/>
    </font>
    <font>
      <sz val="10"/>
      <color theme="4"/>
      <name val="Calibri"/>
      <family val="2"/>
      <scheme val="minor"/>
    </font>
    <font>
      <sz val="10"/>
      <name val="Calibri"/>
      <family val="2"/>
      <scheme val="minor"/>
    </font>
    <font>
      <i/>
      <sz val="9"/>
      <color theme="4"/>
      <name val="Calibri"/>
      <family val="2"/>
      <scheme val="minor"/>
    </font>
    <font>
      <i/>
      <sz val="10"/>
      <color theme="4"/>
      <name val="Calibri"/>
      <family val="2"/>
      <scheme val="minor"/>
    </font>
    <font>
      <b/>
      <sz val="10"/>
      <name val="Calibri"/>
      <family val="2"/>
      <scheme val="minor"/>
    </font>
    <font>
      <sz val="11"/>
      <name val="Calibri"/>
      <family val="2"/>
      <scheme val="minor"/>
    </font>
    <font>
      <i/>
      <sz val="10"/>
      <name val="Calibri"/>
      <family val="2"/>
      <scheme val="minor"/>
    </font>
    <font>
      <u/>
      <sz val="11"/>
      <color theme="10"/>
      <name val="Calibri"/>
      <family val="2"/>
      <scheme val="minor"/>
    </font>
    <font>
      <b/>
      <sz val="11"/>
      <color rgb="FFFF0000"/>
      <name val="Calibri"/>
      <family val="2"/>
      <scheme val="minor"/>
    </font>
    <font>
      <sz val="10"/>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16">
    <xf numFmtId="0" fontId="0" fillId="0" borderId="0" xfId="0"/>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 fontId="14" fillId="0" borderId="0" xfId="0" applyNumberFormat="1" applyFont="1" applyAlignment="1">
      <alignment horizontal="center" vertical="center"/>
    </xf>
    <xf numFmtId="0" fontId="12" fillId="0" borderId="0" xfId="0" applyFont="1" applyAlignment="1">
      <alignment vertical="center"/>
    </xf>
    <xf numFmtId="0" fontId="0" fillId="0" borderId="3" xfId="0"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xf numFmtId="0" fontId="9" fillId="0" borderId="2" xfId="0" applyFont="1" applyBorder="1" applyAlignment="1">
      <alignment vertical="center" wrapText="1"/>
    </xf>
    <xf numFmtId="49" fontId="7" fillId="0" borderId="2" xfId="2" applyNumberFormat="1" applyFont="1" applyBorder="1" applyAlignment="1">
      <alignment horizontal="center" vertical="center" wrapText="1"/>
    </xf>
    <xf numFmtId="9" fontId="8" fillId="0" borderId="2" xfId="2" applyFont="1" applyBorder="1" applyAlignment="1">
      <alignment horizontal="center" vertical="center" wrapText="1"/>
    </xf>
    <xf numFmtId="0" fontId="8" fillId="0" borderId="2" xfId="0" applyFont="1" applyBorder="1" applyAlignment="1">
      <alignment horizontal="center" vertical="center" wrapText="1"/>
    </xf>
    <xf numFmtId="0" fontId="16" fillId="0" borderId="2" xfId="0" applyFont="1" applyBorder="1" applyAlignment="1">
      <alignment horizontal="center" vertical="center" wrapText="1"/>
    </xf>
    <xf numFmtId="9" fontId="13" fillId="0" borderId="0" xfId="0" applyNumberFormat="1" applyFont="1" applyAlignment="1">
      <alignment vertical="center"/>
    </xf>
    <xf numFmtId="0" fontId="11" fillId="0" borderId="0" xfId="0" applyFont="1" applyAlignment="1">
      <alignment vertical="center"/>
    </xf>
    <xf numFmtId="9" fontId="11" fillId="0" borderId="0" xfId="0" applyNumberFormat="1"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165" fontId="17" fillId="0" borderId="0" xfId="1" applyNumberFormat="1" applyFont="1" applyAlignment="1">
      <alignment horizontal="right" vertical="center" wrapText="1"/>
    </xf>
    <xf numFmtId="0" fontId="11" fillId="0" borderId="0" xfId="0" applyFont="1" applyAlignment="1">
      <alignment vertical="center" wrapText="1"/>
    </xf>
    <xf numFmtId="9" fontId="17" fillId="0" borderId="0" xfId="0" applyNumberFormat="1" applyFont="1" applyAlignment="1">
      <alignment vertical="center"/>
    </xf>
    <xf numFmtId="0" fontId="17" fillId="0" borderId="0" xfId="0" applyFont="1" applyAlignment="1">
      <alignment vertical="center"/>
    </xf>
    <xf numFmtId="9" fontId="7" fillId="0" borderId="0" xfId="0" applyNumberFormat="1" applyFont="1" applyAlignment="1">
      <alignment vertical="center"/>
    </xf>
    <xf numFmtId="0" fontId="8" fillId="0" borderId="0" xfId="0" applyFont="1" applyAlignment="1">
      <alignment vertical="center"/>
    </xf>
    <xf numFmtId="9" fontId="8" fillId="0" borderId="0" xfId="2" applyFont="1" applyAlignment="1">
      <alignment horizontal="right" vertical="center" wrapText="1"/>
    </xf>
    <xf numFmtId="0" fontId="2" fillId="0" borderId="0" xfId="0" applyFont="1" applyAlignment="1">
      <alignment vertical="center" wrapText="1"/>
    </xf>
    <xf numFmtId="9" fontId="7" fillId="0" borderId="0" xfId="2" applyFont="1" applyAlignment="1">
      <alignment horizontal="right" vertical="center"/>
    </xf>
    <xf numFmtId="0" fontId="13" fillId="2" borderId="0" xfId="0" applyFont="1" applyFill="1" applyAlignment="1">
      <alignment vertical="center" wrapText="1"/>
    </xf>
    <xf numFmtId="9" fontId="8" fillId="0" borderId="0" xfId="0" applyNumberFormat="1" applyFont="1" applyAlignment="1">
      <alignment vertical="center"/>
    </xf>
    <xf numFmtId="166" fontId="0" fillId="0" borderId="3" xfId="0" applyNumberFormat="1" applyBorder="1" applyAlignment="1">
      <alignment horizontal="left" vertical="center" wrapText="1"/>
    </xf>
    <xf numFmtId="9" fontId="17" fillId="0" borderId="0" xfId="0" applyNumberFormat="1" applyFont="1" applyAlignment="1">
      <alignment horizontal="right" vertical="center"/>
    </xf>
    <xf numFmtId="9" fontId="14" fillId="0" borderId="0" xfId="0" applyNumberFormat="1" applyFont="1" applyAlignment="1">
      <alignment horizontal="right" vertical="center"/>
    </xf>
    <xf numFmtId="9" fontId="14" fillId="0" borderId="0" xfId="0" applyNumberFormat="1" applyFont="1" applyAlignment="1">
      <alignment horizontal="center" vertical="center"/>
    </xf>
    <xf numFmtId="9" fontId="14" fillId="0" borderId="0" xfId="0" applyNumberFormat="1" applyFont="1" applyAlignment="1">
      <alignment vertical="center"/>
    </xf>
    <xf numFmtId="0" fontId="5" fillId="0" borderId="0" xfId="0" applyFont="1" applyAlignment="1">
      <alignment horizontal="left" wrapText="1"/>
    </xf>
    <xf numFmtId="9" fontId="19" fillId="0" borderId="0" xfId="0" applyNumberFormat="1" applyFont="1" applyAlignment="1">
      <alignment vertical="center"/>
    </xf>
    <xf numFmtId="0" fontId="5" fillId="0" borderId="4" xfId="0" applyFont="1" applyBorder="1" applyAlignment="1">
      <alignment horizontal="left" vertical="center" wrapText="1"/>
    </xf>
    <xf numFmtId="0" fontId="0" fillId="0" borderId="5" xfId="0" applyBorder="1" applyAlignment="1">
      <alignment horizontal="left" vertical="center" wrapText="1"/>
    </xf>
    <xf numFmtId="0" fontId="7" fillId="0" borderId="2" xfId="0" applyFont="1" applyBorder="1" applyAlignment="1">
      <alignment horizontal="center" vertical="center" wrapText="1"/>
    </xf>
    <xf numFmtId="0" fontId="21" fillId="0" borderId="0" xfId="0" applyFont="1" applyAlignment="1">
      <alignment vertical="center" wrapText="1"/>
    </xf>
    <xf numFmtId="0" fontId="0" fillId="0" borderId="0" xfId="0" applyFill="1" applyAlignment="1">
      <alignment vertical="center"/>
    </xf>
    <xf numFmtId="9" fontId="7" fillId="0" borderId="0" xfId="2" applyFont="1" applyBorder="1" applyAlignment="1">
      <alignment horizontal="right" vertical="center"/>
    </xf>
    <xf numFmtId="0" fontId="11" fillId="0" borderId="0" xfId="0" applyFont="1" applyFill="1" applyAlignment="1">
      <alignment vertical="center" wrapText="1"/>
    </xf>
    <xf numFmtId="9" fontId="17" fillId="0" borderId="0" xfId="0" applyNumberFormat="1" applyFont="1" applyFill="1" applyAlignment="1">
      <alignment vertical="center"/>
    </xf>
    <xf numFmtId="9" fontId="14" fillId="0" borderId="0" xfId="0" applyNumberFormat="1" applyFont="1" applyFill="1" applyAlignment="1">
      <alignment vertical="center"/>
    </xf>
    <xf numFmtId="9" fontId="12" fillId="0" borderId="0" xfId="0" applyNumberFormat="1" applyFont="1" applyFill="1" applyAlignment="1">
      <alignment vertical="center"/>
    </xf>
    <xf numFmtId="9" fontId="8" fillId="0" borderId="0" xfId="2" applyFont="1" applyFill="1" applyAlignment="1">
      <alignment horizontal="right" vertical="center" wrapText="1"/>
    </xf>
    <xf numFmtId="0" fontId="0" fillId="3" borderId="3" xfId="0" applyFill="1" applyBorder="1" applyAlignment="1">
      <alignment horizontal="left" vertical="center" wrapText="1"/>
    </xf>
    <xf numFmtId="9" fontId="17" fillId="0" borderId="0" xfId="0" applyNumberFormat="1" applyFont="1" applyFill="1" applyAlignment="1">
      <alignment horizontal="right" vertical="center"/>
    </xf>
    <xf numFmtId="9" fontId="14" fillId="0" borderId="0" xfId="0" applyNumberFormat="1" applyFont="1" applyFill="1" applyAlignment="1">
      <alignment horizontal="right" vertical="center"/>
    </xf>
    <xf numFmtId="9" fontId="7" fillId="0" borderId="0" xfId="2" applyFont="1" applyFill="1" applyAlignment="1">
      <alignment horizontal="right" vertical="center"/>
    </xf>
    <xf numFmtId="9" fontId="14" fillId="0" borderId="0" xfId="0" applyNumberFormat="1" applyFont="1" applyFill="1" applyAlignment="1">
      <alignment horizontal="center" vertical="center"/>
    </xf>
    <xf numFmtId="0" fontId="20" fillId="0" borderId="3" xfId="3" applyFill="1" applyBorder="1" applyAlignment="1">
      <alignment vertical="center"/>
    </xf>
    <xf numFmtId="0" fontId="20" fillId="0" borderId="3" xfId="3" applyFill="1" applyBorder="1" applyAlignment="1">
      <alignment vertical="center" wrapText="1"/>
    </xf>
    <xf numFmtId="0" fontId="20" fillId="0" borderId="0" xfId="3" applyAlignment="1">
      <alignment vertical="center"/>
    </xf>
    <xf numFmtId="43" fontId="12" fillId="0" borderId="0" xfId="0" applyNumberFormat="1" applyFont="1" applyAlignment="1">
      <alignment vertical="center"/>
    </xf>
    <xf numFmtId="9" fontId="11" fillId="0" borderId="0" xfId="0" applyNumberFormat="1" applyFont="1" applyBorder="1" applyAlignment="1">
      <alignment vertical="center"/>
    </xf>
    <xf numFmtId="9" fontId="13" fillId="0" borderId="0" xfId="0" applyNumberFormat="1" applyFont="1" applyBorder="1" applyAlignment="1">
      <alignment vertical="center"/>
    </xf>
    <xf numFmtId="1" fontId="14" fillId="0" borderId="0" xfId="0" applyNumberFormat="1" applyFont="1" applyBorder="1" applyAlignment="1">
      <alignment horizontal="center" vertical="center"/>
    </xf>
    <xf numFmtId="9" fontId="17" fillId="0" borderId="0" xfId="0" applyNumberFormat="1" applyFont="1" applyBorder="1" applyAlignment="1">
      <alignment vertical="center"/>
    </xf>
    <xf numFmtId="9" fontId="14" fillId="0" borderId="0" xfId="0" applyNumberFormat="1" applyFont="1" applyBorder="1" applyAlignment="1">
      <alignment vertical="center"/>
    </xf>
    <xf numFmtId="9" fontId="8" fillId="0" borderId="0" xfId="2" applyFont="1" applyBorder="1" applyAlignment="1">
      <alignment horizontal="right" vertical="center" wrapText="1"/>
    </xf>
    <xf numFmtId="0" fontId="8" fillId="0" borderId="2" xfId="0" applyFont="1" applyBorder="1" applyAlignment="1">
      <alignment vertical="center" wrapText="1"/>
    </xf>
    <xf numFmtId="9" fontId="19" fillId="0" borderId="0" xfId="0" applyNumberFormat="1" applyFont="1" applyAlignment="1">
      <alignment horizontal="right" vertical="center"/>
    </xf>
    <xf numFmtId="9" fontId="19" fillId="0" borderId="0" xfId="0" applyNumberFormat="1" applyFont="1" applyFill="1" applyAlignment="1">
      <alignment vertical="center"/>
    </xf>
    <xf numFmtId="9" fontId="19" fillId="0" borderId="0" xfId="0" applyNumberFormat="1" applyFont="1" applyBorder="1" applyAlignment="1">
      <alignment vertical="center"/>
    </xf>
    <xf numFmtId="9" fontId="17" fillId="0" borderId="1" xfId="0" applyNumberFormat="1" applyFont="1" applyBorder="1" applyAlignment="1">
      <alignment vertical="center"/>
    </xf>
    <xf numFmtId="0" fontId="8" fillId="0" borderId="1" xfId="0" applyFont="1" applyBorder="1" applyAlignment="1">
      <alignment vertical="center"/>
    </xf>
    <xf numFmtId="0" fontId="8" fillId="0" borderId="0" xfId="0" applyFont="1" applyBorder="1" applyAlignment="1">
      <alignment vertical="center"/>
    </xf>
    <xf numFmtId="9" fontId="7" fillId="0" borderId="0" xfId="0" applyNumberFormat="1" applyFont="1" applyFill="1" applyAlignment="1">
      <alignment vertical="center"/>
    </xf>
    <xf numFmtId="0" fontId="5" fillId="0" borderId="4" xfId="0" applyFont="1" applyBorder="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3" xfId="0" applyBorder="1" applyAlignment="1">
      <alignment horizontal="left" vertical="center"/>
    </xf>
    <xf numFmtId="0" fontId="18" fillId="0" borderId="3" xfId="0" applyFont="1" applyBorder="1" applyAlignment="1">
      <alignment vertical="center" wrapText="1"/>
    </xf>
    <xf numFmtId="0" fontId="0" fillId="0" borderId="5" xfId="0" applyBorder="1" applyAlignment="1">
      <alignment horizontal="left" vertical="center"/>
    </xf>
    <xf numFmtId="0" fontId="18" fillId="0" borderId="5" xfId="0" applyFont="1" applyBorder="1" applyAlignment="1">
      <alignment vertical="center" wrapText="1"/>
    </xf>
    <xf numFmtId="0" fontId="0" fillId="0" borderId="3" xfId="0" applyBorder="1" applyAlignment="1">
      <alignment vertical="center" wrapText="1"/>
    </xf>
    <xf numFmtId="0" fontId="0" fillId="0" borderId="0" xfId="0" applyAlignment="1">
      <alignment horizontal="left" vertical="center"/>
    </xf>
    <xf numFmtId="0" fontId="0" fillId="0" borderId="0" xfId="0" applyAlignment="1">
      <alignment vertical="center" wrapText="1"/>
    </xf>
    <xf numFmtId="0" fontId="11" fillId="0" borderId="0" xfId="0" applyFont="1" applyFill="1" applyAlignment="1">
      <alignment horizontal="center" vertical="center" wrapText="1"/>
    </xf>
    <xf numFmtId="0" fontId="8" fillId="0" borderId="8" xfId="0" applyFont="1" applyBorder="1" applyAlignment="1">
      <alignment vertical="center" wrapText="1"/>
    </xf>
    <xf numFmtId="9" fontId="17" fillId="0" borderId="8" xfId="2" applyFont="1" applyBorder="1" applyAlignment="1">
      <alignment horizontal="center" vertical="center" wrapText="1"/>
    </xf>
    <xf numFmtId="9" fontId="8" fillId="0" borderId="8" xfId="2" applyFont="1" applyBorder="1" applyAlignment="1">
      <alignment horizontal="center" vertical="center" wrapText="1"/>
    </xf>
    <xf numFmtId="9" fontId="7" fillId="0" borderId="8" xfId="2" applyFont="1" applyBorder="1" applyAlignment="1">
      <alignment horizontal="center" vertical="center" wrapText="1"/>
    </xf>
    <xf numFmtId="0" fontId="8"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6" xfId="0" applyFont="1" applyBorder="1" applyAlignment="1">
      <alignment vertical="center"/>
    </xf>
    <xf numFmtId="0" fontId="11" fillId="0" borderId="10" xfId="0" applyFont="1" applyBorder="1" applyAlignment="1">
      <alignment vertical="center"/>
    </xf>
    <xf numFmtId="1" fontId="14" fillId="0" borderId="10" xfId="0" applyNumberFormat="1" applyFont="1" applyBorder="1" applyAlignment="1">
      <alignment horizontal="center" vertical="center"/>
    </xf>
    <xf numFmtId="0" fontId="11" fillId="0" borderId="12" xfId="0" applyFont="1" applyBorder="1" applyAlignment="1">
      <alignment vertical="center" wrapText="1"/>
    </xf>
    <xf numFmtId="9" fontId="7" fillId="0" borderId="12" xfId="2" applyFont="1" applyBorder="1" applyAlignment="1">
      <alignment horizontal="right" vertical="center"/>
    </xf>
    <xf numFmtId="9" fontId="8" fillId="0" borderId="12" xfId="2" applyFont="1" applyBorder="1" applyAlignment="1">
      <alignment horizontal="right" vertical="center" wrapText="1"/>
    </xf>
    <xf numFmtId="9" fontId="11" fillId="0" borderId="12" xfId="0" applyNumberFormat="1" applyFont="1" applyBorder="1" applyAlignment="1">
      <alignment vertical="center"/>
    </xf>
    <xf numFmtId="9" fontId="13" fillId="0" borderId="12" xfId="0" applyNumberFormat="1" applyFont="1" applyBorder="1" applyAlignment="1">
      <alignment vertical="center"/>
    </xf>
    <xf numFmtId="1" fontId="14" fillId="0" borderId="12" xfId="0" applyNumberFormat="1" applyFont="1" applyBorder="1" applyAlignment="1">
      <alignment horizontal="center" vertical="center"/>
    </xf>
    <xf numFmtId="1" fontId="14" fillId="0" borderId="11" xfId="0" applyNumberFormat="1" applyFont="1" applyBorder="1" applyAlignment="1">
      <alignment horizontal="center" vertical="center"/>
    </xf>
    <xf numFmtId="0" fontId="22" fillId="0" borderId="0" xfId="0" applyFont="1" applyFill="1" applyAlignment="1">
      <alignment horizontal="center" vertical="center" wrapText="1"/>
    </xf>
    <xf numFmtId="9" fontId="17" fillId="0" borderId="12" xfId="0" applyNumberFormat="1" applyFont="1" applyBorder="1" applyAlignment="1">
      <alignment vertical="center"/>
    </xf>
    <xf numFmtId="9" fontId="7" fillId="0" borderId="12" xfId="0" applyNumberFormat="1" applyFont="1" applyBorder="1" applyAlignment="1">
      <alignment vertical="center"/>
    </xf>
    <xf numFmtId="9" fontId="14" fillId="0" borderId="10" xfId="0" applyNumberFormat="1" applyFont="1" applyBorder="1" applyAlignment="1">
      <alignment vertical="center"/>
    </xf>
    <xf numFmtId="9" fontId="14" fillId="0" borderId="10" xfId="0" applyNumberFormat="1" applyFont="1" applyFill="1" applyBorder="1" applyAlignment="1">
      <alignment vertical="center"/>
    </xf>
    <xf numFmtId="9" fontId="19" fillId="0" borderId="12" xfId="0" applyNumberFormat="1" applyFont="1" applyBorder="1" applyAlignment="1">
      <alignment vertical="center"/>
    </xf>
    <xf numFmtId="9" fontId="14" fillId="0" borderId="12" xfId="0" applyNumberFormat="1" applyFont="1" applyBorder="1" applyAlignment="1">
      <alignment vertical="center"/>
    </xf>
    <xf numFmtId="9" fontId="14" fillId="0" borderId="11" xfId="0" applyNumberFormat="1" applyFont="1" applyBorder="1" applyAlignment="1">
      <alignment vertical="center"/>
    </xf>
    <xf numFmtId="9" fontId="14" fillId="0" borderId="10" xfId="0" applyNumberFormat="1" applyFont="1" applyFill="1" applyBorder="1" applyAlignment="1">
      <alignment horizontal="center" vertical="center"/>
    </xf>
    <xf numFmtId="9" fontId="14" fillId="0" borderId="10" xfId="0" applyNumberFormat="1" applyFont="1" applyBorder="1" applyAlignment="1">
      <alignment horizontal="center" vertical="center"/>
    </xf>
    <xf numFmtId="9" fontId="7" fillId="0" borderId="12" xfId="2" applyFont="1" applyFill="1" applyBorder="1" applyAlignment="1">
      <alignment horizontal="righ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125"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zoomScale="75" zoomScaleNormal="75" workbookViewId="0">
      <selection activeCell="A25" sqref="A25"/>
    </sheetView>
  </sheetViews>
  <sheetFormatPr defaultRowHeight="15" x14ac:dyDescent="0.25"/>
  <cols>
    <col min="1" max="1" width="185.85546875" style="4" customWidth="1"/>
    <col min="2" max="3" width="46.5703125" customWidth="1"/>
  </cols>
  <sheetData>
    <row r="1" spans="1:3" ht="42" x14ac:dyDescent="0.35">
      <c r="A1" s="1" t="s">
        <v>248</v>
      </c>
    </row>
    <row r="2" spans="1:3" ht="18.75" x14ac:dyDescent="0.3">
      <c r="A2" s="38" t="s">
        <v>249</v>
      </c>
    </row>
    <row r="4" spans="1:3" ht="15.75" x14ac:dyDescent="0.25">
      <c r="A4" s="2" t="s">
        <v>0</v>
      </c>
    </row>
    <row r="5" spans="1:3" ht="15.75" x14ac:dyDescent="0.25">
      <c r="A5" s="3" t="s">
        <v>1</v>
      </c>
      <c r="B5" s="4"/>
      <c r="C5" s="4"/>
    </row>
    <row r="7" spans="1:3" ht="47.25" x14ac:dyDescent="0.25">
      <c r="A7" s="3" t="s">
        <v>1029</v>
      </c>
    </row>
    <row r="8" spans="1:3" ht="15.75" x14ac:dyDescent="0.25">
      <c r="A8" s="3"/>
    </row>
    <row r="9" spans="1:3" ht="31.5" x14ac:dyDescent="0.25">
      <c r="A9" s="3" t="s">
        <v>246</v>
      </c>
    </row>
    <row r="11" spans="1:3" ht="15.75" x14ac:dyDescent="0.25">
      <c r="A11" s="3" t="s">
        <v>2</v>
      </c>
    </row>
    <row r="13" spans="1:3" ht="31.5" x14ac:dyDescent="0.25">
      <c r="A13" s="3" t="s">
        <v>247</v>
      </c>
    </row>
    <row r="15" spans="1:3" ht="31.5" x14ac:dyDescent="0.25">
      <c r="A15" s="3" t="s">
        <v>3</v>
      </c>
    </row>
    <row r="17" spans="1:1" ht="15.75" x14ac:dyDescent="0.25">
      <c r="A17" s="3" t="s">
        <v>18</v>
      </c>
    </row>
    <row r="18" spans="1:1" ht="15.75" x14ac:dyDescent="0.25">
      <c r="A18" s="3"/>
    </row>
    <row r="19" spans="1:1" ht="15.75" x14ac:dyDescent="0.25">
      <c r="A19" s="3" t="s">
        <v>414</v>
      </c>
    </row>
    <row r="20" spans="1:1" ht="15.75" x14ac:dyDescent="0.25">
      <c r="A20" s="3"/>
    </row>
    <row r="21" spans="1:1" ht="47.25" x14ac:dyDescent="0.25">
      <c r="A21" s="3" t="s">
        <v>250</v>
      </c>
    </row>
    <row r="22" spans="1:1" ht="15.75" x14ac:dyDescent="0.25">
      <c r="A22" s="3"/>
    </row>
    <row r="23" spans="1:1" ht="15.75" x14ac:dyDescent="0.25">
      <c r="A23" s="3"/>
    </row>
    <row r="24" spans="1:1" x14ac:dyDescent="0.25">
      <c r="A24" s="43"/>
    </row>
    <row r="25" spans="1:1" ht="15.75" x14ac:dyDescent="0.25">
      <c r="A25" s="3"/>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5A1D-BC65-462C-A001-BC58B77D4AFC}">
  <dimension ref="A1:AA22"/>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496</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2252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2251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396.4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501</v>
      </c>
      <c r="B14" s="24" t="s">
        <v>34</v>
      </c>
      <c r="C14" s="39" t="s">
        <v>34</v>
      </c>
      <c r="D14" s="24" t="s">
        <v>34</v>
      </c>
      <c r="E14" s="39" t="s">
        <v>34</v>
      </c>
      <c r="F14" s="24" t="s">
        <v>34</v>
      </c>
      <c r="G14" s="39" t="s">
        <v>34</v>
      </c>
      <c r="H14" s="24" t="s">
        <v>34</v>
      </c>
      <c r="I14" s="39" t="s">
        <v>34</v>
      </c>
      <c r="J14" s="30">
        <v>1.2974678599999999E-2</v>
      </c>
      <c r="K14" s="28">
        <f t="shared" ref="K14:K22" si="0">SQRT((J14*(1-J14))/J$13)*TINV(0.05,J$13)</f>
        <v>1.1174371125638674E-2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502</v>
      </c>
      <c r="B15" s="24" t="s">
        <v>34</v>
      </c>
      <c r="C15" s="39" t="s">
        <v>34</v>
      </c>
      <c r="D15" s="24" t="s">
        <v>34</v>
      </c>
      <c r="E15" s="39" t="s">
        <v>34</v>
      </c>
      <c r="F15" s="24" t="s">
        <v>34</v>
      </c>
      <c r="G15" s="39" t="s">
        <v>34</v>
      </c>
      <c r="H15" s="24" t="s">
        <v>34</v>
      </c>
      <c r="I15" s="39" t="s">
        <v>34</v>
      </c>
      <c r="J15" s="30">
        <v>9.4541883300000004E-2</v>
      </c>
      <c r="K15" s="28">
        <f t="shared" si="0"/>
        <v>2.8890625682682875E-2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503</v>
      </c>
      <c r="B16" s="24" t="s">
        <v>34</v>
      </c>
      <c r="C16" s="39" t="s">
        <v>34</v>
      </c>
      <c r="D16" s="24" t="s">
        <v>34</v>
      </c>
      <c r="E16" s="39" t="s">
        <v>34</v>
      </c>
      <c r="F16" s="24" t="s">
        <v>34</v>
      </c>
      <c r="G16" s="39" t="s">
        <v>34</v>
      </c>
      <c r="H16" s="24" t="s">
        <v>34</v>
      </c>
      <c r="I16" s="39" t="s">
        <v>34</v>
      </c>
      <c r="J16" s="30">
        <v>0.1174048661</v>
      </c>
      <c r="K16" s="28">
        <f t="shared" si="0"/>
        <v>3.1785895613192179E-2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504</v>
      </c>
      <c r="B17" s="24" t="s">
        <v>34</v>
      </c>
      <c r="C17" s="39" t="s">
        <v>34</v>
      </c>
      <c r="D17" s="24" t="s">
        <v>34</v>
      </c>
      <c r="E17" s="39" t="s">
        <v>34</v>
      </c>
      <c r="F17" s="24" t="s">
        <v>34</v>
      </c>
      <c r="G17" s="39" t="s">
        <v>34</v>
      </c>
      <c r="H17" s="24" t="s">
        <v>34</v>
      </c>
      <c r="I17" s="39" t="s">
        <v>34</v>
      </c>
      <c r="J17" s="30">
        <v>0.28108850270000002</v>
      </c>
      <c r="K17" s="28">
        <f t="shared" si="0"/>
        <v>4.4388441330434493E-2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505</v>
      </c>
      <c r="B18" s="24" t="s">
        <v>34</v>
      </c>
      <c r="C18" s="39" t="s">
        <v>34</v>
      </c>
      <c r="D18" s="24" t="s">
        <v>34</v>
      </c>
      <c r="E18" s="39" t="s">
        <v>34</v>
      </c>
      <c r="F18" s="24" t="s">
        <v>34</v>
      </c>
      <c r="G18" s="39" t="s">
        <v>34</v>
      </c>
      <c r="H18" s="24" t="s">
        <v>34</v>
      </c>
      <c r="I18" s="39" t="s">
        <v>34</v>
      </c>
      <c r="J18" s="30">
        <v>0.16934294089999999</v>
      </c>
      <c r="K18" s="28">
        <f t="shared" si="0"/>
        <v>3.7034379161761256E-2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x14ac:dyDescent="0.25">
      <c r="A19" s="23" t="s">
        <v>506</v>
      </c>
      <c r="B19" s="24" t="s">
        <v>34</v>
      </c>
      <c r="C19" s="39" t="s">
        <v>34</v>
      </c>
      <c r="D19" s="24" t="s">
        <v>34</v>
      </c>
      <c r="E19" s="39" t="s">
        <v>34</v>
      </c>
      <c r="F19" s="24" t="s">
        <v>34</v>
      </c>
      <c r="G19" s="39" t="s">
        <v>34</v>
      </c>
      <c r="H19" s="24" t="s">
        <v>34</v>
      </c>
      <c r="I19" s="39" t="s">
        <v>34</v>
      </c>
      <c r="J19" s="30">
        <v>0.168253655</v>
      </c>
      <c r="K19" s="28">
        <f t="shared" si="0"/>
        <v>3.6939272999738974E-2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576</v>
      </c>
      <c r="B20" s="24" t="s">
        <v>34</v>
      </c>
      <c r="C20" s="39" t="s">
        <v>34</v>
      </c>
      <c r="D20" s="24" t="s">
        <v>34</v>
      </c>
      <c r="E20" s="39" t="s">
        <v>34</v>
      </c>
      <c r="F20" s="24" t="s">
        <v>34</v>
      </c>
      <c r="G20" s="39" t="s">
        <v>34</v>
      </c>
      <c r="H20" s="24" t="s">
        <v>34</v>
      </c>
      <c r="I20" s="39" t="s">
        <v>34</v>
      </c>
      <c r="J20" s="30">
        <v>0.5060099307</v>
      </c>
      <c r="K20" s="28">
        <f t="shared" si="0"/>
        <v>4.9368424637257727E-2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 customHeight="1" x14ac:dyDescent="0.25">
      <c r="A21" s="23" t="s">
        <v>35</v>
      </c>
      <c r="B21" s="24" t="s">
        <v>34</v>
      </c>
      <c r="C21" s="39" t="s">
        <v>34</v>
      </c>
      <c r="D21" s="24" t="s">
        <v>34</v>
      </c>
      <c r="E21" s="39" t="s">
        <v>34</v>
      </c>
      <c r="F21" s="24" t="s">
        <v>34</v>
      </c>
      <c r="G21" s="39" t="s">
        <v>34</v>
      </c>
      <c r="H21" s="24" t="s">
        <v>34</v>
      </c>
      <c r="I21" s="39" t="s">
        <v>34</v>
      </c>
      <c r="J21" s="30">
        <v>0.14804046879999999</v>
      </c>
      <c r="K21" s="28">
        <f t="shared" si="0"/>
        <v>3.5067947563597039E-2</v>
      </c>
      <c r="L21" s="37" t="s">
        <v>34</v>
      </c>
      <c r="M21" s="15" t="s">
        <v>1028</v>
      </c>
      <c r="N21" s="15" t="s">
        <v>1028</v>
      </c>
      <c r="O21" s="37" t="s">
        <v>34</v>
      </c>
      <c r="P21" s="37" t="s">
        <v>34</v>
      </c>
      <c r="Q21" s="15" t="s">
        <v>1028</v>
      </c>
      <c r="R21" s="15" t="s">
        <v>1028</v>
      </c>
      <c r="S21" s="37" t="s">
        <v>34</v>
      </c>
      <c r="T21" s="37" t="s">
        <v>34</v>
      </c>
      <c r="U21" s="15" t="s">
        <v>1028</v>
      </c>
      <c r="V21" s="15" t="s">
        <v>1028</v>
      </c>
      <c r="W21" s="37" t="s">
        <v>34</v>
      </c>
      <c r="X21" s="37" t="s">
        <v>34</v>
      </c>
      <c r="Y21" s="15" t="s">
        <v>1028</v>
      </c>
      <c r="Z21" s="15" t="s">
        <v>1028</v>
      </c>
      <c r="AA21" s="108" t="s">
        <v>34</v>
      </c>
    </row>
    <row r="22" spans="1:27" ht="15.75" thickBot="1" x14ac:dyDescent="0.3">
      <c r="A22" s="98" t="s">
        <v>360</v>
      </c>
      <c r="B22" s="106" t="s">
        <v>34</v>
      </c>
      <c r="C22" s="110" t="s">
        <v>34</v>
      </c>
      <c r="D22" s="106" t="s">
        <v>34</v>
      </c>
      <c r="E22" s="110" t="s">
        <v>34</v>
      </c>
      <c r="F22" s="106" t="s">
        <v>34</v>
      </c>
      <c r="G22" s="110" t="s">
        <v>34</v>
      </c>
      <c r="H22" s="106" t="s">
        <v>34</v>
      </c>
      <c r="I22" s="110" t="s">
        <v>34</v>
      </c>
      <c r="J22" s="99">
        <v>8.3530046E-3</v>
      </c>
      <c r="K22" s="100">
        <f t="shared" si="0"/>
        <v>8.98691326340092E-3</v>
      </c>
      <c r="L22" s="111" t="s">
        <v>34</v>
      </c>
      <c r="M22" s="102" t="s">
        <v>1028</v>
      </c>
      <c r="N22" s="102" t="s">
        <v>1028</v>
      </c>
      <c r="O22" s="111" t="s">
        <v>34</v>
      </c>
      <c r="P22" s="111" t="s">
        <v>34</v>
      </c>
      <c r="Q22" s="102" t="s">
        <v>1028</v>
      </c>
      <c r="R22" s="102" t="s">
        <v>1028</v>
      </c>
      <c r="S22" s="111" t="s">
        <v>34</v>
      </c>
      <c r="T22" s="111" t="s">
        <v>34</v>
      </c>
      <c r="U22" s="102" t="s">
        <v>1028</v>
      </c>
      <c r="V22" s="102" t="s">
        <v>1028</v>
      </c>
      <c r="W22" s="111" t="s">
        <v>34</v>
      </c>
      <c r="X22" s="111" t="s">
        <v>34</v>
      </c>
      <c r="Y22" s="102" t="s">
        <v>1028</v>
      </c>
      <c r="Z22" s="102" t="s">
        <v>1028</v>
      </c>
      <c r="AA22" s="112" t="s">
        <v>34</v>
      </c>
    </row>
  </sheetData>
  <hyperlinks>
    <hyperlink ref="A5" location="CONTENTS!B1" display="Return to contents" xr:uid="{3969A82E-0D52-476A-BAAA-A7E1B2B4E756}"/>
  </hyperlinks>
  <pageMargins left="0.7" right="0.7" top="0.75" bottom="0.75" header="0.3" footer="0.3"/>
  <pageSetup paperSize="9"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A25"/>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910</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v>0.14624854670000001</v>
      </c>
      <c r="C14" s="28">
        <f>SQRT((B14*(1-B14))/B$13)*TINV(0.05,B$13)</f>
        <v>3.7314639516353477E-2</v>
      </c>
      <c r="D14" s="26">
        <v>0.30957041400000002</v>
      </c>
      <c r="E14" s="28">
        <f>SQRT((D14*(1-D14))/D$13)*TINV(0.05,D$13)</f>
        <v>4.5138323718307199E-2</v>
      </c>
      <c r="F14" s="30">
        <v>0.2481982277</v>
      </c>
      <c r="G14" s="28">
        <f>SQRT((F14*(1-F14))/F$13)*TINV(0.05,F$13)</f>
        <v>3.6183930324372865E-2</v>
      </c>
      <c r="H14" s="30">
        <v>0.28416497550000003</v>
      </c>
      <c r="I14" s="28">
        <f>SQRT((H14*(1-H14))/H$13)*TINV(0.05,H$13)</f>
        <v>3.5160407275316871E-2</v>
      </c>
      <c r="J14" s="30">
        <v>0.26181798950000001</v>
      </c>
      <c r="K14" s="28">
        <f>SQRT((J14*(1-J14))/J$13)*TINV(0.05,J$13)</f>
        <v>3.753464975581134E-2</v>
      </c>
      <c r="L14" s="17">
        <f>J14-B14</f>
        <v>0.11556944280000001</v>
      </c>
      <c r="M14" s="15">
        <f>(((L14)^2)^0.5)</f>
        <v>0.11556944280000001</v>
      </c>
      <c r="N14" s="15">
        <f>(((((1-B14)*B14)/B13)+(((1-J14)*J14)/J13))^0.5)*(TINV(0.05,B13+J13-1))</f>
        <v>5.2846852901447514E-2</v>
      </c>
      <c r="O14" s="5" t="str">
        <f>IF(M14&gt;N14,"*"," ")</f>
        <v>*</v>
      </c>
      <c r="P14" s="17">
        <f>J14-D14</f>
        <v>-4.7752424500000001E-2</v>
      </c>
      <c r="Q14" s="15">
        <f>(((P14)^2)^0.5)</f>
        <v>4.7752424500000001E-2</v>
      </c>
      <c r="R14" s="15">
        <f>(((((1-D14)*D14)/D13)+(((1-J14)*J14)/J13))^0.5)*(TINV(0.05,D13+J13-1))</f>
        <v>5.8622778121979725E-2</v>
      </c>
      <c r="S14" s="5" t="s">
        <v>1028</v>
      </c>
      <c r="T14" s="17">
        <f>J14-F14</f>
        <v>1.3619761800000019E-2</v>
      </c>
      <c r="U14" s="15">
        <f>(((T14)^2)^0.5)</f>
        <v>1.3619761800000019E-2</v>
      </c>
      <c r="V14" s="15">
        <f>(((((1-F14)*F14)/F13)+(((1-J14)*J14)/J13))^0.5)*(TINV(0.05,F13+J13-1))</f>
        <v>5.2076937583020309E-2</v>
      </c>
      <c r="W14" s="5" t="s">
        <v>1028</v>
      </c>
      <c r="X14" s="17">
        <f>J14-H14</f>
        <v>-2.2346986000000013E-2</v>
      </c>
      <c r="Y14" s="15">
        <f>(((X14)^2)^0.5)</f>
        <v>2.2346986000000013E-2</v>
      </c>
      <c r="Z14" s="15">
        <f>(((((1-H14)*H14)/H13)+(((1-J14)*J14)/J13))^0.5)*(TINV(0.05,H13+J13-1))</f>
        <v>5.1375528226150824E-2</v>
      </c>
      <c r="AA14" s="97" t="s">
        <v>1028</v>
      </c>
    </row>
    <row r="15" spans="1:27" x14ac:dyDescent="0.25">
      <c r="A15" s="23" t="s">
        <v>53</v>
      </c>
      <c r="B15" s="24">
        <v>0.83643489609999999</v>
      </c>
      <c r="C15" s="28">
        <f>SQRT((B15*(1-B15))/B$13)*TINV(0.05,B$13)</f>
        <v>3.9059721415257258E-2</v>
      </c>
      <c r="D15" s="26">
        <v>0.67576662389999997</v>
      </c>
      <c r="E15" s="28">
        <f>SQRT((D15*(1-D15))/D$13)*TINV(0.05,D$13)</f>
        <v>4.5701792537202302E-2</v>
      </c>
      <c r="F15" s="30">
        <v>0.72523568979999997</v>
      </c>
      <c r="G15" s="28">
        <f>SQRT((F15*(1-F15))/F$13)*TINV(0.05,F$13)</f>
        <v>3.7392497404272994E-2</v>
      </c>
      <c r="H15" s="30">
        <v>0.68087101309999998</v>
      </c>
      <c r="I15" s="28">
        <f>SQRT((H15*(1-H15))/H$13)*TINV(0.05,H$13)</f>
        <v>3.6339395643915876E-2</v>
      </c>
      <c r="J15" s="30">
        <v>0.69123752039999997</v>
      </c>
      <c r="K15" s="28">
        <f>SQRT((J15*(1-J15))/J$13)*TINV(0.05,J$13)</f>
        <v>3.9443623902587287E-2</v>
      </c>
      <c r="L15" s="17">
        <f>J15-B15</f>
        <v>-0.14519737570000002</v>
      </c>
      <c r="M15" s="15">
        <f>(((L15)^2)^0.5)</f>
        <v>0.14519737570000002</v>
      </c>
      <c r="N15" s="15">
        <f>(((((1-B15)*B15)/B13)+(((1-J15)*J15)/J13))^0.5)*(TINV(0.05,B13+J13-1))</f>
        <v>5.5427329884472201E-2</v>
      </c>
      <c r="O15" s="5" t="str">
        <f>IF(M15&gt;N15,"*"," ")</f>
        <v>*</v>
      </c>
      <c r="P15" s="17">
        <f>J15-D15</f>
        <v>1.5470896499999998E-2</v>
      </c>
      <c r="Q15" s="15">
        <f>(((P15)^2)^0.5)</f>
        <v>1.5470896499999998E-2</v>
      </c>
      <c r="R15" s="15">
        <f>(((((1-D15)*D15)/D13)+(((1-J15)*J15)/J13))^0.5)*(TINV(0.05,D13+J13-1))</f>
        <v>6.02851609145258E-2</v>
      </c>
      <c r="S15" s="5" t="s">
        <v>1028</v>
      </c>
      <c r="T15" s="17">
        <f>J15-F15</f>
        <v>-3.39981694E-2</v>
      </c>
      <c r="U15" s="15">
        <f>(((T15)^2)^0.5)</f>
        <v>3.39981694E-2</v>
      </c>
      <c r="V15" s="15">
        <f>(((((1-F15)*F15)/F13)+(((1-J15)*J15)/J13))^0.5)*(TINV(0.05,F13+J13-1))</f>
        <v>5.4289445354613636E-2</v>
      </c>
      <c r="W15" s="5" t="s">
        <v>1028</v>
      </c>
      <c r="X15" s="17">
        <f>J15-H15</f>
        <v>1.0366507299999994E-2</v>
      </c>
      <c r="Y15" s="15">
        <f>(((X15)^2)^0.5)</f>
        <v>1.0366507299999994E-2</v>
      </c>
      <c r="Z15" s="15">
        <f>(((((1-H15)*H15)/H13)+(((1-J15)*J15)/J13))^0.5)*(TINV(0.05,H13+J13-1))</f>
        <v>5.3574052396642959E-2</v>
      </c>
      <c r="AA15" s="97" t="s">
        <v>1028</v>
      </c>
    </row>
    <row r="16" spans="1:27" ht="15.75" thickBot="1" x14ac:dyDescent="0.3">
      <c r="A16" s="98" t="s">
        <v>153</v>
      </c>
      <c r="B16" s="106">
        <v>1.7316557199999999E-2</v>
      </c>
      <c r="C16" s="100">
        <f>SQRT((B16*(1-B16))/B$13)*TINV(0.05,B$13)</f>
        <v>1.3775435515321659E-2</v>
      </c>
      <c r="D16" s="107">
        <v>1.4662962099999999E-2</v>
      </c>
      <c r="E16" s="100">
        <f>SQRT((D16*(1-D16))/D$13)*TINV(0.05,D$13)</f>
        <v>1.1735707215840125E-2</v>
      </c>
      <c r="F16" s="99">
        <v>2.6566082599999999E-2</v>
      </c>
      <c r="G16" s="100">
        <f>SQRT((F16*(1-F16))/F$13)*TINV(0.05,F$13)</f>
        <v>1.3470438217492614E-2</v>
      </c>
      <c r="H16" s="99">
        <v>3.49640113E-2</v>
      </c>
      <c r="I16" s="100">
        <f>SQRT((H16*(1-H16))/H$13)*TINV(0.05,H$13)</f>
        <v>1.432004991309562E-2</v>
      </c>
      <c r="J16" s="99">
        <v>4.69444901E-2</v>
      </c>
      <c r="K16" s="100">
        <f>SQRT((J16*(1-J16))/J$13)*TINV(0.05,J$13)</f>
        <v>1.8059358055530182E-2</v>
      </c>
      <c r="L16" s="101">
        <f>J16-B16</f>
        <v>2.9627932900000001E-2</v>
      </c>
      <c r="M16" s="102">
        <f>(((L16)^2)^0.5)</f>
        <v>2.9627932900000001E-2</v>
      </c>
      <c r="N16" s="102">
        <f>(((((1-B16)*B16)/B13)+(((1-J16)*J16)/J13))^0.5)*(TINV(0.05,B13+J13-1))</f>
        <v>2.2682802509262419E-2</v>
      </c>
      <c r="O16" s="103" t="str">
        <f>IF(M16&gt;N16,"*"," ")</f>
        <v>*</v>
      </c>
      <c r="P16" s="101">
        <f>J16-D16</f>
        <v>3.2281528000000004E-2</v>
      </c>
      <c r="Q16" s="102">
        <f>(((P16)^2)^0.5)</f>
        <v>3.2281528000000004E-2</v>
      </c>
      <c r="R16" s="102">
        <f>(((((1-D16)*D16)/D13)+(((1-J16)*J16)/J13))^0.5)*(TINV(0.05,D13+J13-1))</f>
        <v>2.1511728807408412E-2</v>
      </c>
      <c r="S16" s="103" t="str">
        <f>IF(Q16&gt;R16,"*"," ")</f>
        <v>*</v>
      </c>
      <c r="T16" s="101">
        <f>J16-F16</f>
        <v>2.0378407500000001E-2</v>
      </c>
      <c r="U16" s="102">
        <f>(((T16)^2)^0.5)</f>
        <v>2.0378407500000001E-2</v>
      </c>
      <c r="V16" s="102">
        <f>(((((1-F16)*F16)/F13)+(((1-J16)*J16)/J13))^0.5)*(TINV(0.05,F13+J13-1))</f>
        <v>2.2504218840045075E-2</v>
      </c>
      <c r="W16" s="103" t="s">
        <v>1028</v>
      </c>
      <c r="X16" s="101">
        <f>J16-H16</f>
        <v>1.19804788E-2</v>
      </c>
      <c r="Y16" s="102">
        <f>(((X16)^2)^0.5)</f>
        <v>1.19804788E-2</v>
      </c>
      <c r="Z16" s="102">
        <f>(((((1-H16)*H16)/H13)+(((1-J16)*J16)/J13))^0.5)*(TINV(0.05,H13+J13-1))</f>
        <v>2.3022488456847005E-2</v>
      </c>
      <c r="AA16" s="104" t="s">
        <v>1028</v>
      </c>
    </row>
    <row r="17" spans="1:19" x14ac:dyDescent="0.25">
      <c r="A17" s="23"/>
      <c r="B17" s="24"/>
      <c r="C17" s="28"/>
      <c r="D17" s="26"/>
      <c r="E17" s="28"/>
      <c r="F17" s="30"/>
      <c r="G17" s="28"/>
      <c r="L17" s="17"/>
      <c r="M17" s="15"/>
      <c r="N17" s="15"/>
      <c r="O17" s="5"/>
      <c r="P17" s="17"/>
      <c r="Q17" s="15"/>
      <c r="R17" s="15"/>
      <c r="S17" s="5"/>
    </row>
    <row r="18" spans="1:19" x14ac:dyDescent="0.25">
      <c r="A18" s="23"/>
      <c r="B18" s="24"/>
      <c r="C18" s="28"/>
      <c r="D18" s="26"/>
      <c r="E18" s="28"/>
      <c r="F18" s="30"/>
      <c r="G18" s="28"/>
      <c r="L18" s="17"/>
      <c r="M18" s="15"/>
      <c r="N18" s="15"/>
      <c r="O18" s="5"/>
      <c r="P18" s="17"/>
      <c r="Q18" s="15"/>
      <c r="R18" s="15"/>
      <c r="S18" s="5"/>
    </row>
    <row r="19" spans="1:19" x14ac:dyDescent="0.25">
      <c r="A19" s="23"/>
      <c r="B19" s="24"/>
      <c r="C19" s="28"/>
      <c r="D19" s="26"/>
      <c r="E19" s="28"/>
      <c r="F19" s="30"/>
      <c r="G19" s="28"/>
      <c r="L19" s="17"/>
      <c r="M19" s="15"/>
      <c r="N19" s="15"/>
      <c r="O19" s="5"/>
      <c r="P19" s="17"/>
      <c r="Q19" s="15"/>
      <c r="R19" s="15"/>
      <c r="S19" s="5"/>
    </row>
    <row r="20" spans="1:19" x14ac:dyDescent="0.25">
      <c r="A20" s="23"/>
      <c r="B20" s="24"/>
      <c r="C20" s="28"/>
      <c r="D20" s="26"/>
      <c r="E20" s="28"/>
      <c r="F20" s="30"/>
      <c r="G20" s="28"/>
      <c r="L20" s="17"/>
      <c r="M20" s="15"/>
      <c r="N20" s="15"/>
      <c r="O20" s="5"/>
      <c r="P20" s="17"/>
      <c r="Q20" s="15"/>
      <c r="R20" s="15"/>
      <c r="S20" s="5"/>
    </row>
    <row r="21" spans="1:19" x14ac:dyDescent="0.25">
      <c r="A21" s="23"/>
      <c r="B21" s="24"/>
      <c r="C21" s="28"/>
      <c r="D21" s="26"/>
      <c r="E21" s="28"/>
      <c r="F21" s="30"/>
      <c r="G21" s="28"/>
      <c r="L21" s="17"/>
      <c r="M21" s="15"/>
      <c r="N21" s="15"/>
      <c r="O21" s="5"/>
      <c r="P21" s="17"/>
      <c r="Q21" s="15"/>
      <c r="R21" s="15"/>
      <c r="S21" s="5"/>
    </row>
    <row r="22" spans="1:19" x14ac:dyDescent="0.25">
      <c r="A22" s="23"/>
      <c r="B22" s="24"/>
      <c r="C22" s="28"/>
      <c r="D22" s="26"/>
      <c r="E22" s="28"/>
      <c r="F22" s="30"/>
      <c r="G22" s="28"/>
      <c r="L22" s="17"/>
      <c r="M22" s="15"/>
      <c r="N22" s="15"/>
      <c r="O22" s="5"/>
      <c r="P22" s="17"/>
      <c r="Q22" s="15"/>
      <c r="R22" s="15"/>
      <c r="S22" s="5"/>
    </row>
    <row r="23" spans="1:19" x14ac:dyDescent="0.25">
      <c r="A23" s="23"/>
      <c r="B23" s="24"/>
      <c r="C23" s="28"/>
      <c r="D23" s="26"/>
      <c r="E23" s="28"/>
      <c r="F23" s="30"/>
      <c r="G23" s="28"/>
      <c r="L23" s="17"/>
      <c r="M23" s="15"/>
      <c r="N23" s="15"/>
      <c r="O23" s="5"/>
      <c r="P23" s="17"/>
      <c r="Q23" s="15"/>
      <c r="R23" s="15"/>
      <c r="S23" s="5"/>
    </row>
    <row r="24" spans="1:19" x14ac:dyDescent="0.25">
      <c r="A24" s="23"/>
      <c r="B24" s="24"/>
      <c r="C24" s="28"/>
      <c r="D24" s="26"/>
      <c r="E24" s="28"/>
      <c r="F24" s="30"/>
      <c r="G24" s="28"/>
      <c r="L24" s="17"/>
      <c r="M24" s="15"/>
      <c r="N24" s="15"/>
      <c r="O24" s="5"/>
      <c r="P24" s="17"/>
      <c r="Q24" s="15"/>
      <c r="R24" s="15"/>
      <c r="S24" s="5"/>
    </row>
    <row r="25" spans="1:19" x14ac:dyDescent="0.25">
      <c r="A25" s="23"/>
      <c r="B25" s="24"/>
      <c r="C25" s="28"/>
      <c r="D25" s="26"/>
      <c r="E25" s="28"/>
      <c r="F25" s="30"/>
      <c r="G25" s="28"/>
      <c r="L25" s="17"/>
      <c r="M25" s="15"/>
      <c r="N25" s="15"/>
      <c r="O25" s="5"/>
      <c r="P25" s="17"/>
      <c r="Q25" s="15"/>
      <c r="R25" s="15"/>
      <c r="S25" s="5"/>
    </row>
  </sheetData>
  <hyperlinks>
    <hyperlink ref="A5" location="CONTENTS!B1" display="Return to contents" xr:uid="{F3CA43FE-F85E-4188-BCF1-0DFCA8AC308D}"/>
  </hyperlinks>
  <pageMargins left="0.7" right="0.7" top="0.75" bottom="0.75" header="0.3" footer="0.3"/>
  <pageSetup paperSize="9" orientation="portrait"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A28"/>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911</v>
      </c>
      <c r="B3" s="27"/>
    </row>
    <row r="4" spans="1:27" ht="18.75" x14ac:dyDescent="0.25">
      <c r="A4" s="20" t="s">
        <v>161</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154</v>
      </c>
      <c r="B14" s="24">
        <v>5.0867992478461771E-2</v>
      </c>
      <c r="C14" s="28">
        <f t="shared" ref="C14:C19" si="0">SQRT((B14*(1-B14))/B$13)*TINV(0.05,B$13)</f>
        <v>2.3203492158014698E-2</v>
      </c>
      <c r="D14" s="26">
        <v>0.13561135865006715</v>
      </c>
      <c r="E14" s="28">
        <f t="shared" ref="E14:E19" si="1">SQRT((D14*(1-D14))/D$13)*TINV(0.05,D$13)</f>
        <v>3.3427859289664949E-2</v>
      </c>
      <c r="F14" s="30">
        <v>8.8313091582731609E-2</v>
      </c>
      <c r="G14" s="28">
        <f t="shared" ref="G14:G19" si="2">SQRT((F14*(1-F14))/F$13)*TINV(0.05,F$13)</f>
        <v>2.3768410052607863E-2</v>
      </c>
      <c r="H14" s="30">
        <v>9.00215184E-2</v>
      </c>
      <c r="I14" s="28">
        <f t="shared" ref="I14:I19" si="3">SQRT((H14*(1-H14))/H$13)*TINV(0.05,H$13)</f>
        <v>2.2312635931043996E-2</v>
      </c>
      <c r="J14" s="30">
        <v>9.9436239400000001E-2</v>
      </c>
      <c r="K14" s="28">
        <f t="shared" ref="K14:K19" si="4">SQRT((J14*(1-J14))/J$13)*TINV(0.05,J$13)</f>
        <v>2.5549386504772183E-2</v>
      </c>
      <c r="L14" s="17">
        <f t="shared" ref="L14:L19" si="5">J14-B14</f>
        <v>4.856824692153823E-2</v>
      </c>
      <c r="M14" s="15">
        <f t="shared" ref="M14:M19" si="6">(((L14)^2)^0.5)</f>
        <v>4.856824692153823E-2</v>
      </c>
      <c r="N14" s="15">
        <f>(((((1-B14)*B14)/B13)+(((1-J14)*J14)/J13))^0.5)*(TINV(0.05,B13+J13-1))</f>
        <v>3.4463214053926688E-2</v>
      </c>
      <c r="O14" s="5" t="str">
        <f t="shared" ref="O14:O19" si="7">IF(M14&gt;N14,"*"," ")</f>
        <v>*</v>
      </c>
      <c r="P14" s="17">
        <f t="shared" ref="P14:P19" si="8">J14-D14</f>
        <v>-3.6175119250067153E-2</v>
      </c>
      <c r="Q14" s="15">
        <f t="shared" ref="Q14:Q19" si="9">(((P14)^2)^0.5)</f>
        <v>3.6175119250067153E-2</v>
      </c>
      <c r="R14" s="15">
        <f>(((((1-D14)*D14)/D13)+(((1-J14)*J14)/J13))^0.5)*(TINV(0.05,D13+J13-1))</f>
        <v>4.2013299929101196E-2</v>
      </c>
      <c r="S14" s="5" t="s">
        <v>1028</v>
      </c>
      <c r="T14" s="17">
        <f t="shared" ref="T14:T19" si="10">J14-F14</f>
        <v>1.1123147817268392E-2</v>
      </c>
      <c r="U14" s="15">
        <f t="shared" ref="U14:U19" si="11">(((T14)^2)^0.5)</f>
        <v>1.1123147817268392E-2</v>
      </c>
      <c r="V14" s="15">
        <f>(((((1-F14)*F14)/F13)+(((1-J14)*J14)/J13))^0.5)*(TINV(0.05,F13+J13-1))</f>
        <v>3.4856325649861887E-2</v>
      </c>
      <c r="W14" s="5" t="s">
        <v>1028</v>
      </c>
      <c r="X14" s="17">
        <f t="shared" ref="X14:X19" si="12">J14-H14</f>
        <v>9.4147210000000009E-3</v>
      </c>
      <c r="Y14" s="15">
        <f t="shared" ref="Y14:Y19" si="13">(((X14)^2)^0.5)</f>
        <v>9.4147210000000009E-3</v>
      </c>
      <c r="Z14" s="15">
        <f>(((((1-H14)*H14)/H13)+(((1-J14)*J14)/J13))^0.5)*(TINV(0.05,H13+J13-1))</f>
        <v>3.3884108807922558E-2</v>
      </c>
      <c r="AA14" s="97" t="s">
        <v>1028</v>
      </c>
    </row>
    <row r="15" spans="1:27" x14ac:dyDescent="0.25">
      <c r="A15" s="23" t="s">
        <v>158</v>
      </c>
      <c r="B15" s="24">
        <v>1.698002566104764E-2</v>
      </c>
      <c r="C15" s="28">
        <f t="shared" si="0"/>
        <v>1.364325779061976E-2</v>
      </c>
      <c r="D15" s="26">
        <v>4.5804290482766033E-2</v>
      </c>
      <c r="E15" s="28">
        <f t="shared" si="1"/>
        <v>2.041163605010643E-2</v>
      </c>
      <c r="F15" s="30">
        <v>1.5747642304890182E-2</v>
      </c>
      <c r="G15" s="28">
        <f t="shared" si="2"/>
        <v>1.0428593290481675E-2</v>
      </c>
      <c r="H15" s="30">
        <v>5.9675428099999997E-2</v>
      </c>
      <c r="I15" s="28">
        <f t="shared" si="3"/>
        <v>1.8467104852834672E-2</v>
      </c>
      <c r="J15" s="30">
        <v>6.9023430999999996E-2</v>
      </c>
      <c r="K15" s="28">
        <f t="shared" si="4"/>
        <v>2.1643054064480426E-2</v>
      </c>
      <c r="L15" s="17">
        <f t="shared" si="5"/>
        <v>5.2043405338952353E-2</v>
      </c>
      <c r="M15" s="15">
        <f t="shared" si="6"/>
        <v>5.2043405338952353E-2</v>
      </c>
      <c r="N15" s="15">
        <f>(((((1-B15)*B15)/B13)+(((1-J15)*J15)/J13))^0.5)*(TINV(0.05,B13+J13-1))</f>
        <v>2.5552385733770614E-2</v>
      </c>
      <c r="O15" s="5" t="str">
        <f t="shared" si="7"/>
        <v>*</v>
      </c>
      <c r="P15" s="17">
        <f t="shared" si="8"/>
        <v>2.3219140517233963E-2</v>
      </c>
      <c r="Q15" s="15">
        <f t="shared" si="9"/>
        <v>2.3219140517233963E-2</v>
      </c>
      <c r="R15" s="15">
        <f>(((((1-D15)*D15)/D13)+(((1-J15)*J15)/J13))^0.5)*(TINV(0.05,D13+J13-1))</f>
        <v>2.9710570601687133E-2</v>
      </c>
      <c r="S15" s="5" t="s">
        <v>1028</v>
      </c>
      <c r="T15" s="17">
        <f t="shared" si="10"/>
        <v>5.3275788695109814E-2</v>
      </c>
      <c r="U15" s="15">
        <f t="shared" si="11"/>
        <v>5.3275788695109814E-2</v>
      </c>
      <c r="V15" s="15">
        <f>(((((1-F15)*F15)/F13)+(((1-J15)*J15)/J13))^0.5)*(TINV(0.05,F13+J13-1))</f>
        <v>2.3996869247780949E-2</v>
      </c>
      <c r="W15" s="5" t="str">
        <f t="shared" ref="W15:W18" si="14">IF(U15&gt;V15,"*"," ")</f>
        <v>*</v>
      </c>
      <c r="X15" s="17">
        <f t="shared" si="12"/>
        <v>9.3480028999999992E-3</v>
      </c>
      <c r="Y15" s="15">
        <f t="shared" si="13"/>
        <v>9.3480028999999992E-3</v>
      </c>
      <c r="Z15" s="15">
        <f>(((((1-H15)*H15)/H13)+(((1-J15)*J15)/J13))^0.5)*(TINV(0.05,H13+J13-1))</f>
        <v>2.8419986702402467E-2</v>
      </c>
      <c r="AA15" s="97" t="s">
        <v>1028</v>
      </c>
    </row>
    <row r="16" spans="1:27" x14ac:dyDescent="0.25">
      <c r="A16" s="23" t="s">
        <v>156</v>
      </c>
      <c r="B16" s="24">
        <v>4.2620658629073493E-2</v>
      </c>
      <c r="C16" s="28">
        <f t="shared" si="0"/>
        <v>2.1331423951307962E-2</v>
      </c>
      <c r="D16" s="26">
        <v>5.0373545057582431E-2</v>
      </c>
      <c r="E16" s="28">
        <f t="shared" si="1"/>
        <v>2.1354217723318834E-2</v>
      </c>
      <c r="F16" s="30">
        <v>6.3835000944626588E-2</v>
      </c>
      <c r="G16" s="28">
        <f t="shared" si="2"/>
        <v>2.0477190113606013E-2</v>
      </c>
      <c r="H16" s="30">
        <v>4.8440319599999997E-2</v>
      </c>
      <c r="I16" s="28">
        <f t="shared" si="3"/>
        <v>1.6737233183811734E-2</v>
      </c>
      <c r="J16" s="30">
        <v>4.9572544900000001E-2</v>
      </c>
      <c r="K16" s="28">
        <f t="shared" si="4"/>
        <v>1.8532371239337531E-2</v>
      </c>
      <c r="L16" s="17">
        <f t="shared" si="5"/>
        <v>6.9518862709265078E-3</v>
      </c>
      <c r="M16" s="15">
        <f t="shared" si="6"/>
        <v>6.9518862709265078E-3</v>
      </c>
      <c r="N16" s="15">
        <f>(((((1-B16)*B16)/B13)+(((1-J16)*J16)/J13))^0.5)*(TINV(0.05,B13+J13-1))</f>
        <v>2.8212254252222024E-2</v>
      </c>
      <c r="O16" s="5" t="s">
        <v>1028</v>
      </c>
      <c r="P16" s="17">
        <f t="shared" si="8"/>
        <v>-8.0100015758242937E-4</v>
      </c>
      <c r="Q16" s="15">
        <f t="shared" si="9"/>
        <v>8.0100015758242937E-4</v>
      </c>
      <c r="R16" s="15">
        <f>(((((1-D16)*D16)/D13)+(((1-J16)*J16)/J13))^0.5)*(TINV(0.05,D13+J13-1))</f>
        <v>2.8235214363842007E-2</v>
      </c>
      <c r="S16" s="5" t="s">
        <v>1028</v>
      </c>
      <c r="T16" s="17">
        <f t="shared" si="10"/>
        <v>-1.4262456044626587E-2</v>
      </c>
      <c r="U16" s="15">
        <f t="shared" si="11"/>
        <v>1.4262456044626587E-2</v>
      </c>
      <c r="V16" s="15">
        <f>(((((1-F16)*F16)/F13)+(((1-J16)*J16)/J13))^0.5)*(TINV(0.05,F13+J13-1))</f>
        <v>2.7587235093622074E-2</v>
      </c>
      <c r="W16" s="5" t="s">
        <v>1028</v>
      </c>
      <c r="X16" s="17">
        <f t="shared" si="12"/>
        <v>1.1322253000000046E-3</v>
      </c>
      <c r="Y16" s="15">
        <f t="shared" si="13"/>
        <v>1.1322253000000046E-3</v>
      </c>
      <c r="Z16" s="15">
        <f>(((((1-H16)*H16)/H13)+(((1-J16)*J16)/J13))^0.5)*(TINV(0.05,H13+J13-1))</f>
        <v>2.4944759206629037E-2</v>
      </c>
      <c r="AA16" s="97" t="s">
        <v>1028</v>
      </c>
    </row>
    <row r="17" spans="1:27" x14ac:dyDescent="0.25">
      <c r="A17" s="23" t="s">
        <v>155</v>
      </c>
      <c r="B17" s="24">
        <v>1.356045411992246E-2</v>
      </c>
      <c r="C17" s="28">
        <f t="shared" si="0"/>
        <v>1.2213498882316843E-2</v>
      </c>
      <c r="D17" s="26">
        <v>5.9085659689132645E-2</v>
      </c>
      <c r="E17" s="28">
        <f t="shared" si="1"/>
        <v>2.3020889189222907E-2</v>
      </c>
      <c r="F17" s="30">
        <v>2.8939878496914005E-2</v>
      </c>
      <c r="G17" s="28">
        <f t="shared" si="2"/>
        <v>1.4042231846034831E-2</v>
      </c>
      <c r="H17" s="30">
        <v>3.2278620500000001E-2</v>
      </c>
      <c r="I17" s="28">
        <f t="shared" si="3"/>
        <v>1.3778273517174316E-2</v>
      </c>
      <c r="J17" s="30">
        <v>3.3966974300000001E-2</v>
      </c>
      <c r="K17" s="28">
        <f t="shared" si="4"/>
        <v>1.5465904194683322E-2</v>
      </c>
      <c r="L17" s="17">
        <f t="shared" si="5"/>
        <v>2.0406520180077541E-2</v>
      </c>
      <c r="M17" s="15">
        <f t="shared" si="6"/>
        <v>2.0406520180077541E-2</v>
      </c>
      <c r="N17" s="15">
        <f>(((((1-B17)*B17)/B13)+(((1-J17)*J17)/J13))^0.5)*(TINV(0.05,B13+J13-1))</f>
        <v>1.9679924955180297E-2</v>
      </c>
      <c r="O17" s="5" t="str">
        <f t="shared" si="7"/>
        <v>*</v>
      </c>
      <c r="P17" s="17">
        <f t="shared" si="8"/>
        <v>-2.5118685389132644E-2</v>
      </c>
      <c r="Q17" s="15">
        <f t="shared" si="9"/>
        <v>2.5118685389132644E-2</v>
      </c>
      <c r="R17" s="15">
        <f>(((((1-D17)*D17)/D13)+(((1-J17)*J17)/J13))^0.5)*(TINV(0.05,D13+J13-1))</f>
        <v>2.7692741510103595E-2</v>
      </c>
      <c r="S17" s="5" t="s">
        <v>1028</v>
      </c>
      <c r="T17" s="17">
        <f t="shared" si="10"/>
        <v>5.0270958030859958E-3</v>
      </c>
      <c r="U17" s="15">
        <f t="shared" si="11"/>
        <v>5.0270958030859958E-3</v>
      </c>
      <c r="V17" s="15">
        <f>(((((1-F17)*F17)/F13)+(((1-J17)*J17)/J13))^0.5)*(TINV(0.05,F13+J13-1))</f>
        <v>2.086609402985292E-2</v>
      </c>
      <c r="W17" s="5" t="s">
        <v>1028</v>
      </c>
      <c r="X17" s="17">
        <f t="shared" si="12"/>
        <v>1.6883538000000003E-3</v>
      </c>
      <c r="Y17" s="15">
        <f t="shared" si="13"/>
        <v>1.6883538000000003E-3</v>
      </c>
      <c r="Z17" s="15">
        <f>(((((1-H17)*H17)/H13)+(((1-J17)*J17)/J13))^0.5)*(TINV(0.05,H13+J13-1))</f>
        <v>2.0690794790957666E-2</v>
      </c>
      <c r="AA17" s="97" t="s">
        <v>1028</v>
      </c>
    </row>
    <row r="18" spans="1:27" x14ac:dyDescent="0.25">
      <c r="A18" s="23" t="s">
        <v>157</v>
      </c>
      <c r="B18" s="24">
        <v>7.1561373629616857E-5</v>
      </c>
      <c r="C18" s="28">
        <f t="shared" si="0"/>
        <v>8.9328807649883884E-4</v>
      </c>
      <c r="D18" s="26">
        <v>3.8762118901701243E-3</v>
      </c>
      <c r="E18" s="28">
        <f t="shared" si="1"/>
        <v>6.0668941336077011E-3</v>
      </c>
      <c r="F18" s="30">
        <v>5.558056918758097E-3</v>
      </c>
      <c r="G18" s="28">
        <f t="shared" si="2"/>
        <v>6.2275315950411437E-3</v>
      </c>
      <c r="H18" s="30">
        <v>1.7087477699999999E-2</v>
      </c>
      <c r="I18" s="28">
        <f t="shared" si="3"/>
        <v>1.0103191046370025E-2</v>
      </c>
      <c r="J18" s="30">
        <v>3.3588048099999997E-2</v>
      </c>
      <c r="K18" s="28">
        <f t="shared" si="4"/>
        <v>1.5382411556154791E-2</v>
      </c>
      <c r="L18" s="17">
        <f t="shared" si="5"/>
        <v>3.3516486726370379E-2</v>
      </c>
      <c r="M18" s="15">
        <f t="shared" si="6"/>
        <v>3.3516486726370379E-2</v>
      </c>
      <c r="N18" s="15">
        <f>(((((1-B18)*B18)/B13)+(((1-J18)*J18)/J13))^0.5)*(TINV(0.05,B13+J13-1))</f>
        <v>1.5394305453915449E-2</v>
      </c>
      <c r="O18" s="5" t="str">
        <f t="shared" si="7"/>
        <v>*</v>
      </c>
      <c r="P18" s="17">
        <f t="shared" si="8"/>
        <v>2.9711836209829874E-2</v>
      </c>
      <c r="Q18" s="15">
        <f t="shared" si="9"/>
        <v>2.9711836209829874E-2</v>
      </c>
      <c r="R18" s="15">
        <f>(((((1-D18)*D18)/D13)+(((1-J18)*J18)/J13))^0.5)*(TINV(0.05,D13+J13-1))</f>
        <v>1.6517628125396765E-2</v>
      </c>
      <c r="S18" s="5" t="str">
        <f t="shared" ref="S18:S19" si="15">IF(Q18&gt;R18,"*"," ")</f>
        <v>*</v>
      </c>
      <c r="T18" s="17">
        <f t="shared" si="10"/>
        <v>2.8029991181241901E-2</v>
      </c>
      <c r="U18" s="15">
        <f t="shared" si="11"/>
        <v>2.8029991181241901E-2</v>
      </c>
      <c r="V18" s="15">
        <f>(((((1-F18)*F18)/F13)+(((1-J18)*J18)/J13))^0.5)*(TINV(0.05,F13+J13-1))</f>
        <v>1.6576039258794979E-2</v>
      </c>
      <c r="W18" s="5" t="str">
        <f t="shared" si="14"/>
        <v>*</v>
      </c>
      <c r="X18" s="17">
        <f t="shared" si="12"/>
        <v>1.6500570399999998E-2</v>
      </c>
      <c r="Y18" s="15">
        <f t="shared" si="13"/>
        <v>1.6500570399999998E-2</v>
      </c>
      <c r="Z18" s="15">
        <f>(((((1-H18)*H18)/H13)+(((1-J18)*J18)/J13))^0.5)*(TINV(0.05,H13+J13-1))</f>
        <v>1.8382758416050322E-2</v>
      </c>
      <c r="AA18" s="97" t="s">
        <v>1028</v>
      </c>
    </row>
    <row r="19" spans="1:27" ht="15" customHeight="1" thickBot="1" x14ac:dyDescent="0.3">
      <c r="A19" s="98" t="s">
        <v>159</v>
      </c>
      <c r="B19" s="106">
        <v>4.0158699332829534E-2</v>
      </c>
      <c r="C19" s="100">
        <f t="shared" si="0"/>
        <v>2.0732767553474626E-2</v>
      </c>
      <c r="D19" s="107">
        <v>0.19840835723700939</v>
      </c>
      <c r="E19" s="100">
        <f t="shared" si="1"/>
        <v>3.8937008072017124E-2</v>
      </c>
      <c r="F19" s="99">
        <v>8.9774832805912808E-2</v>
      </c>
      <c r="G19" s="100">
        <f t="shared" si="2"/>
        <v>2.3945088692780343E-2</v>
      </c>
      <c r="H19" s="99">
        <v>0.12178014500000001</v>
      </c>
      <c r="I19" s="100">
        <f t="shared" si="3"/>
        <v>2.5494824111481337E-2</v>
      </c>
      <c r="J19" s="99">
        <v>0.1169488712</v>
      </c>
      <c r="K19" s="100">
        <f t="shared" si="4"/>
        <v>2.7437329542104035E-2</v>
      </c>
      <c r="L19" s="101">
        <f t="shared" si="5"/>
        <v>7.6790171867170465E-2</v>
      </c>
      <c r="M19" s="102">
        <f t="shared" si="6"/>
        <v>7.6790171867170465E-2</v>
      </c>
      <c r="N19" s="102">
        <f>(((((1-B19)*B19)/B13)+(((1-J19)*J19)/J13))^0.5)*(TINV(0.05,B13+J13-1))</f>
        <v>3.4343452433314131E-2</v>
      </c>
      <c r="O19" s="103" t="str">
        <f t="shared" si="7"/>
        <v>*</v>
      </c>
      <c r="P19" s="101">
        <f t="shared" si="8"/>
        <v>-8.1459486037009393E-2</v>
      </c>
      <c r="Q19" s="102">
        <f t="shared" si="9"/>
        <v>8.1459486037009393E-2</v>
      </c>
      <c r="R19" s="102">
        <f>(((((1-D19)*D19)/D13)+(((1-J19)*J19)/J13))^0.5)*(TINV(0.05,D13+J13-1))</f>
        <v>4.7563375689748222E-2</v>
      </c>
      <c r="S19" s="103" t="str">
        <f t="shared" si="15"/>
        <v>*</v>
      </c>
      <c r="T19" s="101">
        <f t="shared" si="10"/>
        <v>2.7174038394087191E-2</v>
      </c>
      <c r="U19" s="102">
        <f t="shared" si="11"/>
        <v>2.7174038394087191E-2</v>
      </c>
      <c r="V19" s="102">
        <f>(((((1-F19)*F19)/F13)+(((1-J19)*J19)/J13))^0.5)*(TINV(0.05,F13+J13-1))</f>
        <v>3.6375511028402252E-2</v>
      </c>
      <c r="W19" s="103" t="s">
        <v>1028</v>
      </c>
      <c r="X19" s="101">
        <f t="shared" si="12"/>
        <v>-4.8312738000000077E-3</v>
      </c>
      <c r="Y19" s="102">
        <f t="shared" si="13"/>
        <v>4.8312738000000077E-3</v>
      </c>
      <c r="Z19" s="102">
        <f>(((((1-H19)*H19)/H13)+(((1-J19)*J19)/J13))^0.5)*(TINV(0.05,H13+J13-1))</f>
        <v>3.7413734357037071E-2</v>
      </c>
      <c r="AA19" s="104" t="s">
        <v>1028</v>
      </c>
    </row>
    <row r="20" spans="1:27" x14ac:dyDescent="0.25">
      <c r="A20" s="23"/>
      <c r="B20" s="24"/>
      <c r="C20" s="28"/>
      <c r="D20" s="26"/>
      <c r="E20" s="28"/>
      <c r="F20" s="30"/>
      <c r="G20" s="28"/>
      <c r="L20" s="17"/>
      <c r="M20" s="15"/>
      <c r="N20" s="15"/>
      <c r="O20" s="5"/>
      <c r="P20" s="17"/>
      <c r="Q20" s="15"/>
      <c r="R20" s="15"/>
      <c r="S20" s="5"/>
    </row>
    <row r="21" spans="1:27" x14ac:dyDescent="0.25">
      <c r="A21" s="23"/>
      <c r="B21" s="24"/>
      <c r="C21" s="28"/>
      <c r="D21" s="26"/>
      <c r="E21" s="28"/>
      <c r="F21" s="30"/>
      <c r="G21" s="28"/>
      <c r="L21" s="17"/>
      <c r="M21" s="15"/>
      <c r="N21" s="15"/>
      <c r="O21" s="5"/>
      <c r="P21" s="17"/>
      <c r="Q21" s="15"/>
      <c r="R21" s="15"/>
      <c r="S21" s="5"/>
    </row>
    <row r="22" spans="1:27" x14ac:dyDescent="0.25">
      <c r="A22" s="23"/>
      <c r="B22" s="24"/>
      <c r="C22" s="28"/>
      <c r="D22" s="26"/>
      <c r="E22" s="28"/>
      <c r="F22" s="30"/>
      <c r="G22" s="28"/>
      <c r="L22" s="17"/>
      <c r="M22" s="15"/>
      <c r="N22" s="15"/>
      <c r="O22" s="5"/>
      <c r="P22" s="17"/>
      <c r="Q22" s="15"/>
      <c r="R22" s="15"/>
      <c r="S22" s="5"/>
    </row>
    <row r="23" spans="1:27" x14ac:dyDescent="0.25">
      <c r="A23" s="23"/>
      <c r="B23" s="24"/>
      <c r="C23" s="28"/>
      <c r="D23" s="26"/>
      <c r="E23" s="28"/>
      <c r="F23" s="30"/>
      <c r="G23" s="28"/>
      <c r="L23" s="17"/>
      <c r="M23" s="15"/>
      <c r="N23" s="15"/>
      <c r="O23" s="5"/>
      <c r="P23" s="17"/>
      <c r="Q23" s="15"/>
      <c r="R23" s="15"/>
      <c r="S23" s="5"/>
    </row>
    <row r="24" spans="1:27" x14ac:dyDescent="0.25">
      <c r="A24" s="23"/>
      <c r="B24" s="24"/>
      <c r="C24" s="28"/>
      <c r="D24" s="26"/>
      <c r="E24" s="28"/>
      <c r="F24" s="30"/>
      <c r="G24" s="28"/>
      <c r="L24" s="17"/>
      <c r="M24" s="15"/>
      <c r="N24" s="15"/>
      <c r="O24" s="5"/>
      <c r="P24" s="17"/>
      <c r="Q24" s="15"/>
      <c r="R24" s="15"/>
      <c r="S24" s="5"/>
    </row>
    <row r="25" spans="1:27" x14ac:dyDescent="0.25">
      <c r="A25" s="23"/>
      <c r="B25" s="24"/>
      <c r="C25" s="28"/>
      <c r="D25" s="26"/>
      <c r="E25" s="28"/>
      <c r="F25" s="30"/>
      <c r="G25" s="28"/>
      <c r="L25" s="17"/>
      <c r="M25" s="15"/>
      <c r="N25" s="15"/>
      <c r="O25" s="5"/>
      <c r="P25" s="17"/>
      <c r="Q25" s="15"/>
      <c r="R25" s="15"/>
      <c r="S25" s="5"/>
    </row>
    <row r="26" spans="1:27" x14ac:dyDescent="0.25">
      <c r="A26" s="23"/>
      <c r="B26" s="24"/>
      <c r="C26" s="28"/>
      <c r="D26" s="26"/>
      <c r="E26" s="28"/>
      <c r="F26" s="30"/>
      <c r="G26" s="28"/>
      <c r="L26" s="17"/>
      <c r="M26" s="15"/>
      <c r="N26" s="15"/>
      <c r="O26" s="5"/>
      <c r="P26" s="17"/>
      <c r="Q26" s="15"/>
      <c r="R26" s="15"/>
      <c r="S26" s="5"/>
    </row>
    <row r="27" spans="1:27" x14ac:dyDescent="0.25">
      <c r="A27" s="23"/>
      <c r="B27" s="24"/>
      <c r="C27" s="28"/>
      <c r="D27" s="26"/>
      <c r="E27" s="28"/>
      <c r="F27" s="30"/>
      <c r="G27" s="28"/>
      <c r="L27" s="17"/>
      <c r="M27" s="15"/>
      <c r="N27" s="15"/>
      <c r="O27" s="5"/>
      <c r="P27" s="17"/>
      <c r="Q27" s="15"/>
      <c r="R27" s="15"/>
      <c r="S27" s="5"/>
    </row>
    <row r="28" spans="1:27" x14ac:dyDescent="0.25">
      <c r="A28" s="23"/>
      <c r="B28" s="24"/>
      <c r="C28" s="28"/>
      <c r="D28" s="26"/>
      <c r="E28" s="28"/>
      <c r="F28" s="30"/>
      <c r="G28" s="28"/>
      <c r="L28" s="17"/>
      <c r="M28" s="15"/>
      <c r="N28" s="15"/>
      <c r="O28" s="5"/>
      <c r="P28" s="17"/>
      <c r="Q28" s="15"/>
      <c r="R28" s="15"/>
      <c r="S28" s="5"/>
    </row>
  </sheetData>
  <sortState xmlns:xlrd2="http://schemas.microsoft.com/office/spreadsheetml/2017/richdata2" ref="A14:W18">
    <sortCondition descending="1" ref="H14:H18"/>
  </sortState>
  <hyperlinks>
    <hyperlink ref="A5" location="CONTENTS!B1" display="Return to contents" xr:uid="{7E400E47-459E-4D0D-B163-17167E66905F}"/>
  </hyperlinks>
  <pageMargins left="0.7" right="0.7" top="0.75" bottom="0.75" header="0.3" footer="0.3"/>
  <pageSetup paperSize="9" orientation="portrait"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A5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845</v>
      </c>
      <c r="B3" s="27"/>
    </row>
    <row r="4" spans="1:27" ht="18.75" x14ac:dyDescent="0.25">
      <c r="A4" s="20" t="s">
        <v>160</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882</v>
      </c>
      <c r="G11" s="27" t="s">
        <v>1028</v>
      </c>
      <c r="H11" s="22">
        <v>853</v>
      </c>
      <c r="I11" s="27" t="s">
        <v>1028</v>
      </c>
      <c r="J11" s="22">
        <v>898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742</v>
      </c>
      <c r="G12" s="27" t="s">
        <v>1028</v>
      </c>
      <c r="H12" s="22">
        <v>852</v>
      </c>
      <c r="I12" s="27" t="s">
        <v>1028</v>
      </c>
      <c r="J12" s="22">
        <v>786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144.69999999999999</v>
      </c>
      <c r="G13" s="27" t="s">
        <v>1028</v>
      </c>
      <c r="H13" s="22">
        <v>173.2</v>
      </c>
      <c r="I13" s="27" t="s">
        <v>1028</v>
      </c>
      <c r="J13" s="22">
        <v>138</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192</v>
      </c>
      <c r="B14" s="24" t="s">
        <v>34</v>
      </c>
      <c r="C14" s="39" t="s">
        <v>34</v>
      </c>
      <c r="D14" s="24" t="s">
        <v>34</v>
      </c>
      <c r="E14" s="39" t="s">
        <v>34</v>
      </c>
      <c r="F14" s="30">
        <v>0.53755033949999997</v>
      </c>
      <c r="G14" s="28">
        <f t="shared" ref="G14:G51" si="0">SQRT((F14*(1-F14))/F$13)*TINV(0.05,F$13)</f>
        <v>8.1925829944079015E-2</v>
      </c>
      <c r="H14" s="30">
        <v>0.61420751780000005</v>
      </c>
      <c r="I14" s="28">
        <f t="shared" ref="I14:I51" si="1">SQRT((H14*(1-H14))/H$13)*TINV(0.05,H$13)</f>
        <v>7.3005795598957576E-2</v>
      </c>
      <c r="J14" s="30">
        <v>0.73546144420000004</v>
      </c>
      <c r="K14" s="28">
        <f t="shared" ref="K14:K49" si="2">SQRT((J14*(1-J14))/J$13)*TINV(0.05,J$13)</f>
        <v>7.4243467193518889E-2</v>
      </c>
      <c r="L14" s="37" t="s">
        <v>34</v>
      </c>
      <c r="M14" s="61" t="s">
        <v>1028</v>
      </c>
      <c r="N14" s="61" t="s">
        <v>1028</v>
      </c>
      <c r="O14" s="37" t="s">
        <v>34</v>
      </c>
      <c r="P14" s="37" t="s">
        <v>34</v>
      </c>
      <c r="Q14" s="61" t="s">
        <v>1028</v>
      </c>
      <c r="R14" s="61" t="s">
        <v>1028</v>
      </c>
      <c r="S14" s="37" t="s">
        <v>34</v>
      </c>
      <c r="T14" s="60">
        <f t="shared" ref="T14:T51" si="3">J14-F14</f>
        <v>0.19791110470000006</v>
      </c>
      <c r="U14" s="61">
        <f>(((T14)^2)^0.5)</f>
        <v>0.19791110470000006</v>
      </c>
      <c r="V14" s="61">
        <f>(((((1-F14)*F14)/F13)+(((1-J14)*J14)/J13))^0.5)*(TINV(0.05,F13+J13-1))</f>
        <v>0.11008868431453568</v>
      </c>
      <c r="W14" s="62" t="str">
        <f>IF(U14&gt;V14,"*"," ")</f>
        <v>*</v>
      </c>
      <c r="X14" s="60">
        <f t="shared" ref="X14:X51" si="4">J14-H14</f>
        <v>0.12125392639999999</v>
      </c>
      <c r="Y14" s="61">
        <f>(((X14)^2)^0.5)</f>
        <v>0.12125392639999999</v>
      </c>
      <c r="Z14" s="61">
        <f>(((((1-H14)*H14)/H13)+(((1-J14)*J14)/J13))^0.5)*(TINV(0.05,H13+J13-1))</f>
        <v>0.10370725827087983</v>
      </c>
      <c r="AA14" s="97" t="str">
        <f>IF(Y14&gt;Z14,"*"," ")</f>
        <v>*</v>
      </c>
    </row>
    <row r="15" spans="1:27" x14ac:dyDescent="0.25">
      <c r="A15" s="23" t="s">
        <v>771</v>
      </c>
      <c r="B15" s="24" t="s">
        <v>34</v>
      </c>
      <c r="C15" s="39" t="s">
        <v>34</v>
      </c>
      <c r="D15" s="24" t="s">
        <v>34</v>
      </c>
      <c r="E15" s="39" t="s">
        <v>34</v>
      </c>
      <c r="F15" s="30">
        <v>0.44713344869999999</v>
      </c>
      <c r="G15" s="28">
        <f t="shared" si="0"/>
        <v>8.1697315166792739E-2</v>
      </c>
      <c r="H15" s="30">
        <v>0.44589156479999997</v>
      </c>
      <c r="I15" s="28">
        <f t="shared" si="1"/>
        <v>7.4547812301898136E-2</v>
      </c>
      <c r="J15" s="30">
        <v>0.55184801250000004</v>
      </c>
      <c r="K15" s="28">
        <f t="shared" si="2"/>
        <v>8.3705926145176121E-2</v>
      </c>
      <c r="L15" s="37" t="s">
        <v>34</v>
      </c>
      <c r="M15" s="61" t="s">
        <v>1028</v>
      </c>
      <c r="N15" s="61" t="s">
        <v>1028</v>
      </c>
      <c r="O15" s="37" t="s">
        <v>34</v>
      </c>
      <c r="P15" s="37" t="s">
        <v>34</v>
      </c>
      <c r="Q15" s="61" t="s">
        <v>1028</v>
      </c>
      <c r="R15" s="61" t="s">
        <v>1028</v>
      </c>
      <c r="S15" s="37" t="s">
        <v>34</v>
      </c>
      <c r="T15" s="60">
        <f t="shared" si="3"/>
        <v>0.10471456380000005</v>
      </c>
      <c r="U15" s="61">
        <f t="shared" ref="U15:U51" si="5">(((T15)^2)^0.5)</f>
        <v>0.10471456380000005</v>
      </c>
      <c r="V15" s="61">
        <f>(((((1-F15)*F15)/F13)+(((1-J15)*J15)/J13))^0.5)*(TINV(0.05,F13+J13-1))</f>
        <v>0.11646312114311158</v>
      </c>
      <c r="W15" s="62" t="s">
        <v>1028</v>
      </c>
      <c r="X15" s="60">
        <f t="shared" si="4"/>
        <v>0.10595644770000007</v>
      </c>
      <c r="Y15" s="61">
        <f t="shared" ref="Y15:Y51" si="6">(((X15)^2)^0.5)</f>
        <v>0.10595644770000007</v>
      </c>
      <c r="Z15" s="61">
        <f>(((((1-H15)*H15)/H13)+(((1-J15)*J15)/J13))^0.5)*(TINV(0.05,H13+J13-1))</f>
        <v>0.11163037649385305</v>
      </c>
      <c r="AA15" s="97" t="s">
        <v>1028</v>
      </c>
    </row>
    <row r="16" spans="1:27" x14ac:dyDescent="0.25">
      <c r="A16" s="23" t="s">
        <v>770</v>
      </c>
      <c r="B16" s="24" t="s">
        <v>34</v>
      </c>
      <c r="C16" s="39" t="s">
        <v>34</v>
      </c>
      <c r="D16" s="24" t="s">
        <v>34</v>
      </c>
      <c r="E16" s="39" t="s">
        <v>34</v>
      </c>
      <c r="F16" s="30">
        <v>9.5941763200000002E-2</v>
      </c>
      <c r="G16" s="28">
        <f t="shared" si="0"/>
        <v>4.8392838707779558E-2</v>
      </c>
      <c r="H16" s="30">
        <v>7.4321970900000006E-2</v>
      </c>
      <c r="I16" s="28">
        <f t="shared" si="1"/>
        <v>3.9337927984428728E-2</v>
      </c>
      <c r="J16" s="30">
        <v>8.8632113700000001E-2</v>
      </c>
      <c r="K16" s="28">
        <f t="shared" si="2"/>
        <v>4.7838352548475842E-2</v>
      </c>
      <c r="L16" s="37" t="s">
        <v>34</v>
      </c>
      <c r="M16" s="61" t="s">
        <v>1028</v>
      </c>
      <c r="N16" s="61" t="s">
        <v>1028</v>
      </c>
      <c r="O16" s="37" t="s">
        <v>34</v>
      </c>
      <c r="P16" s="37" t="s">
        <v>34</v>
      </c>
      <c r="Q16" s="61" t="s">
        <v>1028</v>
      </c>
      <c r="R16" s="61" t="s">
        <v>1028</v>
      </c>
      <c r="S16" s="37" t="s">
        <v>34</v>
      </c>
      <c r="T16" s="60">
        <f t="shared" si="3"/>
        <v>-7.3096495000000011E-3</v>
      </c>
      <c r="U16" s="61">
        <f t="shared" si="5"/>
        <v>7.3096495000000011E-3</v>
      </c>
      <c r="V16" s="61">
        <f>(((((1-F16)*F16)/F13)+(((1-J16)*J16)/J13))^0.5)*(TINV(0.05,F13+J13-1))</f>
        <v>6.775452813423366E-2</v>
      </c>
      <c r="W16" s="62" t="s">
        <v>1028</v>
      </c>
      <c r="X16" s="60">
        <f t="shared" si="4"/>
        <v>1.4310142799999995E-2</v>
      </c>
      <c r="Y16" s="61">
        <f t="shared" si="6"/>
        <v>1.4310142799999995E-2</v>
      </c>
      <c r="Z16" s="61">
        <f>(((((1-H16)*H16)/H13)+(((1-J16)*J16)/J13))^0.5)*(TINV(0.05,H13+J13-1))</f>
        <v>6.1677305154382196E-2</v>
      </c>
      <c r="AA16" s="97" t="s">
        <v>1028</v>
      </c>
    </row>
    <row r="17" spans="1:27" x14ac:dyDescent="0.25">
      <c r="A17" s="23" t="s">
        <v>84</v>
      </c>
      <c r="B17" s="24" t="s">
        <v>34</v>
      </c>
      <c r="C17" s="39" t="s">
        <v>34</v>
      </c>
      <c r="D17" s="24" t="s">
        <v>34</v>
      </c>
      <c r="E17" s="39" t="s">
        <v>34</v>
      </c>
      <c r="F17" s="30">
        <v>7.0916008700000005E-2</v>
      </c>
      <c r="G17" s="28">
        <f t="shared" si="0"/>
        <v>4.217729058204589E-2</v>
      </c>
      <c r="H17" s="30">
        <v>9.7843859199999994E-2</v>
      </c>
      <c r="I17" s="28">
        <f t="shared" si="1"/>
        <v>4.4558497264371145E-2</v>
      </c>
      <c r="J17" s="30">
        <v>8.6187134299999996E-2</v>
      </c>
      <c r="K17" s="28">
        <f t="shared" si="2"/>
        <v>4.7237146582340073E-2</v>
      </c>
      <c r="L17" s="37" t="s">
        <v>34</v>
      </c>
      <c r="M17" s="61" t="s">
        <v>1028</v>
      </c>
      <c r="N17" s="61" t="s">
        <v>1028</v>
      </c>
      <c r="O17" s="37" t="s">
        <v>34</v>
      </c>
      <c r="P17" s="37" t="s">
        <v>34</v>
      </c>
      <c r="Q17" s="61" t="s">
        <v>1028</v>
      </c>
      <c r="R17" s="61" t="s">
        <v>1028</v>
      </c>
      <c r="S17" s="37" t="s">
        <v>34</v>
      </c>
      <c r="T17" s="60">
        <f t="shared" si="3"/>
        <v>1.5271125599999991E-2</v>
      </c>
      <c r="U17" s="61">
        <f t="shared" si="5"/>
        <v>1.5271125599999991E-2</v>
      </c>
      <c r="V17" s="61">
        <f>(((((1-F17)*F17)/F13)+(((1-J17)*J17)/J13))^0.5)*(TINV(0.05,F13+J13-1))</f>
        <v>6.3053211209894391E-2</v>
      </c>
      <c r="W17" s="62" t="s">
        <v>1028</v>
      </c>
      <c r="X17" s="60">
        <f t="shared" si="4"/>
        <v>-1.1656724899999998E-2</v>
      </c>
      <c r="Y17" s="61">
        <f t="shared" si="6"/>
        <v>1.1656724899999998E-2</v>
      </c>
      <c r="Z17" s="61">
        <f>(((((1-H17)*H17)/H13)+(((1-J17)*J17)/J13))^0.5)*(TINV(0.05,H13+J13-1))</f>
        <v>6.4674259431498307E-2</v>
      </c>
      <c r="AA17" s="97" t="s">
        <v>1028</v>
      </c>
    </row>
    <row r="18" spans="1:27" x14ac:dyDescent="0.25">
      <c r="A18" s="23" t="s">
        <v>171</v>
      </c>
      <c r="B18" s="24" t="s">
        <v>34</v>
      </c>
      <c r="C18" s="39" t="s">
        <v>34</v>
      </c>
      <c r="D18" s="24" t="s">
        <v>34</v>
      </c>
      <c r="E18" s="39" t="s">
        <v>34</v>
      </c>
      <c r="F18" s="30">
        <v>1.40179611E-2</v>
      </c>
      <c r="G18" s="28">
        <f t="shared" si="0"/>
        <v>1.9317724765257258E-2</v>
      </c>
      <c r="H18" s="30">
        <v>1.1620503500000001E-2</v>
      </c>
      <c r="I18" s="28">
        <f t="shared" si="1"/>
        <v>1.60730105851348E-2</v>
      </c>
      <c r="J18" s="30">
        <v>3.8121892499999997E-2</v>
      </c>
      <c r="K18" s="28">
        <f t="shared" si="2"/>
        <v>3.2231539342066157E-2</v>
      </c>
      <c r="L18" s="37" t="s">
        <v>34</v>
      </c>
      <c r="M18" s="61" t="s">
        <v>1028</v>
      </c>
      <c r="N18" s="61" t="s">
        <v>1028</v>
      </c>
      <c r="O18" s="37" t="s">
        <v>34</v>
      </c>
      <c r="P18" s="37" t="s">
        <v>34</v>
      </c>
      <c r="Q18" s="61" t="s">
        <v>1028</v>
      </c>
      <c r="R18" s="61" t="s">
        <v>1028</v>
      </c>
      <c r="S18" s="37" t="s">
        <v>34</v>
      </c>
      <c r="T18" s="60">
        <f t="shared" si="3"/>
        <v>2.4103931399999997E-2</v>
      </c>
      <c r="U18" s="61">
        <f t="shared" si="5"/>
        <v>2.4103931399999997E-2</v>
      </c>
      <c r="V18" s="61">
        <f>(((((1-F18)*F18)/F13)+(((1-J18)*J18)/J13))^0.5)*(TINV(0.05,F13+J13-1))</f>
        <v>3.7412447540639659E-2</v>
      </c>
      <c r="W18" s="62" t="s">
        <v>1028</v>
      </c>
      <c r="X18" s="60">
        <f t="shared" si="4"/>
        <v>2.6501388999999997E-2</v>
      </c>
      <c r="Y18" s="61">
        <f t="shared" si="6"/>
        <v>2.6501388999999997E-2</v>
      </c>
      <c r="Z18" s="61">
        <f>(((((1-H18)*H18)/H13)+(((1-J18)*J18)/J13))^0.5)*(TINV(0.05,H13+J13-1))</f>
        <v>3.5853722302214744E-2</v>
      </c>
      <c r="AA18" s="97" t="s">
        <v>1028</v>
      </c>
    </row>
    <row r="19" spans="1:27" x14ac:dyDescent="0.25">
      <c r="A19" s="23" t="s">
        <v>178</v>
      </c>
      <c r="B19" s="24" t="s">
        <v>34</v>
      </c>
      <c r="C19" s="39" t="s">
        <v>34</v>
      </c>
      <c r="D19" s="24" t="s">
        <v>34</v>
      </c>
      <c r="E19" s="39" t="s">
        <v>34</v>
      </c>
      <c r="F19" s="30">
        <v>1.6872585400000001E-2</v>
      </c>
      <c r="G19" s="28">
        <f t="shared" si="0"/>
        <v>2.1162879921290383E-2</v>
      </c>
      <c r="H19" s="30">
        <v>1.16701976E-2</v>
      </c>
      <c r="I19" s="28">
        <f t="shared" si="1"/>
        <v>1.6106936425599107E-2</v>
      </c>
      <c r="J19" s="30">
        <v>2.5004800000000001E-2</v>
      </c>
      <c r="K19" s="28">
        <f t="shared" si="2"/>
        <v>2.6281293272389733E-2</v>
      </c>
      <c r="L19" s="37" t="s">
        <v>34</v>
      </c>
      <c r="M19" s="61" t="s">
        <v>1028</v>
      </c>
      <c r="N19" s="61" t="s">
        <v>1028</v>
      </c>
      <c r="O19" s="37" t="s">
        <v>34</v>
      </c>
      <c r="P19" s="37" t="s">
        <v>34</v>
      </c>
      <c r="Q19" s="61" t="s">
        <v>1028</v>
      </c>
      <c r="R19" s="61" t="s">
        <v>1028</v>
      </c>
      <c r="S19" s="37" t="s">
        <v>34</v>
      </c>
      <c r="T19" s="60">
        <f t="shared" si="3"/>
        <v>8.1322145999999998E-3</v>
      </c>
      <c r="U19" s="61">
        <f t="shared" si="5"/>
        <v>8.1322145999999998E-3</v>
      </c>
      <c r="V19" s="61">
        <f>(((((1-F19)*F19)/F13)+(((1-J19)*J19)/J13))^0.5)*(TINV(0.05,F13+J13-1))</f>
        <v>3.3596409613776627E-2</v>
      </c>
      <c r="W19" s="62" t="s">
        <v>1028</v>
      </c>
      <c r="X19" s="60">
        <f t="shared" si="4"/>
        <v>1.3334602400000001E-2</v>
      </c>
      <c r="Y19" s="61">
        <f t="shared" si="6"/>
        <v>1.3334602400000001E-2</v>
      </c>
      <c r="Z19" s="61">
        <f>(((((1-H19)*H19)/H13)+(((1-J19)*J19)/J13))^0.5)*(TINV(0.05,H13+J13-1))</f>
        <v>3.0688782266642137E-2</v>
      </c>
      <c r="AA19" s="97" t="s">
        <v>1028</v>
      </c>
    </row>
    <row r="20" spans="1:27" x14ac:dyDescent="0.25">
      <c r="A20" s="23" t="s">
        <v>184</v>
      </c>
      <c r="B20" s="24" t="s">
        <v>34</v>
      </c>
      <c r="C20" s="39" t="s">
        <v>34</v>
      </c>
      <c r="D20" s="24" t="s">
        <v>34</v>
      </c>
      <c r="E20" s="39" t="s">
        <v>34</v>
      </c>
      <c r="F20" s="30">
        <v>8.3101110999999998E-3</v>
      </c>
      <c r="G20" s="28">
        <f t="shared" si="0"/>
        <v>1.4916619256300941E-2</v>
      </c>
      <c r="H20" s="30">
        <v>7.7299598000000001E-3</v>
      </c>
      <c r="I20" s="28">
        <f t="shared" si="1"/>
        <v>1.3134890333493033E-2</v>
      </c>
      <c r="J20" s="30">
        <v>1.6379827999999999E-2</v>
      </c>
      <c r="K20" s="28">
        <f t="shared" si="2"/>
        <v>2.1364964865883122E-2</v>
      </c>
      <c r="L20" s="37" t="s">
        <v>34</v>
      </c>
      <c r="M20" s="61" t="s">
        <v>1028</v>
      </c>
      <c r="N20" s="61" t="s">
        <v>1028</v>
      </c>
      <c r="O20" s="37" t="s">
        <v>34</v>
      </c>
      <c r="P20" s="37" t="s">
        <v>34</v>
      </c>
      <c r="Q20" s="61" t="s">
        <v>1028</v>
      </c>
      <c r="R20" s="61" t="s">
        <v>1028</v>
      </c>
      <c r="S20" s="37" t="s">
        <v>34</v>
      </c>
      <c r="T20" s="60">
        <f t="shared" si="3"/>
        <v>8.0697168999999992E-3</v>
      </c>
      <c r="U20" s="61">
        <f t="shared" si="5"/>
        <v>8.0697168999999992E-3</v>
      </c>
      <c r="V20" s="61">
        <f>(((((1-F20)*F20)/F13)+(((1-J20)*J20)/J13))^0.5)*(TINV(0.05,F13+J13-1))</f>
        <v>2.5943356920449589E-2</v>
      </c>
      <c r="W20" s="62" t="s">
        <v>1028</v>
      </c>
      <c r="X20" s="60">
        <f t="shared" si="4"/>
        <v>8.649868199999999E-3</v>
      </c>
      <c r="Y20" s="61">
        <f t="shared" si="6"/>
        <v>8.649868199999999E-3</v>
      </c>
      <c r="Z20" s="61">
        <f>(((((1-H20)*H20)/H13)+(((1-J20)*J20)/J13))^0.5)*(TINV(0.05,H13+J13-1))</f>
        <v>2.4969378356056667E-2</v>
      </c>
      <c r="AA20" s="97" t="s">
        <v>1028</v>
      </c>
    </row>
    <row r="21" spans="1:27" x14ac:dyDescent="0.25">
      <c r="A21" s="23" t="s">
        <v>188</v>
      </c>
      <c r="B21" s="24" t="s">
        <v>34</v>
      </c>
      <c r="C21" s="39" t="s">
        <v>34</v>
      </c>
      <c r="D21" s="24" t="s">
        <v>34</v>
      </c>
      <c r="E21" s="39" t="s">
        <v>34</v>
      </c>
      <c r="F21" s="30">
        <v>1.3212424800000001E-2</v>
      </c>
      <c r="G21" s="28">
        <f t="shared" si="0"/>
        <v>1.8762130288825018E-2</v>
      </c>
      <c r="H21" s="30">
        <v>1.08910646E-2</v>
      </c>
      <c r="I21" s="28">
        <f t="shared" si="1"/>
        <v>1.5566111022304686E-2</v>
      </c>
      <c r="J21" s="30">
        <v>1.52380833E-2</v>
      </c>
      <c r="K21" s="28">
        <f t="shared" si="2"/>
        <v>2.0618857410409197E-2</v>
      </c>
      <c r="L21" s="37" t="s">
        <v>34</v>
      </c>
      <c r="M21" s="61" t="s">
        <v>1028</v>
      </c>
      <c r="N21" s="61" t="s">
        <v>1028</v>
      </c>
      <c r="O21" s="37" t="s">
        <v>34</v>
      </c>
      <c r="P21" s="37" t="s">
        <v>34</v>
      </c>
      <c r="Q21" s="61" t="s">
        <v>1028</v>
      </c>
      <c r="R21" s="61" t="s">
        <v>1028</v>
      </c>
      <c r="S21" s="37" t="s">
        <v>34</v>
      </c>
      <c r="T21" s="60">
        <f t="shared" si="3"/>
        <v>2.0256584999999994E-3</v>
      </c>
      <c r="U21" s="61">
        <f t="shared" si="5"/>
        <v>2.0256584999999994E-3</v>
      </c>
      <c r="V21" s="61">
        <f>(((((1-F21)*F21)/F13)+(((1-J21)*J21)/J13))^0.5)*(TINV(0.05,F13+J13-1))</f>
        <v>2.7757194694071362E-2</v>
      </c>
      <c r="W21" s="62" t="s">
        <v>1028</v>
      </c>
      <c r="X21" s="60">
        <f t="shared" si="4"/>
        <v>4.3470187E-3</v>
      </c>
      <c r="Y21" s="61">
        <f t="shared" si="6"/>
        <v>4.3470187E-3</v>
      </c>
      <c r="Z21" s="61">
        <f>(((((1-H21)*H21)/H13)+(((1-J21)*J21)/J13))^0.5)*(TINV(0.05,H13+J13-1))</f>
        <v>2.5725409542479719E-2</v>
      </c>
      <c r="AA21" s="97" t="s">
        <v>1028</v>
      </c>
    </row>
    <row r="22" spans="1:27" x14ac:dyDescent="0.25">
      <c r="A22" s="23" t="s">
        <v>87</v>
      </c>
      <c r="B22" s="24" t="s">
        <v>34</v>
      </c>
      <c r="C22" s="39" t="s">
        <v>34</v>
      </c>
      <c r="D22" s="24" t="s">
        <v>34</v>
      </c>
      <c r="E22" s="39" t="s">
        <v>34</v>
      </c>
      <c r="F22" s="30">
        <v>5.2262222999999997E-3</v>
      </c>
      <c r="G22" s="28">
        <f t="shared" si="0"/>
        <v>1.184773006155833E-2</v>
      </c>
      <c r="H22" s="30">
        <v>2.32147815E-2</v>
      </c>
      <c r="I22" s="28">
        <f t="shared" si="1"/>
        <v>2.2584201170159933E-2</v>
      </c>
      <c r="J22" s="30">
        <v>1.36960321E-2</v>
      </c>
      <c r="K22" s="28">
        <f t="shared" si="2"/>
        <v>1.9563050403895128E-2</v>
      </c>
      <c r="L22" s="37" t="s">
        <v>34</v>
      </c>
      <c r="M22" s="61" t="s">
        <v>1028</v>
      </c>
      <c r="N22" s="61" t="s">
        <v>1028</v>
      </c>
      <c r="O22" s="37" t="s">
        <v>34</v>
      </c>
      <c r="P22" s="37" t="s">
        <v>34</v>
      </c>
      <c r="Q22" s="61" t="s">
        <v>1028</v>
      </c>
      <c r="R22" s="61" t="s">
        <v>1028</v>
      </c>
      <c r="S22" s="37" t="s">
        <v>34</v>
      </c>
      <c r="T22" s="60">
        <f t="shared" si="3"/>
        <v>8.4698098000000003E-3</v>
      </c>
      <c r="U22" s="61">
        <f t="shared" si="5"/>
        <v>8.4698098000000003E-3</v>
      </c>
      <c r="V22" s="61">
        <f>(((((1-F22)*F22)/F13)+(((1-J22)*J22)/J13))^0.5)*(TINV(0.05,F13+J13-1))</f>
        <v>2.2770732256813069E-2</v>
      </c>
      <c r="W22" s="62" t="s">
        <v>1028</v>
      </c>
      <c r="X22" s="60">
        <f t="shared" si="4"/>
        <v>-9.5187494000000001E-3</v>
      </c>
      <c r="Y22" s="61">
        <f t="shared" si="6"/>
        <v>9.5187494000000001E-3</v>
      </c>
      <c r="Z22" s="61">
        <f>(((((1-H22)*H22)/H13)+(((1-J22)*J22)/J13))^0.5)*(TINV(0.05,H13+J13-1))</f>
        <v>2.9763549000372629E-2</v>
      </c>
      <c r="AA22" s="97" t="s">
        <v>1028</v>
      </c>
    </row>
    <row r="23" spans="1:27" x14ac:dyDescent="0.25">
      <c r="A23" s="23" t="s">
        <v>177</v>
      </c>
      <c r="B23" s="24" t="s">
        <v>34</v>
      </c>
      <c r="C23" s="39" t="s">
        <v>34</v>
      </c>
      <c r="D23" s="24" t="s">
        <v>34</v>
      </c>
      <c r="E23" s="39" t="s">
        <v>34</v>
      </c>
      <c r="F23" s="30">
        <v>3.7991002999999998E-3</v>
      </c>
      <c r="G23" s="28">
        <f t="shared" si="0"/>
        <v>1.0108643753688033E-2</v>
      </c>
      <c r="H23" s="30">
        <v>0</v>
      </c>
      <c r="I23" s="28">
        <f t="shared" si="1"/>
        <v>0</v>
      </c>
      <c r="J23" s="30">
        <v>1.34030587E-2</v>
      </c>
      <c r="K23" s="28">
        <f t="shared" si="2"/>
        <v>1.9355555647596629E-2</v>
      </c>
      <c r="L23" s="37" t="s">
        <v>34</v>
      </c>
      <c r="M23" s="61" t="s">
        <v>1028</v>
      </c>
      <c r="N23" s="61" t="s">
        <v>1028</v>
      </c>
      <c r="O23" s="37" t="s">
        <v>34</v>
      </c>
      <c r="P23" s="37" t="s">
        <v>34</v>
      </c>
      <c r="Q23" s="61" t="s">
        <v>1028</v>
      </c>
      <c r="R23" s="61" t="s">
        <v>1028</v>
      </c>
      <c r="S23" s="37" t="s">
        <v>34</v>
      </c>
      <c r="T23" s="60">
        <f t="shared" si="3"/>
        <v>9.6039583999999994E-3</v>
      </c>
      <c r="U23" s="61">
        <f t="shared" si="5"/>
        <v>9.6039583999999994E-3</v>
      </c>
      <c r="V23" s="61">
        <f>(((((1-F23)*F23)/F13)+(((1-J23)*J23)/J13))^0.5)*(TINV(0.05,F13+J13-1))</f>
        <v>2.1740115326959648E-2</v>
      </c>
      <c r="W23" s="62" t="s">
        <v>1028</v>
      </c>
      <c r="X23" s="60">
        <f t="shared" si="4"/>
        <v>1.34030587E-2</v>
      </c>
      <c r="Y23" s="61">
        <f t="shared" si="6"/>
        <v>1.34030587E-2</v>
      </c>
      <c r="Z23" s="61">
        <f>(((((1-H23)*H23)/H13)+(((1-J23)*J23)/J13))^0.5)*(TINV(0.05,H13+J13-1))</f>
        <v>1.9261018584011389E-2</v>
      </c>
      <c r="AA23" s="97" t="s">
        <v>1028</v>
      </c>
    </row>
    <row r="24" spans="1:27" x14ac:dyDescent="0.25">
      <c r="A24" s="23" t="s">
        <v>164</v>
      </c>
      <c r="B24" s="24" t="s">
        <v>34</v>
      </c>
      <c r="C24" s="39" t="s">
        <v>34</v>
      </c>
      <c r="D24" s="24" t="s">
        <v>34</v>
      </c>
      <c r="E24" s="39" t="s">
        <v>34</v>
      </c>
      <c r="F24" s="30">
        <v>1.1302003200000001E-2</v>
      </c>
      <c r="G24" s="28">
        <f t="shared" si="0"/>
        <v>1.7369550795147473E-2</v>
      </c>
      <c r="H24" s="30">
        <v>4.0235660000000002E-4</v>
      </c>
      <c r="I24" s="28">
        <f t="shared" si="1"/>
        <v>3.0077453955068101E-3</v>
      </c>
      <c r="J24" s="30">
        <v>1.12104918E-2</v>
      </c>
      <c r="K24" s="28">
        <f t="shared" si="2"/>
        <v>1.7721401231964421E-2</v>
      </c>
      <c r="L24" s="37" t="s">
        <v>34</v>
      </c>
      <c r="M24" s="61" t="s">
        <v>1028</v>
      </c>
      <c r="N24" s="61" t="s">
        <v>1028</v>
      </c>
      <c r="O24" s="37" t="s">
        <v>34</v>
      </c>
      <c r="P24" s="37" t="s">
        <v>34</v>
      </c>
      <c r="Q24" s="61" t="s">
        <v>1028</v>
      </c>
      <c r="R24" s="61" t="s">
        <v>1028</v>
      </c>
      <c r="S24" s="37" t="s">
        <v>34</v>
      </c>
      <c r="T24" s="60">
        <f t="shared" si="3"/>
        <v>-9.1511400000000853E-5</v>
      </c>
      <c r="U24" s="61">
        <f t="shared" si="5"/>
        <v>9.1511400000000853E-5</v>
      </c>
      <c r="V24" s="61">
        <f>(((((1-F24)*F24)/F13)+(((1-J24)*J24)/J13))^0.5)*(TINV(0.05,F13+J13-1))</f>
        <v>2.4707551444210288E-2</v>
      </c>
      <c r="W24" s="62" t="s">
        <v>1028</v>
      </c>
      <c r="X24" s="60">
        <f t="shared" si="4"/>
        <v>1.0808135199999999E-2</v>
      </c>
      <c r="Y24" s="61">
        <f t="shared" si="6"/>
        <v>1.0808135199999999E-2</v>
      </c>
      <c r="Z24" s="61">
        <f>(((((1-H24)*H24)/H13)+(((1-J24)*J24)/J13))^0.5)*(TINV(0.05,H13+J13-1))</f>
        <v>1.7887936002591292E-2</v>
      </c>
      <c r="AA24" s="97" t="s">
        <v>1028</v>
      </c>
    </row>
    <row r="25" spans="1:27" x14ac:dyDescent="0.25">
      <c r="A25" s="23" t="s">
        <v>167</v>
      </c>
      <c r="B25" s="24" t="s">
        <v>34</v>
      </c>
      <c r="C25" s="39" t="s">
        <v>34</v>
      </c>
      <c r="D25" s="24" t="s">
        <v>34</v>
      </c>
      <c r="E25" s="39" t="s">
        <v>34</v>
      </c>
      <c r="F25" s="30">
        <v>4.5251985199999997E-2</v>
      </c>
      <c r="G25" s="28">
        <f t="shared" si="0"/>
        <v>3.4154052932981488E-2</v>
      </c>
      <c r="H25" s="30">
        <v>3.8135752500000002E-2</v>
      </c>
      <c r="I25" s="28">
        <f t="shared" si="1"/>
        <v>2.8724067945074466E-2</v>
      </c>
      <c r="J25" s="30">
        <v>8.2368005000000005E-3</v>
      </c>
      <c r="K25" s="28">
        <f t="shared" si="2"/>
        <v>1.5213077208821842E-2</v>
      </c>
      <c r="L25" s="37" t="s">
        <v>34</v>
      </c>
      <c r="M25" s="61" t="s">
        <v>1028</v>
      </c>
      <c r="N25" s="61" t="s">
        <v>1028</v>
      </c>
      <c r="O25" s="37" t="s">
        <v>34</v>
      </c>
      <c r="P25" s="37" t="s">
        <v>34</v>
      </c>
      <c r="Q25" s="61" t="s">
        <v>1028</v>
      </c>
      <c r="R25" s="61" t="s">
        <v>1028</v>
      </c>
      <c r="S25" s="37" t="s">
        <v>34</v>
      </c>
      <c r="T25" s="60">
        <f t="shared" si="3"/>
        <v>-3.7015184699999995E-2</v>
      </c>
      <c r="U25" s="61">
        <f t="shared" si="5"/>
        <v>3.7015184699999995E-2</v>
      </c>
      <c r="V25" s="61">
        <f>(((((1-F25)*F25)/F13)+(((1-J25)*J25)/J13))^0.5)*(TINV(0.05,F13+J13-1))</f>
        <v>3.7232881837909314E-2</v>
      </c>
      <c r="W25" s="62" t="s">
        <v>1028</v>
      </c>
      <c r="X25" s="60">
        <f t="shared" si="4"/>
        <v>-2.9898951999999999E-2</v>
      </c>
      <c r="Y25" s="61">
        <f t="shared" si="6"/>
        <v>2.9898951999999999E-2</v>
      </c>
      <c r="Z25" s="61">
        <f>(((((1-H25)*H25)/H13)+(((1-J25)*J25)/J13))^0.5)*(TINV(0.05,H13+J13-1))</f>
        <v>3.239045245868407E-2</v>
      </c>
      <c r="AA25" s="97" t="s">
        <v>1028</v>
      </c>
    </row>
    <row r="26" spans="1:27" x14ac:dyDescent="0.25">
      <c r="A26" s="23" t="s">
        <v>191</v>
      </c>
      <c r="B26" s="24" t="s">
        <v>34</v>
      </c>
      <c r="C26" s="39" t="s">
        <v>34</v>
      </c>
      <c r="D26" s="24" t="s">
        <v>34</v>
      </c>
      <c r="E26" s="39" t="s">
        <v>34</v>
      </c>
      <c r="F26" s="30">
        <v>5.8559314999999997E-3</v>
      </c>
      <c r="G26" s="28">
        <f t="shared" si="0"/>
        <v>1.2537233190190717E-2</v>
      </c>
      <c r="H26" s="30">
        <v>2.4158792999999998E-3</v>
      </c>
      <c r="I26" s="28">
        <f t="shared" si="1"/>
        <v>7.3626689587456872E-3</v>
      </c>
      <c r="J26" s="30">
        <v>6.4893318000000004E-3</v>
      </c>
      <c r="K26" s="28">
        <f t="shared" si="2"/>
        <v>1.3515124747487879E-2</v>
      </c>
      <c r="L26" s="37" t="s">
        <v>34</v>
      </c>
      <c r="M26" s="61" t="s">
        <v>1028</v>
      </c>
      <c r="N26" s="61" t="s">
        <v>1028</v>
      </c>
      <c r="O26" s="37" t="s">
        <v>34</v>
      </c>
      <c r="P26" s="37" t="s">
        <v>34</v>
      </c>
      <c r="Q26" s="61" t="s">
        <v>1028</v>
      </c>
      <c r="R26" s="61" t="s">
        <v>1028</v>
      </c>
      <c r="S26" s="37" t="s">
        <v>34</v>
      </c>
      <c r="T26" s="60">
        <f t="shared" si="3"/>
        <v>6.3340030000000064E-4</v>
      </c>
      <c r="U26" s="61">
        <f t="shared" si="5"/>
        <v>6.3340030000000064E-4</v>
      </c>
      <c r="V26" s="61">
        <f>(((((1-F26)*F26)/F13)+(((1-J26)*J26)/J13))^0.5)*(TINV(0.05,F13+J13-1))</f>
        <v>1.8355283555016956E-2</v>
      </c>
      <c r="W26" s="62" t="s">
        <v>1028</v>
      </c>
      <c r="X26" s="60">
        <f t="shared" si="4"/>
        <v>4.0734525000000006E-3</v>
      </c>
      <c r="Y26" s="61">
        <f t="shared" si="6"/>
        <v>4.0734525000000006E-3</v>
      </c>
      <c r="Z26" s="61">
        <f>(((((1-H26)*H26)/H13)+(((1-J26)*J26)/J13))^0.5)*(TINV(0.05,H13+J13-1))</f>
        <v>1.5321606048716414E-2</v>
      </c>
      <c r="AA26" s="97" t="s">
        <v>1028</v>
      </c>
    </row>
    <row r="27" spans="1:27" x14ac:dyDescent="0.25">
      <c r="A27" s="23" t="s">
        <v>174</v>
      </c>
      <c r="B27" s="24" t="s">
        <v>34</v>
      </c>
      <c r="C27" s="39" t="s">
        <v>34</v>
      </c>
      <c r="D27" s="24" t="s">
        <v>34</v>
      </c>
      <c r="E27" s="39" t="s">
        <v>34</v>
      </c>
      <c r="F27" s="30">
        <v>4.8969651999999997E-3</v>
      </c>
      <c r="G27" s="28">
        <f t="shared" si="0"/>
        <v>1.1470347656101033E-2</v>
      </c>
      <c r="H27" s="30">
        <v>1.12006945E-2</v>
      </c>
      <c r="I27" s="28">
        <f t="shared" si="1"/>
        <v>1.5783359417718343E-2</v>
      </c>
      <c r="J27" s="30">
        <v>4.9848067999999999E-3</v>
      </c>
      <c r="K27" s="28">
        <f t="shared" si="2"/>
        <v>1.1854215621909093E-2</v>
      </c>
      <c r="L27" s="37" t="s">
        <v>34</v>
      </c>
      <c r="M27" s="61" t="s">
        <v>1028</v>
      </c>
      <c r="N27" s="61" t="s">
        <v>1028</v>
      </c>
      <c r="O27" s="37" t="s">
        <v>34</v>
      </c>
      <c r="P27" s="37" t="s">
        <v>34</v>
      </c>
      <c r="Q27" s="61" t="s">
        <v>1028</v>
      </c>
      <c r="R27" s="61" t="s">
        <v>1028</v>
      </c>
      <c r="S27" s="37" t="s">
        <v>34</v>
      </c>
      <c r="T27" s="60">
        <f t="shared" si="3"/>
        <v>8.7841600000000165E-5</v>
      </c>
      <c r="U27" s="61">
        <f t="shared" si="5"/>
        <v>8.7841600000000165E-5</v>
      </c>
      <c r="V27" s="61">
        <f>(((((1-F27)*F27)/F13)+(((1-J27)*J27)/J13))^0.5)*(TINV(0.05,F13+J13-1))</f>
        <v>1.6424192512797225E-2</v>
      </c>
      <c r="W27" s="62" t="s">
        <v>1028</v>
      </c>
      <c r="X27" s="60">
        <f t="shared" si="4"/>
        <v>-6.2158877000000005E-3</v>
      </c>
      <c r="Y27" s="61">
        <f t="shared" si="6"/>
        <v>6.2158877000000005E-3</v>
      </c>
      <c r="Z27" s="61">
        <f>(((((1-H27)*H27)/H13)+(((1-J27)*J27)/J13))^0.5)*(TINV(0.05,H13+J13-1))</f>
        <v>1.9665292272487932E-2</v>
      </c>
      <c r="AA27" s="97" t="s">
        <v>1028</v>
      </c>
    </row>
    <row r="28" spans="1:27" x14ac:dyDescent="0.25">
      <c r="A28" s="23" t="s">
        <v>173</v>
      </c>
      <c r="B28" s="24" t="s">
        <v>34</v>
      </c>
      <c r="C28" s="39" t="s">
        <v>34</v>
      </c>
      <c r="D28" s="24" t="s">
        <v>34</v>
      </c>
      <c r="E28" s="39" t="s">
        <v>34</v>
      </c>
      <c r="F28" s="30">
        <v>2.86257018E-2</v>
      </c>
      <c r="G28" s="28">
        <f t="shared" si="0"/>
        <v>2.7399991144798817E-2</v>
      </c>
      <c r="H28" s="30">
        <v>4.2135285999999996E-3</v>
      </c>
      <c r="I28" s="28">
        <f t="shared" si="1"/>
        <v>9.7146907002087484E-3</v>
      </c>
      <c r="J28" s="30">
        <v>4.1304044999999996E-3</v>
      </c>
      <c r="K28" s="28">
        <f t="shared" si="2"/>
        <v>1.0795215847923884E-2</v>
      </c>
      <c r="L28" s="37" t="s">
        <v>34</v>
      </c>
      <c r="M28" s="61" t="s">
        <v>1028</v>
      </c>
      <c r="N28" s="61" t="s">
        <v>1028</v>
      </c>
      <c r="O28" s="37" t="s">
        <v>34</v>
      </c>
      <c r="P28" s="37" t="s">
        <v>34</v>
      </c>
      <c r="Q28" s="61" t="s">
        <v>1028</v>
      </c>
      <c r="R28" s="61" t="s">
        <v>1028</v>
      </c>
      <c r="S28" s="37" t="s">
        <v>34</v>
      </c>
      <c r="T28" s="60">
        <f t="shared" si="3"/>
        <v>-2.44952973E-2</v>
      </c>
      <c r="U28" s="61">
        <f t="shared" si="5"/>
        <v>2.44952973E-2</v>
      </c>
      <c r="V28" s="61">
        <f>(((((1-F28)*F28)/F13)+(((1-J28)*J28)/J13))^0.5)*(TINV(0.05,F13+J13-1))</f>
        <v>2.9327264503333807E-2</v>
      </c>
      <c r="W28" s="62" t="s">
        <v>1028</v>
      </c>
      <c r="X28" s="60">
        <f t="shared" si="4"/>
        <v>-8.3124099999999992E-5</v>
      </c>
      <c r="Y28" s="61">
        <f t="shared" si="6"/>
        <v>8.3124099999999992E-5</v>
      </c>
      <c r="Z28" s="61">
        <f>(((((1-H28)*H28)/H13)+(((1-J28)*J28)/J13))^0.5)*(TINV(0.05,H13+J13-1))</f>
        <v>1.4463451733572739E-2</v>
      </c>
      <c r="AA28" s="97" t="s">
        <v>1028</v>
      </c>
    </row>
    <row r="29" spans="1:27" x14ac:dyDescent="0.25">
      <c r="A29" s="23" t="s">
        <v>180</v>
      </c>
      <c r="B29" s="24" t="s">
        <v>34</v>
      </c>
      <c r="C29" s="39" t="s">
        <v>34</v>
      </c>
      <c r="D29" s="24" t="s">
        <v>34</v>
      </c>
      <c r="E29" s="39" t="s">
        <v>34</v>
      </c>
      <c r="F29" s="30">
        <v>1.2769668099999999E-2</v>
      </c>
      <c r="G29" s="28">
        <f t="shared" si="0"/>
        <v>1.8449223702715435E-2</v>
      </c>
      <c r="H29" s="30">
        <v>1.6921579799999999E-2</v>
      </c>
      <c r="I29" s="28">
        <f t="shared" si="1"/>
        <v>1.9343605597481359E-2</v>
      </c>
      <c r="J29" s="30">
        <v>3.0083559000000002E-3</v>
      </c>
      <c r="K29" s="28">
        <f t="shared" si="2"/>
        <v>9.2181584136810744E-3</v>
      </c>
      <c r="L29" s="37" t="s">
        <v>34</v>
      </c>
      <c r="M29" s="61" t="s">
        <v>1028</v>
      </c>
      <c r="N29" s="61" t="s">
        <v>1028</v>
      </c>
      <c r="O29" s="37" t="s">
        <v>34</v>
      </c>
      <c r="P29" s="37" t="s">
        <v>34</v>
      </c>
      <c r="Q29" s="61" t="s">
        <v>1028</v>
      </c>
      <c r="R29" s="61" t="s">
        <v>1028</v>
      </c>
      <c r="S29" s="37" t="s">
        <v>34</v>
      </c>
      <c r="T29" s="60">
        <f t="shared" si="3"/>
        <v>-9.7613121999999986E-3</v>
      </c>
      <c r="U29" s="61">
        <f t="shared" si="5"/>
        <v>9.7613121999999986E-3</v>
      </c>
      <c r="V29" s="61">
        <f>(((((1-F29)*F29)/F13)+(((1-J29)*J29)/J13))^0.5)*(TINV(0.05,F13+J13-1))</f>
        <v>2.0537601371162915E-2</v>
      </c>
      <c r="W29" s="62" t="s">
        <v>1028</v>
      </c>
      <c r="X29" s="60">
        <f t="shared" si="4"/>
        <v>-1.3913223899999999E-2</v>
      </c>
      <c r="Y29" s="61">
        <f t="shared" si="6"/>
        <v>1.3913223899999999E-2</v>
      </c>
      <c r="Z29" s="61">
        <f>(((((1-H29)*H29)/H13)+(((1-J29)*J29)/J13))^0.5)*(TINV(0.05,H13+J13-1))</f>
        <v>2.1354218565730942E-2</v>
      </c>
      <c r="AA29" s="97" t="s">
        <v>1028</v>
      </c>
    </row>
    <row r="30" spans="1:27" x14ac:dyDescent="0.25">
      <c r="A30" s="23" t="s">
        <v>183</v>
      </c>
      <c r="B30" s="24" t="s">
        <v>34</v>
      </c>
      <c r="C30" s="39" t="s">
        <v>34</v>
      </c>
      <c r="D30" s="24" t="s">
        <v>34</v>
      </c>
      <c r="E30" s="39" t="s">
        <v>34</v>
      </c>
      <c r="F30" s="30">
        <v>2.4176498999999999E-3</v>
      </c>
      <c r="G30" s="28">
        <f t="shared" si="0"/>
        <v>8.069565122169808E-3</v>
      </c>
      <c r="H30" s="30">
        <v>7.0188100000000001E-4</v>
      </c>
      <c r="I30" s="28">
        <f t="shared" si="1"/>
        <v>3.9719353597534209E-3</v>
      </c>
      <c r="J30" s="30">
        <v>2.1355178999999998E-3</v>
      </c>
      <c r="K30" s="28">
        <f t="shared" si="2"/>
        <v>7.7700030895446089E-3</v>
      </c>
      <c r="L30" s="37" t="s">
        <v>34</v>
      </c>
      <c r="M30" s="61" t="s">
        <v>1028</v>
      </c>
      <c r="N30" s="61" t="s">
        <v>1028</v>
      </c>
      <c r="O30" s="37" t="s">
        <v>34</v>
      </c>
      <c r="P30" s="37" t="s">
        <v>34</v>
      </c>
      <c r="Q30" s="61" t="s">
        <v>1028</v>
      </c>
      <c r="R30" s="61" t="s">
        <v>1028</v>
      </c>
      <c r="S30" s="37" t="s">
        <v>34</v>
      </c>
      <c r="T30" s="60">
        <f t="shared" si="3"/>
        <v>-2.8213200000000004E-4</v>
      </c>
      <c r="U30" s="61">
        <f t="shared" si="5"/>
        <v>2.8213200000000004E-4</v>
      </c>
      <c r="V30" s="61">
        <f>(((((1-F30)*F30)/F13)+(((1-J30)*J30)/J13))^0.5)*(TINV(0.05,F13+J13-1))</f>
        <v>1.1154198001552706E-2</v>
      </c>
      <c r="W30" s="62" t="s">
        <v>1028</v>
      </c>
      <c r="X30" s="60">
        <f t="shared" si="4"/>
        <v>1.4336368999999997E-3</v>
      </c>
      <c r="Y30" s="61">
        <f t="shared" si="6"/>
        <v>1.4336368999999997E-3</v>
      </c>
      <c r="Z30" s="61">
        <f>(((((1-H30)*H30)/H13)+(((1-J30)*J30)/J13))^0.5)*(TINV(0.05,H13+J13-1))</f>
        <v>8.686952240553306E-3</v>
      </c>
      <c r="AA30" s="97" t="s">
        <v>1028</v>
      </c>
    </row>
    <row r="31" spans="1:27" x14ac:dyDescent="0.25">
      <c r="A31" s="23" t="s">
        <v>162</v>
      </c>
      <c r="B31" s="24" t="s">
        <v>34</v>
      </c>
      <c r="C31" s="39" t="s">
        <v>34</v>
      </c>
      <c r="D31" s="24" t="s">
        <v>34</v>
      </c>
      <c r="E31" s="39" t="s">
        <v>34</v>
      </c>
      <c r="F31" s="30">
        <v>4.2745374000000003E-3</v>
      </c>
      <c r="G31" s="28">
        <f t="shared" si="0"/>
        <v>1.0719966152303776E-2</v>
      </c>
      <c r="H31" s="30">
        <v>1.6891266E-3</v>
      </c>
      <c r="I31" s="28">
        <f t="shared" si="1"/>
        <v>6.1586694522303299E-3</v>
      </c>
      <c r="J31" s="30">
        <v>1.5761718E-3</v>
      </c>
      <c r="K31" s="28">
        <f t="shared" si="2"/>
        <v>6.6771794221875645E-3</v>
      </c>
      <c r="L31" s="37" t="s">
        <v>34</v>
      </c>
      <c r="M31" s="61" t="s">
        <v>1028</v>
      </c>
      <c r="N31" s="61" t="s">
        <v>1028</v>
      </c>
      <c r="O31" s="37" t="s">
        <v>34</v>
      </c>
      <c r="P31" s="37" t="s">
        <v>34</v>
      </c>
      <c r="Q31" s="61" t="s">
        <v>1028</v>
      </c>
      <c r="R31" s="61" t="s">
        <v>1028</v>
      </c>
      <c r="S31" s="37" t="s">
        <v>34</v>
      </c>
      <c r="T31" s="60">
        <f t="shared" si="3"/>
        <v>-2.6983656000000005E-3</v>
      </c>
      <c r="U31" s="61">
        <f t="shared" si="5"/>
        <v>2.6983656000000005E-3</v>
      </c>
      <c r="V31" s="61">
        <f>(((((1-F31)*F31)/F13)+(((1-J31)*J31)/J13))^0.5)*(TINV(0.05,F13+J13-1))</f>
        <v>1.2576164805110066E-2</v>
      </c>
      <c r="W31" s="62" t="s">
        <v>1028</v>
      </c>
      <c r="X31" s="60">
        <f t="shared" si="4"/>
        <v>-1.1295480000000002E-4</v>
      </c>
      <c r="Y31" s="61">
        <f t="shared" si="6"/>
        <v>1.1295480000000002E-4</v>
      </c>
      <c r="Z31" s="61">
        <f>(((((1-H31)*H31)/H13)+(((1-J31)*J31)/J13))^0.5)*(TINV(0.05,H13+J13-1))</f>
        <v>9.0467905714864631E-3</v>
      </c>
      <c r="AA31" s="97" t="s">
        <v>1028</v>
      </c>
    </row>
    <row r="32" spans="1:27" x14ac:dyDescent="0.25">
      <c r="A32" s="23" t="s">
        <v>185</v>
      </c>
      <c r="B32" s="24" t="s">
        <v>34</v>
      </c>
      <c r="C32" s="39" t="s">
        <v>34</v>
      </c>
      <c r="D32" s="24" t="s">
        <v>34</v>
      </c>
      <c r="E32" s="39" t="s">
        <v>34</v>
      </c>
      <c r="F32" s="30">
        <v>3.3115763300000003E-2</v>
      </c>
      <c r="G32" s="28">
        <f t="shared" si="0"/>
        <v>2.9402460267878787E-2</v>
      </c>
      <c r="H32" s="30">
        <v>1.85143093E-2</v>
      </c>
      <c r="I32" s="28">
        <f t="shared" si="1"/>
        <v>2.0217089679827369E-2</v>
      </c>
      <c r="J32" s="30">
        <v>9.1819470000000002E-4</v>
      </c>
      <c r="K32" s="28">
        <f t="shared" si="2"/>
        <v>5.0980221361982469E-3</v>
      </c>
      <c r="L32" s="37" t="s">
        <v>34</v>
      </c>
      <c r="M32" s="61" t="s">
        <v>1028</v>
      </c>
      <c r="N32" s="61" t="s">
        <v>1028</v>
      </c>
      <c r="O32" s="37" t="s">
        <v>34</v>
      </c>
      <c r="P32" s="37" t="s">
        <v>34</v>
      </c>
      <c r="Q32" s="61" t="s">
        <v>1028</v>
      </c>
      <c r="R32" s="61" t="s">
        <v>1028</v>
      </c>
      <c r="S32" s="37" t="s">
        <v>34</v>
      </c>
      <c r="T32" s="60">
        <f t="shared" si="3"/>
        <v>-3.2197568600000004E-2</v>
      </c>
      <c r="U32" s="61">
        <f t="shared" si="5"/>
        <v>3.2197568600000004E-2</v>
      </c>
      <c r="V32" s="61">
        <f>(((((1-F32)*F32)/F13)+(((1-J32)*J32)/J13))^0.5)*(TINV(0.05,F13+J13-1))</f>
        <v>2.9718048163879466E-2</v>
      </c>
      <c r="W32" s="62" t="str">
        <f t="shared" ref="W32:W33" si="7">IF(U32&gt;V32,"*"," ")</f>
        <v>*</v>
      </c>
      <c r="X32" s="60">
        <f t="shared" si="4"/>
        <v>-1.7596114600000001E-2</v>
      </c>
      <c r="Y32" s="61">
        <f t="shared" si="6"/>
        <v>1.7596114600000001E-2</v>
      </c>
      <c r="Z32" s="61">
        <f>(((((1-H32)*H32)/H13)+(((1-J32)*J32)/J13))^0.5)*(TINV(0.05,H13+J13-1))</f>
        <v>2.0783029331470065E-2</v>
      </c>
      <c r="AA32" s="97" t="s">
        <v>1028</v>
      </c>
    </row>
    <row r="33" spans="1:27" x14ac:dyDescent="0.25">
      <c r="A33" s="23" t="s">
        <v>181</v>
      </c>
      <c r="B33" s="24" t="s">
        <v>34</v>
      </c>
      <c r="C33" s="39" t="s">
        <v>34</v>
      </c>
      <c r="D33" s="24" t="s">
        <v>34</v>
      </c>
      <c r="E33" s="39" t="s">
        <v>34</v>
      </c>
      <c r="F33" s="30">
        <v>4.1692998500000002E-2</v>
      </c>
      <c r="G33" s="28">
        <f t="shared" si="0"/>
        <v>3.2844521757301681E-2</v>
      </c>
      <c r="H33" s="30">
        <v>1.77266695E-2</v>
      </c>
      <c r="I33" s="28">
        <f t="shared" si="1"/>
        <v>1.9790312146148882E-2</v>
      </c>
      <c r="J33" s="30">
        <v>5.8089440000000001E-4</v>
      </c>
      <c r="K33" s="28">
        <f t="shared" si="2"/>
        <v>4.0556103222888287E-3</v>
      </c>
      <c r="L33" s="37" t="s">
        <v>34</v>
      </c>
      <c r="M33" s="61" t="s">
        <v>1028</v>
      </c>
      <c r="N33" s="61" t="s">
        <v>1028</v>
      </c>
      <c r="O33" s="37" t="s">
        <v>34</v>
      </c>
      <c r="P33" s="37" t="s">
        <v>34</v>
      </c>
      <c r="Q33" s="61" t="s">
        <v>1028</v>
      </c>
      <c r="R33" s="61" t="s">
        <v>1028</v>
      </c>
      <c r="S33" s="37" t="s">
        <v>34</v>
      </c>
      <c r="T33" s="60">
        <f t="shared" si="3"/>
        <v>-4.1112104100000005E-2</v>
      </c>
      <c r="U33" s="61">
        <f t="shared" si="5"/>
        <v>4.1112104100000005E-2</v>
      </c>
      <c r="V33" s="61">
        <f>(((((1-F33)*F33)/F13)+(((1-J33)*J33)/J13))^0.5)*(TINV(0.05,F13+J13-1))</f>
        <v>3.2957612581545968E-2</v>
      </c>
      <c r="W33" s="62" t="str">
        <f t="shared" si="7"/>
        <v>*</v>
      </c>
      <c r="X33" s="60">
        <f t="shared" si="4"/>
        <v>-1.71457751E-2</v>
      </c>
      <c r="Y33" s="61">
        <f t="shared" si="6"/>
        <v>1.71457751E-2</v>
      </c>
      <c r="Z33" s="61">
        <f>(((((1-H33)*H33)/H13)+(((1-J33)*J33)/J13))^0.5)*(TINV(0.05,H13+J13-1))</f>
        <v>2.0137452350100983E-2</v>
      </c>
      <c r="AA33" s="97" t="s">
        <v>1028</v>
      </c>
    </row>
    <row r="34" spans="1:27" x14ac:dyDescent="0.25">
      <c r="A34" s="23" t="s">
        <v>168</v>
      </c>
      <c r="B34" s="24" t="s">
        <v>34</v>
      </c>
      <c r="C34" s="39" t="s">
        <v>34</v>
      </c>
      <c r="D34" s="24" t="s">
        <v>34</v>
      </c>
      <c r="E34" s="39" t="s">
        <v>34</v>
      </c>
      <c r="F34" s="30">
        <v>4.0939580000000001E-4</v>
      </c>
      <c r="G34" s="28">
        <f t="shared" si="0"/>
        <v>3.3240061683818931E-3</v>
      </c>
      <c r="H34" s="30">
        <v>1.0503076000000001E-3</v>
      </c>
      <c r="I34" s="28">
        <f t="shared" si="1"/>
        <v>4.8579490629219258E-3</v>
      </c>
      <c r="J34" s="30">
        <v>5.6816720000000002E-4</v>
      </c>
      <c r="K34" s="28">
        <f t="shared" si="2"/>
        <v>4.0109612787493929E-3</v>
      </c>
      <c r="L34" s="37" t="s">
        <v>34</v>
      </c>
      <c r="M34" s="61" t="s">
        <v>1028</v>
      </c>
      <c r="N34" s="61" t="s">
        <v>1028</v>
      </c>
      <c r="O34" s="37" t="s">
        <v>34</v>
      </c>
      <c r="P34" s="37" t="s">
        <v>34</v>
      </c>
      <c r="Q34" s="61" t="s">
        <v>1028</v>
      </c>
      <c r="R34" s="61" t="s">
        <v>1028</v>
      </c>
      <c r="S34" s="37" t="s">
        <v>34</v>
      </c>
      <c r="T34" s="60">
        <f t="shared" si="3"/>
        <v>1.5877140000000002E-4</v>
      </c>
      <c r="U34" s="61">
        <f t="shared" si="5"/>
        <v>1.5877140000000002E-4</v>
      </c>
      <c r="V34" s="61">
        <f>(((((1-F34)*F34)/F13)+(((1-J34)*J34)/J13))^0.5)*(TINV(0.05,F13+J13-1))</f>
        <v>5.1867343783532447E-3</v>
      </c>
      <c r="W34" s="62" t="s">
        <v>1028</v>
      </c>
      <c r="X34" s="60">
        <f t="shared" si="4"/>
        <v>-4.8214040000000007E-4</v>
      </c>
      <c r="Y34" s="61">
        <f t="shared" si="6"/>
        <v>4.8214040000000007E-4</v>
      </c>
      <c r="Z34" s="61">
        <f>(((((1-H34)*H34)/H13)+(((1-J34)*J34)/J13))^0.5)*(TINV(0.05,H13+J13-1))</f>
        <v>6.2757038426234923E-3</v>
      </c>
      <c r="AA34" s="97" t="s">
        <v>1028</v>
      </c>
    </row>
    <row r="35" spans="1:27" x14ac:dyDescent="0.25">
      <c r="A35" s="23" t="s">
        <v>189</v>
      </c>
      <c r="B35" s="24" t="s">
        <v>34</v>
      </c>
      <c r="C35" s="39" t="s">
        <v>34</v>
      </c>
      <c r="D35" s="24" t="s">
        <v>34</v>
      </c>
      <c r="E35" s="39" t="s">
        <v>34</v>
      </c>
      <c r="F35" s="30">
        <v>1.16260423E-2</v>
      </c>
      <c r="G35" s="28">
        <f t="shared" si="0"/>
        <v>1.7613904739380144E-2</v>
      </c>
      <c r="H35" s="30">
        <v>7.2185703000000002E-3</v>
      </c>
      <c r="I35" s="28">
        <f t="shared" si="1"/>
        <v>1.2696245503567426E-2</v>
      </c>
      <c r="J35" s="30">
        <v>5.071597E-4</v>
      </c>
      <c r="K35" s="28">
        <f t="shared" si="2"/>
        <v>3.7896230475581109E-3</v>
      </c>
      <c r="L35" s="37" t="s">
        <v>34</v>
      </c>
      <c r="M35" s="61" t="s">
        <v>1028</v>
      </c>
      <c r="N35" s="61" t="s">
        <v>1028</v>
      </c>
      <c r="O35" s="37" t="s">
        <v>34</v>
      </c>
      <c r="P35" s="37" t="s">
        <v>34</v>
      </c>
      <c r="Q35" s="61" t="s">
        <v>1028</v>
      </c>
      <c r="R35" s="61" t="s">
        <v>1028</v>
      </c>
      <c r="S35" s="37" t="s">
        <v>34</v>
      </c>
      <c r="T35" s="60">
        <f t="shared" si="3"/>
        <v>-1.1118882599999999E-2</v>
      </c>
      <c r="U35" s="61">
        <f t="shared" si="5"/>
        <v>1.1118882599999999E-2</v>
      </c>
      <c r="V35" s="61">
        <f>(((((1-F35)*F35)/F13)+(((1-J35)*J35)/J13))^0.5)*(TINV(0.05,F13+J13-1))</f>
        <v>1.7942534546194117E-2</v>
      </c>
      <c r="W35" s="62" t="s">
        <v>1028</v>
      </c>
      <c r="X35" s="60">
        <f t="shared" si="4"/>
        <v>-6.7114106000000003E-3</v>
      </c>
      <c r="Y35" s="61">
        <f t="shared" si="6"/>
        <v>6.7114106000000003E-3</v>
      </c>
      <c r="Z35" s="61">
        <f>(((((1-H35)*H35)/H13)+(((1-J35)*J35)/J13))^0.5)*(TINV(0.05,H13+J13-1))</f>
        <v>1.3206702711607708E-2</v>
      </c>
      <c r="AA35" s="97" t="s">
        <v>1028</v>
      </c>
    </row>
    <row r="36" spans="1:27" x14ac:dyDescent="0.25">
      <c r="A36" s="23" t="s">
        <v>186</v>
      </c>
      <c r="B36" s="24" t="s">
        <v>34</v>
      </c>
      <c r="C36" s="39" t="s">
        <v>34</v>
      </c>
      <c r="D36" s="24" t="s">
        <v>34</v>
      </c>
      <c r="E36" s="39" t="s">
        <v>34</v>
      </c>
      <c r="F36" s="30">
        <v>0</v>
      </c>
      <c r="G36" s="28">
        <f t="shared" si="0"/>
        <v>0</v>
      </c>
      <c r="H36" s="30">
        <v>8.8187813999999996E-3</v>
      </c>
      <c r="I36" s="28">
        <f t="shared" si="1"/>
        <v>1.402179827548395E-2</v>
      </c>
      <c r="J36" s="30">
        <v>4.3240280000000003E-4</v>
      </c>
      <c r="K36" s="28">
        <f t="shared" si="2"/>
        <v>3.4993238319787324E-3</v>
      </c>
      <c r="L36" s="37" t="s">
        <v>34</v>
      </c>
      <c r="M36" s="61" t="s">
        <v>1028</v>
      </c>
      <c r="N36" s="61" t="s">
        <v>1028</v>
      </c>
      <c r="O36" s="37" t="s">
        <v>34</v>
      </c>
      <c r="P36" s="37" t="s">
        <v>34</v>
      </c>
      <c r="Q36" s="61" t="s">
        <v>1028</v>
      </c>
      <c r="R36" s="61" t="s">
        <v>1028</v>
      </c>
      <c r="S36" s="37" t="s">
        <v>34</v>
      </c>
      <c r="T36" s="60">
        <f t="shared" si="3"/>
        <v>4.3240280000000003E-4</v>
      </c>
      <c r="U36" s="61">
        <f t="shared" si="5"/>
        <v>4.3240280000000003E-4</v>
      </c>
      <c r="V36" s="61">
        <f>(((((1-F36)*F36)/F13)+(((1-J36)*J36)/J13))^0.5)*(TINV(0.05,F13+J13-1))</f>
        <v>3.4836413213327122E-3</v>
      </c>
      <c r="W36" s="62" t="s">
        <v>1028</v>
      </c>
      <c r="X36" s="60">
        <f t="shared" si="4"/>
        <v>-8.3863785999999992E-3</v>
      </c>
      <c r="Y36" s="61">
        <f t="shared" si="6"/>
        <v>8.3863785999999992E-3</v>
      </c>
      <c r="Z36" s="61">
        <f>(((((1-H36)*H36)/H13)+(((1-J36)*J36)/J13))^0.5)*(TINV(0.05,H13+J13-1))</f>
        <v>1.4405496765249812E-2</v>
      </c>
      <c r="AA36" s="97" t="s">
        <v>1028</v>
      </c>
    </row>
    <row r="37" spans="1:27" x14ac:dyDescent="0.25">
      <c r="A37" s="23" t="s">
        <v>166</v>
      </c>
      <c r="B37" s="24" t="s">
        <v>34</v>
      </c>
      <c r="C37" s="39" t="s">
        <v>34</v>
      </c>
      <c r="D37" s="24" t="s">
        <v>34</v>
      </c>
      <c r="E37" s="39" t="s">
        <v>34</v>
      </c>
      <c r="F37" s="30">
        <v>9.2472466E-3</v>
      </c>
      <c r="G37" s="28">
        <f t="shared" si="0"/>
        <v>1.5727797562146165E-2</v>
      </c>
      <c r="H37" s="30">
        <v>6.3884867999999999E-3</v>
      </c>
      <c r="I37" s="28">
        <f t="shared" si="1"/>
        <v>1.1948962618563279E-2</v>
      </c>
      <c r="J37" s="30">
        <v>3.084087E-4</v>
      </c>
      <c r="K37" s="28">
        <f t="shared" si="2"/>
        <v>2.9554943337145811E-3</v>
      </c>
      <c r="L37" s="37" t="s">
        <v>34</v>
      </c>
      <c r="M37" s="61" t="s">
        <v>1028</v>
      </c>
      <c r="N37" s="61" t="s">
        <v>1028</v>
      </c>
      <c r="O37" s="37" t="s">
        <v>34</v>
      </c>
      <c r="P37" s="37" t="s">
        <v>34</v>
      </c>
      <c r="Q37" s="61" t="s">
        <v>1028</v>
      </c>
      <c r="R37" s="61" t="s">
        <v>1028</v>
      </c>
      <c r="S37" s="37" t="s">
        <v>34</v>
      </c>
      <c r="T37" s="60">
        <f t="shared" si="3"/>
        <v>-8.9388378999999997E-3</v>
      </c>
      <c r="U37" s="61">
        <f t="shared" si="5"/>
        <v>8.9388378999999997E-3</v>
      </c>
      <c r="V37" s="61">
        <f>(((((1-F37)*F37)/F13)+(((1-J37)*J37)/J13))^0.5)*(TINV(0.05,F13+J13-1))</f>
        <v>1.5937032010644014E-2</v>
      </c>
      <c r="W37" s="62" t="s">
        <v>1028</v>
      </c>
      <c r="X37" s="60">
        <f t="shared" si="4"/>
        <v>-6.0800780999999996E-3</v>
      </c>
      <c r="Y37" s="61">
        <f t="shared" si="6"/>
        <v>6.0800780999999996E-3</v>
      </c>
      <c r="Z37" s="61">
        <f>(((((1-H37)*H37)/H13)+(((1-J37)*J37)/J13))^0.5)*(TINV(0.05,H13+J13-1))</f>
        <v>1.226958504962501E-2</v>
      </c>
      <c r="AA37" s="97" t="s">
        <v>1028</v>
      </c>
    </row>
    <row r="38" spans="1:27" x14ac:dyDescent="0.25">
      <c r="A38" s="23" t="s">
        <v>175</v>
      </c>
      <c r="B38" s="24" t="s">
        <v>34</v>
      </c>
      <c r="C38" s="39" t="s">
        <v>34</v>
      </c>
      <c r="D38" s="24" t="s">
        <v>34</v>
      </c>
      <c r="E38" s="39" t="s">
        <v>34</v>
      </c>
      <c r="F38" s="30">
        <v>0</v>
      </c>
      <c r="G38" s="28">
        <f t="shared" si="0"/>
        <v>0</v>
      </c>
      <c r="H38" s="30">
        <v>3.7601734E-3</v>
      </c>
      <c r="I38" s="28">
        <f t="shared" si="1"/>
        <v>9.1792834373617647E-3</v>
      </c>
      <c r="J38" s="30">
        <v>1.7099690000000001E-4</v>
      </c>
      <c r="K38" s="28">
        <f t="shared" si="2"/>
        <v>2.2008517281289614E-3</v>
      </c>
      <c r="L38" s="37" t="s">
        <v>34</v>
      </c>
      <c r="M38" s="61" t="s">
        <v>1028</v>
      </c>
      <c r="N38" s="61" t="s">
        <v>1028</v>
      </c>
      <c r="O38" s="37" t="s">
        <v>34</v>
      </c>
      <c r="P38" s="37" t="s">
        <v>34</v>
      </c>
      <c r="Q38" s="61" t="s">
        <v>1028</v>
      </c>
      <c r="R38" s="61" t="s">
        <v>1028</v>
      </c>
      <c r="S38" s="37" t="s">
        <v>34</v>
      </c>
      <c r="T38" s="60">
        <f t="shared" si="3"/>
        <v>1.7099690000000001E-4</v>
      </c>
      <c r="U38" s="61">
        <f t="shared" si="5"/>
        <v>1.7099690000000001E-4</v>
      </c>
      <c r="V38" s="61">
        <f>(((((1-F38)*F38)/F13)+(((1-J38)*J38)/J13))^0.5)*(TINV(0.05,F13+J13-1))</f>
        <v>2.1909884281561846E-3</v>
      </c>
      <c r="W38" s="62" t="s">
        <v>1028</v>
      </c>
      <c r="X38" s="60">
        <f t="shared" si="4"/>
        <v>-3.5891765000000001E-3</v>
      </c>
      <c r="Y38" s="61">
        <f t="shared" si="6"/>
        <v>3.5891765000000001E-3</v>
      </c>
      <c r="Z38" s="61">
        <f>(((((1-H38)*H38)/H13)+(((1-J38)*J38)/J13))^0.5)*(TINV(0.05,H13+J13-1))</f>
        <v>9.4092307342502849E-3</v>
      </c>
      <c r="AA38" s="97" t="s">
        <v>1028</v>
      </c>
    </row>
    <row r="39" spans="1:27" x14ac:dyDescent="0.25">
      <c r="A39" s="23" t="s">
        <v>179</v>
      </c>
      <c r="B39" s="24" t="s">
        <v>34</v>
      </c>
      <c r="C39" s="39" t="s">
        <v>34</v>
      </c>
      <c r="D39" s="24" t="s">
        <v>34</v>
      </c>
      <c r="E39" s="39" t="s">
        <v>34</v>
      </c>
      <c r="F39" s="30">
        <v>4.8311748999999996E-3</v>
      </c>
      <c r="G39" s="28">
        <f t="shared" si="0"/>
        <v>1.1393412161607856E-2</v>
      </c>
      <c r="H39" s="30">
        <v>5.7026363999999998E-3</v>
      </c>
      <c r="I39" s="28">
        <f t="shared" si="1"/>
        <v>1.1293248351603585E-2</v>
      </c>
      <c r="J39" s="30">
        <v>1.018011E-4</v>
      </c>
      <c r="K39" s="28">
        <f t="shared" si="2"/>
        <v>1.69819645342404E-3</v>
      </c>
      <c r="L39" s="37" t="s">
        <v>34</v>
      </c>
      <c r="M39" s="61" t="s">
        <v>1028</v>
      </c>
      <c r="N39" s="61" t="s">
        <v>1028</v>
      </c>
      <c r="O39" s="37" t="s">
        <v>34</v>
      </c>
      <c r="P39" s="37" t="s">
        <v>34</v>
      </c>
      <c r="Q39" s="61" t="s">
        <v>1028</v>
      </c>
      <c r="R39" s="61" t="s">
        <v>1028</v>
      </c>
      <c r="S39" s="37" t="s">
        <v>34</v>
      </c>
      <c r="T39" s="60">
        <f t="shared" si="3"/>
        <v>-4.7293737999999997E-3</v>
      </c>
      <c r="U39" s="61">
        <f t="shared" si="5"/>
        <v>4.7293737999999997E-3</v>
      </c>
      <c r="V39" s="61">
        <f>(((((1-F39)*F39)/F13)+(((1-J39)*J39)/J13))^0.5)*(TINV(0.05,F13+J13-1))</f>
        <v>1.147178569431387E-2</v>
      </c>
      <c r="W39" s="62" t="s">
        <v>1028</v>
      </c>
      <c r="X39" s="60">
        <f t="shared" si="4"/>
        <v>-5.6008352999999999E-3</v>
      </c>
      <c r="Y39" s="61">
        <f t="shared" si="6"/>
        <v>5.6008352999999999E-3</v>
      </c>
      <c r="Z39" s="61">
        <f>(((((1-H39)*H39)/H13)+(((1-J39)*J39)/J13))^0.5)*(TINV(0.05,H13+J13-1))</f>
        <v>1.1384324984637151E-2</v>
      </c>
      <c r="AA39" s="97" t="s">
        <v>1028</v>
      </c>
    </row>
    <row r="40" spans="1:27" x14ac:dyDescent="0.25">
      <c r="A40" s="23" t="s">
        <v>165</v>
      </c>
      <c r="B40" s="24" t="s">
        <v>34</v>
      </c>
      <c r="C40" s="39" t="s">
        <v>34</v>
      </c>
      <c r="D40" s="24" t="s">
        <v>34</v>
      </c>
      <c r="E40" s="39" t="s">
        <v>34</v>
      </c>
      <c r="F40" s="30">
        <v>9.7208700000000003E-5</v>
      </c>
      <c r="G40" s="28">
        <f t="shared" si="0"/>
        <v>1.6199831784046181E-3</v>
      </c>
      <c r="H40" s="30">
        <v>0</v>
      </c>
      <c r="I40" s="28">
        <f t="shared" si="1"/>
        <v>0</v>
      </c>
      <c r="J40" s="30">
        <v>1.2727200000000001E-5</v>
      </c>
      <c r="K40" s="28">
        <f t="shared" si="2"/>
        <v>6.0047851334511576E-4</v>
      </c>
      <c r="L40" s="37" t="s">
        <v>34</v>
      </c>
      <c r="M40" s="61" t="s">
        <v>1028</v>
      </c>
      <c r="N40" s="61" t="s">
        <v>1028</v>
      </c>
      <c r="O40" s="37" t="s">
        <v>34</v>
      </c>
      <c r="P40" s="37" t="s">
        <v>34</v>
      </c>
      <c r="Q40" s="61" t="s">
        <v>1028</v>
      </c>
      <c r="R40" s="61" t="s">
        <v>1028</v>
      </c>
      <c r="S40" s="37" t="s">
        <v>34</v>
      </c>
      <c r="T40" s="60">
        <f t="shared" si="3"/>
        <v>-8.4481500000000001E-5</v>
      </c>
      <c r="U40" s="61">
        <f t="shared" si="5"/>
        <v>8.4481500000000001E-5</v>
      </c>
      <c r="V40" s="61">
        <f>(((((1-F40)*F40)/F13)+(((1-J40)*J40)/J13))^0.5)*(TINV(0.05,F13+J13-1))</f>
        <v>1.7205066242734826E-3</v>
      </c>
      <c r="W40" s="62" t="s">
        <v>1028</v>
      </c>
      <c r="X40" s="60">
        <f t="shared" si="4"/>
        <v>1.2727200000000001E-5</v>
      </c>
      <c r="Y40" s="61">
        <f t="shared" si="6"/>
        <v>1.2727200000000001E-5</v>
      </c>
      <c r="Z40" s="61">
        <f>(((((1-H40)*H40)/H13)+(((1-J40)*J40)/J13))^0.5)*(TINV(0.05,H13+J13-1))</f>
        <v>5.9754563575527893E-4</v>
      </c>
      <c r="AA40" s="97" t="s">
        <v>1028</v>
      </c>
    </row>
    <row r="41" spans="1:27" x14ac:dyDescent="0.25">
      <c r="A41" s="23" t="s">
        <v>190</v>
      </c>
      <c r="B41" s="24" t="s">
        <v>34</v>
      </c>
      <c r="C41" s="39" t="s">
        <v>34</v>
      </c>
      <c r="D41" s="24" t="s">
        <v>34</v>
      </c>
      <c r="E41" s="39" t="s">
        <v>34</v>
      </c>
      <c r="F41" s="30">
        <v>6.0570700000000003E-4</v>
      </c>
      <c r="G41" s="28">
        <f t="shared" si="0"/>
        <v>4.042767594289177E-3</v>
      </c>
      <c r="H41" s="30">
        <v>2.8517350000000001E-4</v>
      </c>
      <c r="I41" s="28">
        <f t="shared" si="1"/>
        <v>2.5323022651939165E-3</v>
      </c>
      <c r="J41" s="30">
        <v>1.2710299999999999E-5</v>
      </c>
      <c r="K41" s="28">
        <f t="shared" si="2"/>
        <v>6.0007970886089576E-4</v>
      </c>
      <c r="L41" s="37" t="s">
        <v>34</v>
      </c>
      <c r="M41" s="61" t="s">
        <v>1028</v>
      </c>
      <c r="N41" s="61" t="s">
        <v>1028</v>
      </c>
      <c r="O41" s="37" t="s">
        <v>34</v>
      </c>
      <c r="P41" s="37" t="s">
        <v>34</v>
      </c>
      <c r="Q41" s="61" t="s">
        <v>1028</v>
      </c>
      <c r="R41" s="61" t="s">
        <v>1028</v>
      </c>
      <c r="S41" s="37" t="s">
        <v>34</v>
      </c>
      <c r="T41" s="60">
        <f t="shared" si="3"/>
        <v>-5.9299670000000006E-4</v>
      </c>
      <c r="U41" s="61">
        <f t="shared" si="5"/>
        <v>5.9299670000000006E-4</v>
      </c>
      <c r="V41" s="61">
        <f>(((((1-F41)*F41)/F13)+(((1-J41)*J41)/J13))^0.5)*(TINV(0.05,F13+J13-1))</f>
        <v>4.0702114703560586E-3</v>
      </c>
      <c r="W41" s="62" t="s">
        <v>1028</v>
      </c>
      <c r="X41" s="60">
        <f t="shared" si="4"/>
        <v>-2.7246319999999998E-4</v>
      </c>
      <c r="Y41" s="61">
        <f t="shared" si="6"/>
        <v>2.7246319999999998E-4</v>
      </c>
      <c r="Z41" s="61">
        <f>(((((1-H41)*H41)/H13)+(((1-J41)*J41)/J13))^0.5)*(TINV(0.05,H13+J13-1))</f>
        <v>2.5941090381728471E-3</v>
      </c>
      <c r="AA41" s="97" t="s">
        <v>1028</v>
      </c>
    </row>
    <row r="42" spans="1:27" x14ac:dyDescent="0.25">
      <c r="A42" s="23" t="s">
        <v>163</v>
      </c>
      <c r="B42" s="24" t="s">
        <v>34</v>
      </c>
      <c r="C42" s="39" t="s">
        <v>34</v>
      </c>
      <c r="D42" s="24" t="s">
        <v>34</v>
      </c>
      <c r="E42" s="39" t="s">
        <v>34</v>
      </c>
      <c r="F42" s="30">
        <v>1.1360287999999999E-3</v>
      </c>
      <c r="G42" s="28">
        <f t="shared" si="0"/>
        <v>5.5351181041888723E-3</v>
      </c>
      <c r="H42" s="30">
        <v>3.1026234999999998E-3</v>
      </c>
      <c r="I42" s="28">
        <f t="shared" si="1"/>
        <v>8.340895101528396E-3</v>
      </c>
      <c r="J42" s="30">
        <v>0</v>
      </c>
      <c r="K42" s="28">
        <f t="shared" si="2"/>
        <v>0</v>
      </c>
      <c r="L42" s="37" t="s">
        <v>34</v>
      </c>
      <c r="M42" s="61" t="s">
        <v>1028</v>
      </c>
      <c r="N42" s="61" t="s">
        <v>1028</v>
      </c>
      <c r="O42" s="37" t="s">
        <v>34</v>
      </c>
      <c r="P42" s="37" t="s">
        <v>34</v>
      </c>
      <c r="Q42" s="61" t="s">
        <v>1028</v>
      </c>
      <c r="R42" s="61" t="s">
        <v>1028</v>
      </c>
      <c r="S42" s="37" t="s">
        <v>34</v>
      </c>
      <c r="T42" s="60">
        <f t="shared" si="3"/>
        <v>-1.1360287999999999E-3</v>
      </c>
      <c r="U42" s="61">
        <f t="shared" si="5"/>
        <v>1.1360287999999999E-3</v>
      </c>
      <c r="V42" s="61">
        <f>(((((1-F42)*F42)/F13)+(((1-J42)*J42)/J13))^0.5)*(TINV(0.05,F13+J13-1))</f>
        <v>5.512342864135324E-3</v>
      </c>
      <c r="W42" s="62" t="s">
        <v>1028</v>
      </c>
      <c r="X42" s="60">
        <f t="shared" si="4"/>
        <v>-3.1026234999999998E-3</v>
      </c>
      <c r="Y42" s="61">
        <f t="shared" si="6"/>
        <v>3.1026234999999998E-3</v>
      </c>
      <c r="Z42" s="61">
        <f>(((((1-H42)*H42)/H13)+(((1-J42)*J42)/J13))^0.5)*(TINV(0.05,H13+J13-1))</f>
        <v>8.3150099417116582E-3</v>
      </c>
      <c r="AA42" s="97" t="s">
        <v>1028</v>
      </c>
    </row>
    <row r="43" spans="1:27" x14ac:dyDescent="0.25">
      <c r="A43" s="23" t="s">
        <v>182</v>
      </c>
      <c r="B43" s="24" t="s">
        <v>34</v>
      </c>
      <c r="C43" s="39" t="s">
        <v>34</v>
      </c>
      <c r="D43" s="24" t="s">
        <v>34</v>
      </c>
      <c r="E43" s="39" t="s">
        <v>34</v>
      </c>
      <c r="F43" s="30">
        <v>2.8023293000000002E-3</v>
      </c>
      <c r="G43" s="28">
        <f t="shared" si="0"/>
        <v>8.6861886730811785E-3</v>
      </c>
      <c r="H43" s="30">
        <v>2.8058815999999999E-3</v>
      </c>
      <c r="I43" s="28">
        <f t="shared" si="1"/>
        <v>7.9331820166841441E-3</v>
      </c>
      <c r="J43" s="30">
        <v>0</v>
      </c>
      <c r="K43" s="28">
        <f t="shared" si="2"/>
        <v>0</v>
      </c>
      <c r="L43" s="37" t="s">
        <v>34</v>
      </c>
      <c r="M43" s="61" t="s">
        <v>1028</v>
      </c>
      <c r="N43" s="61" t="s">
        <v>1028</v>
      </c>
      <c r="O43" s="37" t="s">
        <v>34</v>
      </c>
      <c r="P43" s="37" t="s">
        <v>34</v>
      </c>
      <c r="Q43" s="61" t="s">
        <v>1028</v>
      </c>
      <c r="R43" s="61" t="s">
        <v>1028</v>
      </c>
      <c r="S43" s="37" t="s">
        <v>34</v>
      </c>
      <c r="T43" s="60">
        <f t="shared" si="3"/>
        <v>-2.8023293000000002E-3</v>
      </c>
      <c r="U43" s="61">
        <f t="shared" si="5"/>
        <v>2.8023293000000002E-3</v>
      </c>
      <c r="V43" s="61">
        <f>(((((1-F43)*F43)/F13)+(((1-J43)*J43)/J13))^0.5)*(TINV(0.05,F13+J13-1))</f>
        <v>8.6504477858126445E-3</v>
      </c>
      <c r="W43" s="62" t="s">
        <v>1028</v>
      </c>
      <c r="X43" s="60">
        <f t="shared" si="4"/>
        <v>-2.8058815999999999E-3</v>
      </c>
      <c r="Y43" s="61">
        <f t="shared" si="6"/>
        <v>2.8058815999999999E-3</v>
      </c>
      <c r="Z43" s="61">
        <f>(((((1-H43)*H43)/H13)+(((1-J43)*J43)/J13))^0.5)*(TINV(0.05,H13+J13-1))</f>
        <v>7.9085621549238039E-3</v>
      </c>
      <c r="AA43" s="97" t="s">
        <v>1028</v>
      </c>
    </row>
    <row r="44" spans="1:27" x14ac:dyDescent="0.25">
      <c r="A44" s="23" t="s">
        <v>187</v>
      </c>
      <c r="B44" s="24" t="s">
        <v>34</v>
      </c>
      <c r="C44" s="39" t="s">
        <v>34</v>
      </c>
      <c r="D44" s="24" t="s">
        <v>34</v>
      </c>
      <c r="E44" s="39" t="s">
        <v>34</v>
      </c>
      <c r="F44" s="30">
        <v>7.4377658000000001E-3</v>
      </c>
      <c r="G44" s="28">
        <f t="shared" si="0"/>
        <v>1.4118194801163423E-2</v>
      </c>
      <c r="H44" s="30">
        <v>6.775676E-4</v>
      </c>
      <c r="I44" s="28">
        <f t="shared" si="1"/>
        <v>3.9025819141306241E-3</v>
      </c>
      <c r="J44" s="30">
        <v>0</v>
      </c>
      <c r="K44" s="28">
        <f t="shared" si="2"/>
        <v>0</v>
      </c>
      <c r="L44" s="37" t="s">
        <v>34</v>
      </c>
      <c r="M44" s="61" t="s">
        <v>1028</v>
      </c>
      <c r="N44" s="61" t="s">
        <v>1028</v>
      </c>
      <c r="O44" s="37" t="s">
        <v>34</v>
      </c>
      <c r="P44" s="37" t="s">
        <v>34</v>
      </c>
      <c r="Q44" s="61" t="s">
        <v>1028</v>
      </c>
      <c r="R44" s="61" t="s">
        <v>1028</v>
      </c>
      <c r="S44" s="37" t="s">
        <v>34</v>
      </c>
      <c r="T44" s="60">
        <f t="shared" si="3"/>
        <v>-7.4377658000000001E-3</v>
      </c>
      <c r="U44" s="61">
        <f t="shared" si="5"/>
        <v>7.4377658000000001E-3</v>
      </c>
      <c r="V44" s="61">
        <f>(((((1-F44)*F44)/F13)+(((1-J44)*J44)/J13))^0.5)*(TINV(0.05,F13+J13-1))</f>
        <v>1.4060102946632638E-2</v>
      </c>
      <c r="W44" s="62" t="s">
        <v>1028</v>
      </c>
      <c r="X44" s="60">
        <f t="shared" si="4"/>
        <v>-6.775676E-4</v>
      </c>
      <c r="Y44" s="61">
        <f t="shared" si="6"/>
        <v>6.775676E-4</v>
      </c>
      <c r="Z44" s="61">
        <f>(((((1-H44)*H44)/H13)+(((1-J44)*J44)/J13))^0.5)*(TINV(0.05,H13+J13-1))</f>
        <v>3.8904706292726401E-3</v>
      </c>
      <c r="AA44" s="97" t="s">
        <v>1028</v>
      </c>
    </row>
    <row r="45" spans="1:27" x14ac:dyDescent="0.25">
      <c r="A45" s="23" t="s">
        <v>169</v>
      </c>
      <c r="B45" s="24" t="s">
        <v>34</v>
      </c>
      <c r="C45" s="39" t="s">
        <v>34</v>
      </c>
      <c r="D45" s="24" t="s">
        <v>34</v>
      </c>
      <c r="E45" s="39" t="s">
        <v>34</v>
      </c>
      <c r="F45" s="30">
        <v>1.02397206E-2</v>
      </c>
      <c r="G45" s="28">
        <f t="shared" si="0"/>
        <v>1.6542003590450518E-2</v>
      </c>
      <c r="H45" s="30">
        <v>5.3587290000000004E-4</v>
      </c>
      <c r="I45" s="28">
        <f t="shared" si="1"/>
        <v>3.47086240080629E-3</v>
      </c>
      <c r="J45" s="30">
        <v>0</v>
      </c>
      <c r="K45" s="28">
        <f t="shared" si="2"/>
        <v>0</v>
      </c>
      <c r="L45" s="37" t="s">
        <v>34</v>
      </c>
      <c r="M45" s="61" t="s">
        <v>1028</v>
      </c>
      <c r="N45" s="61" t="s">
        <v>1028</v>
      </c>
      <c r="O45" s="37" t="s">
        <v>34</v>
      </c>
      <c r="P45" s="37" t="s">
        <v>34</v>
      </c>
      <c r="Q45" s="61" t="s">
        <v>1028</v>
      </c>
      <c r="R45" s="61" t="s">
        <v>1028</v>
      </c>
      <c r="S45" s="37" t="s">
        <v>34</v>
      </c>
      <c r="T45" s="60">
        <f t="shared" si="3"/>
        <v>-1.02397206E-2</v>
      </c>
      <c r="U45" s="61">
        <f t="shared" si="5"/>
        <v>1.02397206E-2</v>
      </c>
      <c r="V45" s="61">
        <f>(((((1-F45)*F45)/F13)+(((1-J45)*J45)/J13))^0.5)*(TINV(0.05,F13+J13-1))</f>
        <v>1.64739385382425E-2</v>
      </c>
      <c r="W45" s="62" t="s">
        <v>1028</v>
      </c>
      <c r="X45" s="60">
        <f t="shared" si="4"/>
        <v>-5.3587290000000004E-4</v>
      </c>
      <c r="Y45" s="61">
        <f t="shared" si="6"/>
        <v>5.3587290000000004E-4</v>
      </c>
      <c r="Z45" s="61">
        <f>(((((1-H45)*H45)/H13)+(((1-J45)*J45)/J13))^0.5)*(TINV(0.05,H13+J13-1))</f>
        <v>3.4600909156295599E-3</v>
      </c>
      <c r="AA45" s="97" t="s">
        <v>1028</v>
      </c>
    </row>
    <row r="46" spans="1:27" x14ac:dyDescent="0.25">
      <c r="A46" s="23" t="s">
        <v>172</v>
      </c>
      <c r="B46" s="24" t="s">
        <v>34</v>
      </c>
      <c r="C46" s="39" t="s">
        <v>34</v>
      </c>
      <c r="D46" s="24" t="s">
        <v>34</v>
      </c>
      <c r="E46" s="39" t="s">
        <v>34</v>
      </c>
      <c r="F46" s="30">
        <v>1.3465999999999999E-5</v>
      </c>
      <c r="G46" s="28">
        <f t="shared" si="0"/>
        <v>6.0296961538831883E-4</v>
      </c>
      <c r="H46" s="30">
        <v>4.363603E-4</v>
      </c>
      <c r="I46" s="28">
        <f t="shared" si="1"/>
        <v>3.1322090116510139E-3</v>
      </c>
      <c r="J46" s="30">
        <v>0</v>
      </c>
      <c r="K46" s="28">
        <f t="shared" si="2"/>
        <v>0</v>
      </c>
      <c r="L46" s="37" t="s">
        <v>34</v>
      </c>
      <c r="M46" s="61" t="s">
        <v>1028</v>
      </c>
      <c r="N46" s="61" t="s">
        <v>1028</v>
      </c>
      <c r="O46" s="37" t="s">
        <v>34</v>
      </c>
      <c r="P46" s="37" t="s">
        <v>34</v>
      </c>
      <c r="Q46" s="61" t="s">
        <v>1028</v>
      </c>
      <c r="R46" s="61" t="s">
        <v>1028</v>
      </c>
      <c r="S46" s="37" t="s">
        <v>34</v>
      </c>
      <c r="T46" s="60">
        <f t="shared" si="3"/>
        <v>-1.3465999999999999E-5</v>
      </c>
      <c r="U46" s="61">
        <f t="shared" si="5"/>
        <v>1.3465999999999999E-5</v>
      </c>
      <c r="V46" s="61">
        <f>(((((1-F46)*F46)/F13)+(((1-J46)*J46)/J13))^0.5)*(TINV(0.05,F13+J13-1))</f>
        <v>6.0048858833939786E-4</v>
      </c>
      <c r="W46" s="62" t="s">
        <v>1028</v>
      </c>
      <c r="X46" s="60">
        <f t="shared" si="4"/>
        <v>-4.363603E-4</v>
      </c>
      <c r="Y46" s="61">
        <f t="shared" si="6"/>
        <v>4.363603E-4</v>
      </c>
      <c r="Z46" s="61">
        <f>(((((1-H46)*H46)/H13)+(((1-J46)*J46)/J13))^0.5)*(TINV(0.05,H13+J13-1))</f>
        <v>3.1224885044561505E-3</v>
      </c>
      <c r="AA46" s="97" t="s">
        <v>1028</v>
      </c>
    </row>
    <row r="47" spans="1:27" x14ac:dyDescent="0.25">
      <c r="A47" s="23" t="s">
        <v>176</v>
      </c>
      <c r="B47" s="24" t="s">
        <v>34</v>
      </c>
      <c r="C47" s="39" t="s">
        <v>34</v>
      </c>
      <c r="D47" s="24" t="s">
        <v>34</v>
      </c>
      <c r="E47" s="39" t="s">
        <v>34</v>
      </c>
      <c r="F47" s="30">
        <v>1.09187295E-2</v>
      </c>
      <c r="G47" s="28">
        <f t="shared" si="0"/>
        <v>1.7075801177078177E-2</v>
      </c>
      <c r="H47" s="30">
        <v>0</v>
      </c>
      <c r="I47" s="28">
        <f t="shared" si="1"/>
        <v>0</v>
      </c>
      <c r="J47" s="30">
        <v>0</v>
      </c>
      <c r="K47" s="28">
        <f t="shared" si="2"/>
        <v>0</v>
      </c>
      <c r="L47" s="37" t="s">
        <v>34</v>
      </c>
      <c r="M47" s="61" t="s">
        <v>1028</v>
      </c>
      <c r="N47" s="61" t="s">
        <v>1028</v>
      </c>
      <c r="O47" s="37" t="s">
        <v>34</v>
      </c>
      <c r="P47" s="37" t="s">
        <v>34</v>
      </c>
      <c r="Q47" s="61" t="s">
        <v>1028</v>
      </c>
      <c r="R47" s="61" t="s">
        <v>1028</v>
      </c>
      <c r="S47" s="37" t="s">
        <v>34</v>
      </c>
      <c r="T47" s="60">
        <f t="shared" si="3"/>
        <v>-1.09187295E-2</v>
      </c>
      <c r="U47" s="61">
        <f t="shared" si="5"/>
        <v>1.09187295E-2</v>
      </c>
      <c r="V47" s="61">
        <f>(((((1-F47)*F47)/F13)+(((1-J47)*J47)/J13))^0.5)*(TINV(0.05,F13+J13-1))</f>
        <v>1.7005539718588192E-2</v>
      </c>
      <c r="W47" s="62" t="s">
        <v>1028</v>
      </c>
      <c r="X47" s="60">
        <f t="shared" si="4"/>
        <v>0</v>
      </c>
      <c r="Y47" s="61">
        <f t="shared" si="6"/>
        <v>0</v>
      </c>
      <c r="Z47" s="61">
        <f>(((((1-H47)*H47)/H13)+(((1-J47)*J47)/J13))^0.5)*(TINV(0.05,H13+J13-1))</f>
        <v>0</v>
      </c>
      <c r="AA47" s="97" t="s">
        <v>1028</v>
      </c>
    </row>
    <row r="48" spans="1:27" x14ac:dyDescent="0.25">
      <c r="A48" s="23" t="s">
        <v>772</v>
      </c>
      <c r="B48" s="24" t="s">
        <v>34</v>
      </c>
      <c r="C48" s="39" t="s">
        <v>34</v>
      </c>
      <c r="D48" s="24" t="s">
        <v>34</v>
      </c>
      <c r="E48" s="39" t="s">
        <v>34</v>
      </c>
      <c r="F48" s="30">
        <v>1.376068E-4</v>
      </c>
      <c r="G48" s="28">
        <f t="shared" si="0"/>
        <v>1.9273878270757543E-3</v>
      </c>
      <c r="H48" s="30">
        <v>0</v>
      </c>
      <c r="I48" s="28">
        <f t="shared" si="1"/>
        <v>0</v>
      </c>
      <c r="J48" s="30">
        <v>0</v>
      </c>
      <c r="K48" s="28">
        <f t="shared" si="2"/>
        <v>0</v>
      </c>
      <c r="L48" s="37" t="s">
        <v>34</v>
      </c>
      <c r="M48" s="61" t="s">
        <v>1028</v>
      </c>
      <c r="N48" s="61" t="s">
        <v>1028</v>
      </c>
      <c r="O48" s="37" t="s">
        <v>34</v>
      </c>
      <c r="P48" s="37" t="s">
        <v>34</v>
      </c>
      <c r="Q48" s="61" t="s">
        <v>1028</v>
      </c>
      <c r="R48" s="61" t="s">
        <v>1028</v>
      </c>
      <c r="S48" s="37" t="s">
        <v>34</v>
      </c>
      <c r="T48" s="60">
        <f t="shared" si="3"/>
        <v>-1.376068E-4</v>
      </c>
      <c r="U48" s="61">
        <f t="shared" si="5"/>
        <v>1.376068E-4</v>
      </c>
      <c r="V48" s="61">
        <f>(((((1-F48)*F48)/F13)+(((1-J48)*J48)/J13))^0.5)*(TINV(0.05,F13+J13-1))</f>
        <v>1.9194572428295543E-3</v>
      </c>
      <c r="W48" s="62" t="s">
        <v>1028</v>
      </c>
      <c r="X48" s="60">
        <f t="shared" si="4"/>
        <v>0</v>
      </c>
      <c r="Y48" s="61">
        <f t="shared" si="6"/>
        <v>0</v>
      </c>
      <c r="Z48" s="61">
        <f>(((((1-H48)*H48)/H13)+(((1-J48)*J48)/J13))^0.5)*(TINV(0.05,H13+J13-1))</f>
        <v>0</v>
      </c>
      <c r="AA48" s="97" t="s">
        <v>1028</v>
      </c>
    </row>
    <row r="49" spans="1:27" ht="15" customHeight="1" x14ac:dyDescent="0.25">
      <c r="A49" s="23" t="s">
        <v>170</v>
      </c>
      <c r="B49" s="24" t="s">
        <v>34</v>
      </c>
      <c r="C49" s="39" t="s">
        <v>34</v>
      </c>
      <c r="D49" s="24" t="s">
        <v>34</v>
      </c>
      <c r="E49" s="39" t="s">
        <v>34</v>
      </c>
      <c r="F49" s="30">
        <v>0</v>
      </c>
      <c r="G49" s="28">
        <f t="shared" si="0"/>
        <v>0</v>
      </c>
      <c r="H49" s="30">
        <v>0</v>
      </c>
      <c r="I49" s="28">
        <f t="shared" si="1"/>
        <v>0</v>
      </c>
      <c r="J49" s="30">
        <v>0</v>
      </c>
      <c r="K49" s="28">
        <f t="shared" si="2"/>
        <v>0</v>
      </c>
      <c r="L49" s="37" t="s">
        <v>34</v>
      </c>
      <c r="M49" s="61" t="s">
        <v>1028</v>
      </c>
      <c r="N49" s="61" t="s">
        <v>1028</v>
      </c>
      <c r="O49" s="37" t="s">
        <v>34</v>
      </c>
      <c r="P49" s="37" t="s">
        <v>34</v>
      </c>
      <c r="Q49" s="61" t="s">
        <v>1028</v>
      </c>
      <c r="R49" s="61" t="s">
        <v>1028</v>
      </c>
      <c r="S49" s="37" t="s">
        <v>34</v>
      </c>
      <c r="T49" s="60">
        <f t="shared" si="3"/>
        <v>0</v>
      </c>
      <c r="U49" s="61">
        <f t="shared" si="5"/>
        <v>0</v>
      </c>
      <c r="V49" s="61">
        <f>(((((1-F49)*F49)/F13)+(((1-J49)*J49)/J13))^0.5)*(TINV(0.05,F13+J13-1))</f>
        <v>0</v>
      </c>
      <c r="W49" s="62" t="s">
        <v>1028</v>
      </c>
      <c r="X49" s="60">
        <f t="shared" si="4"/>
        <v>0</v>
      </c>
      <c r="Y49" s="61">
        <f t="shared" si="6"/>
        <v>0</v>
      </c>
      <c r="Z49" s="61">
        <f>(((((1-H49)*H49)/H13)+(((1-J49)*J49)/J13))^0.5)*(TINV(0.05,H13+J13-1))</f>
        <v>0</v>
      </c>
      <c r="AA49" s="97" t="s">
        <v>1028</v>
      </c>
    </row>
    <row r="50" spans="1:27" x14ac:dyDescent="0.25">
      <c r="A50" s="23" t="s">
        <v>112</v>
      </c>
      <c r="B50" s="24" t="s">
        <v>34</v>
      </c>
      <c r="C50" s="39" t="s">
        <v>34</v>
      </c>
      <c r="D50" s="24" t="s">
        <v>34</v>
      </c>
      <c r="E50" s="39" t="s">
        <v>34</v>
      </c>
      <c r="F50" s="30">
        <v>4.9982223499999999E-2</v>
      </c>
      <c r="G50" s="28">
        <f t="shared" si="0"/>
        <v>3.5805743723935787E-2</v>
      </c>
      <c r="H50" s="30">
        <v>5.5684470200000002E-2</v>
      </c>
      <c r="I50" s="28">
        <f t="shared" si="1"/>
        <v>3.4391293143941251E-2</v>
      </c>
      <c r="J50" s="30">
        <v>5.5690507600000001E-2</v>
      </c>
      <c r="K50" s="28">
        <f t="shared" ref="K50:K51" si="8">SQRT((J50*(1-J50))/J$13)*TINV(0.05,J$13)</f>
        <v>3.8599490037794504E-2</v>
      </c>
      <c r="L50" s="37" t="s">
        <v>34</v>
      </c>
      <c r="M50" s="61" t="s">
        <v>1028</v>
      </c>
      <c r="N50" s="61" t="s">
        <v>1028</v>
      </c>
      <c r="O50" s="37" t="s">
        <v>34</v>
      </c>
      <c r="P50" s="37" t="s">
        <v>34</v>
      </c>
      <c r="Q50" s="61" t="s">
        <v>1028</v>
      </c>
      <c r="R50" s="61" t="s">
        <v>1028</v>
      </c>
      <c r="S50" s="37" t="s">
        <v>34</v>
      </c>
      <c r="T50" s="60">
        <f t="shared" si="3"/>
        <v>5.7082841000000023E-3</v>
      </c>
      <c r="U50" s="61">
        <f t="shared" si="5"/>
        <v>5.7082841000000023E-3</v>
      </c>
      <c r="V50" s="61">
        <f>(((((1-F50)*F50)/F13)+(((1-J50)*J50)/J13))^0.5)*(TINV(0.05,F13+J13-1))</f>
        <v>5.2422501629707186E-2</v>
      </c>
      <c r="W50" s="62" t="s">
        <v>1028</v>
      </c>
      <c r="X50" s="60">
        <f t="shared" si="4"/>
        <v>6.0373999999988048E-6</v>
      </c>
      <c r="Y50" s="61">
        <f t="shared" si="6"/>
        <v>6.0373999999988048E-6</v>
      </c>
      <c r="Z50" s="61">
        <f>(((((1-H50)*H50)/H13)+(((1-J50)*J50)/J13))^0.5)*(TINV(0.05,H13+J13-1))</f>
        <v>5.1486242813433128E-2</v>
      </c>
      <c r="AA50" s="97" t="s">
        <v>1028</v>
      </c>
    </row>
    <row r="51" spans="1:27" ht="15.75" thickBot="1" x14ac:dyDescent="0.3">
      <c r="A51" s="98" t="s">
        <v>83</v>
      </c>
      <c r="B51" s="106" t="s">
        <v>34</v>
      </c>
      <c r="C51" s="110" t="s">
        <v>34</v>
      </c>
      <c r="D51" s="106" t="s">
        <v>34</v>
      </c>
      <c r="E51" s="110" t="s">
        <v>34</v>
      </c>
      <c r="F51" s="99">
        <v>0.18481204909999999</v>
      </c>
      <c r="G51" s="100">
        <f t="shared" si="0"/>
        <v>6.3778318357259028E-2</v>
      </c>
      <c r="H51" s="99">
        <v>0.21393320160000001</v>
      </c>
      <c r="I51" s="100">
        <f t="shared" si="1"/>
        <v>6.1502350767518678E-2</v>
      </c>
      <c r="J51" s="99">
        <v>0.12750468240000001</v>
      </c>
      <c r="K51" s="100">
        <f t="shared" si="8"/>
        <v>5.6140777185006374E-2</v>
      </c>
      <c r="L51" s="111" t="s">
        <v>34</v>
      </c>
      <c r="M51" s="102" t="s">
        <v>1028</v>
      </c>
      <c r="N51" s="102" t="s">
        <v>1028</v>
      </c>
      <c r="O51" s="111" t="s">
        <v>34</v>
      </c>
      <c r="P51" s="111" t="s">
        <v>34</v>
      </c>
      <c r="Q51" s="102" t="s">
        <v>1028</v>
      </c>
      <c r="R51" s="102" t="s">
        <v>1028</v>
      </c>
      <c r="S51" s="111" t="s">
        <v>34</v>
      </c>
      <c r="T51" s="101">
        <f t="shared" si="3"/>
        <v>-5.7307366699999973E-2</v>
      </c>
      <c r="U51" s="102">
        <f t="shared" si="5"/>
        <v>5.7307366699999973E-2</v>
      </c>
      <c r="V51" s="102">
        <f>(((((1-F51)*F51)/F13)+(((1-J51)*J51)/J13))^0.5)*(TINV(0.05,F13+J13-1))</f>
        <v>8.4604187738962972E-2</v>
      </c>
      <c r="W51" s="103" t="s">
        <v>1028</v>
      </c>
      <c r="X51" s="101">
        <f t="shared" si="4"/>
        <v>-8.6428519199999998E-2</v>
      </c>
      <c r="Y51" s="102">
        <f t="shared" si="6"/>
        <v>8.6428519199999998E-2</v>
      </c>
      <c r="Z51" s="102">
        <f>(((((1-H51)*H51)/H13)+(((1-J51)*J51)/J13))^0.5)*(TINV(0.05,H13+J13-1))</f>
        <v>8.2946802315015902E-2</v>
      </c>
      <c r="AA51" s="104" t="str">
        <f t="shared" ref="AA51" si="9">IF(Y51&gt;Z51,"*"," ")</f>
        <v>*</v>
      </c>
    </row>
  </sheetData>
  <sortState xmlns:xlrd2="http://schemas.microsoft.com/office/spreadsheetml/2017/richdata2" ref="A14:K49">
    <sortCondition descending="1" ref="J14:J49"/>
  </sortState>
  <hyperlinks>
    <hyperlink ref="A5" location="CONTENTS!B1" display="Return to contents" xr:uid="{C805EE27-A62E-4C48-B76A-34F6067E83E2}"/>
  </hyperlinks>
  <pageMargins left="0.7" right="0.7" top="0.75" bottom="0.75" header="0.3" footer="0.3"/>
  <pageSetup paperSize="9" orientation="portrait"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A14"/>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285</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ht="15.75" thickBot="1" x14ac:dyDescent="0.3">
      <c r="A14" s="98" t="s">
        <v>193</v>
      </c>
      <c r="B14" s="106" t="s">
        <v>34</v>
      </c>
      <c r="C14" s="110" t="s">
        <v>34</v>
      </c>
      <c r="D14" s="106" t="s">
        <v>34</v>
      </c>
      <c r="E14" s="110" t="s">
        <v>34</v>
      </c>
      <c r="F14" s="106" t="s">
        <v>34</v>
      </c>
      <c r="G14" s="110" t="s">
        <v>34</v>
      </c>
      <c r="H14" s="99">
        <v>0.31758163090000002</v>
      </c>
      <c r="I14" s="100">
        <f>SQRT((H14*(1-H14))/H$13)*TINV(0.05,H$13)</f>
        <v>5.0692229075020169E-2</v>
      </c>
      <c r="J14" s="99">
        <v>0.30377334960000002</v>
      </c>
      <c r="K14" s="100">
        <f>SQRT((J14*(1-J14))/J$13)*TINV(0.05,J$13)</f>
        <v>0.11960115916485139</v>
      </c>
      <c r="L14" s="111" t="s">
        <v>34</v>
      </c>
      <c r="M14" s="102" t="s">
        <v>1028</v>
      </c>
      <c r="N14" s="102" t="s">
        <v>1028</v>
      </c>
      <c r="O14" s="111" t="s">
        <v>34</v>
      </c>
      <c r="P14" s="111" t="s">
        <v>34</v>
      </c>
      <c r="Q14" s="102" t="s">
        <v>1028</v>
      </c>
      <c r="R14" s="102" t="s">
        <v>1028</v>
      </c>
      <c r="S14" s="111" t="s">
        <v>34</v>
      </c>
      <c r="T14" s="111" t="s">
        <v>34</v>
      </c>
      <c r="U14" s="102" t="s">
        <v>1028</v>
      </c>
      <c r="V14" s="102" t="s">
        <v>1028</v>
      </c>
      <c r="W14" s="111" t="s">
        <v>34</v>
      </c>
      <c r="X14" s="101">
        <f>J14-H14</f>
        <v>-1.3808281300000003E-2</v>
      </c>
      <c r="Y14" s="102">
        <f>(((X14)^2)^0.5)</f>
        <v>1.3808281300000003E-2</v>
      </c>
      <c r="Z14" s="102">
        <f>(((((1-H14)*H14)/H13)+(((1-J14)*J14)/J13))^0.5)*(TINV(0.05,H13+J13-1))</f>
        <v>0.12797478472514473</v>
      </c>
      <c r="AA14" s="104" t="s">
        <v>1028</v>
      </c>
    </row>
  </sheetData>
  <hyperlinks>
    <hyperlink ref="A5" location="CONTENTS!B1" display="Return to contents" xr:uid="{9D2C8A3F-21AC-4984-9F6C-D467BD2222AA}"/>
  </hyperlinks>
  <pageMargins left="0.7" right="0.7" top="0.75" bottom="0.75" header="0.3" footer="0.3"/>
  <pageSetup paperSize="9" orientation="portrait"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A23"/>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780</v>
      </c>
      <c r="B3" s="27"/>
    </row>
    <row r="4" spans="1:27" ht="18.75" x14ac:dyDescent="0.25">
      <c r="A4" s="20" t="s">
        <v>773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2">
        <v>1682</v>
      </c>
      <c r="I11" s="27" t="s">
        <v>1028</v>
      </c>
      <c r="J11" s="22">
        <v>362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1431</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324.5</v>
      </c>
      <c r="I13" s="27" t="s">
        <v>1028</v>
      </c>
      <c r="J13" s="22">
        <v>59.1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393</v>
      </c>
      <c r="B14" s="24" t="s">
        <v>34</v>
      </c>
      <c r="C14" s="39" t="s">
        <v>34</v>
      </c>
      <c r="D14" s="24" t="s">
        <v>34</v>
      </c>
      <c r="E14" s="39" t="s">
        <v>34</v>
      </c>
      <c r="F14" s="24" t="s">
        <v>34</v>
      </c>
      <c r="G14" s="39" t="s">
        <v>34</v>
      </c>
      <c r="H14" s="30">
        <v>0.19959621420000001</v>
      </c>
      <c r="I14" s="28">
        <f t="shared" ref="I14:I23" si="0">SQRT((H14*(1-H14))/H$13)*TINV(0.05,H$13)</f>
        <v>4.3651259346357343E-2</v>
      </c>
      <c r="J14" s="30">
        <v>9.8413079400000006E-2</v>
      </c>
      <c r="K14" s="28">
        <f t="shared" ref="K14:K23" si="1">SQRT((J14*(1-J14))/J$13)*TINV(0.05,J$13)</f>
        <v>7.7532280284743099E-2</v>
      </c>
      <c r="L14" s="37" t="s">
        <v>34</v>
      </c>
      <c r="M14" s="15" t="s">
        <v>1028</v>
      </c>
      <c r="N14" s="15" t="s">
        <v>1028</v>
      </c>
      <c r="O14" s="37" t="s">
        <v>34</v>
      </c>
      <c r="P14" s="37" t="s">
        <v>34</v>
      </c>
      <c r="Q14" s="15" t="s">
        <v>1028</v>
      </c>
      <c r="R14" s="15" t="s">
        <v>1028</v>
      </c>
      <c r="S14" s="37" t="s">
        <v>34</v>
      </c>
      <c r="T14" s="37" t="s">
        <v>34</v>
      </c>
      <c r="U14" s="15" t="s">
        <v>1028</v>
      </c>
      <c r="V14" s="15" t="s">
        <v>1028</v>
      </c>
      <c r="W14" s="37" t="s">
        <v>34</v>
      </c>
      <c r="X14" s="17">
        <f>J14-H14</f>
        <v>-0.1011831348</v>
      </c>
      <c r="Y14" s="15">
        <f>(((X14)^2)^0.5)</f>
        <v>0.1011831348</v>
      </c>
      <c r="Z14" s="15">
        <f>(((((1-H14)*H14)/H13)+(((1-J14)*J14)/J13))^0.5)*(TINV(0.05,H13+J13-1))</f>
        <v>8.7790881879237906E-2</v>
      </c>
      <c r="AA14" s="97" t="str">
        <f>IF(Y14&gt;Z14,"*"," ")</f>
        <v>*</v>
      </c>
    </row>
    <row r="15" spans="1:27" x14ac:dyDescent="0.25">
      <c r="A15" s="23" t="s">
        <v>774</v>
      </c>
      <c r="B15" s="24" t="s">
        <v>34</v>
      </c>
      <c r="C15" s="39" t="s">
        <v>34</v>
      </c>
      <c r="D15" s="24" t="s">
        <v>34</v>
      </c>
      <c r="E15" s="39" t="s">
        <v>34</v>
      </c>
      <c r="F15" s="24" t="s">
        <v>34</v>
      </c>
      <c r="G15" s="39" t="s">
        <v>34</v>
      </c>
      <c r="H15" s="34" t="s">
        <v>34</v>
      </c>
      <c r="I15" s="67" t="s">
        <v>34</v>
      </c>
      <c r="J15" s="30">
        <v>7.8644779499999998E-2</v>
      </c>
      <c r="K15" s="28">
        <f t="shared" si="1"/>
        <v>7.0064954625807252E-2</v>
      </c>
      <c r="L15" s="37" t="s">
        <v>34</v>
      </c>
      <c r="M15" s="15" t="s">
        <v>1028</v>
      </c>
      <c r="N15" s="15" t="s">
        <v>1028</v>
      </c>
      <c r="O15" s="37" t="s">
        <v>34</v>
      </c>
      <c r="P15" s="37" t="s">
        <v>34</v>
      </c>
      <c r="Q15" s="15" t="s">
        <v>1028</v>
      </c>
      <c r="R15" s="15" t="s">
        <v>1028</v>
      </c>
      <c r="S15" s="37" t="s">
        <v>34</v>
      </c>
      <c r="T15" s="37" t="s">
        <v>34</v>
      </c>
      <c r="U15" s="15" t="s">
        <v>1028</v>
      </c>
      <c r="V15" s="15" t="s">
        <v>1028</v>
      </c>
      <c r="W15" s="37" t="s">
        <v>34</v>
      </c>
      <c r="X15" s="35" t="s">
        <v>34</v>
      </c>
      <c r="Y15" s="15" t="s">
        <v>1028</v>
      </c>
      <c r="Z15" s="15" t="s">
        <v>1028</v>
      </c>
      <c r="AA15" s="114" t="s">
        <v>34</v>
      </c>
    </row>
    <row r="16" spans="1:27" x14ac:dyDescent="0.25">
      <c r="A16" s="23" t="s">
        <v>775</v>
      </c>
      <c r="B16" s="24" t="s">
        <v>34</v>
      </c>
      <c r="C16" s="39" t="s">
        <v>34</v>
      </c>
      <c r="D16" s="24" t="s">
        <v>34</v>
      </c>
      <c r="E16" s="39" t="s">
        <v>34</v>
      </c>
      <c r="F16" s="24" t="s">
        <v>34</v>
      </c>
      <c r="G16" s="39" t="s">
        <v>34</v>
      </c>
      <c r="H16" s="34" t="s">
        <v>34</v>
      </c>
      <c r="I16" s="67" t="s">
        <v>34</v>
      </c>
      <c r="J16" s="30">
        <v>1.23799067E-2</v>
      </c>
      <c r="K16" s="28">
        <f t="shared" si="1"/>
        <v>2.878100728875839E-2</v>
      </c>
      <c r="L16" s="37" t="s">
        <v>34</v>
      </c>
      <c r="M16" s="15" t="s">
        <v>1028</v>
      </c>
      <c r="N16" s="15" t="s">
        <v>1028</v>
      </c>
      <c r="O16" s="37" t="s">
        <v>34</v>
      </c>
      <c r="P16" s="37" t="s">
        <v>34</v>
      </c>
      <c r="Q16" s="15" t="s">
        <v>1028</v>
      </c>
      <c r="R16" s="15" t="s">
        <v>1028</v>
      </c>
      <c r="S16" s="37" t="s">
        <v>34</v>
      </c>
      <c r="T16" s="37" t="s">
        <v>34</v>
      </c>
      <c r="U16" s="15" t="s">
        <v>1028</v>
      </c>
      <c r="V16" s="15" t="s">
        <v>1028</v>
      </c>
      <c r="W16" s="37" t="s">
        <v>34</v>
      </c>
      <c r="X16" s="35" t="s">
        <v>34</v>
      </c>
      <c r="Y16" s="15" t="s">
        <v>1028</v>
      </c>
      <c r="Z16" s="15" t="s">
        <v>1028</v>
      </c>
      <c r="AA16" s="114" t="s">
        <v>34</v>
      </c>
    </row>
    <row r="17" spans="1:27" x14ac:dyDescent="0.25">
      <c r="A17" s="23" t="s">
        <v>394</v>
      </c>
      <c r="B17" s="24" t="s">
        <v>34</v>
      </c>
      <c r="C17" s="39" t="s">
        <v>34</v>
      </c>
      <c r="D17" s="24" t="s">
        <v>34</v>
      </c>
      <c r="E17" s="39" t="s">
        <v>34</v>
      </c>
      <c r="F17" s="24" t="s">
        <v>34</v>
      </c>
      <c r="G17" s="39" t="s">
        <v>34</v>
      </c>
      <c r="H17" s="30">
        <v>7.8588036E-2</v>
      </c>
      <c r="I17" s="28">
        <f t="shared" si="0"/>
        <v>2.9388079230161089E-2</v>
      </c>
      <c r="J17" s="34" t="s">
        <v>34</v>
      </c>
      <c r="K17" s="67" t="s">
        <v>34</v>
      </c>
      <c r="L17" s="37" t="s">
        <v>34</v>
      </c>
      <c r="M17" s="15" t="s">
        <v>1028</v>
      </c>
      <c r="N17" s="15" t="s">
        <v>1028</v>
      </c>
      <c r="O17" s="37" t="s">
        <v>34</v>
      </c>
      <c r="P17" s="37" t="s">
        <v>34</v>
      </c>
      <c r="Q17" s="15" t="s">
        <v>1028</v>
      </c>
      <c r="R17" s="15" t="s">
        <v>1028</v>
      </c>
      <c r="S17" s="37" t="s">
        <v>34</v>
      </c>
      <c r="T17" s="37" t="s">
        <v>34</v>
      </c>
      <c r="U17" s="15" t="s">
        <v>1028</v>
      </c>
      <c r="V17" s="15" t="s">
        <v>1028</v>
      </c>
      <c r="W17" s="37" t="s">
        <v>34</v>
      </c>
      <c r="X17" s="35" t="s">
        <v>34</v>
      </c>
      <c r="Y17" s="15" t="s">
        <v>1028</v>
      </c>
      <c r="Z17" s="15" t="s">
        <v>1028</v>
      </c>
      <c r="AA17" s="114" t="s">
        <v>34</v>
      </c>
    </row>
    <row r="18" spans="1:27" x14ac:dyDescent="0.25">
      <c r="A18" s="23" t="s">
        <v>395</v>
      </c>
      <c r="B18" s="24" t="s">
        <v>34</v>
      </c>
      <c r="C18" s="39" t="s">
        <v>34</v>
      </c>
      <c r="D18" s="24" t="s">
        <v>34</v>
      </c>
      <c r="E18" s="39" t="s">
        <v>34</v>
      </c>
      <c r="F18" s="24" t="s">
        <v>34</v>
      </c>
      <c r="G18" s="39" t="s">
        <v>34</v>
      </c>
      <c r="H18" s="30">
        <v>2.8204011099999999E-2</v>
      </c>
      <c r="I18" s="28">
        <f t="shared" si="0"/>
        <v>1.8080442299695864E-2</v>
      </c>
      <c r="J18" s="34" t="s">
        <v>34</v>
      </c>
      <c r="K18" s="67" t="s">
        <v>34</v>
      </c>
      <c r="L18" s="37" t="s">
        <v>34</v>
      </c>
      <c r="M18" s="15" t="s">
        <v>1028</v>
      </c>
      <c r="N18" s="15" t="s">
        <v>1028</v>
      </c>
      <c r="O18" s="37" t="s">
        <v>34</v>
      </c>
      <c r="P18" s="37" t="s">
        <v>34</v>
      </c>
      <c r="Q18" s="15" t="s">
        <v>1028</v>
      </c>
      <c r="R18" s="15" t="s">
        <v>1028</v>
      </c>
      <c r="S18" s="37" t="s">
        <v>34</v>
      </c>
      <c r="T18" s="37" t="s">
        <v>34</v>
      </c>
      <c r="U18" s="15" t="s">
        <v>1028</v>
      </c>
      <c r="V18" s="15" t="s">
        <v>1028</v>
      </c>
      <c r="W18" s="37" t="s">
        <v>34</v>
      </c>
      <c r="X18" s="35" t="s">
        <v>34</v>
      </c>
      <c r="Y18" s="15" t="s">
        <v>1028</v>
      </c>
      <c r="Z18" s="15" t="s">
        <v>1028</v>
      </c>
      <c r="AA18" s="114" t="s">
        <v>34</v>
      </c>
    </row>
    <row r="19" spans="1:27" x14ac:dyDescent="0.25">
      <c r="A19" s="23" t="s">
        <v>396</v>
      </c>
      <c r="B19" s="24" t="s">
        <v>34</v>
      </c>
      <c r="C19" s="39" t="s">
        <v>34</v>
      </c>
      <c r="D19" s="24" t="s">
        <v>34</v>
      </c>
      <c r="E19" s="39" t="s">
        <v>34</v>
      </c>
      <c r="F19" s="24" t="s">
        <v>34</v>
      </c>
      <c r="G19" s="39" t="s">
        <v>34</v>
      </c>
      <c r="H19" s="30">
        <v>2.47200578E-2</v>
      </c>
      <c r="I19" s="28">
        <f t="shared" si="0"/>
        <v>1.6957250976628768E-2</v>
      </c>
      <c r="J19" s="34" t="s">
        <v>34</v>
      </c>
      <c r="K19" s="67" t="s">
        <v>34</v>
      </c>
      <c r="L19" s="37" t="s">
        <v>34</v>
      </c>
      <c r="M19" s="15" t="s">
        <v>1028</v>
      </c>
      <c r="N19" s="15" t="s">
        <v>1028</v>
      </c>
      <c r="O19" s="37" t="s">
        <v>34</v>
      </c>
      <c r="P19" s="37" t="s">
        <v>34</v>
      </c>
      <c r="Q19" s="15" t="s">
        <v>1028</v>
      </c>
      <c r="R19" s="15" t="s">
        <v>1028</v>
      </c>
      <c r="S19" s="37" t="s">
        <v>34</v>
      </c>
      <c r="T19" s="37" t="s">
        <v>34</v>
      </c>
      <c r="U19" s="15" t="s">
        <v>1028</v>
      </c>
      <c r="V19" s="15" t="s">
        <v>1028</v>
      </c>
      <c r="W19" s="37" t="s">
        <v>34</v>
      </c>
      <c r="X19" s="35" t="s">
        <v>34</v>
      </c>
      <c r="Y19" s="15" t="s">
        <v>1028</v>
      </c>
      <c r="Z19" s="15" t="s">
        <v>1028</v>
      </c>
      <c r="AA19" s="114" t="s">
        <v>34</v>
      </c>
    </row>
    <row r="20" spans="1:27" x14ac:dyDescent="0.25">
      <c r="A20" s="23" t="s">
        <v>397</v>
      </c>
      <c r="B20" s="24" t="s">
        <v>34</v>
      </c>
      <c r="C20" s="39" t="s">
        <v>34</v>
      </c>
      <c r="D20" s="24" t="s">
        <v>34</v>
      </c>
      <c r="E20" s="39" t="s">
        <v>34</v>
      </c>
      <c r="F20" s="24" t="s">
        <v>34</v>
      </c>
      <c r="G20" s="39" t="s">
        <v>34</v>
      </c>
      <c r="H20" s="30">
        <v>1.076012E-2</v>
      </c>
      <c r="I20" s="28">
        <f t="shared" si="0"/>
        <v>1.1267444465811117E-2</v>
      </c>
      <c r="J20" s="34" t="s">
        <v>34</v>
      </c>
      <c r="K20" s="67" t="s">
        <v>34</v>
      </c>
      <c r="L20" s="37" t="s">
        <v>34</v>
      </c>
      <c r="M20" s="15" t="s">
        <v>1028</v>
      </c>
      <c r="N20" s="15" t="s">
        <v>1028</v>
      </c>
      <c r="O20" s="37" t="s">
        <v>34</v>
      </c>
      <c r="P20" s="37" t="s">
        <v>34</v>
      </c>
      <c r="Q20" s="15" t="s">
        <v>1028</v>
      </c>
      <c r="R20" s="15" t="s">
        <v>1028</v>
      </c>
      <c r="S20" s="37" t="s">
        <v>34</v>
      </c>
      <c r="T20" s="37" t="s">
        <v>34</v>
      </c>
      <c r="U20" s="15" t="s">
        <v>1028</v>
      </c>
      <c r="V20" s="15" t="s">
        <v>1028</v>
      </c>
      <c r="W20" s="37" t="s">
        <v>34</v>
      </c>
      <c r="X20" s="35" t="s">
        <v>34</v>
      </c>
      <c r="Y20" s="15" t="s">
        <v>1028</v>
      </c>
      <c r="Z20" s="15" t="s">
        <v>1028</v>
      </c>
      <c r="AA20" s="114" t="s">
        <v>34</v>
      </c>
    </row>
    <row r="21" spans="1:27" x14ac:dyDescent="0.25">
      <c r="A21" s="23" t="s">
        <v>398</v>
      </c>
      <c r="B21" s="24" t="s">
        <v>34</v>
      </c>
      <c r="C21" s="39" t="s">
        <v>34</v>
      </c>
      <c r="D21" s="24" t="s">
        <v>34</v>
      </c>
      <c r="E21" s="39" t="s">
        <v>34</v>
      </c>
      <c r="F21" s="24" t="s">
        <v>34</v>
      </c>
      <c r="G21" s="39" t="s">
        <v>34</v>
      </c>
      <c r="H21" s="30">
        <v>7.4043783599999996E-2</v>
      </c>
      <c r="I21" s="28">
        <f t="shared" si="0"/>
        <v>2.8596019732985457E-2</v>
      </c>
      <c r="J21" s="30">
        <v>1.13062274E-2</v>
      </c>
      <c r="K21" s="28">
        <f t="shared" si="1"/>
        <v>2.7519599072681901E-2</v>
      </c>
      <c r="L21" s="37" t="s">
        <v>34</v>
      </c>
      <c r="M21" s="15" t="s">
        <v>1028</v>
      </c>
      <c r="N21" s="15" t="s">
        <v>1028</v>
      </c>
      <c r="O21" s="37" t="s">
        <v>34</v>
      </c>
      <c r="P21" s="37" t="s">
        <v>34</v>
      </c>
      <c r="Q21" s="15" t="s">
        <v>1028</v>
      </c>
      <c r="R21" s="15" t="s">
        <v>1028</v>
      </c>
      <c r="S21" s="37" t="s">
        <v>34</v>
      </c>
      <c r="T21" s="37" t="s">
        <v>34</v>
      </c>
      <c r="U21" s="15" t="s">
        <v>1028</v>
      </c>
      <c r="V21" s="15" t="s">
        <v>1028</v>
      </c>
      <c r="W21" s="37" t="s">
        <v>34</v>
      </c>
      <c r="X21" s="17">
        <f>J21-H21</f>
        <v>-6.2737556199999989E-2</v>
      </c>
      <c r="Y21" s="15">
        <f t="shared" ref="Y21:Y23" si="2">(((X21)^2)^0.5)</f>
        <v>6.2737556199999989E-2</v>
      </c>
      <c r="Z21" s="15">
        <f>(((((1-H21)*H21)/H13)+(((1-J21)*J21)/J13))^0.5)*(TINV(0.05,H13+J13-1))</f>
        <v>3.9344837387442752E-2</v>
      </c>
      <c r="AA21" s="97" t="str">
        <f t="shared" ref="AA21:AA23" si="3">IF(Y21&gt;Z21,"*"," ")</f>
        <v>*</v>
      </c>
    </row>
    <row r="22" spans="1:27" x14ac:dyDescent="0.25">
      <c r="A22" s="23" t="s">
        <v>53</v>
      </c>
      <c r="B22" s="24" t="s">
        <v>34</v>
      </c>
      <c r="C22" s="39" t="s">
        <v>34</v>
      </c>
      <c r="D22" s="24" t="s">
        <v>34</v>
      </c>
      <c r="E22" s="39" t="s">
        <v>34</v>
      </c>
      <c r="F22" s="24" t="s">
        <v>34</v>
      </c>
      <c r="G22" s="39" t="s">
        <v>34</v>
      </c>
      <c r="H22" s="30">
        <v>0.76459836479999999</v>
      </c>
      <c r="I22" s="28">
        <f t="shared" si="0"/>
        <v>4.6332686324767683E-2</v>
      </c>
      <c r="J22" s="30">
        <v>0.89772481189999997</v>
      </c>
      <c r="K22" s="28">
        <f t="shared" si="1"/>
        <v>7.8869502770758743E-2</v>
      </c>
      <c r="L22" s="37" t="s">
        <v>34</v>
      </c>
      <c r="M22" s="15" t="s">
        <v>1028</v>
      </c>
      <c r="N22" s="15" t="s">
        <v>1028</v>
      </c>
      <c r="O22" s="37" t="s">
        <v>34</v>
      </c>
      <c r="P22" s="37" t="s">
        <v>34</v>
      </c>
      <c r="Q22" s="15" t="s">
        <v>1028</v>
      </c>
      <c r="R22" s="15" t="s">
        <v>1028</v>
      </c>
      <c r="S22" s="37" t="s">
        <v>34</v>
      </c>
      <c r="T22" s="37" t="s">
        <v>34</v>
      </c>
      <c r="U22" s="15" t="s">
        <v>1028</v>
      </c>
      <c r="V22" s="15" t="s">
        <v>1028</v>
      </c>
      <c r="W22" s="37" t="s">
        <v>34</v>
      </c>
      <c r="X22" s="17">
        <f>J22-H22</f>
        <v>0.13312644709999999</v>
      </c>
      <c r="Y22" s="15">
        <f t="shared" si="2"/>
        <v>0.13312644709999999</v>
      </c>
      <c r="Z22" s="15">
        <f>(((((1-H22)*H22)/H13)+(((1-J22)*J22)/J13))^0.5)*(TINV(0.05,H13+J13-1))</f>
        <v>9.0278359054548382E-2</v>
      </c>
      <c r="AA22" s="97" t="str">
        <f t="shared" si="3"/>
        <v>*</v>
      </c>
    </row>
    <row r="23" spans="1:27" ht="15.75" thickBot="1" x14ac:dyDescent="0.3">
      <c r="A23" s="98" t="s">
        <v>41</v>
      </c>
      <c r="B23" s="106" t="s">
        <v>34</v>
      </c>
      <c r="C23" s="110" t="s">
        <v>34</v>
      </c>
      <c r="D23" s="106" t="s">
        <v>34</v>
      </c>
      <c r="E23" s="110" t="s">
        <v>34</v>
      </c>
      <c r="F23" s="106" t="s">
        <v>34</v>
      </c>
      <c r="G23" s="110" t="s">
        <v>34</v>
      </c>
      <c r="H23" s="99">
        <v>3.5805420900000003E-2</v>
      </c>
      <c r="I23" s="100">
        <f t="shared" si="0"/>
        <v>2.0291903821277109E-2</v>
      </c>
      <c r="J23" s="99">
        <v>3.8621086000000002E-3</v>
      </c>
      <c r="K23" s="100">
        <f t="shared" si="1"/>
        <v>1.6144489468476735E-2</v>
      </c>
      <c r="L23" s="111" t="s">
        <v>34</v>
      </c>
      <c r="M23" s="102" t="s">
        <v>1028</v>
      </c>
      <c r="N23" s="102" t="s">
        <v>1028</v>
      </c>
      <c r="O23" s="111" t="s">
        <v>34</v>
      </c>
      <c r="P23" s="111" t="s">
        <v>34</v>
      </c>
      <c r="Q23" s="102" t="s">
        <v>1028</v>
      </c>
      <c r="R23" s="102" t="s">
        <v>1028</v>
      </c>
      <c r="S23" s="111" t="s">
        <v>34</v>
      </c>
      <c r="T23" s="111" t="s">
        <v>34</v>
      </c>
      <c r="U23" s="102" t="s">
        <v>1028</v>
      </c>
      <c r="V23" s="102" t="s">
        <v>1028</v>
      </c>
      <c r="W23" s="111" t="s">
        <v>34</v>
      </c>
      <c r="X23" s="101">
        <f>J23-H23</f>
        <v>-3.1943312300000005E-2</v>
      </c>
      <c r="Y23" s="102">
        <f t="shared" si="2"/>
        <v>3.1943312300000005E-2</v>
      </c>
      <c r="Z23" s="102">
        <f>(((((1-H23)*H23)/H13)+(((1-J23)*J23)/J13))^0.5)*(TINV(0.05,H13+J13-1))</f>
        <v>2.5747814353037947E-2</v>
      </c>
      <c r="AA23" s="104" t="str">
        <f t="shared" si="3"/>
        <v>*</v>
      </c>
    </row>
  </sheetData>
  <sortState xmlns:xlrd2="http://schemas.microsoft.com/office/spreadsheetml/2017/richdata2" ref="A17:W20">
    <sortCondition descending="1" ref="H17:H20"/>
  </sortState>
  <hyperlinks>
    <hyperlink ref="A5" location="CONTENTS!B1" display="Return to contents" xr:uid="{37D951FD-61AA-463F-BE55-EEBC3714444F}"/>
  </hyperlinks>
  <pageMargins left="0.7" right="0.7" top="0.75" bottom="0.75" header="0.3" footer="0.3"/>
  <pageSetup paperSize="9" orientation="portrait" horizontalDpi="300"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A16"/>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779</v>
      </c>
      <c r="B3" s="27"/>
    </row>
    <row r="4" spans="1:27" ht="18.75" x14ac:dyDescent="0.25">
      <c r="A4" s="20" t="s">
        <v>776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2">
        <v>869</v>
      </c>
      <c r="E11" s="27" t="s">
        <v>1028</v>
      </c>
      <c r="F11" s="22">
        <v>1403</v>
      </c>
      <c r="G11" s="27" t="s">
        <v>1028</v>
      </c>
      <c r="H11" s="22">
        <v>1232</v>
      </c>
      <c r="I11" s="27" t="s">
        <v>1028</v>
      </c>
      <c r="J11" s="22">
        <v>242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2">
        <v>887</v>
      </c>
      <c r="E12" s="27" t="s">
        <v>1028</v>
      </c>
      <c r="F12" s="22">
        <v>1348</v>
      </c>
      <c r="G12" s="27" t="s">
        <v>1028</v>
      </c>
      <c r="H12" s="22">
        <v>1150</v>
      </c>
      <c r="I12" s="27" t="s">
        <v>1028</v>
      </c>
      <c r="J12" s="22">
        <v>243</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2">
        <v>255.4</v>
      </c>
      <c r="E13" s="27" t="s">
        <v>1028</v>
      </c>
      <c r="F13" s="22">
        <v>242.1</v>
      </c>
      <c r="G13" s="27" t="s">
        <v>1028</v>
      </c>
      <c r="H13" s="22">
        <v>248.5</v>
      </c>
      <c r="I13" s="27" t="s">
        <v>1028</v>
      </c>
      <c r="J13" s="22">
        <v>43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777</v>
      </c>
      <c r="B14" s="24" t="s">
        <v>34</v>
      </c>
      <c r="C14" s="39" t="s">
        <v>34</v>
      </c>
      <c r="D14" s="26">
        <v>0.1251501089</v>
      </c>
      <c r="E14" s="28">
        <f>SQRT((D14*(1-D14))/D$13)*TINV(0.05,D$13)</f>
        <v>4.0774266055430712E-2</v>
      </c>
      <c r="F14" s="30">
        <v>0.16254596809999999</v>
      </c>
      <c r="G14" s="28">
        <f>SQRT((F14*(1-F14))/F$13)*TINV(0.05,F$13)</f>
        <v>4.6708580035987483E-2</v>
      </c>
      <c r="H14" s="30">
        <v>0.14322677950000001</v>
      </c>
      <c r="I14" s="28">
        <f>SQRT((H14*(1-H14))/H$13)*TINV(0.05,H$13)</f>
        <v>4.3767780715216982E-2</v>
      </c>
      <c r="J14" s="30">
        <v>8.6881615199999998E-2</v>
      </c>
      <c r="K14" s="28">
        <f>SQRT((J14*(1-J14))/J$13)*TINV(0.05,J$13)</f>
        <v>8.662293152811143E-2</v>
      </c>
      <c r="L14" s="37" t="s">
        <v>34</v>
      </c>
      <c r="M14" s="61" t="s">
        <v>1028</v>
      </c>
      <c r="N14" s="61" t="s">
        <v>1028</v>
      </c>
      <c r="O14" s="37" t="s">
        <v>34</v>
      </c>
      <c r="P14" s="60">
        <f>J14-D14</f>
        <v>-3.8268493700000003E-2</v>
      </c>
      <c r="Q14" s="61">
        <f>(((P14)^2)^0.5)</f>
        <v>3.8268493700000003E-2</v>
      </c>
      <c r="R14" s="61">
        <f>(((((1-D14)*D14)/D13)+(((1-J14)*J14)/J13))^0.5)*(TINV(0.05,D13+J13-1))</f>
        <v>9.3838949330859914E-2</v>
      </c>
      <c r="S14" s="62" t="s">
        <v>1028</v>
      </c>
      <c r="T14" s="60">
        <f>J14-F14</f>
        <v>-7.5664352899999995E-2</v>
      </c>
      <c r="U14" s="61">
        <f>(((T14)^2)^0.5)</f>
        <v>7.5664352899999995E-2</v>
      </c>
      <c r="V14" s="61">
        <f>(((((1-F14)*F14)/F13)+(((1-J14)*J14)/J13))^0.5)*(TINV(0.05,F13+J13-1))</f>
        <v>9.657420288909839E-2</v>
      </c>
      <c r="W14" s="62" t="s">
        <v>1028</v>
      </c>
      <c r="X14" s="60">
        <f>J14-H14</f>
        <v>-5.6345164300000014E-2</v>
      </c>
      <c r="Y14" s="61">
        <f>(((X14)^2)^0.5)</f>
        <v>5.6345164300000014E-2</v>
      </c>
      <c r="Z14" s="61">
        <f>(((((1-H14)*H14)/H13)+(((1-J14)*J14)/J13))^0.5)*(TINV(0.05,H13+J13-1))</f>
        <v>9.5182770118643928E-2</v>
      </c>
      <c r="AA14" s="97" t="s">
        <v>1028</v>
      </c>
    </row>
    <row r="15" spans="1:27" x14ac:dyDescent="0.25">
      <c r="A15" s="23" t="s">
        <v>778</v>
      </c>
      <c r="B15" s="24" t="s">
        <v>34</v>
      </c>
      <c r="C15" s="39" t="s">
        <v>34</v>
      </c>
      <c r="D15" s="26">
        <v>0.86579116010000001</v>
      </c>
      <c r="E15" s="28">
        <f>SQRT((D15*(1-D15))/D$13)*TINV(0.05,D$13)</f>
        <v>4.2004991409867166E-2</v>
      </c>
      <c r="F15" s="30">
        <v>0.81264959400000003</v>
      </c>
      <c r="G15" s="28">
        <f>SQRT((F15*(1-F15))/F$13)*TINV(0.05,F$13)</f>
        <v>4.9397737248613273E-2</v>
      </c>
      <c r="H15" s="30">
        <v>0.83014219980000004</v>
      </c>
      <c r="I15" s="28">
        <f>SQRT((H15*(1-H15))/H$13)*TINV(0.05,H$13)</f>
        <v>4.6916808757099283E-2</v>
      </c>
      <c r="J15" s="30">
        <v>0.89116684030000004</v>
      </c>
      <c r="K15" s="28">
        <f>SQRT((J15*(1-J15))/J$13)*TINV(0.05,J$13)</f>
        <v>9.5777945915282756E-2</v>
      </c>
      <c r="L15" s="37" t="s">
        <v>34</v>
      </c>
      <c r="M15" s="61" t="s">
        <v>1028</v>
      </c>
      <c r="N15" s="61" t="s">
        <v>1028</v>
      </c>
      <c r="O15" s="37" t="s">
        <v>34</v>
      </c>
      <c r="P15" s="60">
        <f>J15-D15</f>
        <v>2.5375680200000028E-2</v>
      </c>
      <c r="Q15" s="61">
        <f t="shared" ref="Q15:Q16" si="0">(((P15)^2)^0.5)</f>
        <v>2.5375680200000028E-2</v>
      </c>
      <c r="R15" s="61">
        <f>(((((1-D15)*D15)/D13)+(((1-J15)*J15)/J13))^0.5)*(TINV(0.05,D13+J13-1))</f>
        <v>0.10245819606888523</v>
      </c>
      <c r="S15" s="62" t="s">
        <v>1028</v>
      </c>
      <c r="T15" s="60">
        <f>J15-F15</f>
        <v>7.851724630000001E-2</v>
      </c>
      <c r="U15" s="61">
        <f t="shared" ref="U15:U16" si="1">(((T15)^2)^0.5)</f>
        <v>7.851724630000001E-2</v>
      </c>
      <c r="V15" s="61">
        <f>(((((1-F15)*F15)/F13)+(((1-J15)*J15)/J13))^0.5)*(TINV(0.05,F13+J13-1))</f>
        <v>0.10571388724665308</v>
      </c>
      <c r="W15" s="62" t="s">
        <v>1028</v>
      </c>
      <c r="X15" s="60">
        <f>J15-H15</f>
        <v>6.1024640500000005E-2</v>
      </c>
      <c r="Y15" s="61">
        <f t="shared" ref="Y15:Y16" si="2">(((X15)^2)^0.5)</f>
        <v>6.1024640500000005E-2</v>
      </c>
      <c r="Z15" s="61">
        <f>(((((1-H15)*H15)/H13)+(((1-J15)*J15)/J13))^0.5)*(TINV(0.05,H13+J13-1))</f>
        <v>0.1045726027883026</v>
      </c>
      <c r="AA15" s="97" t="s">
        <v>1028</v>
      </c>
    </row>
    <row r="16" spans="1:27" ht="15.75" thickBot="1" x14ac:dyDescent="0.3">
      <c r="A16" s="98" t="s">
        <v>41</v>
      </c>
      <c r="B16" s="106" t="s">
        <v>34</v>
      </c>
      <c r="C16" s="110" t="s">
        <v>34</v>
      </c>
      <c r="D16" s="107">
        <v>9.0587310000000004E-3</v>
      </c>
      <c r="E16" s="100">
        <f>SQRT((D16*(1-D16))/D$13)*TINV(0.05,D$13)</f>
        <v>1.1675121393867078E-2</v>
      </c>
      <c r="F16" s="99">
        <v>2.48044379E-2</v>
      </c>
      <c r="G16" s="100">
        <f>SQRT((F16*(1-F16))/F$13)*TINV(0.05,F$13)</f>
        <v>1.9689678647119929E-2</v>
      </c>
      <c r="H16" s="99">
        <v>2.6631020799999999E-2</v>
      </c>
      <c r="I16" s="100">
        <f>SQRT((H16*(1-H16))/H$13)*TINV(0.05,H$13)</f>
        <v>2.0116023220159818E-2</v>
      </c>
      <c r="J16" s="99">
        <v>2.19515445E-2</v>
      </c>
      <c r="K16" s="100">
        <f>SQRT((J16*(1-J16))/J$13)*TINV(0.05,J$13)</f>
        <v>4.5062794217904149E-2</v>
      </c>
      <c r="L16" s="111" t="s">
        <v>34</v>
      </c>
      <c r="M16" s="102" t="s">
        <v>1028</v>
      </c>
      <c r="N16" s="102" t="s">
        <v>1028</v>
      </c>
      <c r="O16" s="111" t="s">
        <v>34</v>
      </c>
      <c r="P16" s="101">
        <f>J16-D16</f>
        <v>1.2892813499999999E-2</v>
      </c>
      <c r="Q16" s="102">
        <f t="shared" si="0"/>
        <v>1.2892813499999999E-2</v>
      </c>
      <c r="R16" s="102">
        <f>(((((1-D16)*D16)/D13)+(((1-J16)*J16)/J13))^0.5)*(TINV(0.05,D13+J13-1))</f>
        <v>4.5495856775558903E-2</v>
      </c>
      <c r="S16" s="103" t="s">
        <v>1028</v>
      </c>
      <c r="T16" s="101">
        <f>J16-F16</f>
        <v>-2.8528934000000006E-3</v>
      </c>
      <c r="U16" s="102">
        <f t="shared" si="1"/>
        <v>2.8528934000000006E-3</v>
      </c>
      <c r="V16" s="102">
        <f>(((((1-F16)*F16)/F13)+(((1-J16)*J16)/J13))^0.5)*(TINV(0.05,F13+J13-1))</f>
        <v>4.8182781916539984E-2</v>
      </c>
      <c r="W16" s="103" t="s">
        <v>1028</v>
      </c>
      <c r="X16" s="101">
        <f>J16-H16</f>
        <v>-4.6794762999999989E-3</v>
      </c>
      <c r="Y16" s="102">
        <f t="shared" si="2"/>
        <v>4.6794762999999989E-3</v>
      </c>
      <c r="Z16" s="102">
        <f>(((((1-H16)*H16)/H13)+(((1-J16)*J16)/J13))^0.5)*(TINV(0.05,H13+J13-1))</f>
        <v>4.835504539590748E-2</v>
      </c>
      <c r="AA16" s="104" t="s">
        <v>1028</v>
      </c>
    </row>
  </sheetData>
  <hyperlinks>
    <hyperlink ref="A5" location="CONTENTS!B1" display="Return to contents" xr:uid="{B7DA81F5-15EB-4D93-A9AE-728D302DDA5E}"/>
  </hyperlinks>
  <pageMargins left="0.7" right="0.7" top="0.75" bottom="0.75" header="0.3" footer="0.3"/>
  <pageSetup paperSize="9" orientation="portrait" verticalDpi="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A25"/>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402</v>
      </c>
      <c r="B3" s="27"/>
    </row>
    <row r="4" spans="1:27" ht="18.75" x14ac:dyDescent="0.25">
      <c r="A4" s="20" t="s">
        <v>384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2">
        <v>1671</v>
      </c>
      <c r="I11" s="27" t="s">
        <v>1028</v>
      </c>
      <c r="J11" s="22">
        <v>357</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1418</v>
      </c>
      <c r="I12" s="27" t="s">
        <v>1028</v>
      </c>
      <c r="J12" s="22">
        <v>317</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322.39999999999998</v>
      </c>
      <c r="I13" s="27" t="s">
        <v>1028</v>
      </c>
      <c r="J13" s="22">
        <v>57.6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399</v>
      </c>
      <c r="B14" s="24" t="s">
        <v>34</v>
      </c>
      <c r="C14" s="39" t="s">
        <v>34</v>
      </c>
      <c r="D14" s="24" t="s">
        <v>34</v>
      </c>
      <c r="E14" s="39" t="s">
        <v>34</v>
      </c>
      <c r="F14" s="24" t="s">
        <v>34</v>
      </c>
      <c r="G14" s="39" t="s">
        <v>34</v>
      </c>
      <c r="H14" s="30">
        <v>0.22323742830000001</v>
      </c>
      <c r="I14" s="28">
        <f t="shared" ref="I14:I24" si="0">SQRT((H14*(1-H14))/H$13)*TINV(0.05,H$13)</f>
        <v>4.5626132688870183E-2</v>
      </c>
      <c r="J14" s="30">
        <v>0.27287565879999998</v>
      </c>
      <c r="K14" s="28">
        <f t="shared" ref="K14:K20" si="1">SQRT((J14*(1-J14))/J$13)*TINV(0.05,J$13)</f>
        <v>0.1175277798440565</v>
      </c>
      <c r="L14" s="37" t="s">
        <v>34</v>
      </c>
      <c r="M14" s="15" t="s">
        <v>1028</v>
      </c>
      <c r="N14" s="15" t="s">
        <v>1028</v>
      </c>
      <c r="O14" s="37" t="s">
        <v>34</v>
      </c>
      <c r="P14" s="37" t="s">
        <v>34</v>
      </c>
      <c r="Q14" s="15" t="s">
        <v>1028</v>
      </c>
      <c r="R14" s="15" t="s">
        <v>1028</v>
      </c>
      <c r="S14" s="37" t="s">
        <v>34</v>
      </c>
      <c r="T14" s="37" t="s">
        <v>34</v>
      </c>
      <c r="U14" s="15" t="s">
        <v>1028</v>
      </c>
      <c r="V14" s="15" t="s">
        <v>1028</v>
      </c>
      <c r="W14" s="37" t="s">
        <v>34</v>
      </c>
      <c r="X14" s="17">
        <f t="shared" ref="X14:X24" si="2">J14-H14</f>
        <v>4.9638230499999964E-2</v>
      </c>
      <c r="Y14" s="15">
        <f>(((X14)^2)^0.5)</f>
        <v>4.9638230499999964E-2</v>
      </c>
      <c r="Z14" s="15">
        <f>(((((1-H14)*H14)/H13)+(((1-J14)*J14)/J13))^0.5)*(TINV(0.05,H13+J13-1))</f>
        <v>0.12408450837119715</v>
      </c>
      <c r="AA14" s="97" t="s">
        <v>1028</v>
      </c>
    </row>
    <row r="15" spans="1:27" x14ac:dyDescent="0.25">
      <c r="A15" s="23" t="s">
        <v>400</v>
      </c>
      <c r="B15" s="24" t="s">
        <v>34</v>
      </c>
      <c r="C15" s="39" t="s">
        <v>34</v>
      </c>
      <c r="D15" s="24" t="s">
        <v>34</v>
      </c>
      <c r="E15" s="39" t="s">
        <v>34</v>
      </c>
      <c r="F15" s="24" t="s">
        <v>34</v>
      </c>
      <c r="G15" s="39" t="s">
        <v>34</v>
      </c>
      <c r="H15" s="30">
        <v>2.0204330499999999E-2</v>
      </c>
      <c r="I15" s="28">
        <f t="shared" ref="I15:I20" si="3">SQRT((H15*(1-H15))/H$13)*TINV(0.05,H$13)</f>
        <v>1.5416152511281167E-2</v>
      </c>
      <c r="J15" s="30">
        <v>9.8909211799999994E-2</v>
      </c>
      <c r="K15" s="28">
        <f t="shared" si="1"/>
        <v>7.8769200493020275E-2</v>
      </c>
      <c r="L15" s="37" t="s">
        <v>34</v>
      </c>
      <c r="M15" s="15" t="s">
        <v>1028</v>
      </c>
      <c r="N15" s="15" t="s">
        <v>1028</v>
      </c>
      <c r="O15" s="37" t="s">
        <v>34</v>
      </c>
      <c r="P15" s="37" t="s">
        <v>34</v>
      </c>
      <c r="Q15" s="15" t="s">
        <v>1028</v>
      </c>
      <c r="R15" s="15" t="s">
        <v>1028</v>
      </c>
      <c r="S15" s="37" t="s">
        <v>34</v>
      </c>
      <c r="T15" s="37" t="s">
        <v>34</v>
      </c>
      <c r="U15" s="15" t="s">
        <v>1028</v>
      </c>
      <c r="V15" s="15" t="s">
        <v>1028</v>
      </c>
      <c r="W15" s="37" t="s">
        <v>34</v>
      </c>
      <c r="X15" s="17">
        <f t="shared" si="2"/>
        <v>7.8704881300000001E-2</v>
      </c>
      <c r="Y15" s="15">
        <f t="shared" ref="Y15:Y24" si="4">(((X15)^2)^0.5)</f>
        <v>7.8704881300000001E-2</v>
      </c>
      <c r="Z15" s="15">
        <f>(((((1-H15)*H15)/H13)+(((1-J15)*J15)/J13))^0.5)*(TINV(0.05,H13+J13-1))</f>
        <v>7.8864038626132463E-2</v>
      </c>
      <c r="AA15" s="97" t="s">
        <v>1028</v>
      </c>
    </row>
    <row r="16" spans="1:27" x14ac:dyDescent="0.25">
      <c r="A16" s="23" t="s">
        <v>195</v>
      </c>
      <c r="B16" s="24" t="s">
        <v>34</v>
      </c>
      <c r="C16" s="39" t="s">
        <v>34</v>
      </c>
      <c r="D16" s="24" t="s">
        <v>34</v>
      </c>
      <c r="E16" s="39" t="s">
        <v>34</v>
      </c>
      <c r="F16" s="24" t="s">
        <v>34</v>
      </c>
      <c r="G16" s="39" t="s">
        <v>34</v>
      </c>
      <c r="H16" s="30">
        <v>7.3407213799999996E-2</v>
      </c>
      <c r="I16" s="28">
        <f t="shared" si="3"/>
        <v>2.8575894640024975E-2</v>
      </c>
      <c r="J16" s="30">
        <v>6.4323435200000001E-2</v>
      </c>
      <c r="K16" s="28">
        <f t="shared" si="1"/>
        <v>6.472935551761147E-2</v>
      </c>
      <c r="L16" s="37" t="s">
        <v>34</v>
      </c>
      <c r="M16" s="15" t="s">
        <v>1028</v>
      </c>
      <c r="N16" s="15" t="s">
        <v>1028</v>
      </c>
      <c r="O16" s="37" t="s">
        <v>34</v>
      </c>
      <c r="P16" s="37" t="s">
        <v>34</v>
      </c>
      <c r="Q16" s="15" t="s">
        <v>1028</v>
      </c>
      <c r="R16" s="15" t="s">
        <v>1028</v>
      </c>
      <c r="S16" s="37" t="s">
        <v>34</v>
      </c>
      <c r="T16" s="37" t="s">
        <v>34</v>
      </c>
      <c r="U16" s="15" t="s">
        <v>1028</v>
      </c>
      <c r="V16" s="15" t="s">
        <v>1028</v>
      </c>
      <c r="W16" s="37" t="s">
        <v>34</v>
      </c>
      <c r="X16" s="17">
        <f t="shared" si="2"/>
        <v>-9.0837785999999948E-3</v>
      </c>
      <c r="Y16" s="15">
        <f t="shared" si="4"/>
        <v>9.0837785999999948E-3</v>
      </c>
      <c r="Z16" s="15">
        <f>(((((1-H16)*H16)/H13)+(((1-J16)*J16)/J13))^0.5)*(TINV(0.05,H13+J13-1))</f>
        <v>6.9680233878541331E-2</v>
      </c>
      <c r="AA16" s="97" t="s">
        <v>1028</v>
      </c>
    </row>
    <row r="17" spans="1:27" x14ac:dyDescent="0.25">
      <c r="A17" s="23" t="s">
        <v>401</v>
      </c>
      <c r="B17" s="24" t="s">
        <v>34</v>
      </c>
      <c r="C17" s="39" t="s">
        <v>34</v>
      </c>
      <c r="D17" s="24" t="s">
        <v>34</v>
      </c>
      <c r="E17" s="39" t="s">
        <v>34</v>
      </c>
      <c r="F17" s="24" t="s">
        <v>34</v>
      </c>
      <c r="G17" s="39" t="s">
        <v>34</v>
      </c>
      <c r="H17" s="30">
        <v>1.72354625E-2</v>
      </c>
      <c r="I17" s="28">
        <f t="shared" si="3"/>
        <v>1.4260088395352109E-2</v>
      </c>
      <c r="J17" s="30">
        <v>3.5319549999999998E-2</v>
      </c>
      <c r="K17" s="28">
        <f t="shared" si="1"/>
        <v>4.8702708179022232E-2</v>
      </c>
      <c r="L17" s="37" t="s">
        <v>34</v>
      </c>
      <c r="M17" s="15" t="s">
        <v>1028</v>
      </c>
      <c r="N17" s="15" t="s">
        <v>1028</v>
      </c>
      <c r="O17" s="37" t="s">
        <v>34</v>
      </c>
      <c r="P17" s="37" t="s">
        <v>34</v>
      </c>
      <c r="Q17" s="15" t="s">
        <v>1028</v>
      </c>
      <c r="R17" s="15" t="s">
        <v>1028</v>
      </c>
      <c r="S17" s="37" t="s">
        <v>34</v>
      </c>
      <c r="T17" s="37" t="s">
        <v>34</v>
      </c>
      <c r="U17" s="15" t="s">
        <v>1028</v>
      </c>
      <c r="V17" s="15" t="s">
        <v>1028</v>
      </c>
      <c r="W17" s="37" t="s">
        <v>34</v>
      </c>
      <c r="X17" s="17">
        <f t="shared" si="2"/>
        <v>1.8084087499999998E-2</v>
      </c>
      <c r="Y17" s="15">
        <f t="shared" si="4"/>
        <v>1.8084087499999998E-2</v>
      </c>
      <c r="Z17" s="15">
        <f>(((((1-H17)*H17)/H13)+(((1-J17)*J17)/J13))^0.5)*(TINV(0.05,H13+J13-1))</f>
        <v>4.9900272453507782E-2</v>
      </c>
      <c r="AA17" s="97" t="s">
        <v>1028</v>
      </c>
    </row>
    <row r="18" spans="1:27" x14ac:dyDescent="0.25">
      <c r="A18" s="23" t="s">
        <v>194</v>
      </c>
      <c r="B18" s="24" t="s">
        <v>34</v>
      </c>
      <c r="C18" s="39" t="s">
        <v>34</v>
      </c>
      <c r="D18" s="24" t="s">
        <v>34</v>
      </c>
      <c r="E18" s="39" t="s">
        <v>34</v>
      </c>
      <c r="F18" s="24" t="s">
        <v>34</v>
      </c>
      <c r="G18" s="39" t="s">
        <v>34</v>
      </c>
      <c r="H18" s="30">
        <v>1.7927755100000001E-2</v>
      </c>
      <c r="I18" s="28">
        <f t="shared" si="3"/>
        <v>1.4538536208197931E-2</v>
      </c>
      <c r="J18" s="30">
        <v>1.38400031E-2</v>
      </c>
      <c r="K18" s="28">
        <f t="shared" si="1"/>
        <v>3.0824467048237023E-2</v>
      </c>
      <c r="L18" s="37" t="s">
        <v>34</v>
      </c>
      <c r="M18" s="15" t="s">
        <v>1028</v>
      </c>
      <c r="N18" s="15" t="s">
        <v>1028</v>
      </c>
      <c r="O18" s="37" t="s">
        <v>34</v>
      </c>
      <c r="P18" s="37" t="s">
        <v>34</v>
      </c>
      <c r="Q18" s="15" t="s">
        <v>1028</v>
      </c>
      <c r="R18" s="15" t="s">
        <v>1028</v>
      </c>
      <c r="S18" s="37" t="s">
        <v>34</v>
      </c>
      <c r="T18" s="37" t="s">
        <v>34</v>
      </c>
      <c r="U18" s="15" t="s">
        <v>1028</v>
      </c>
      <c r="V18" s="15" t="s">
        <v>1028</v>
      </c>
      <c r="W18" s="37" t="s">
        <v>34</v>
      </c>
      <c r="X18" s="17">
        <f t="shared" si="2"/>
        <v>-4.0877520000000018E-3</v>
      </c>
      <c r="Y18" s="15">
        <f t="shared" si="4"/>
        <v>4.0877520000000018E-3</v>
      </c>
      <c r="Z18" s="15">
        <f>(((((1-H18)*H18)/H13)+(((1-J18)*J18)/J13))^0.5)*(TINV(0.05,H13+J13-1))</f>
        <v>3.3574003485308611E-2</v>
      </c>
      <c r="AA18" s="97" t="s">
        <v>1028</v>
      </c>
    </row>
    <row r="19" spans="1:27" x14ac:dyDescent="0.25">
      <c r="A19" s="23" t="s">
        <v>383</v>
      </c>
      <c r="B19" s="24" t="s">
        <v>34</v>
      </c>
      <c r="C19" s="39" t="s">
        <v>34</v>
      </c>
      <c r="D19" s="24" t="s">
        <v>34</v>
      </c>
      <c r="E19" s="39" t="s">
        <v>34</v>
      </c>
      <c r="F19" s="24" t="s">
        <v>34</v>
      </c>
      <c r="G19" s="39" t="s">
        <v>34</v>
      </c>
      <c r="H19" s="30">
        <v>1.43333431E-2</v>
      </c>
      <c r="I19" s="28">
        <f t="shared" si="3"/>
        <v>1.3023412288140442E-2</v>
      </c>
      <c r="J19" s="30">
        <v>2.6822307000000001E-3</v>
      </c>
      <c r="K19" s="28">
        <f t="shared" si="1"/>
        <v>1.3646416900273796E-2</v>
      </c>
      <c r="L19" s="37" t="s">
        <v>34</v>
      </c>
      <c r="M19" s="15" t="s">
        <v>1028</v>
      </c>
      <c r="N19" s="15" t="s">
        <v>1028</v>
      </c>
      <c r="O19" s="37" t="s">
        <v>34</v>
      </c>
      <c r="P19" s="37" t="s">
        <v>34</v>
      </c>
      <c r="Q19" s="15" t="s">
        <v>1028</v>
      </c>
      <c r="R19" s="15" t="s">
        <v>1028</v>
      </c>
      <c r="S19" s="37" t="s">
        <v>34</v>
      </c>
      <c r="T19" s="37" t="s">
        <v>34</v>
      </c>
      <c r="U19" s="15" t="s">
        <v>1028</v>
      </c>
      <c r="V19" s="15" t="s">
        <v>1028</v>
      </c>
      <c r="W19" s="37" t="s">
        <v>34</v>
      </c>
      <c r="X19" s="17">
        <f t="shared" si="2"/>
        <v>-1.16511124E-2</v>
      </c>
      <c r="Y19" s="15">
        <f t="shared" si="4"/>
        <v>1.16511124E-2</v>
      </c>
      <c r="Z19" s="15">
        <f>(((((1-H19)*H19)/H13)+(((1-J19)*J19)/J13))^0.5)*(TINV(0.05,H13+J13-1))</f>
        <v>1.8680614999341715E-2</v>
      </c>
      <c r="AA19" s="97" t="s">
        <v>1028</v>
      </c>
    </row>
    <row r="20" spans="1:27" x14ac:dyDescent="0.25">
      <c r="A20" s="23" t="s">
        <v>382</v>
      </c>
      <c r="B20" s="24" t="s">
        <v>34</v>
      </c>
      <c r="C20" s="39" t="s">
        <v>34</v>
      </c>
      <c r="D20" s="24" t="s">
        <v>34</v>
      </c>
      <c r="E20" s="39" t="s">
        <v>34</v>
      </c>
      <c r="F20" s="24" t="s">
        <v>34</v>
      </c>
      <c r="G20" s="39" t="s">
        <v>34</v>
      </c>
      <c r="H20" s="30">
        <v>1.0245619000000001E-3</v>
      </c>
      <c r="I20" s="28">
        <f t="shared" si="3"/>
        <v>3.5053590945510211E-3</v>
      </c>
      <c r="J20" s="30">
        <v>0</v>
      </c>
      <c r="K20" s="28">
        <f t="shared" si="1"/>
        <v>0</v>
      </c>
      <c r="L20" s="37" t="s">
        <v>34</v>
      </c>
      <c r="M20" s="15" t="s">
        <v>1028</v>
      </c>
      <c r="N20" s="15" t="s">
        <v>1028</v>
      </c>
      <c r="O20" s="37" t="s">
        <v>34</v>
      </c>
      <c r="P20" s="37" t="s">
        <v>34</v>
      </c>
      <c r="Q20" s="15" t="s">
        <v>1028</v>
      </c>
      <c r="R20" s="15" t="s">
        <v>1028</v>
      </c>
      <c r="S20" s="37" t="s">
        <v>34</v>
      </c>
      <c r="T20" s="37" t="s">
        <v>34</v>
      </c>
      <c r="U20" s="15" t="s">
        <v>1028</v>
      </c>
      <c r="V20" s="15" t="s">
        <v>1028</v>
      </c>
      <c r="W20" s="37" t="s">
        <v>34</v>
      </c>
      <c r="X20" s="17">
        <f t="shared" si="2"/>
        <v>-1.0245619000000001E-3</v>
      </c>
      <c r="Y20" s="15">
        <f t="shared" si="4"/>
        <v>1.0245619000000001E-3</v>
      </c>
      <c r="Z20" s="15">
        <f>(((((1-H20)*H20)/H13)+(((1-J20)*J20)/J13))^0.5)*(TINV(0.05,H13+J13-1))</f>
        <v>3.5033713404907653E-3</v>
      </c>
      <c r="AA20" s="97" t="s">
        <v>1028</v>
      </c>
    </row>
    <row r="21" spans="1:27" x14ac:dyDescent="0.25">
      <c r="A21" s="23" t="s">
        <v>196</v>
      </c>
      <c r="B21" s="24" t="s">
        <v>34</v>
      </c>
      <c r="C21" s="39" t="s">
        <v>34</v>
      </c>
      <c r="D21" s="24" t="s">
        <v>34</v>
      </c>
      <c r="E21" s="39" t="s">
        <v>34</v>
      </c>
      <c r="F21" s="24" t="s">
        <v>34</v>
      </c>
      <c r="G21" s="39" t="s">
        <v>34</v>
      </c>
      <c r="H21" s="30">
        <v>3.9481975000000002E-3</v>
      </c>
      <c r="I21" s="28">
        <f t="shared" si="0"/>
        <v>6.8711021605765586E-3</v>
      </c>
      <c r="J21" s="30">
        <v>1.463848E-4</v>
      </c>
      <c r="K21" s="28">
        <f t="shared" ref="K21:K24" si="5">SQRT((J21*(1-J21))/J$13)*TINV(0.05,J$13)</f>
        <v>3.1920522704563482E-3</v>
      </c>
      <c r="L21" s="37" t="s">
        <v>34</v>
      </c>
      <c r="M21" s="15" t="s">
        <v>1028</v>
      </c>
      <c r="N21" s="15" t="s">
        <v>1028</v>
      </c>
      <c r="O21" s="37" t="s">
        <v>34</v>
      </c>
      <c r="P21" s="37" t="s">
        <v>34</v>
      </c>
      <c r="Q21" s="15" t="s">
        <v>1028</v>
      </c>
      <c r="R21" s="15" t="s">
        <v>1028</v>
      </c>
      <c r="S21" s="37" t="s">
        <v>34</v>
      </c>
      <c r="T21" s="37" t="s">
        <v>34</v>
      </c>
      <c r="U21" s="15" t="s">
        <v>1028</v>
      </c>
      <c r="V21" s="15" t="s">
        <v>1028</v>
      </c>
      <c r="W21" s="37" t="s">
        <v>34</v>
      </c>
      <c r="X21" s="17">
        <f t="shared" si="2"/>
        <v>-3.8018127000000001E-3</v>
      </c>
      <c r="Y21" s="15">
        <f t="shared" si="4"/>
        <v>3.8018127000000001E-3</v>
      </c>
      <c r="Z21" s="15">
        <f>(((((1-H21)*H21)/H13)+(((1-J21)*J21)/J13))^0.5)*(TINV(0.05,H13+J13-1))</f>
        <v>7.5486703368162645E-3</v>
      </c>
      <c r="AA21" s="97" t="s">
        <v>1028</v>
      </c>
    </row>
    <row r="22" spans="1:27" x14ac:dyDescent="0.25">
      <c r="A22" s="23" t="s">
        <v>197</v>
      </c>
      <c r="B22" s="24" t="s">
        <v>34</v>
      </c>
      <c r="C22" s="39" t="s">
        <v>34</v>
      </c>
      <c r="D22" s="24" t="s">
        <v>34</v>
      </c>
      <c r="E22" s="39" t="s">
        <v>34</v>
      </c>
      <c r="F22" s="24" t="s">
        <v>34</v>
      </c>
      <c r="G22" s="39" t="s">
        <v>34</v>
      </c>
      <c r="H22" s="30">
        <v>8.1051136199999999E-2</v>
      </c>
      <c r="I22" s="28">
        <f t="shared" si="0"/>
        <v>2.9902757198522579E-2</v>
      </c>
      <c r="J22" s="30">
        <v>6.9970679800000005E-2</v>
      </c>
      <c r="K22" s="28">
        <f t="shared" si="5"/>
        <v>6.7306988393807429E-2</v>
      </c>
      <c r="L22" s="37" t="s">
        <v>34</v>
      </c>
      <c r="M22" s="15" t="s">
        <v>1028</v>
      </c>
      <c r="N22" s="15" t="s">
        <v>1028</v>
      </c>
      <c r="O22" s="37" t="s">
        <v>34</v>
      </c>
      <c r="P22" s="37" t="s">
        <v>34</v>
      </c>
      <c r="Q22" s="15" t="s">
        <v>1028</v>
      </c>
      <c r="R22" s="15" t="s">
        <v>1028</v>
      </c>
      <c r="S22" s="37" t="s">
        <v>34</v>
      </c>
      <c r="T22" s="37" t="s">
        <v>34</v>
      </c>
      <c r="U22" s="15" t="s">
        <v>1028</v>
      </c>
      <c r="V22" s="15" t="s">
        <v>1028</v>
      </c>
      <c r="W22" s="37" t="s">
        <v>34</v>
      </c>
      <c r="X22" s="17">
        <f t="shared" si="2"/>
        <v>-1.1080456399999994E-2</v>
      </c>
      <c r="Y22" s="15">
        <f t="shared" si="4"/>
        <v>1.1080456399999994E-2</v>
      </c>
      <c r="Z22" s="15">
        <f>(((((1-H22)*H22)/H13)+(((1-J22)*J22)/J13))^0.5)*(TINV(0.05,H13+J13-1))</f>
        <v>7.2532612724023102E-2</v>
      </c>
      <c r="AA22" s="97" t="s">
        <v>1028</v>
      </c>
    </row>
    <row r="23" spans="1:27" x14ac:dyDescent="0.25">
      <c r="A23" s="23" t="s">
        <v>198</v>
      </c>
      <c r="B23" s="24" t="s">
        <v>34</v>
      </c>
      <c r="C23" s="39" t="s">
        <v>34</v>
      </c>
      <c r="D23" s="24" t="s">
        <v>34</v>
      </c>
      <c r="E23" s="39" t="s">
        <v>34</v>
      </c>
      <c r="F23" s="24" t="s">
        <v>34</v>
      </c>
      <c r="G23" s="39" t="s">
        <v>34</v>
      </c>
      <c r="H23" s="30">
        <v>0.74107436059999998</v>
      </c>
      <c r="I23" s="28">
        <f t="shared" si="0"/>
        <v>4.7995932178142332E-2</v>
      </c>
      <c r="J23" s="30">
        <v>0.69593004650000001</v>
      </c>
      <c r="K23" s="28">
        <f t="shared" si="5"/>
        <v>0.12137335013805391</v>
      </c>
      <c r="L23" s="37" t="s">
        <v>34</v>
      </c>
      <c r="M23" s="15" t="s">
        <v>1028</v>
      </c>
      <c r="N23" s="15" t="s">
        <v>1028</v>
      </c>
      <c r="O23" s="37" t="s">
        <v>34</v>
      </c>
      <c r="P23" s="37" t="s">
        <v>34</v>
      </c>
      <c r="Q23" s="15" t="s">
        <v>1028</v>
      </c>
      <c r="R23" s="15" t="s">
        <v>1028</v>
      </c>
      <c r="S23" s="37" t="s">
        <v>34</v>
      </c>
      <c r="T23" s="37" t="s">
        <v>34</v>
      </c>
      <c r="U23" s="15" t="s">
        <v>1028</v>
      </c>
      <c r="V23" s="15" t="s">
        <v>1028</v>
      </c>
      <c r="W23" s="37" t="s">
        <v>34</v>
      </c>
      <c r="X23" s="17">
        <f t="shared" si="2"/>
        <v>-4.5144314099999971E-2</v>
      </c>
      <c r="Y23" s="15">
        <f t="shared" si="4"/>
        <v>4.5144314099999971E-2</v>
      </c>
      <c r="Z23" s="15">
        <f>(((((1-H23)*H23)/H13)+(((1-J23)*J23)/J13))^0.5)*(TINV(0.05,H13+J13-1))</f>
        <v>0.12846927204377406</v>
      </c>
      <c r="AA23" s="97" t="s">
        <v>1028</v>
      </c>
    </row>
    <row r="24" spans="1:27" ht="15.75" thickBot="1" x14ac:dyDescent="0.3">
      <c r="A24" s="98" t="s">
        <v>35</v>
      </c>
      <c r="B24" s="106" t="s">
        <v>34</v>
      </c>
      <c r="C24" s="110" t="s">
        <v>34</v>
      </c>
      <c r="D24" s="106" t="s">
        <v>34</v>
      </c>
      <c r="E24" s="110" t="s">
        <v>34</v>
      </c>
      <c r="F24" s="106" t="s">
        <v>34</v>
      </c>
      <c r="G24" s="110" t="s">
        <v>34</v>
      </c>
      <c r="H24" s="99">
        <v>3.56882112E-2</v>
      </c>
      <c r="I24" s="100">
        <f t="shared" si="0"/>
        <v>2.0326244088378156E-2</v>
      </c>
      <c r="J24" s="99">
        <v>3.1194294800000001E-2</v>
      </c>
      <c r="K24" s="100">
        <f t="shared" si="5"/>
        <v>4.5867991336886516E-2</v>
      </c>
      <c r="L24" s="111" t="s">
        <v>34</v>
      </c>
      <c r="M24" s="102" t="s">
        <v>1028</v>
      </c>
      <c r="N24" s="102" t="s">
        <v>1028</v>
      </c>
      <c r="O24" s="111" t="s">
        <v>34</v>
      </c>
      <c r="P24" s="111" t="s">
        <v>34</v>
      </c>
      <c r="Q24" s="102" t="s">
        <v>1028</v>
      </c>
      <c r="R24" s="102" t="s">
        <v>1028</v>
      </c>
      <c r="S24" s="111" t="s">
        <v>34</v>
      </c>
      <c r="T24" s="111" t="s">
        <v>34</v>
      </c>
      <c r="U24" s="102" t="s">
        <v>1028</v>
      </c>
      <c r="V24" s="102" t="s">
        <v>1028</v>
      </c>
      <c r="W24" s="111" t="s">
        <v>34</v>
      </c>
      <c r="X24" s="101">
        <f t="shared" si="2"/>
        <v>-4.493916399999999E-3</v>
      </c>
      <c r="Y24" s="102">
        <f t="shared" si="4"/>
        <v>4.493916399999999E-3</v>
      </c>
      <c r="Z24" s="102">
        <f>(((((1-H24)*H24)/H13)+(((1-J24)*J24)/J13))^0.5)*(TINV(0.05,H13+J13-1))</f>
        <v>4.9407844793517043E-2</v>
      </c>
      <c r="AA24" s="104" t="s">
        <v>1028</v>
      </c>
    </row>
    <row r="25" spans="1:27" x14ac:dyDescent="0.25">
      <c r="A25" s="23"/>
    </row>
  </sheetData>
  <sortState xmlns:xlrd2="http://schemas.microsoft.com/office/spreadsheetml/2017/richdata2" ref="A15:K20">
    <sortCondition descending="1" ref="J15:J20"/>
  </sortState>
  <hyperlinks>
    <hyperlink ref="A5" location="CONTENTS!B1" display="Return to contents" xr:uid="{209DF911-4F15-43AE-98EA-1E3D546D217B}"/>
  </hyperlinks>
  <pageMargins left="0.7" right="0.7" top="0.75" bottom="0.75" header="0.3" footer="0.3"/>
  <pageSetup paperSize="9" orientation="portrait" verticalDpi="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781</v>
      </c>
      <c r="B3" s="27"/>
    </row>
    <row r="4" spans="1:27" ht="18.75" x14ac:dyDescent="0.25">
      <c r="A4" s="20" t="s">
        <v>385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2">
        <v>1676</v>
      </c>
      <c r="I11" s="27" t="s">
        <v>1028</v>
      </c>
      <c r="J11" s="22">
        <v>362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1416</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321.8</v>
      </c>
      <c r="I13" s="27" t="s">
        <v>1028</v>
      </c>
      <c r="J13" s="22">
        <v>59.1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24" t="s">
        <v>34</v>
      </c>
      <c r="G14" s="39" t="s">
        <v>34</v>
      </c>
      <c r="H14" s="30">
        <v>0.29015200559999998</v>
      </c>
      <c r="I14" s="28">
        <f>SQRT((H14*(1-H14))/H$13)*TINV(0.05,H$13)</f>
        <v>4.9772685893633595E-2</v>
      </c>
      <c r="J14" s="30">
        <v>0.24864719199999999</v>
      </c>
      <c r="K14" s="28">
        <f>SQRT((J14*(1-J14))/J$13)*TINV(0.05,J$13)</f>
        <v>0.11250351240312469</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-4.1504813599999996E-2</v>
      </c>
      <c r="Y14" s="61">
        <f>(((X14)^2)^0.5)</f>
        <v>4.1504813599999996E-2</v>
      </c>
      <c r="Z14" s="61">
        <f>(((((1-H14)*H14)/H13)+(((1-J14)*J14)/J13))^0.5)*(TINV(0.05,H13+J13-1))</f>
        <v>0.12122568863158915</v>
      </c>
      <c r="AA14" s="97" t="s">
        <v>1028</v>
      </c>
    </row>
    <row r="15" spans="1:27" x14ac:dyDescent="0.25">
      <c r="A15" s="23" t="s">
        <v>53</v>
      </c>
      <c r="B15" s="24" t="s">
        <v>34</v>
      </c>
      <c r="C15" s="39" t="s">
        <v>34</v>
      </c>
      <c r="D15" s="24" t="s">
        <v>34</v>
      </c>
      <c r="E15" s="39" t="s">
        <v>34</v>
      </c>
      <c r="F15" s="24" t="s">
        <v>34</v>
      </c>
      <c r="G15" s="39" t="s">
        <v>34</v>
      </c>
      <c r="H15" s="30">
        <v>0.69732440610000002</v>
      </c>
      <c r="I15" s="28">
        <f>SQRT((H15*(1-H15))/H$13)*TINV(0.05,H$13)</f>
        <v>5.0385055756464556E-2</v>
      </c>
      <c r="J15" s="30">
        <v>0.73454550060000001</v>
      </c>
      <c r="K15" s="28">
        <f>SQRT((J15*(1-J15))/J$13)*TINV(0.05,J$13)</f>
        <v>0.11493617551617669</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3.7221094499999996E-2</v>
      </c>
      <c r="Y15" s="61">
        <f t="shared" ref="Y15:Y16" si="0">(((X15)^2)^0.5)</f>
        <v>3.7221094499999996E-2</v>
      </c>
      <c r="Z15" s="61">
        <f>(((((1-H15)*H15)/H13)+(((1-J15)*J15)/J13))^0.5)*(TINV(0.05,H13+J13-1))</f>
        <v>0.12365744144152802</v>
      </c>
      <c r="AA15" s="97" t="s">
        <v>1028</v>
      </c>
    </row>
    <row r="16" spans="1:27" ht="15.75" thickBot="1" x14ac:dyDescent="0.3">
      <c r="A16" s="98" t="s">
        <v>41</v>
      </c>
      <c r="B16" s="106" t="s">
        <v>34</v>
      </c>
      <c r="C16" s="110" t="s">
        <v>34</v>
      </c>
      <c r="D16" s="106" t="s">
        <v>34</v>
      </c>
      <c r="E16" s="110" t="s">
        <v>34</v>
      </c>
      <c r="F16" s="106" t="s">
        <v>34</v>
      </c>
      <c r="G16" s="110" t="s">
        <v>34</v>
      </c>
      <c r="H16" s="99">
        <v>1.25235882E-2</v>
      </c>
      <c r="I16" s="100">
        <f>SQRT((H16*(1-H16))/H$13)*TINV(0.05,H$13)</f>
        <v>1.2196167031162252E-2</v>
      </c>
      <c r="J16" s="99">
        <v>1.68073075E-2</v>
      </c>
      <c r="K16" s="100">
        <f>SQRT((J16*(1-J16))/J$13)*TINV(0.05,J$13)</f>
        <v>3.3459599553152933E-2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01">
        <f>J16-H16</f>
        <v>4.2837193000000006E-3</v>
      </c>
      <c r="Y16" s="102">
        <f t="shared" si="0"/>
        <v>4.2837193000000006E-3</v>
      </c>
      <c r="Z16" s="102">
        <f>(((((1-H16)*H16)/H13)+(((1-J16)*J16)/J13))^0.5)*(TINV(0.05,H13+J13-1))</f>
        <v>3.5065215246485218E-2</v>
      </c>
      <c r="AA16" s="104" t="s">
        <v>1028</v>
      </c>
    </row>
  </sheetData>
  <hyperlinks>
    <hyperlink ref="A5" location="CONTENTS!B1" display="Return to contents" xr:uid="{7F6C2BC0-AC3B-48F9-BC56-871F9F22B62C}"/>
  </hyperlinks>
  <pageMargins left="0.7" right="0.7" top="0.75" bottom="0.75" header="0.3" footer="0.3"/>
  <pageSetup paperSize="9" orientation="portrait"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A20"/>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286</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30">
        <v>8.9820890700000003E-2</v>
      </c>
      <c r="G14" s="28">
        <f>SQRT((F14*(1-F14))/F$13)*TINV(0.05,F$13)</f>
        <v>3.220584515299129E-2</v>
      </c>
      <c r="H14" s="30">
        <v>8.3405926399999997E-2</v>
      </c>
      <c r="I14" s="28">
        <f>SQRT((H14*(1-H14))/H$13)*TINV(0.05,H$13)</f>
        <v>3.0107543664448306E-2</v>
      </c>
      <c r="J14" s="30">
        <v>5.1719450600000001E-2</v>
      </c>
      <c r="K14" s="28">
        <f>SQRT((J14*(1-J14))/J$13)*TINV(0.05,J$13)</f>
        <v>5.7594445963897317E-2</v>
      </c>
      <c r="L14" s="37" t="s">
        <v>34</v>
      </c>
      <c r="M14" s="61" t="s">
        <v>1028</v>
      </c>
      <c r="N14" s="61" t="s">
        <v>1028</v>
      </c>
      <c r="O14" s="37" t="s">
        <v>34</v>
      </c>
      <c r="P14" s="37" t="s">
        <v>34</v>
      </c>
      <c r="Q14" s="61" t="s">
        <v>1028</v>
      </c>
      <c r="R14" s="61" t="s">
        <v>1028</v>
      </c>
      <c r="S14" s="37" t="s">
        <v>34</v>
      </c>
      <c r="T14" s="60">
        <f t="shared" ref="T14:T20" si="0">J14-F14</f>
        <v>-3.8101440100000002E-2</v>
      </c>
      <c r="U14" s="61">
        <f>(((T14)^2)^0.5)</f>
        <v>3.8101440100000002E-2</v>
      </c>
      <c r="V14" s="61">
        <f>(((((1-F14)*F14)/F13)+(((1-J14)*J14)/J13))^0.5)*(TINV(0.05,F13+J13-1))</f>
        <v>6.5112995544262128E-2</v>
      </c>
      <c r="W14" s="62" t="s">
        <v>1028</v>
      </c>
      <c r="X14" s="60">
        <f t="shared" ref="X14:X20" si="1">J14-H14</f>
        <v>-3.1686475799999995E-2</v>
      </c>
      <c r="Y14" s="61">
        <f>(((X14)^2)^0.5)</f>
        <v>3.1686475799999995E-2</v>
      </c>
      <c r="Z14" s="61">
        <f>(((((1-H14)*H14)/H13)+(((1-J14)*J14)/J13))^0.5)*(TINV(0.05,H13+J13-1))</f>
        <v>6.40942878721244E-2</v>
      </c>
      <c r="AA14" s="97" t="s">
        <v>1028</v>
      </c>
    </row>
    <row r="15" spans="1:27" x14ac:dyDescent="0.25">
      <c r="A15" s="23" t="s">
        <v>57</v>
      </c>
      <c r="B15" s="24" t="s">
        <v>34</v>
      </c>
      <c r="C15" s="39" t="s">
        <v>34</v>
      </c>
      <c r="D15" s="24" t="s">
        <v>34</v>
      </c>
      <c r="E15" s="39" t="s">
        <v>34</v>
      </c>
      <c r="F15" s="30">
        <v>0.23337950809999999</v>
      </c>
      <c r="G15" s="28">
        <f t="shared" ref="G15:G20" si="2">SQRT((F15*(1-F15))/F$13)*TINV(0.05,F$13)</f>
        <v>4.7643555282717721E-2</v>
      </c>
      <c r="H15" s="30">
        <v>0.19557184859999999</v>
      </c>
      <c r="I15" s="28">
        <f t="shared" ref="I15:I20" si="3">SQRT((H15*(1-H15))/H$13)*TINV(0.05,H$13)</f>
        <v>4.3190193312364095E-2</v>
      </c>
      <c r="J15" s="30">
        <v>0.19375046460000001</v>
      </c>
      <c r="K15" s="28">
        <f t="shared" ref="K15:K20" si="4">SQRT((J15*(1-J15))/J$13)*TINV(0.05,J$13)</f>
        <v>0.10278774705723591</v>
      </c>
      <c r="L15" s="37" t="s">
        <v>34</v>
      </c>
      <c r="M15" s="61" t="s">
        <v>1028</v>
      </c>
      <c r="N15" s="61" t="s">
        <v>1028</v>
      </c>
      <c r="O15" s="37" t="s">
        <v>34</v>
      </c>
      <c r="P15" s="37" t="s">
        <v>34</v>
      </c>
      <c r="Q15" s="61" t="s">
        <v>1028</v>
      </c>
      <c r="R15" s="61" t="s">
        <v>1028</v>
      </c>
      <c r="S15" s="37" t="s">
        <v>34</v>
      </c>
      <c r="T15" s="60">
        <f t="shared" si="0"/>
        <v>-3.9629043499999989E-2</v>
      </c>
      <c r="U15" s="61">
        <f t="shared" ref="U15:U20" si="5">(((T15)^2)^0.5)</f>
        <v>3.9629043499999989E-2</v>
      </c>
      <c r="V15" s="61">
        <f>(((((1-F15)*F15)/F13)+(((1-J15)*J15)/J13))^0.5)*(TINV(0.05,F13+J13-1))</f>
        <v>0.1116755257536452</v>
      </c>
      <c r="W15" s="62" t="s">
        <v>1028</v>
      </c>
      <c r="X15" s="60">
        <f t="shared" si="1"/>
        <v>-1.8213839999999815E-3</v>
      </c>
      <c r="Y15" s="61">
        <f t="shared" ref="Y15:Y20" si="6">(((X15)^2)^0.5)</f>
        <v>1.8213839999999815E-3</v>
      </c>
      <c r="Z15" s="61">
        <f>(((((1-H15)*H15)/H13)+(((1-J15)*J15)/J13))^0.5)*(TINV(0.05,H13+J13-1))</f>
        <v>0.10983607782990573</v>
      </c>
      <c r="AA15" s="97" t="s">
        <v>1028</v>
      </c>
    </row>
    <row r="16" spans="1:27" x14ac:dyDescent="0.25">
      <c r="A16" s="23" t="s">
        <v>59</v>
      </c>
      <c r="B16" s="24" t="s">
        <v>34</v>
      </c>
      <c r="C16" s="39" t="s">
        <v>34</v>
      </c>
      <c r="D16" s="24" t="s">
        <v>34</v>
      </c>
      <c r="E16" s="39" t="s">
        <v>34</v>
      </c>
      <c r="F16" s="30">
        <v>0.20516255450000001</v>
      </c>
      <c r="G16" s="28">
        <f t="shared" si="2"/>
        <v>4.5485272258205686E-2</v>
      </c>
      <c r="H16" s="30">
        <v>0.21482477010000001</v>
      </c>
      <c r="I16" s="28">
        <f t="shared" si="3"/>
        <v>4.4721238284118246E-2</v>
      </c>
      <c r="J16" s="30">
        <v>0.16489933379999999</v>
      </c>
      <c r="K16" s="28">
        <f t="shared" si="4"/>
        <v>9.650817382169681E-2</v>
      </c>
      <c r="L16" s="37" t="s">
        <v>34</v>
      </c>
      <c r="M16" s="61" t="s">
        <v>1028</v>
      </c>
      <c r="N16" s="61" t="s">
        <v>1028</v>
      </c>
      <c r="O16" s="37" t="s">
        <v>34</v>
      </c>
      <c r="P16" s="37" t="s">
        <v>34</v>
      </c>
      <c r="Q16" s="61" t="s">
        <v>1028</v>
      </c>
      <c r="R16" s="61" t="s">
        <v>1028</v>
      </c>
      <c r="S16" s="37" t="s">
        <v>34</v>
      </c>
      <c r="T16" s="60">
        <f t="shared" si="0"/>
        <v>-4.0263220700000019E-2</v>
      </c>
      <c r="U16" s="61">
        <f t="shared" si="5"/>
        <v>4.0263220700000019E-2</v>
      </c>
      <c r="V16" s="61">
        <f>(((((1-F16)*F16)/F13)+(((1-J16)*J16)/J13))^0.5)*(TINV(0.05,F13+J13-1))</f>
        <v>0.10517575264904316</v>
      </c>
      <c r="W16" s="62" t="s">
        <v>1028</v>
      </c>
      <c r="X16" s="60">
        <f t="shared" si="1"/>
        <v>-4.9925436300000015E-2</v>
      </c>
      <c r="Y16" s="61">
        <f t="shared" si="6"/>
        <v>4.9925436300000015E-2</v>
      </c>
      <c r="Z16" s="61">
        <f>(((((1-H16)*H16)/H13)+(((1-J16)*J16)/J13))^0.5)*(TINV(0.05,H13+J13-1))</f>
        <v>0.10483372417148222</v>
      </c>
      <c r="AA16" s="97" t="s">
        <v>1028</v>
      </c>
    </row>
    <row r="17" spans="1:27" x14ac:dyDescent="0.25">
      <c r="A17" s="23" t="s">
        <v>60</v>
      </c>
      <c r="B17" s="24" t="s">
        <v>34</v>
      </c>
      <c r="C17" s="39" t="s">
        <v>34</v>
      </c>
      <c r="D17" s="24" t="s">
        <v>34</v>
      </c>
      <c r="E17" s="39" t="s">
        <v>34</v>
      </c>
      <c r="F17" s="30">
        <v>0.4564601868</v>
      </c>
      <c r="G17" s="28">
        <f t="shared" si="2"/>
        <v>5.6104761741865301E-2</v>
      </c>
      <c r="H17" s="30">
        <v>0.4862989996</v>
      </c>
      <c r="I17" s="28">
        <f t="shared" si="3"/>
        <v>5.4424599394602889E-2</v>
      </c>
      <c r="J17" s="30">
        <v>0.53307047590000001</v>
      </c>
      <c r="K17" s="28">
        <f t="shared" si="4"/>
        <v>0.12974875961416307</v>
      </c>
      <c r="L17" s="37" t="s">
        <v>34</v>
      </c>
      <c r="M17" s="61" t="s">
        <v>1028</v>
      </c>
      <c r="N17" s="61" t="s">
        <v>1028</v>
      </c>
      <c r="O17" s="37" t="s">
        <v>34</v>
      </c>
      <c r="P17" s="37" t="s">
        <v>34</v>
      </c>
      <c r="Q17" s="61" t="s">
        <v>1028</v>
      </c>
      <c r="R17" s="61" t="s">
        <v>1028</v>
      </c>
      <c r="S17" s="37" t="s">
        <v>34</v>
      </c>
      <c r="T17" s="60">
        <f t="shared" si="0"/>
        <v>7.6610289100000006E-2</v>
      </c>
      <c r="U17" s="61">
        <f t="shared" si="5"/>
        <v>7.6610289100000006E-2</v>
      </c>
      <c r="V17" s="61">
        <f>(((((1-F17)*F17)/F13)+(((1-J17)*J17)/J13))^0.5)*(TINV(0.05,F13+J13-1))</f>
        <v>0.13929606633536923</v>
      </c>
      <c r="W17" s="62" t="s">
        <v>1028</v>
      </c>
      <c r="X17" s="60">
        <f t="shared" si="1"/>
        <v>4.6771476300000003E-2</v>
      </c>
      <c r="Y17" s="61">
        <f t="shared" si="6"/>
        <v>4.6771476300000003E-2</v>
      </c>
      <c r="Z17" s="61">
        <f>(((((1-H17)*H17)/H13)+(((1-J17)*J17)/J13))^0.5)*(TINV(0.05,H13+J13-1))</f>
        <v>0.13860884384280905</v>
      </c>
      <c r="AA17" s="97" t="s">
        <v>1028</v>
      </c>
    </row>
    <row r="18" spans="1:27" x14ac:dyDescent="0.25">
      <c r="A18" s="23" t="s">
        <v>41</v>
      </c>
      <c r="B18" s="24" t="s">
        <v>34</v>
      </c>
      <c r="C18" s="39" t="s">
        <v>34</v>
      </c>
      <c r="D18" s="24" t="s">
        <v>34</v>
      </c>
      <c r="E18" s="39" t="s">
        <v>34</v>
      </c>
      <c r="F18" s="30">
        <v>1.517686E-2</v>
      </c>
      <c r="G18" s="28">
        <f t="shared" si="2"/>
        <v>1.3770594072605696E-2</v>
      </c>
      <c r="H18" s="30">
        <v>1.9898455299999999E-2</v>
      </c>
      <c r="I18" s="28">
        <f t="shared" si="3"/>
        <v>1.5206650549306984E-2</v>
      </c>
      <c r="J18" s="30">
        <v>5.6560275100000001E-2</v>
      </c>
      <c r="K18" s="28">
        <f t="shared" si="4"/>
        <v>6.0075593246196823E-2</v>
      </c>
      <c r="L18" s="37" t="s">
        <v>34</v>
      </c>
      <c r="M18" s="61" t="s">
        <v>1028</v>
      </c>
      <c r="N18" s="61" t="s">
        <v>1028</v>
      </c>
      <c r="O18" s="37" t="s">
        <v>34</v>
      </c>
      <c r="P18" s="37" t="s">
        <v>34</v>
      </c>
      <c r="Q18" s="61" t="s">
        <v>1028</v>
      </c>
      <c r="R18" s="61" t="s">
        <v>1028</v>
      </c>
      <c r="S18" s="37" t="s">
        <v>34</v>
      </c>
      <c r="T18" s="60">
        <f t="shared" si="0"/>
        <v>4.1383415100000001E-2</v>
      </c>
      <c r="U18" s="61">
        <f t="shared" si="5"/>
        <v>4.1383415100000001E-2</v>
      </c>
      <c r="V18" s="61">
        <f>(((((1-F18)*F18)/F13)+(((1-J18)*J18)/J13))^0.5)*(TINV(0.05,F13+J13-1))</f>
        <v>6.0623231467396857E-2</v>
      </c>
      <c r="W18" s="62" t="s">
        <v>1028</v>
      </c>
      <c r="X18" s="60">
        <f t="shared" si="1"/>
        <v>3.6661819800000002E-2</v>
      </c>
      <c r="Y18" s="61">
        <f t="shared" si="6"/>
        <v>3.6661819800000002E-2</v>
      </c>
      <c r="Z18" s="61">
        <f>(((((1-H18)*H18)/H13)+(((1-J18)*J18)/J13))^0.5)*(TINV(0.05,H13+J13-1))</f>
        <v>6.0954862491891797E-2</v>
      </c>
      <c r="AA18" s="97" t="s">
        <v>1028</v>
      </c>
    </row>
    <row r="19" spans="1:27" ht="15" customHeight="1" x14ac:dyDescent="0.25">
      <c r="A19" s="23" t="s">
        <v>61</v>
      </c>
      <c r="B19" s="24" t="s">
        <v>34</v>
      </c>
      <c r="C19" s="39" t="s">
        <v>34</v>
      </c>
      <c r="D19" s="24" t="s">
        <v>34</v>
      </c>
      <c r="E19" s="39" t="s">
        <v>34</v>
      </c>
      <c r="F19" s="30">
        <v>0.32320039880000001</v>
      </c>
      <c r="G19" s="28">
        <f t="shared" si="2"/>
        <v>5.2680341455180024E-2</v>
      </c>
      <c r="H19" s="30">
        <v>0.27897777499999998</v>
      </c>
      <c r="I19" s="28">
        <f t="shared" si="3"/>
        <v>4.8836831128632581E-2</v>
      </c>
      <c r="J19" s="30">
        <v>0.2454699152</v>
      </c>
      <c r="K19" s="28">
        <f t="shared" si="4"/>
        <v>0.11192385206971832</v>
      </c>
      <c r="L19" s="37" t="s">
        <v>34</v>
      </c>
      <c r="M19" s="61" t="s">
        <v>1028</v>
      </c>
      <c r="N19" s="61" t="s">
        <v>1028</v>
      </c>
      <c r="O19" s="37" t="s">
        <v>34</v>
      </c>
      <c r="P19" s="37" t="s">
        <v>34</v>
      </c>
      <c r="Q19" s="61" t="s">
        <v>1028</v>
      </c>
      <c r="R19" s="61" t="s">
        <v>1028</v>
      </c>
      <c r="S19" s="37" t="s">
        <v>34</v>
      </c>
      <c r="T19" s="60">
        <f t="shared" si="0"/>
        <v>-7.7730483600000011E-2</v>
      </c>
      <c r="U19" s="61">
        <f t="shared" si="5"/>
        <v>7.7730483600000011E-2</v>
      </c>
      <c r="V19" s="61">
        <f>(((((1-F19)*F19)/F13)+(((1-J19)*J19)/J13))^0.5)*(TINV(0.05,F13+J13-1))</f>
        <v>0.12194551012369638</v>
      </c>
      <c r="W19" s="62" t="s">
        <v>1028</v>
      </c>
      <c r="X19" s="60">
        <f t="shared" si="1"/>
        <v>-3.3507859799999984E-2</v>
      </c>
      <c r="Y19" s="61">
        <f t="shared" si="6"/>
        <v>3.3507859799999984E-2</v>
      </c>
      <c r="Z19" s="61">
        <f>(((((1-H19)*H19)/H13)+(((1-J19)*J19)/J13))^0.5)*(TINV(0.05,H13+J13-1))</f>
        <v>0.12032018485919009</v>
      </c>
      <c r="AA19" s="97" t="s">
        <v>1028</v>
      </c>
    </row>
    <row r="20" spans="1:27" ht="15.75" thickBot="1" x14ac:dyDescent="0.3">
      <c r="A20" s="98" t="s">
        <v>62</v>
      </c>
      <c r="B20" s="106" t="s">
        <v>34</v>
      </c>
      <c r="C20" s="110" t="s">
        <v>34</v>
      </c>
      <c r="D20" s="106" t="s">
        <v>34</v>
      </c>
      <c r="E20" s="110" t="s">
        <v>34</v>
      </c>
      <c r="F20" s="99">
        <v>0.66162274119999998</v>
      </c>
      <c r="G20" s="100">
        <f t="shared" si="2"/>
        <v>5.3295235582837587E-2</v>
      </c>
      <c r="H20" s="99">
        <v>0.70112376970000001</v>
      </c>
      <c r="I20" s="100">
        <f t="shared" si="3"/>
        <v>4.9846122571712108E-2</v>
      </c>
      <c r="J20" s="99">
        <v>0.69796980959999999</v>
      </c>
      <c r="K20" s="100">
        <f t="shared" si="4"/>
        <v>0.11940670912429055</v>
      </c>
      <c r="L20" s="111" t="s">
        <v>34</v>
      </c>
      <c r="M20" s="102" t="s">
        <v>1028</v>
      </c>
      <c r="N20" s="102" t="s">
        <v>1028</v>
      </c>
      <c r="O20" s="111" t="s">
        <v>34</v>
      </c>
      <c r="P20" s="111" t="s">
        <v>34</v>
      </c>
      <c r="Q20" s="102" t="s">
        <v>1028</v>
      </c>
      <c r="R20" s="102" t="s">
        <v>1028</v>
      </c>
      <c r="S20" s="111" t="s">
        <v>34</v>
      </c>
      <c r="T20" s="101">
        <f t="shared" si="0"/>
        <v>3.6347068400000015E-2</v>
      </c>
      <c r="U20" s="102">
        <f t="shared" si="5"/>
        <v>3.6347068400000015E-2</v>
      </c>
      <c r="V20" s="102">
        <f>(((((1-F20)*F20)/F13)+(((1-J20)*J20)/J13))^0.5)*(TINV(0.05,F13+J13-1))</f>
        <v>0.12887074576064766</v>
      </c>
      <c r="W20" s="103" t="s">
        <v>1028</v>
      </c>
      <c r="X20" s="101">
        <f t="shared" si="1"/>
        <v>-3.1539601000000195E-3</v>
      </c>
      <c r="Y20" s="102">
        <f t="shared" si="6"/>
        <v>3.1539601000000195E-3</v>
      </c>
      <c r="Z20" s="102">
        <f>(((((1-H20)*H20)/H13)+(((1-J20)*J20)/J13))^0.5)*(TINV(0.05,H13+J13-1))</f>
        <v>0.1274664818513197</v>
      </c>
      <c r="AA20" s="104" t="s">
        <v>1028</v>
      </c>
    </row>
  </sheetData>
  <hyperlinks>
    <hyperlink ref="A5" location="CONTENTS!B1" display="Return to contents" xr:uid="{B71C46AE-E986-4B15-8248-BABD66019A89}"/>
  </hyperlinks>
  <pageMargins left="0.7" right="0.7" top="0.75" bottom="0.75" header="0.3" footer="0.3"/>
  <pageSetup paperSize="9" orientation="portrait" verticalDpi="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A20"/>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287</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30">
        <v>0.1717743622</v>
      </c>
      <c r="G14" s="28">
        <f>SQRT((F14*(1-F14))/F$13)*TINV(0.05,F$13)</f>
        <v>4.248504646071783E-2</v>
      </c>
      <c r="H14" s="30">
        <v>0.18706951050000001</v>
      </c>
      <c r="I14" s="28">
        <f>SQRT((H14*(1-H14))/H$13)*TINV(0.05,H$13)</f>
        <v>4.246357536579376E-2</v>
      </c>
      <c r="J14" s="30">
        <v>7.60486623E-2</v>
      </c>
      <c r="K14" s="28">
        <f>SQRT((J14*(1-J14))/J$13)*TINV(0.05,J$13)</f>
        <v>6.8937506546082619E-2</v>
      </c>
      <c r="L14" s="37" t="s">
        <v>34</v>
      </c>
      <c r="M14" s="61" t="s">
        <v>1028</v>
      </c>
      <c r="N14" s="61" t="s">
        <v>1028</v>
      </c>
      <c r="O14" s="37" t="s">
        <v>34</v>
      </c>
      <c r="P14" s="37" t="s">
        <v>34</v>
      </c>
      <c r="Q14" s="61" t="s">
        <v>1028</v>
      </c>
      <c r="R14" s="61" t="s">
        <v>1028</v>
      </c>
      <c r="S14" s="37" t="s">
        <v>34</v>
      </c>
      <c r="T14" s="60">
        <f t="shared" ref="T14:T20" si="0">J14-F14</f>
        <v>-9.5725699900000003E-2</v>
      </c>
      <c r="U14" s="61">
        <f>(((T14)^2)^0.5)</f>
        <v>9.5725699900000003E-2</v>
      </c>
      <c r="V14" s="61">
        <f>(((((1-F14)*F14)/F13)+(((1-J14)*J14)/J13))^0.5)*(TINV(0.05,F13+J13-1))</f>
        <v>7.9954477672520757E-2</v>
      </c>
      <c r="W14" s="62" t="str">
        <f>IF(U14&gt;V14,"*"," ")</f>
        <v>*</v>
      </c>
      <c r="X14" s="60">
        <f t="shared" ref="X14:X20" si="1">J14-H14</f>
        <v>-0.11102084820000001</v>
      </c>
      <c r="Y14" s="61">
        <f>(((X14)^2)^0.5)</f>
        <v>0.11102084820000001</v>
      </c>
      <c r="Z14" s="61">
        <f>(((((1-H14)*H14)/H13)+(((1-J14)*J14)/J13))^0.5)*(TINV(0.05,H13+J13-1))</f>
        <v>7.9934243743029515E-2</v>
      </c>
      <c r="AA14" s="97" t="str">
        <f>IF(Y14&gt;Z14,"*"," ")</f>
        <v>*</v>
      </c>
    </row>
    <row r="15" spans="1:27" x14ac:dyDescent="0.25">
      <c r="A15" s="23" t="s">
        <v>57</v>
      </c>
      <c r="B15" s="24" t="s">
        <v>34</v>
      </c>
      <c r="C15" s="39" t="s">
        <v>34</v>
      </c>
      <c r="D15" s="24" t="s">
        <v>34</v>
      </c>
      <c r="E15" s="39" t="s">
        <v>34</v>
      </c>
      <c r="F15" s="30">
        <v>0.29972190720000003</v>
      </c>
      <c r="G15" s="28">
        <f t="shared" ref="G15:G20" si="2">SQRT((F15*(1-F15))/F$13)*TINV(0.05,F$13)</f>
        <v>5.1603255877613476E-2</v>
      </c>
      <c r="H15" s="30">
        <v>0.31306059380000001</v>
      </c>
      <c r="I15" s="28">
        <f t="shared" ref="I15:I20" si="3">SQRT((H15*(1-H15))/H$13)*TINV(0.05,H$13)</f>
        <v>5.0496556650337449E-2</v>
      </c>
      <c r="J15" s="30">
        <v>0.3850575235</v>
      </c>
      <c r="K15" s="28">
        <f t="shared" ref="K15:K20" si="4">SQRT((J15*(1-J15))/J$13)*TINV(0.05,J$13)</f>
        <v>0.12655091368319787</v>
      </c>
      <c r="L15" s="37" t="s">
        <v>34</v>
      </c>
      <c r="M15" s="61" t="s">
        <v>1028</v>
      </c>
      <c r="N15" s="61" t="s">
        <v>1028</v>
      </c>
      <c r="O15" s="37" t="s">
        <v>34</v>
      </c>
      <c r="P15" s="37" t="s">
        <v>34</v>
      </c>
      <c r="Q15" s="61" t="s">
        <v>1028</v>
      </c>
      <c r="R15" s="61" t="s">
        <v>1028</v>
      </c>
      <c r="S15" s="37" t="s">
        <v>34</v>
      </c>
      <c r="T15" s="60">
        <f t="shared" si="0"/>
        <v>8.5335616299999972E-2</v>
      </c>
      <c r="U15" s="61">
        <f t="shared" ref="U15:U20" si="5">(((T15)^2)^0.5)</f>
        <v>8.5335616299999972E-2</v>
      </c>
      <c r="V15" s="61">
        <f>(((((1-F15)*F15)/F13)+(((1-J15)*J15)/J13))^0.5)*(TINV(0.05,F13+J13-1))</f>
        <v>0.1346386050949929</v>
      </c>
      <c r="W15" s="62" t="s">
        <v>1028</v>
      </c>
      <c r="X15" s="60">
        <f t="shared" si="1"/>
        <v>7.199692969999999E-2</v>
      </c>
      <c r="Y15" s="61">
        <f t="shared" ref="Y15:Y20" si="6">(((X15)^2)^0.5)</f>
        <v>7.199692969999999E-2</v>
      </c>
      <c r="Z15" s="61">
        <f>(((((1-H15)*H15)/H13)+(((1-J15)*J15)/J13))^0.5)*(TINV(0.05,H13+J13-1))</f>
        <v>0.13419918548956378</v>
      </c>
      <c r="AA15" s="97" t="s">
        <v>1028</v>
      </c>
    </row>
    <row r="16" spans="1:27" x14ac:dyDescent="0.25">
      <c r="A16" s="23" t="s">
        <v>59</v>
      </c>
      <c r="B16" s="24" t="s">
        <v>34</v>
      </c>
      <c r="C16" s="39" t="s">
        <v>34</v>
      </c>
      <c r="D16" s="24" t="s">
        <v>34</v>
      </c>
      <c r="E16" s="39" t="s">
        <v>34</v>
      </c>
      <c r="F16" s="30">
        <v>0.2315436702</v>
      </c>
      <c r="G16" s="28">
        <f t="shared" si="2"/>
        <v>4.7512583167647837E-2</v>
      </c>
      <c r="H16" s="30">
        <v>0.22742218240000001</v>
      </c>
      <c r="I16" s="28">
        <f t="shared" si="3"/>
        <v>4.5643178037995072E-2</v>
      </c>
      <c r="J16" s="30">
        <v>0.26484171579999999</v>
      </c>
      <c r="K16" s="28">
        <f t="shared" si="4"/>
        <v>0.11475427045307647</v>
      </c>
      <c r="L16" s="37" t="s">
        <v>34</v>
      </c>
      <c r="M16" s="61" t="s">
        <v>1028</v>
      </c>
      <c r="N16" s="61" t="s">
        <v>1028</v>
      </c>
      <c r="O16" s="37" t="s">
        <v>34</v>
      </c>
      <c r="P16" s="37" t="s">
        <v>34</v>
      </c>
      <c r="Q16" s="61" t="s">
        <v>1028</v>
      </c>
      <c r="R16" s="61" t="s">
        <v>1028</v>
      </c>
      <c r="S16" s="37" t="s">
        <v>34</v>
      </c>
      <c r="T16" s="60">
        <f t="shared" si="0"/>
        <v>3.3298045599999992E-2</v>
      </c>
      <c r="U16" s="61">
        <f t="shared" si="5"/>
        <v>3.3298045599999992E-2</v>
      </c>
      <c r="V16" s="61">
        <f>(((((1-F16)*F16)/F13)+(((1-J16)*J16)/J13))^0.5)*(TINV(0.05,F13+J13-1))</f>
        <v>0.12236531257718471</v>
      </c>
      <c r="W16" s="62" t="s">
        <v>1028</v>
      </c>
      <c r="X16" s="60">
        <f t="shared" si="1"/>
        <v>3.7419533399999982E-2</v>
      </c>
      <c r="Y16" s="61">
        <f t="shared" si="6"/>
        <v>3.7419533399999982E-2</v>
      </c>
      <c r="Z16" s="61">
        <f>(((((1-H16)*H16)/H13)+(((1-J16)*J16)/J13))^0.5)*(TINV(0.05,H13+J13-1))</f>
        <v>0.12163469814585123</v>
      </c>
      <c r="AA16" s="97" t="s">
        <v>1028</v>
      </c>
    </row>
    <row r="17" spans="1:27" x14ac:dyDescent="0.25">
      <c r="A17" s="23" t="s">
        <v>60</v>
      </c>
      <c r="B17" s="24" t="s">
        <v>34</v>
      </c>
      <c r="C17" s="39" t="s">
        <v>34</v>
      </c>
      <c r="D17" s="24" t="s">
        <v>34</v>
      </c>
      <c r="E17" s="39" t="s">
        <v>34</v>
      </c>
      <c r="F17" s="30">
        <v>0.23901428869999999</v>
      </c>
      <c r="G17" s="28">
        <f t="shared" si="2"/>
        <v>4.8037762829766156E-2</v>
      </c>
      <c r="H17" s="30">
        <v>0.20854369289999999</v>
      </c>
      <c r="I17" s="28">
        <f t="shared" si="3"/>
        <v>4.4238495554441377E-2</v>
      </c>
      <c r="J17" s="30">
        <v>0.2153234312</v>
      </c>
      <c r="K17" s="28">
        <f t="shared" si="4"/>
        <v>0.10689963446545467</v>
      </c>
      <c r="L17" s="37" t="s">
        <v>34</v>
      </c>
      <c r="M17" s="61" t="s">
        <v>1028</v>
      </c>
      <c r="N17" s="61" t="s">
        <v>1028</v>
      </c>
      <c r="O17" s="37" t="s">
        <v>34</v>
      </c>
      <c r="P17" s="37" t="s">
        <v>34</v>
      </c>
      <c r="Q17" s="61" t="s">
        <v>1028</v>
      </c>
      <c r="R17" s="61" t="s">
        <v>1028</v>
      </c>
      <c r="S17" s="37" t="s">
        <v>34</v>
      </c>
      <c r="T17" s="60">
        <f t="shared" si="0"/>
        <v>-2.3690857499999995E-2</v>
      </c>
      <c r="U17" s="61">
        <f t="shared" si="5"/>
        <v>2.3690857499999995E-2</v>
      </c>
      <c r="V17" s="61">
        <f>(((((1-F17)*F17)/F13)+(((1-J17)*J17)/J13))^0.5)*(TINV(0.05,F13+J13-1))</f>
        <v>0.11550692839023041</v>
      </c>
      <c r="W17" s="62" t="s">
        <v>1028</v>
      </c>
      <c r="X17" s="60">
        <f t="shared" si="1"/>
        <v>6.7797383000000044E-3</v>
      </c>
      <c r="Y17" s="61">
        <f t="shared" si="6"/>
        <v>6.7797383000000044E-3</v>
      </c>
      <c r="Z17" s="61">
        <f>(((((1-H17)*H17)/H13)+(((1-J17)*J17)/J13))^0.5)*(TINV(0.05,H13+J13-1))</f>
        <v>0.11396475392006568</v>
      </c>
      <c r="AA17" s="97" t="s">
        <v>1028</v>
      </c>
    </row>
    <row r="18" spans="1:27" x14ac:dyDescent="0.25">
      <c r="A18" s="23" t="s">
        <v>41</v>
      </c>
      <c r="B18" s="24" t="s">
        <v>34</v>
      </c>
      <c r="C18" s="39" t="s">
        <v>34</v>
      </c>
      <c r="D18" s="24" t="s">
        <v>34</v>
      </c>
      <c r="E18" s="39" t="s">
        <v>34</v>
      </c>
      <c r="F18" s="30">
        <v>5.7945771799999997E-2</v>
      </c>
      <c r="G18" s="28">
        <f t="shared" si="2"/>
        <v>2.6316699268322485E-2</v>
      </c>
      <c r="H18" s="30">
        <v>6.3904020399999997E-2</v>
      </c>
      <c r="I18" s="28">
        <f t="shared" si="3"/>
        <v>2.6632542460814448E-2</v>
      </c>
      <c r="J18" s="30">
        <v>5.8728667200000001E-2</v>
      </c>
      <c r="K18" s="28">
        <f t="shared" si="4"/>
        <v>6.1145953355933022E-2</v>
      </c>
      <c r="L18" s="37" t="s">
        <v>34</v>
      </c>
      <c r="M18" s="61" t="s">
        <v>1028</v>
      </c>
      <c r="N18" s="61" t="s">
        <v>1028</v>
      </c>
      <c r="O18" s="37" t="s">
        <v>34</v>
      </c>
      <c r="P18" s="37" t="s">
        <v>34</v>
      </c>
      <c r="Q18" s="61" t="s">
        <v>1028</v>
      </c>
      <c r="R18" s="61" t="s">
        <v>1028</v>
      </c>
      <c r="S18" s="37" t="s">
        <v>34</v>
      </c>
      <c r="T18" s="60">
        <f t="shared" si="0"/>
        <v>7.8289540000000407E-4</v>
      </c>
      <c r="U18" s="61">
        <f t="shared" si="5"/>
        <v>7.8289540000000407E-4</v>
      </c>
      <c r="V18" s="61">
        <f>(((((1-F18)*F18)/F13)+(((1-J18)*J18)/J13))^0.5)*(TINV(0.05,F13+J13-1))</f>
        <v>6.559568793132349E-2</v>
      </c>
      <c r="W18" s="62" t="s">
        <v>1028</v>
      </c>
      <c r="X18" s="60">
        <f t="shared" si="1"/>
        <v>-5.1753531999999963E-3</v>
      </c>
      <c r="Y18" s="61">
        <f t="shared" si="6"/>
        <v>5.1753531999999963E-3</v>
      </c>
      <c r="Z18" s="61">
        <f>(((((1-H18)*H18)/H13)+(((1-J18)*J18)/J13))^0.5)*(TINV(0.05,H13+J13-1))</f>
        <v>6.571362266680246E-2</v>
      </c>
      <c r="AA18" s="97" t="s">
        <v>1028</v>
      </c>
    </row>
    <row r="19" spans="1:27" ht="15" customHeight="1" x14ac:dyDescent="0.25">
      <c r="A19" s="23" t="s">
        <v>61</v>
      </c>
      <c r="B19" s="24" t="s">
        <v>34</v>
      </c>
      <c r="C19" s="39" t="s">
        <v>34</v>
      </c>
      <c r="D19" s="24" t="s">
        <v>34</v>
      </c>
      <c r="E19" s="39" t="s">
        <v>34</v>
      </c>
      <c r="F19" s="30">
        <v>0.4714962694</v>
      </c>
      <c r="G19" s="28">
        <f t="shared" si="2"/>
        <v>5.6227108357854043E-2</v>
      </c>
      <c r="H19" s="30">
        <v>0.50013010430000004</v>
      </c>
      <c r="I19" s="28">
        <f t="shared" si="3"/>
        <v>5.4445041955329496E-2</v>
      </c>
      <c r="J19" s="30">
        <v>0.46110618590000002</v>
      </c>
      <c r="K19" s="28">
        <f t="shared" si="4"/>
        <v>0.12963948752959345</v>
      </c>
      <c r="L19" s="37" t="s">
        <v>34</v>
      </c>
      <c r="M19" s="61" t="s">
        <v>1028</v>
      </c>
      <c r="N19" s="61" t="s">
        <v>1028</v>
      </c>
      <c r="O19" s="37" t="s">
        <v>34</v>
      </c>
      <c r="P19" s="37" t="s">
        <v>34</v>
      </c>
      <c r="Q19" s="61" t="s">
        <v>1028</v>
      </c>
      <c r="R19" s="61" t="s">
        <v>1028</v>
      </c>
      <c r="S19" s="37" t="s">
        <v>34</v>
      </c>
      <c r="T19" s="60">
        <f t="shared" si="0"/>
        <v>-1.039008349999998E-2</v>
      </c>
      <c r="U19" s="61">
        <f t="shared" si="5"/>
        <v>1.039008349999998E-2</v>
      </c>
      <c r="V19" s="61">
        <f>(((((1-F19)*F19)/F13)+(((1-J19)*J19)/J13))^0.5)*(TINV(0.05,F13+J13-1))</f>
        <v>0.13924706243248705</v>
      </c>
      <c r="W19" s="62" t="s">
        <v>1028</v>
      </c>
      <c r="X19" s="60">
        <f t="shared" si="1"/>
        <v>-3.9023918400000024E-2</v>
      </c>
      <c r="Y19" s="61">
        <f t="shared" si="6"/>
        <v>3.9023918400000024E-2</v>
      </c>
      <c r="Z19" s="61">
        <f>(((((1-H19)*H19)/H13)+(((1-J19)*J19)/J13))^0.5)*(TINV(0.05,H13+J13-1))</f>
        <v>0.13851811805784403</v>
      </c>
      <c r="AA19" s="97" t="s">
        <v>1028</v>
      </c>
    </row>
    <row r="20" spans="1:27" ht="15.75" thickBot="1" x14ac:dyDescent="0.3">
      <c r="A20" s="98" t="s">
        <v>62</v>
      </c>
      <c r="B20" s="106" t="s">
        <v>34</v>
      </c>
      <c r="C20" s="110" t="s">
        <v>34</v>
      </c>
      <c r="D20" s="106" t="s">
        <v>34</v>
      </c>
      <c r="E20" s="110" t="s">
        <v>34</v>
      </c>
      <c r="F20" s="99">
        <v>0.47055795890000002</v>
      </c>
      <c r="G20" s="100">
        <f t="shared" si="2"/>
        <v>5.622097382559272E-2</v>
      </c>
      <c r="H20" s="99">
        <v>0.43596587530000003</v>
      </c>
      <c r="I20" s="100">
        <f t="shared" si="3"/>
        <v>5.3996708303850872E-2</v>
      </c>
      <c r="J20" s="99">
        <v>0.48016514690000001</v>
      </c>
      <c r="K20" s="100">
        <f t="shared" si="4"/>
        <v>0.12993113907709011</v>
      </c>
      <c r="L20" s="111" t="s">
        <v>34</v>
      </c>
      <c r="M20" s="102" t="s">
        <v>1028</v>
      </c>
      <c r="N20" s="102" t="s">
        <v>1028</v>
      </c>
      <c r="O20" s="111" t="s">
        <v>34</v>
      </c>
      <c r="P20" s="111" t="s">
        <v>34</v>
      </c>
      <c r="Q20" s="102" t="s">
        <v>1028</v>
      </c>
      <c r="R20" s="102" t="s">
        <v>1028</v>
      </c>
      <c r="S20" s="111" t="s">
        <v>34</v>
      </c>
      <c r="T20" s="101">
        <f t="shared" si="0"/>
        <v>9.6071879999999887E-3</v>
      </c>
      <c r="U20" s="102">
        <f t="shared" si="5"/>
        <v>9.6071879999999887E-3</v>
      </c>
      <c r="V20" s="102">
        <f>(((((1-F20)*F20)/F13)+(((1-J20)*J20)/J13))^0.5)*(TINV(0.05,F13+J13-1))</f>
        <v>0.13950689416661222</v>
      </c>
      <c r="W20" s="103" t="s">
        <v>1028</v>
      </c>
      <c r="X20" s="101">
        <f t="shared" si="1"/>
        <v>4.4199271599999979E-2</v>
      </c>
      <c r="Y20" s="102">
        <f t="shared" si="6"/>
        <v>4.4199271599999979E-2</v>
      </c>
      <c r="Z20" s="102">
        <f>(((((1-H20)*H20)/H13)+(((1-J20)*J20)/J13))^0.5)*(TINV(0.05,H13+J13-1))</f>
        <v>0.13860662661542003</v>
      </c>
      <c r="AA20" s="104" t="s">
        <v>1028</v>
      </c>
    </row>
  </sheetData>
  <hyperlinks>
    <hyperlink ref="A5" location="CONTENTS!B1" display="Return to contents" xr:uid="{C4070060-5DDC-41A6-BB25-27DFA43E0DDC}"/>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1EDD-5BE5-4A0D-8FD8-BDCFD137F17F}">
  <dimension ref="A1:AA26"/>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507</v>
      </c>
      <c r="B3" s="27"/>
    </row>
    <row r="4" spans="1:27" ht="18.75" x14ac:dyDescent="0.25">
      <c r="A4" s="20" t="s">
        <v>508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833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617</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107.4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509</v>
      </c>
      <c r="B14" s="24" t="s">
        <v>34</v>
      </c>
      <c r="C14" s="39" t="s">
        <v>34</v>
      </c>
      <c r="D14" s="24" t="s">
        <v>34</v>
      </c>
      <c r="E14" s="39" t="s">
        <v>34</v>
      </c>
      <c r="F14" s="24" t="s">
        <v>34</v>
      </c>
      <c r="G14" s="39" t="s">
        <v>34</v>
      </c>
      <c r="H14" s="24" t="s">
        <v>34</v>
      </c>
      <c r="I14" s="39" t="s">
        <v>34</v>
      </c>
      <c r="J14" s="30">
        <v>6.6054366099999998E-2</v>
      </c>
      <c r="K14" s="28">
        <f t="shared" ref="K14:K21" si="0">SQRT((J14*(1-J14))/J$13)*TINV(0.05,J$13)</f>
        <v>4.7511316858418244E-2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510</v>
      </c>
      <c r="B15" s="24" t="s">
        <v>34</v>
      </c>
      <c r="C15" s="39" t="s">
        <v>34</v>
      </c>
      <c r="D15" s="24" t="s">
        <v>34</v>
      </c>
      <c r="E15" s="39" t="s">
        <v>34</v>
      </c>
      <c r="F15" s="24" t="s">
        <v>34</v>
      </c>
      <c r="G15" s="39" t="s">
        <v>34</v>
      </c>
      <c r="H15" s="24" t="s">
        <v>34</v>
      </c>
      <c r="I15" s="39" t="s">
        <v>34</v>
      </c>
      <c r="J15" s="30">
        <v>0.29885562290000001</v>
      </c>
      <c r="K15" s="28">
        <f t="shared" si="0"/>
        <v>8.7562862106665848E-2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511</v>
      </c>
      <c r="B16" s="24" t="s">
        <v>34</v>
      </c>
      <c r="C16" s="39" t="s">
        <v>34</v>
      </c>
      <c r="D16" s="24" t="s">
        <v>34</v>
      </c>
      <c r="E16" s="39" t="s">
        <v>34</v>
      </c>
      <c r="F16" s="24" t="s">
        <v>34</v>
      </c>
      <c r="G16" s="39" t="s">
        <v>34</v>
      </c>
      <c r="H16" s="24" t="s">
        <v>34</v>
      </c>
      <c r="I16" s="39" t="s">
        <v>34</v>
      </c>
      <c r="J16" s="30">
        <v>0.47758892310000001</v>
      </c>
      <c r="K16" s="28">
        <f t="shared" si="0"/>
        <v>9.5547387382266938E-2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512</v>
      </c>
      <c r="B17" s="24" t="s">
        <v>34</v>
      </c>
      <c r="C17" s="39" t="s">
        <v>34</v>
      </c>
      <c r="D17" s="24" t="s">
        <v>34</v>
      </c>
      <c r="E17" s="39" t="s">
        <v>34</v>
      </c>
      <c r="F17" s="24" t="s">
        <v>34</v>
      </c>
      <c r="G17" s="39" t="s">
        <v>34</v>
      </c>
      <c r="H17" s="24" t="s">
        <v>34</v>
      </c>
      <c r="I17" s="39" t="s">
        <v>34</v>
      </c>
      <c r="J17" s="30">
        <v>0.1257446908</v>
      </c>
      <c r="K17" s="28">
        <f t="shared" si="0"/>
        <v>6.3423393141680676E-2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513</v>
      </c>
      <c r="B18" s="24" t="s">
        <v>34</v>
      </c>
      <c r="C18" s="39" t="s">
        <v>34</v>
      </c>
      <c r="D18" s="24" t="s">
        <v>34</v>
      </c>
      <c r="E18" s="39" t="s">
        <v>34</v>
      </c>
      <c r="F18" s="24" t="s">
        <v>34</v>
      </c>
      <c r="G18" s="39" t="s">
        <v>34</v>
      </c>
      <c r="H18" s="24" t="s">
        <v>34</v>
      </c>
      <c r="I18" s="39" t="s">
        <v>34</v>
      </c>
      <c r="J18" s="30">
        <v>2.5473758900000001E-2</v>
      </c>
      <c r="K18" s="28">
        <f t="shared" si="0"/>
        <v>3.0138996711725534E-2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x14ac:dyDescent="0.25">
      <c r="A19" s="23" t="s">
        <v>577</v>
      </c>
      <c r="B19" s="24" t="s">
        <v>34</v>
      </c>
      <c r="C19" s="39" t="s">
        <v>34</v>
      </c>
      <c r="D19" s="24" t="s">
        <v>34</v>
      </c>
      <c r="E19" s="39" t="s">
        <v>34</v>
      </c>
      <c r="F19" s="24" t="s">
        <v>34</v>
      </c>
      <c r="G19" s="39" t="s">
        <v>34</v>
      </c>
      <c r="H19" s="24" t="s">
        <v>34</v>
      </c>
      <c r="I19" s="39" t="s">
        <v>34</v>
      </c>
      <c r="J19" s="30">
        <v>0.6693879801</v>
      </c>
      <c r="K19" s="28">
        <f t="shared" si="0"/>
        <v>8.9987830053620751E-2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ht="15" customHeight="1" x14ac:dyDescent="0.25">
      <c r="A20" s="23" t="s">
        <v>35</v>
      </c>
      <c r="B20" s="24" t="s">
        <v>34</v>
      </c>
      <c r="C20" s="39" t="s">
        <v>34</v>
      </c>
      <c r="D20" s="24" t="s">
        <v>34</v>
      </c>
      <c r="E20" s="39" t="s">
        <v>34</v>
      </c>
      <c r="F20" s="24" t="s">
        <v>34</v>
      </c>
      <c r="G20" s="39" t="s">
        <v>34</v>
      </c>
      <c r="H20" s="24" t="s">
        <v>34</v>
      </c>
      <c r="I20" s="39" t="s">
        <v>34</v>
      </c>
      <c r="J20" s="30">
        <v>6.2664403000000004E-3</v>
      </c>
      <c r="K20" s="28">
        <f t="shared" si="0"/>
        <v>1.5094924209442504E-2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75" thickBot="1" x14ac:dyDescent="0.3">
      <c r="A21" s="98" t="s">
        <v>360</v>
      </c>
      <c r="B21" s="106" t="s">
        <v>34</v>
      </c>
      <c r="C21" s="110" t="s">
        <v>34</v>
      </c>
      <c r="D21" s="106" t="s">
        <v>34</v>
      </c>
      <c r="E21" s="110" t="s">
        <v>34</v>
      </c>
      <c r="F21" s="106" t="s">
        <v>34</v>
      </c>
      <c r="G21" s="110" t="s">
        <v>34</v>
      </c>
      <c r="H21" s="106" t="s">
        <v>34</v>
      </c>
      <c r="I21" s="110" t="s">
        <v>34</v>
      </c>
      <c r="J21" s="99">
        <v>1.6197799999999999E-5</v>
      </c>
      <c r="K21" s="100">
        <f t="shared" si="0"/>
        <v>7.698568953474447E-4</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11" t="s">
        <v>34</v>
      </c>
      <c r="Y21" s="102" t="s">
        <v>1028</v>
      </c>
      <c r="Z21" s="102" t="s">
        <v>1028</v>
      </c>
      <c r="AA21" s="112" t="s">
        <v>34</v>
      </c>
    </row>
    <row r="25" spans="1:27" x14ac:dyDescent="0.25">
      <c r="J25" s="59"/>
    </row>
    <row r="26" spans="1:27" x14ac:dyDescent="0.25">
      <c r="J26" s="59"/>
    </row>
  </sheetData>
  <hyperlinks>
    <hyperlink ref="A5" location="CONTENTS!B1" display="Return to contents" xr:uid="{AD04B83F-9D77-4C49-A943-355408FF48CA}"/>
  </hyperlinks>
  <pageMargins left="0.7" right="0.7" top="0.75" bottom="0.75" header="0.3" footer="0.3"/>
  <pageSetup paperSize="9"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A20"/>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288</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30">
        <v>0.14653412260000001</v>
      </c>
      <c r="G14" s="28">
        <f>SQRT((F14*(1-F14))/F$13)*TINV(0.05,F$13)</f>
        <v>3.98331870256768E-2</v>
      </c>
      <c r="H14" s="30">
        <v>0.1256282594</v>
      </c>
      <c r="I14" s="28">
        <f>SQRT((H14*(1-H14))/H$13)*TINV(0.05,H$13)</f>
        <v>3.6089434330163699E-2</v>
      </c>
      <c r="J14" s="30">
        <v>8.1374824499999998E-2</v>
      </c>
      <c r="K14" s="28">
        <f>SQRT((J14*(1-J14))/J$13)*TINV(0.05,J$13)</f>
        <v>7.1104884660546694E-2</v>
      </c>
      <c r="L14" s="37" t="s">
        <v>34</v>
      </c>
      <c r="M14" s="61" t="s">
        <v>1028</v>
      </c>
      <c r="N14" s="61" t="s">
        <v>1028</v>
      </c>
      <c r="O14" s="37" t="s">
        <v>34</v>
      </c>
      <c r="P14" s="37" t="s">
        <v>34</v>
      </c>
      <c r="Q14" s="61" t="s">
        <v>1028</v>
      </c>
      <c r="R14" s="61" t="s">
        <v>1028</v>
      </c>
      <c r="S14" s="37" t="s">
        <v>34</v>
      </c>
      <c r="T14" s="60">
        <f t="shared" ref="T14:T20" si="0">J14-F14</f>
        <v>-6.5159298100000013E-2</v>
      </c>
      <c r="U14" s="61">
        <f>(((T14)^2)^0.5)</f>
        <v>6.5159298100000013E-2</v>
      </c>
      <c r="V14" s="61">
        <f>(((((1-F14)*F14)/F13)+(((1-J14)*J14)/J13))^0.5)*(TINV(0.05,F13+J13-1))</f>
        <v>8.0422981314811445E-2</v>
      </c>
      <c r="W14" s="62" t="s">
        <v>1028</v>
      </c>
      <c r="X14" s="60">
        <f t="shared" ref="X14:X20" si="1">J14-H14</f>
        <v>-4.4253434899999999E-2</v>
      </c>
      <c r="Y14" s="61">
        <f>(((X14)^2)^0.5)</f>
        <v>4.4253434899999999E-2</v>
      </c>
      <c r="Z14" s="61">
        <f>(((((1-H14)*H14)/H13)+(((1-J14)*J14)/J13))^0.5)*(TINV(0.05,H13+J13-1))</f>
        <v>7.8628159290940233E-2</v>
      </c>
      <c r="AA14" s="97" t="s">
        <v>1028</v>
      </c>
    </row>
    <row r="15" spans="1:27" x14ac:dyDescent="0.25">
      <c r="A15" s="23" t="s">
        <v>57</v>
      </c>
      <c r="B15" s="24" t="s">
        <v>34</v>
      </c>
      <c r="C15" s="39" t="s">
        <v>34</v>
      </c>
      <c r="D15" s="24" t="s">
        <v>34</v>
      </c>
      <c r="E15" s="39" t="s">
        <v>34</v>
      </c>
      <c r="F15" s="30">
        <v>0.30503217449999998</v>
      </c>
      <c r="G15" s="28">
        <f t="shared" ref="G15:G20" si="2">SQRT((F15*(1-F15))/F$13)*TINV(0.05,F$13)</f>
        <v>5.1860627217003429E-2</v>
      </c>
      <c r="H15" s="30">
        <v>0.25506154780000001</v>
      </c>
      <c r="I15" s="28">
        <f t="shared" ref="I15:I20" si="3">SQRT((H15*(1-H15))/H$13)*TINV(0.05,H$13)</f>
        <v>4.7464732616621534E-2</v>
      </c>
      <c r="J15" s="30">
        <v>0.27387794999999998</v>
      </c>
      <c r="K15" s="28">
        <f t="shared" ref="K15:K20" si="4">SQRT((J15*(1-J15))/J$13)*TINV(0.05,J$13)</f>
        <v>0.11597612097733906</v>
      </c>
      <c r="L15" s="37" t="s">
        <v>34</v>
      </c>
      <c r="M15" s="61" t="s">
        <v>1028</v>
      </c>
      <c r="N15" s="61" t="s">
        <v>1028</v>
      </c>
      <c r="O15" s="37" t="s">
        <v>34</v>
      </c>
      <c r="P15" s="37" t="s">
        <v>34</v>
      </c>
      <c r="Q15" s="61" t="s">
        <v>1028</v>
      </c>
      <c r="R15" s="61" t="s">
        <v>1028</v>
      </c>
      <c r="S15" s="37" t="s">
        <v>34</v>
      </c>
      <c r="T15" s="60">
        <f t="shared" si="0"/>
        <v>-3.1154224499999994E-2</v>
      </c>
      <c r="U15" s="61">
        <f t="shared" ref="U15:U20" si="5">(((T15)^2)^0.5)</f>
        <v>3.1154224499999994E-2</v>
      </c>
      <c r="V15" s="61">
        <f>(((((1-F15)*F15)/F13)+(((1-J15)*J15)/J13))^0.5)*(TINV(0.05,F13+J13-1))</f>
        <v>0.12520817390087605</v>
      </c>
      <c r="W15" s="62" t="s">
        <v>1028</v>
      </c>
      <c r="X15" s="60">
        <f t="shared" si="1"/>
        <v>1.8816402199999971E-2</v>
      </c>
      <c r="Y15" s="61">
        <f t="shared" ref="Y15:Y20" si="6">(((X15)^2)^0.5)</f>
        <v>1.8816402199999971E-2</v>
      </c>
      <c r="Z15" s="61">
        <f>(((((1-H15)*H15)/H13)+(((1-J15)*J15)/J13))^0.5)*(TINV(0.05,H13+J13-1))</f>
        <v>0.12343661576738278</v>
      </c>
      <c r="AA15" s="97" t="s">
        <v>1028</v>
      </c>
    </row>
    <row r="16" spans="1:27" x14ac:dyDescent="0.25">
      <c r="A16" s="23" t="s">
        <v>59</v>
      </c>
      <c r="B16" s="24" t="s">
        <v>34</v>
      </c>
      <c r="C16" s="39" t="s">
        <v>34</v>
      </c>
      <c r="D16" s="24" t="s">
        <v>34</v>
      </c>
      <c r="E16" s="39" t="s">
        <v>34</v>
      </c>
      <c r="F16" s="30">
        <v>0.29344448890000002</v>
      </c>
      <c r="G16" s="28">
        <f t="shared" si="2"/>
        <v>5.1288348287025214E-2</v>
      </c>
      <c r="H16" s="30">
        <v>0.32114735859999999</v>
      </c>
      <c r="I16" s="28">
        <f t="shared" si="3"/>
        <v>5.0842661922476037E-2</v>
      </c>
      <c r="J16" s="30">
        <v>0.34914871050000001</v>
      </c>
      <c r="K16" s="28">
        <f t="shared" si="4"/>
        <v>0.12397420675789363</v>
      </c>
      <c r="L16" s="37" t="s">
        <v>34</v>
      </c>
      <c r="M16" s="61" t="s">
        <v>1028</v>
      </c>
      <c r="N16" s="61" t="s">
        <v>1028</v>
      </c>
      <c r="O16" s="37" t="s">
        <v>34</v>
      </c>
      <c r="P16" s="37" t="s">
        <v>34</v>
      </c>
      <c r="Q16" s="61" t="s">
        <v>1028</v>
      </c>
      <c r="R16" s="61" t="s">
        <v>1028</v>
      </c>
      <c r="S16" s="37" t="s">
        <v>34</v>
      </c>
      <c r="T16" s="60">
        <f t="shared" si="0"/>
        <v>5.5704221599999992E-2</v>
      </c>
      <c r="U16" s="61">
        <f t="shared" si="5"/>
        <v>5.5704221599999992E-2</v>
      </c>
      <c r="V16" s="61">
        <f>(((((1-F16)*F16)/F13)+(((1-J16)*J16)/J13))^0.5)*(TINV(0.05,F13+J13-1))</f>
        <v>0.13218061816084403</v>
      </c>
      <c r="W16" s="62" t="s">
        <v>1028</v>
      </c>
      <c r="X16" s="60">
        <f t="shared" si="1"/>
        <v>2.8001351900000027E-2</v>
      </c>
      <c r="Y16" s="61">
        <f t="shared" si="6"/>
        <v>2.8001351900000027E-2</v>
      </c>
      <c r="Z16" s="61">
        <f>(((((1-H16)*H16)/H13)+(((1-J16)*J16)/J13))^0.5)*(TINV(0.05,H13+J13-1))</f>
        <v>0.13198941624751923</v>
      </c>
      <c r="AA16" s="97" t="s">
        <v>1028</v>
      </c>
    </row>
    <row r="17" spans="1:27" x14ac:dyDescent="0.25">
      <c r="A17" s="23" t="s">
        <v>60</v>
      </c>
      <c r="B17" s="24" t="s">
        <v>34</v>
      </c>
      <c r="C17" s="39" t="s">
        <v>34</v>
      </c>
      <c r="D17" s="24" t="s">
        <v>34</v>
      </c>
      <c r="E17" s="39" t="s">
        <v>34</v>
      </c>
      <c r="F17" s="30">
        <v>0.16505596289999999</v>
      </c>
      <c r="G17" s="28">
        <f t="shared" si="2"/>
        <v>4.1814497605424078E-2</v>
      </c>
      <c r="H17" s="30">
        <v>0.20193769180000001</v>
      </c>
      <c r="I17" s="28">
        <f t="shared" si="3"/>
        <v>4.3713485970969711E-2</v>
      </c>
      <c r="J17" s="30">
        <v>0.25251303580000001</v>
      </c>
      <c r="K17" s="28">
        <f t="shared" si="4"/>
        <v>0.11298712170073548</v>
      </c>
      <c r="L17" s="37" t="s">
        <v>34</v>
      </c>
      <c r="M17" s="61" t="s">
        <v>1028</v>
      </c>
      <c r="N17" s="61" t="s">
        <v>1028</v>
      </c>
      <c r="O17" s="37" t="s">
        <v>34</v>
      </c>
      <c r="P17" s="37" t="s">
        <v>34</v>
      </c>
      <c r="Q17" s="61" t="s">
        <v>1028</v>
      </c>
      <c r="R17" s="61" t="s">
        <v>1028</v>
      </c>
      <c r="S17" s="37" t="s">
        <v>34</v>
      </c>
      <c r="T17" s="60">
        <f t="shared" si="0"/>
        <v>8.7457072900000016E-2</v>
      </c>
      <c r="U17" s="61">
        <f t="shared" si="5"/>
        <v>8.7457072900000016E-2</v>
      </c>
      <c r="V17" s="61">
        <f>(((((1-F17)*F17)/F13)+(((1-J17)*J17)/J13))^0.5)*(TINV(0.05,F13+J13-1))</f>
        <v>0.11864324209481954</v>
      </c>
      <c r="W17" s="62" t="s">
        <v>1028</v>
      </c>
      <c r="X17" s="60">
        <f t="shared" si="1"/>
        <v>5.0575343999999994E-2</v>
      </c>
      <c r="Y17" s="61">
        <f t="shared" si="6"/>
        <v>5.0575343999999994E-2</v>
      </c>
      <c r="Z17" s="61">
        <f>(((((1-H17)*H17)/H13)+(((1-J17)*J17)/J13))^0.5)*(TINV(0.05,H13+J13-1))</f>
        <v>0.1193071675494559</v>
      </c>
      <c r="AA17" s="97" t="s">
        <v>1028</v>
      </c>
    </row>
    <row r="18" spans="1:27" x14ac:dyDescent="0.25">
      <c r="A18" s="23" t="s">
        <v>41</v>
      </c>
      <c r="B18" s="24" t="s">
        <v>34</v>
      </c>
      <c r="C18" s="39" t="s">
        <v>34</v>
      </c>
      <c r="D18" s="24" t="s">
        <v>34</v>
      </c>
      <c r="E18" s="39" t="s">
        <v>34</v>
      </c>
      <c r="F18" s="30">
        <v>8.9933250899999997E-2</v>
      </c>
      <c r="G18" s="28">
        <f t="shared" si="2"/>
        <v>3.2223993400226039E-2</v>
      </c>
      <c r="H18" s="30">
        <v>9.6225142299999997E-2</v>
      </c>
      <c r="I18" s="28">
        <f t="shared" si="3"/>
        <v>3.2111659930958908E-2</v>
      </c>
      <c r="J18" s="30">
        <v>4.30854793E-2</v>
      </c>
      <c r="K18" s="28">
        <f t="shared" si="4"/>
        <v>5.2806486055556101E-2</v>
      </c>
      <c r="L18" s="37" t="s">
        <v>34</v>
      </c>
      <c r="M18" s="61" t="s">
        <v>1028</v>
      </c>
      <c r="N18" s="61" t="s">
        <v>1028</v>
      </c>
      <c r="O18" s="37" t="s">
        <v>34</v>
      </c>
      <c r="P18" s="37" t="s">
        <v>34</v>
      </c>
      <c r="Q18" s="61" t="s">
        <v>1028</v>
      </c>
      <c r="R18" s="61" t="s">
        <v>1028</v>
      </c>
      <c r="S18" s="37" t="s">
        <v>34</v>
      </c>
      <c r="T18" s="60">
        <f t="shared" si="0"/>
        <v>-4.6847771599999997E-2</v>
      </c>
      <c r="U18" s="61">
        <f t="shared" si="5"/>
        <v>4.6847771599999997E-2</v>
      </c>
      <c r="V18" s="61">
        <f>(((((1-F18)*F18)/F13)+(((1-J18)*J18)/J13))^0.5)*(TINV(0.05,F13+J13-1))</f>
        <v>6.1076443637013714E-2</v>
      </c>
      <c r="W18" s="62" t="s">
        <v>1028</v>
      </c>
      <c r="X18" s="60">
        <f t="shared" si="1"/>
        <v>-5.3139662999999997E-2</v>
      </c>
      <c r="Y18" s="61">
        <f t="shared" si="6"/>
        <v>5.3139662999999997E-2</v>
      </c>
      <c r="Z18" s="61">
        <f>(((((1-H18)*H18)/H13)+(((1-J18)*J18)/J13))^0.5)*(TINV(0.05,H13+J13-1))</f>
        <v>6.1010496914882084E-2</v>
      </c>
      <c r="AA18" s="97" t="s">
        <v>1028</v>
      </c>
    </row>
    <row r="19" spans="1:27" ht="15" customHeight="1" x14ac:dyDescent="0.25">
      <c r="A19" s="23" t="s">
        <v>61</v>
      </c>
      <c r="B19" s="24" t="s">
        <v>34</v>
      </c>
      <c r="C19" s="39" t="s">
        <v>34</v>
      </c>
      <c r="D19" s="24" t="s">
        <v>34</v>
      </c>
      <c r="E19" s="39" t="s">
        <v>34</v>
      </c>
      <c r="F19" s="30">
        <v>0.45156629720000002</v>
      </c>
      <c r="G19" s="28">
        <f t="shared" si="2"/>
        <v>5.6053846298868559E-2</v>
      </c>
      <c r="H19" s="30">
        <v>0.38068980720000001</v>
      </c>
      <c r="I19" s="28">
        <f t="shared" si="3"/>
        <v>5.2872285692163935E-2</v>
      </c>
      <c r="J19" s="30">
        <v>0.35525277449999998</v>
      </c>
      <c r="K19" s="28">
        <f t="shared" si="4"/>
        <v>0.12446542096696882</v>
      </c>
      <c r="L19" s="37" t="s">
        <v>34</v>
      </c>
      <c r="M19" s="61" t="s">
        <v>1028</v>
      </c>
      <c r="N19" s="61" t="s">
        <v>1028</v>
      </c>
      <c r="O19" s="37" t="s">
        <v>34</v>
      </c>
      <c r="P19" s="37" t="s">
        <v>34</v>
      </c>
      <c r="Q19" s="61" t="s">
        <v>1028</v>
      </c>
      <c r="R19" s="61" t="s">
        <v>1028</v>
      </c>
      <c r="S19" s="37" t="s">
        <v>34</v>
      </c>
      <c r="T19" s="60">
        <f t="shared" si="0"/>
        <v>-9.6313522700000043E-2</v>
      </c>
      <c r="U19" s="61">
        <f t="shared" si="5"/>
        <v>9.6313522700000043E-2</v>
      </c>
      <c r="V19" s="61">
        <f>(((((1-F19)*F19)/F13)+(((1-J19)*J19)/J13))^0.5)*(TINV(0.05,F13+J13-1))</f>
        <v>0.13453799629995461</v>
      </c>
      <c r="W19" s="62" t="s">
        <v>1028</v>
      </c>
      <c r="X19" s="60">
        <f t="shared" si="1"/>
        <v>-2.5437032700000028E-2</v>
      </c>
      <c r="Y19" s="61">
        <f t="shared" si="6"/>
        <v>2.5437032700000028E-2</v>
      </c>
      <c r="Z19" s="61">
        <f>(((((1-H19)*H19)/H13)+(((1-J19)*J19)/J13))^0.5)*(TINV(0.05,H13+J13-1))</f>
        <v>0.1332264863500755</v>
      </c>
      <c r="AA19" s="97" t="s">
        <v>1028</v>
      </c>
    </row>
    <row r="20" spans="1:27" ht="15.75" thickBot="1" x14ac:dyDescent="0.3">
      <c r="A20" s="98" t="s">
        <v>62</v>
      </c>
      <c r="B20" s="106" t="s">
        <v>34</v>
      </c>
      <c r="C20" s="110" t="s">
        <v>34</v>
      </c>
      <c r="D20" s="106" t="s">
        <v>34</v>
      </c>
      <c r="E20" s="110" t="s">
        <v>34</v>
      </c>
      <c r="F20" s="99">
        <v>0.45850045189999999</v>
      </c>
      <c r="G20" s="100">
        <f t="shared" si="2"/>
        <v>5.6124375740719226E-2</v>
      </c>
      <c r="H20" s="99">
        <v>0.52308505039999997</v>
      </c>
      <c r="I20" s="100">
        <f t="shared" si="3"/>
        <v>5.4386983183685969E-2</v>
      </c>
      <c r="J20" s="99">
        <v>0.60166174630000002</v>
      </c>
      <c r="K20" s="100">
        <f t="shared" si="4"/>
        <v>0.12731730574983027</v>
      </c>
      <c r="L20" s="111" t="s">
        <v>34</v>
      </c>
      <c r="M20" s="102" t="s">
        <v>1028</v>
      </c>
      <c r="N20" s="102" t="s">
        <v>1028</v>
      </c>
      <c r="O20" s="111" t="s">
        <v>34</v>
      </c>
      <c r="P20" s="111" t="s">
        <v>34</v>
      </c>
      <c r="Q20" s="102" t="s">
        <v>1028</v>
      </c>
      <c r="R20" s="102" t="s">
        <v>1028</v>
      </c>
      <c r="S20" s="111" t="s">
        <v>34</v>
      </c>
      <c r="T20" s="101">
        <f t="shared" si="0"/>
        <v>0.14316129440000003</v>
      </c>
      <c r="U20" s="102">
        <f t="shared" si="5"/>
        <v>0.14316129440000003</v>
      </c>
      <c r="V20" s="102">
        <f>(((((1-F20)*F20)/F13)+(((1-J20)*J20)/J13))^0.5)*(TINV(0.05,F13+J13-1))</f>
        <v>0.13712002139285487</v>
      </c>
      <c r="W20" s="103" t="str">
        <f t="shared" ref="W20" si="7">IF(U20&gt;V20,"*"," ")</f>
        <v>*</v>
      </c>
      <c r="X20" s="101">
        <f t="shared" si="1"/>
        <v>7.8576695900000049E-2</v>
      </c>
      <c r="Y20" s="102">
        <f t="shared" si="6"/>
        <v>7.8576695900000049E-2</v>
      </c>
      <c r="Z20" s="102">
        <f>(((((1-H20)*H20)/H13)+(((1-J20)*J20)/J13))^0.5)*(TINV(0.05,H13+J13-1))</f>
        <v>0.13639960276856736</v>
      </c>
      <c r="AA20" s="104" t="s">
        <v>1028</v>
      </c>
    </row>
  </sheetData>
  <hyperlinks>
    <hyperlink ref="A5" location="CONTENTS!B1" display="Return to contents" xr:uid="{1DF5F104-A1DC-474B-AB71-2F616CAB5464}"/>
  </hyperlinks>
  <pageMargins left="0.7" right="0.7" top="0.75" bottom="0.75" header="0.3" footer="0.3"/>
  <pageSetup paperSize="9" orientation="portrait" verticalDpi="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A20"/>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289</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30">
        <v>0.48675284169999999</v>
      </c>
      <c r="G14" s="28">
        <f>SQRT((F14*(1-F14))/F$13)*TINV(0.05,F$13)</f>
        <v>5.6298926615062188E-2</v>
      </c>
      <c r="H14" s="30">
        <v>0.4356352738</v>
      </c>
      <c r="I14" s="28">
        <f>SQRT((H14*(1-H14))/H$13)*TINV(0.05,H$13)</f>
        <v>5.3992047464716725E-2</v>
      </c>
      <c r="J14" s="30">
        <v>0.34647843779999998</v>
      </c>
      <c r="K14" s="28">
        <f>SQRT((J14*(1-J14))/J$13)*TINV(0.05,J$13)</f>
        <v>0.12375230563253041</v>
      </c>
      <c r="L14" s="37" t="s">
        <v>34</v>
      </c>
      <c r="M14" s="61" t="s">
        <v>1028</v>
      </c>
      <c r="N14" s="61" t="s">
        <v>1028</v>
      </c>
      <c r="O14" s="37" t="s">
        <v>34</v>
      </c>
      <c r="P14" s="37" t="s">
        <v>34</v>
      </c>
      <c r="Q14" s="61" t="s">
        <v>1028</v>
      </c>
      <c r="R14" s="61" t="s">
        <v>1028</v>
      </c>
      <c r="S14" s="37" t="s">
        <v>34</v>
      </c>
      <c r="T14" s="60">
        <f t="shared" ref="T14:T20" si="0">J14-F14</f>
        <v>-0.14027440390000001</v>
      </c>
      <c r="U14" s="61">
        <f>(((T14)^2)^0.5)</f>
        <v>0.14027440390000001</v>
      </c>
      <c r="V14" s="61">
        <f>(((((1-F14)*F14)/F13)+(((1-J14)*J14)/J13))^0.5)*(TINV(0.05,F13+J13-1))</f>
        <v>0.13400377508594147</v>
      </c>
      <c r="W14" s="62" t="str">
        <f>IF(U14&gt;V14,"*"," ")</f>
        <v>*</v>
      </c>
      <c r="X14" s="60">
        <f t="shared" ref="X14:X20" si="1">J14-H14</f>
        <v>-8.9156836000000017E-2</v>
      </c>
      <c r="Y14" s="61">
        <f>(((X14)^2)^0.5)</f>
        <v>8.9156836000000017E-2</v>
      </c>
      <c r="Z14" s="61">
        <f>(((((1-H14)*H14)/H13)+(((1-J14)*J14)/J13))^0.5)*(TINV(0.05,H13+J13-1))</f>
        <v>0.13303355241821729</v>
      </c>
      <c r="AA14" s="97" t="s">
        <v>1028</v>
      </c>
    </row>
    <row r="15" spans="1:27" x14ac:dyDescent="0.25">
      <c r="A15" s="23" t="s">
        <v>57</v>
      </c>
      <c r="B15" s="24" t="s">
        <v>34</v>
      </c>
      <c r="C15" s="39" t="s">
        <v>34</v>
      </c>
      <c r="D15" s="24" t="s">
        <v>34</v>
      </c>
      <c r="E15" s="39" t="s">
        <v>34</v>
      </c>
      <c r="F15" s="30">
        <v>0.36908485969999999</v>
      </c>
      <c r="G15" s="28">
        <f t="shared" ref="G15:G20" si="2">SQRT((F15*(1-F15))/F$13)*TINV(0.05,F$13)</f>
        <v>5.435395870072833E-2</v>
      </c>
      <c r="H15" s="30">
        <v>0.35677880830000003</v>
      </c>
      <c r="I15" s="28">
        <f t="shared" ref="I15:I20" si="3">SQRT((H15*(1-H15))/H$13)*TINV(0.05,H$13)</f>
        <v>5.2163658688190583E-2</v>
      </c>
      <c r="J15" s="30">
        <v>0.48206166459999999</v>
      </c>
      <c r="K15" s="28">
        <f t="shared" ref="K15:K20" si="4">SQRT((J15*(1-J15))/J$13)*TINV(0.05,J$13)</f>
        <v>0.12994978297050816</v>
      </c>
      <c r="L15" s="37" t="s">
        <v>34</v>
      </c>
      <c r="M15" s="61" t="s">
        <v>1028</v>
      </c>
      <c r="N15" s="61" t="s">
        <v>1028</v>
      </c>
      <c r="O15" s="37" t="s">
        <v>34</v>
      </c>
      <c r="P15" s="37" t="s">
        <v>34</v>
      </c>
      <c r="Q15" s="61" t="s">
        <v>1028</v>
      </c>
      <c r="R15" s="61" t="s">
        <v>1028</v>
      </c>
      <c r="S15" s="37" t="s">
        <v>34</v>
      </c>
      <c r="T15" s="60">
        <f t="shared" si="0"/>
        <v>0.11297680490000001</v>
      </c>
      <c r="U15" s="61">
        <f t="shared" ref="U15:U20" si="5">(((T15)^2)^0.5)</f>
        <v>0.11297680490000001</v>
      </c>
      <c r="V15" s="61">
        <f>(((((1-F15)*F15)/F13)+(((1-J15)*J15)/J13))^0.5)*(TINV(0.05,F13+J13-1))</f>
        <v>0.13878281840399723</v>
      </c>
      <c r="W15" s="62" t="s">
        <v>1028</v>
      </c>
      <c r="X15" s="60">
        <f t="shared" si="1"/>
        <v>0.12528285629999997</v>
      </c>
      <c r="Y15" s="61">
        <f t="shared" ref="Y15:Y20" si="6">(((X15)^2)^0.5)</f>
        <v>0.12528285629999997</v>
      </c>
      <c r="Z15" s="61">
        <f>(((((1-H15)*H15)/H13)+(((1-J15)*J15)/J13))^0.5)*(TINV(0.05,H13+J13-1))</f>
        <v>0.13792061681257814</v>
      </c>
      <c r="AA15" s="97" t="s">
        <v>1028</v>
      </c>
    </row>
    <row r="16" spans="1:27" x14ac:dyDescent="0.25">
      <c r="A16" s="23" t="s">
        <v>59</v>
      </c>
      <c r="B16" s="24" t="s">
        <v>34</v>
      </c>
      <c r="C16" s="39" t="s">
        <v>34</v>
      </c>
      <c r="D16" s="24" t="s">
        <v>34</v>
      </c>
      <c r="E16" s="39" t="s">
        <v>34</v>
      </c>
      <c r="F16" s="30">
        <v>7.7384376300000002E-2</v>
      </c>
      <c r="G16" s="28">
        <f t="shared" si="2"/>
        <v>3.0096752430344386E-2</v>
      </c>
      <c r="H16" s="30">
        <v>0.10048843220000001</v>
      </c>
      <c r="I16" s="28">
        <f t="shared" si="3"/>
        <v>3.2737820173378514E-2</v>
      </c>
      <c r="J16" s="30">
        <v>6.6984776499999996E-2</v>
      </c>
      <c r="K16" s="28">
        <f t="shared" si="4"/>
        <v>6.5015611770927781E-2</v>
      </c>
      <c r="L16" s="37" t="s">
        <v>34</v>
      </c>
      <c r="M16" s="61" t="s">
        <v>1028</v>
      </c>
      <c r="N16" s="61" t="s">
        <v>1028</v>
      </c>
      <c r="O16" s="37" t="s">
        <v>34</v>
      </c>
      <c r="P16" s="37" t="s">
        <v>34</v>
      </c>
      <c r="Q16" s="61" t="s">
        <v>1028</v>
      </c>
      <c r="R16" s="61" t="s">
        <v>1028</v>
      </c>
      <c r="S16" s="37" t="s">
        <v>34</v>
      </c>
      <c r="T16" s="60">
        <f t="shared" si="0"/>
        <v>-1.0399599800000006E-2</v>
      </c>
      <c r="U16" s="61">
        <f t="shared" si="5"/>
        <v>1.0399599800000006E-2</v>
      </c>
      <c r="V16" s="61">
        <f>(((((1-F16)*F16)/F13)+(((1-J16)*J16)/J13))^0.5)*(TINV(0.05,F13+J13-1))</f>
        <v>7.062077399926972E-2</v>
      </c>
      <c r="W16" s="62" t="s">
        <v>1028</v>
      </c>
      <c r="X16" s="60">
        <f t="shared" si="1"/>
        <v>-3.350365570000001E-2</v>
      </c>
      <c r="Y16" s="61">
        <f t="shared" si="6"/>
        <v>3.350365570000001E-2</v>
      </c>
      <c r="Z16" s="61">
        <f>(((((1-H16)*H16)/H13)+(((1-J16)*J16)/J13))^0.5)*(TINV(0.05,H13+J13-1))</f>
        <v>7.1775326092832173E-2</v>
      </c>
      <c r="AA16" s="97" t="s">
        <v>1028</v>
      </c>
    </row>
    <row r="17" spans="1:27" x14ac:dyDescent="0.25">
      <c r="A17" s="23" t="s">
        <v>60</v>
      </c>
      <c r="B17" s="24" t="s">
        <v>34</v>
      </c>
      <c r="C17" s="39" t="s">
        <v>34</v>
      </c>
      <c r="D17" s="24" t="s">
        <v>34</v>
      </c>
      <c r="E17" s="39" t="s">
        <v>34</v>
      </c>
      <c r="F17" s="30">
        <v>3.7683618600000003E-2</v>
      </c>
      <c r="G17" s="28">
        <f t="shared" si="2"/>
        <v>2.1449532419176968E-2</v>
      </c>
      <c r="H17" s="30">
        <v>4.1738391700000002E-2</v>
      </c>
      <c r="I17" s="28">
        <f t="shared" si="3"/>
        <v>2.1777009815873275E-2</v>
      </c>
      <c r="J17" s="30">
        <v>1.30935055E-2</v>
      </c>
      <c r="K17" s="28">
        <f t="shared" si="4"/>
        <v>2.9563183773489453E-2</v>
      </c>
      <c r="L17" s="37" t="s">
        <v>34</v>
      </c>
      <c r="M17" s="61" t="s">
        <v>1028</v>
      </c>
      <c r="N17" s="61" t="s">
        <v>1028</v>
      </c>
      <c r="O17" s="37" t="s">
        <v>34</v>
      </c>
      <c r="P17" s="37" t="s">
        <v>34</v>
      </c>
      <c r="Q17" s="61" t="s">
        <v>1028</v>
      </c>
      <c r="R17" s="61" t="s">
        <v>1028</v>
      </c>
      <c r="S17" s="37" t="s">
        <v>34</v>
      </c>
      <c r="T17" s="60">
        <f t="shared" si="0"/>
        <v>-2.4590113100000005E-2</v>
      </c>
      <c r="U17" s="61">
        <f t="shared" si="5"/>
        <v>2.4590113100000005E-2</v>
      </c>
      <c r="V17" s="61">
        <f>(((((1-F17)*F17)/F13)+(((1-J17)*J17)/J13))^0.5)*(TINV(0.05,F13+J13-1))</f>
        <v>3.6105723334087743E-2</v>
      </c>
      <c r="W17" s="62" t="s">
        <v>1028</v>
      </c>
      <c r="X17" s="60">
        <f t="shared" si="1"/>
        <v>-2.8644886200000004E-2</v>
      </c>
      <c r="Y17" s="61">
        <f t="shared" si="6"/>
        <v>2.8644886200000004E-2</v>
      </c>
      <c r="Z17" s="61">
        <f>(((((1-H17)*H17)/H13)+(((1-J17)*J17)/J13))^0.5)*(TINV(0.05,H13+J13-1))</f>
        <v>3.6297685867078849E-2</v>
      </c>
      <c r="AA17" s="97" t="s">
        <v>1028</v>
      </c>
    </row>
    <row r="18" spans="1:27" x14ac:dyDescent="0.25">
      <c r="A18" s="23" t="s">
        <v>41</v>
      </c>
      <c r="B18" s="24" t="s">
        <v>34</v>
      </c>
      <c r="C18" s="39" t="s">
        <v>34</v>
      </c>
      <c r="D18" s="24" t="s">
        <v>34</v>
      </c>
      <c r="E18" s="39" t="s">
        <v>34</v>
      </c>
      <c r="F18" s="30">
        <v>2.9094303700000001E-2</v>
      </c>
      <c r="G18" s="28">
        <f t="shared" si="2"/>
        <v>1.8931067268421767E-2</v>
      </c>
      <c r="H18" s="30">
        <v>6.5359094000000006E-2</v>
      </c>
      <c r="I18" s="28">
        <f t="shared" si="3"/>
        <v>2.6913101619665931E-2</v>
      </c>
      <c r="J18" s="30">
        <v>9.1381615499999999E-2</v>
      </c>
      <c r="K18" s="28">
        <f t="shared" si="4"/>
        <v>7.4938571090444675E-2</v>
      </c>
      <c r="L18" s="37" t="s">
        <v>34</v>
      </c>
      <c r="M18" s="61" t="s">
        <v>1028</v>
      </c>
      <c r="N18" s="61" t="s">
        <v>1028</v>
      </c>
      <c r="O18" s="37" t="s">
        <v>34</v>
      </c>
      <c r="P18" s="37" t="s">
        <v>34</v>
      </c>
      <c r="Q18" s="61" t="s">
        <v>1028</v>
      </c>
      <c r="R18" s="61" t="s">
        <v>1028</v>
      </c>
      <c r="S18" s="37" t="s">
        <v>34</v>
      </c>
      <c r="T18" s="60">
        <f t="shared" si="0"/>
        <v>6.2287311799999995E-2</v>
      </c>
      <c r="U18" s="61">
        <f t="shared" si="5"/>
        <v>6.2287311799999995E-2</v>
      </c>
      <c r="V18" s="61">
        <f>(((((1-F18)*F18)/F13)+(((1-J18)*J18)/J13))^0.5)*(TINV(0.05,F13+J13-1))</f>
        <v>7.603866995658147E-2</v>
      </c>
      <c r="W18" s="62" t="s">
        <v>1028</v>
      </c>
      <c r="X18" s="60">
        <f t="shared" si="1"/>
        <v>2.6022521499999993E-2</v>
      </c>
      <c r="Y18" s="61">
        <f t="shared" si="6"/>
        <v>2.6022521499999993E-2</v>
      </c>
      <c r="Z18" s="61">
        <f>(((((1-H18)*H18)/H13)+(((1-J18)*J18)/J13))^0.5)*(TINV(0.05,H13+J13-1))</f>
        <v>7.8393024781983803E-2</v>
      </c>
      <c r="AA18" s="97" t="s">
        <v>1028</v>
      </c>
    </row>
    <row r="19" spans="1:27" ht="15" customHeight="1" x14ac:dyDescent="0.25">
      <c r="A19" s="23" t="s">
        <v>61</v>
      </c>
      <c r="B19" s="24" t="s">
        <v>34</v>
      </c>
      <c r="C19" s="39" t="s">
        <v>34</v>
      </c>
      <c r="D19" s="24" t="s">
        <v>34</v>
      </c>
      <c r="E19" s="39" t="s">
        <v>34</v>
      </c>
      <c r="F19" s="30">
        <v>0.85583770140000004</v>
      </c>
      <c r="G19" s="28">
        <f t="shared" si="2"/>
        <v>3.9564360137528974E-2</v>
      </c>
      <c r="H19" s="30">
        <v>0.79241408199999996</v>
      </c>
      <c r="I19" s="28">
        <f t="shared" si="3"/>
        <v>4.4163489801018647E-2</v>
      </c>
      <c r="J19" s="30">
        <v>0.82854010239999998</v>
      </c>
      <c r="K19" s="28">
        <f t="shared" si="4"/>
        <v>9.802193670250535E-2</v>
      </c>
      <c r="L19" s="37" t="s">
        <v>34</v>
      </c>
      <c r="M19" s="61" t="s">
        <v>1028</v>
      </c>
      <c r="N19" s="61" t="s">
        <v>1028</v>
      </c>
      <c r="O19" s="37" t="s">
        <v>34</v>
      </c>
      <c r="P19" s="37" t="s">
        <v>34</v>
      </c>
      <c r="Q19" s="61" t="s">
        <v>1028</v>
      </c>
      <c r="R19" s="61" t="s">
        <v>1028</v>
      </c>
      <c r="S19" s="37" t="s">
        <v>34</v>
      </c>
      <c r="T19" s="60">
        <f t="shared" si="0"/>
        <v>-2.7297599000000061E-2</v>
      </c>
      <c r="U19" s="61">
        <f t="shared" si="5"/>
        <v>2.7297599000000061E-2</v>
      </c>
      <c r="V19" s="61">
        <f>(((((1-F19)*F19)/F13)+(((1-J19)*J19)/J13))^0.5)*(TINV(0.05,F13+J13-1))</f>
        <v>0.10413174852685071</v>
      </c>
      <c r="W19" s="62" t="s">
        <v>1028</v>
      </c>
      <c r="X19" s="60">
        <f t="shared" si="1"/>
        <v>3.6126020400000014E-2</v>
      </c>
      <c r="Y19" s="61">
        <f t="shared" si="6"/>
        <v>3.6126020400000014E-2</v>
      </c>
      <c r="Z19" s="61">
        <f>(((((1-H19)*H19)/H13)+(((1-J19)*J19)/J13))^0.5)*(TINV(0.05,H13+J13-1))</f>
        <v>0.10594762472678013</v>
      </c>
      <c r="AA19" s="97" t="s">
        <v>1028</v>
      </c>
    </row>
    <row r="20" spans="1:27" ht="15.75" thickBot="1" x14ac:dyDescent="0.3">
      <c r="A20" s="98" t="s">
        <v>62</v>
      </c>
      <c r="B20" s="106" t="s">
        <v>34</v>
      </c>
      <c r="C20" s="110" t="s">
        <v>34</v>
      </c>
      <c r="D20" s="106" t="s">
        <v>34</v>
      </c>
      <c r="E20" s="110" t="s">
        <v>34</v>
      </c>
      <c r="F20" s="99">
        <v>0.1150679949</v>
      </c>
      <c r="G20" s="100">
        <f t="shared" si="2"/>
        <v>3.5943040653718006E-2</v>
      </c>
      <c r="H20" s="99">
        <v>0.142226824</v>
      </c>
      <c r="I20" s="100">
        <f t="shared" si="3"/>
        <v>3.8033416007726806E-2</v>
      </c>
      <c r="J20" s="99">
        <v>8.0078282099999995E-2</v>
      </c>
      <c r="K20" s="100">
        <f t="shared" si="4"/>
        <v>7.0585913894491092E-2</v>
      </c>
      <c r="L20" s="111" t="s">
        <v>34</v>
      </c>
      <c r="M20" s="102" t="s">
        <v>1028</v>
      </c>
      <c r="N20" s="102" t="s">
        <v>1028</v>
      </c>
      <c r="O20" s="111" t="s">
        <v>34</v>
      </c>
      <c r="P20" s="111" t="s">
        <v>34</v>
      </c>
      <c r="Q20" s="102" t="s">
        <v>1028</v>
      </c>
      <c r="R20" s="102" t="s">
        <v>1028</v>
      </c>
      <c r="S20" s="111" t="s">
        <v>34</v>
      </c>
      <c r="T20" s="101">
        <f t="shared" si="0"/>
        <v>-3.4989712800000003E-2</v>
      </c>
      <c r="U20" s="102">
        <f t="shared" si="5"/>
        <v>3.4989712800000003E-2</v>
      </c>
      <c r="V20" s="102">
        <f>(((((1-F20)*F20)/F13)+(((1-J20)*J20)/J13))^0.5)*(TINV(0.05,F13+J13-1))</f>
        <v>7.8118043913844179E-2</v>
      </c>
      <c r="W20" s="103" t="s">
        <v>1028</v>
      </c>
      <c r="X20" s="101">
        <f t="shared" si="1"/>
        <v>-6.2148541900000007E-2</v>
      </c>
      <c r="Y20" s="102">
        <f t="shared" si="6"/>
        <v>6.2148541900000007E-2</v>
      </c>
      <c r="Z20" s="102">
        <f>(((((1-H20)*H20)/H13)+(((1-J20)*J20)/J13))^0.5)*(TINV(0.05,H13+J13-1))</f>
        <v>7.9090602425147621E-2</v>
      </c>
      <c r="AA20" s="104" t="s">
        <v>1028</v>
      </c>
    </row>
  </sheetData>
  <hyperlinks>
    <hyperlink ref="A5" location="CONTENTS!B1" display="Return to contents" xr:uid="{35EDBC66-5B5A-4D28-A158-5672448AC34C}"/>
  </hyperlinks>
  <pageMargins left="0.7" right="0.7" top="0.75" bottom="0.75" header="0.3" footer="0.3"/>
  <pageSetup paperSize="9" orientation="portrait"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A20"/>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476</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290</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30">
        <v>0.42064075010000002</v>
      </c>
      <c r="G14" s="28">
        <f>SQRT((F14*(1-F14))/F$13)*TINV(0.05,F$13)</f>
        <v>5.5604793774190704E-2</v>
      </c>
      <c r="H14" s="30">
        <v>0.29676132420000001</v>
      </c>
      <c r="I14" s="28">
        <f>SQRT((H14*(1-H14))/H$13)*TINV(0.05,H$13)</f>
        <v>4.9744305406822564E-2</v>
      </c>
      <c r="J14" s="30">
        <v>0.24950402560000001</v>
      </c>
      <c r="K14" s="28">
        <f>SQRT((J14*(1-J14))/J$13)*TINV(0.05,J$13)</f>
        <v>0.11253774126579905</v>
      </c>
      <c r="L14" s="37" t="s">
        <v>34</v>
      </c>
      <c r="M14" s="61" t="s">
        <v>1028</v>
      </c>
      <c r="N14" s="61" t="s">
        <v>1028</v>
      </c>
      <c r="O14" s="37" t="s">
        <v>34</v>
      </c>
      <c r="P14" s="37" t="s">
        <v>34</v>
      </c>
      <c r="Q14" s="61" t="s">
        <v>1028</v>
      </c>
      <c r="R14" s="61" t="s">
        <v>1028</v>
      </c>
      <c r="S14" s="37" t="s">
        <v>34</v>
      </c>
      <c r="T14" s="60">
        <f t="shared" ref="T14:T20" si="0">J14-F14</f>
        <v>-0.1711367245</v>
      </c>
      <c r="U14" s="61">
        <f>(((T14)^2)^0.5)</f>
        <v>0.1711367245</v>
      </c>
      <c r="V14" s="61">
        <f>(((((1-F14)*F14)/F13)+(((1-J14)*J14)/J13))^0.5)*(TINV(0.05,F13+J13-1))</f>
        <v>0.12377425736100778</v>
      </c>
      <c r="W14" s="62" t="str">
        <f>IF(U14&gt;V14,"*"," ")</f>
        <v>*</v>
      </c>
      <c r="X14" s="60">
        <f t="shared" ref="X14:X20" si="1">J14-H14</f>
        <v>-4.7257298599999997E-2</v>
      </c>
      <c r="Y14" s="61">
        <f>(((X14)^2)^0.5)</f>
        <v>4.7257298599999997E-2</v>
      </c>
      <c r="Z14" s="61">
        <f>(((((1-H14)*H14)/H13)+(((1-J14)*J14)/J13))^0.5)*(TINV(0.05,H13+J13-1))</f>
        <v>0.12124085458436018</v>
      </c>
      <c r="AA14" s="97" t="s">
        <v>1028</v>
      </c>
    </row>
    <row r="15" spans="1:27" x14ac:dyDescent="0.25">
      <c r="A15" s="23" t="s">
        <v>57</v>
      </c>
      <c r="B15" s="24" t="s">
        <v>34</v>
      </c>
      <c r="C15" s="39" t="s">
        <v>34</v>
      </c>
      <c r="D15" s="24" t="s">
        <v>34</v>
      </c>
      <c r="E15" s="39" t="s">
        <v>34</v>
      </c>
      <c r="F15" s="30">
        <v>0.3650509247</v>
      </c>
      <c r="G15" s="28">
        <f t="shared" ref="G15:G20" si="2">SQRT((F15*(1-F15))/F$13)*TINV(0.05,F$13)</f>
        <v>5.4228646399290911E-2</v>
      </c>
      <c r="H15" s="30">
        <v>0.39143986469999997</v>
      </c>
      <c r="I15" s="28">
        <f t="shared" ref="I15:I20" si="3">SQRT((H15*(1-H15))/H$13)*TINV(0.05,H$13)</f>
        <v>5.3146249667286892E-2</v>
      </c>
      <c r="J15" s="30">
        <v>0.4192906421</v>
      </c>
      <c r="K15" s="28">
        <f t="shared" ref="K15:K20" si="4">SQRT((J15*(1-J15))/J$13)*TINV(0.05,J$13)</f>
        <v>0.12832823742006336</v>
      </c>
      <c r="L15" s="37" t="s">
        <v>34</v>
      </c>
      <c r="M15" s="61" t="s">
        <v>1028</v>
      </c>
      <c r="N15" s="61" t="s">
        <v>1028</v>
      </c>
      <c r="O15" s="37" t="s">
        <v>34</v>
      </c>
      <c r="P15" s="37" t="s">
        <v>34</v>
      </c>
      <c r="Q15" s="61" t="s">
        <v>1028</v>
      </c>
      <c r="R15" s="61" t="s">
        <v>1028</v>
      </c>
      <c r="S15" s="37" t="s">
        <v>34</v>
      </c>
      <c r="T15" s="60">
        <f t="shared" si="0"/>
        <v>5.4239717399999998E-2</v>
      </c>
      <c r="U15" s="61">
        <f t="shared" ref="U15:U20" si="5">(((T15)^2)^0.5)</f>
        <v>5.4239717399999998E-2</v>
      </c>
      <c r="V15" s="61">
        <f>(((((1-F15)*F15)/F13)+(((1-J15)*J15)/J13))^0.5)*(TINV(0.05,F13+J13-1))</f>
        <v>0.1372682721191103</v>
      </c>
      <c r="W15" s="62" t="s">
        <v>1028</v>
      </c>
      <c r="X15" s="60">
        <f t="shared" si="1"/>
        <v>2.7850777400000026E-2</v>
      </c>
      <c r="Y15" s="61">
        <f t="shared" ref="Y15:Y20" si="6">(((X15)^2)^0.5)</f>
        <v>2.7850777400000026E-2</v>
      </c>
      <c r="Z15" s="61">
        <f>(((((1-H15)*H15)/H13)+(((1-J15)*J15)/J13))^0.5)*(TINV(0.05,H13+J13-1))</f>
        <v>0.13682507798124011</v>
      </c>
      <c r="AA15" s="97" t="s">
        <v>1028</v>
      </c>
    </row>
    <row r="16" spans="1:27" x14ac:dyDescent="0.25">
      <c r="A16" s="23" t="s">
        <v>59</v>
      </c>
      <c r="B16" s="24" t="s">
        <v>34</v>
      </c>
      <c r="C16" s="39" t="s">
        <v>34</v>
      </c>
      <c r="D16" s="24" t="s">
        <v>34</v>
      </c>
      <c r="E16" s="39" t="s">
        <v>34</v>
      </c>
      <c r="F16" s="30">
        <v>7.5880222100000005E-2</v>
      </c>
      <c r="G16" s="28">
        <f t="shared" si="2"/>
        <v>2.9827099255204489E-2</v>
      </c>
      <c r="H16" s="30">
        <v>0.12642376929999999</v>
      </c>
      <c r="I16" s="28">
        <f t="shared" si="3"/>
        <v>3.6187044862898553E-2</v>
      </c>
      <c r="J16" s="30">
        <v>0.1094733871</v>
      </c>
      <c r="K16" s="28">
        <f t="shared" si="4"/>
        <v>8.1201296065224943E-2</v>
      </c>
      <c r="L16" s="37" t="s">
        <v>34</v>
      </c>
      <c r="M16" s="61" t="s">
        <v>1028</v>
      </c>
      <c r="N16" s="61" t="s">
        <v>1028</v>
      </c>
      <c r="O16" s="37" t="s">
        <v>34</v>
      </c>
      <c r="P16" s="37" t="s">
        <v>34</v>
      </c>
      <c r="Q16" s="61" t="s">
        <v>1028</v>
      </c>
      <c r="R16" s="61" t="s">
        <v>1028</v>
      </c>
      <c r="S16" s="37" t="s">
        <v>34</v>
      </c>
      <c r="T16" s="60">
        <f t="shared" si="0"/>
        <v>3.3593164999999994E-2</v>
      </c>
      <c r="U16" s="61">
        <f t="shared" si="5"/>
        <v>3.3593164999999994E-2</v>
      </c>
      <c r="V16" s="61">
        <f>(((((1-F16)*F16)/F13)+(((1-J16)*J16)/J13))^0.5)*(TINV(0.05,F13+J13-1))</f>
        <v>8.5187620977952891E-2</v>
      </c>
      <c r="W16" s="62" t="s">
        <v>1028</v>
      </c>
      <c r="X16" s="60">
        <f t="shared" si="1"/>
        <v>-1.6950382199999989E-2</v>
      </c>
      <c r="Y16" s="61">
        <f t="shared" si="6"/>
        <v>1.6950382199999989E-2</v>
      </c>
      <c r="Z16" s="61">
        <f>(((((1-H16)*H16)/H13)+(((1-J16)*J16)/J13))^0.5)*(TINV(0.05,H13+J13-1))</f>
        <v>8.7601977689928501E-2</v>
      </c>
      <c r="AA16" s="97" t="s">
        <v>1028</v>
      </c>
    </row>
    <row r="17" spans="1:27" x14ac:dyDescent="0.25">
      <c r="A17" s="23" t="s">
        <v>60</v>
      </c>
      <c r="B17" s="24" t="s">
        <v>34</v>
      </c>
      <c r="C17" s="39" t="s">
        <v>34</v>
      </c>
      <c r="D17" s="24" t="s">
        <v>34</v>
      </c>
      <c r="E17" s="39" t="s">
        <v>34</v>
      </c>
      <c r="F17" s="30">
        <v>6.3465399500000005E-2</v>
      </c>
      <c r="G17" s="28">
        <f t="shared" si="2"/>
        <v>2.7460789105103384E-2</v>
      </c>
      <c r="H17" s="30">
        <v>8.1572839699999997E-2</v>
      </c>
      <c r="I17" s="28">
        <f t="shared" si="3"/>
        <v>2.9804613680409337E-2</v>
      </c>
      <c r="J17" s="30">
        <v>0.13681421830000001</v>
      </c>
      <c r="K17" s="28">
        <f t="shared" si="4"/>
        <v>8.9372310952166259E-2</v>
      </c>
      <c r="L17" s="37" t="s">
        <v>34</v>
      </c>
      <c r="M17" s="61" t="s">
        <v>1028</v>
      </c>
      <c r="N17" s="61" t="s">
        <v>1028</v>
      </c>
      <c r="O17" s="37" t="s">
        <v>34</v>
      </c>
      <c r="P17" s="37" t="s">
        <v>34</v>
      </c>
      <c r="Q17" s="61" t="s">
        <v>1028</v>
      </c>
      <c r="R17" s="61" t="s">
        <v>1028</v>
      </c>
      <c r="S17" s="37" t="s">
        <v>34</v>
      </c>
      <c r="T17" s="60">
        <f t="shared" si="0"/>
        <v>7.3348818800000007E-2</v>
      </c>
      <c r="U17" s="61">
        <f t="shared" si="5"/>
        <v>7.3348818800000007E-2</v>
      </c>
      <c r="V17" s="61">
        <f>(((((1-F17)*F17)/F13)+(((1-J17)*J17)/J13))^0.5)*(TINV(0.05,F13+J13-1))</f>
        <v>9.2020051440461118E-2</v>
      </c>
      <c r="W17" s="62" t="s">
        <v>1028</v>
      </c>
      <c r="X17" s="60">
        <f t="shared" si="1"/>
        <v>5.5241378600000016E-2</v>
      </c>
      <c r="Y17" s="61">
        <f t="shared" si="6"/>
        <v>5.5241378600000016E-2</v>
      </c>
      <c r="Z17" s="61">
        <f>(((((1-H17)*H17)/H13)+(((1-J17)*J17)/J13))^0.5)*(TINV(0.05,H13+J13-1))</f>
        <v>9.2731052997520283E-2</v>
      </c>
      <c r="AA17" s="97" t="s">
        <v>1028</v>
      </c>
    </row>
    <row r="18" spans="1:27" x14ac:dyDescent="0.25">
      <c r="A18" s="23" t="s">
        <v>41</v>
      </c>
      <c r="B18" s="24" t="s">
        <v>34</v>
      </c>
      <c r="C18" s="39" t="s">
        <v>34</v>
      </c>
      <c r="D18" s="24" t="s">
        <v>34</v>
      </c>
      <c r="E18" s="39" t="s">
        <v>34</v>
      </c>
      <c r="F18" s="30">
        <v>7.4962703699999994E-2</v>
      </c>
      <c r="G18" s="28">
        <f t="shared" si="2"/>
        <v>2.9660934704058593E-2</v>
      </c>
      <c r="H18" s="30">
        <v>0.1038022021</v>
      </c>
      <c r="I18" s="28">
        <f t="shared" si="3"/>
        <v>3.3211888165421727E-2</v>
      </c>
      <c r="J18" s="30">
        <v>8.4917726900000004E-2</v>
      </c>
      <c r="K18" s="28">
        <f t="shared" si="4"/>
        <v>7.2496073220159038E-2</v>
      </c>
      <c r="L18" s="37" t="s">
        <v>34</v>
      </c>
      <c r="M18" s="61" t="s">
        <v>1028</v>
      </c>
      <c r="N18" s="61" t="s">
        <v>1028</v>
      </c>
      <c r="O18" s="37" t="s">
        <v>34</v>
      </c>
      <c r="P18" s="37" t="s">
        <v>34</v>
      </c>
      <c r="Q18" s="61" t="s">
        <v>1028</v>
      </c>
      <c r="R18" s="61" t="s">
        <v>1028</v>
      </c>
      <c r="S18" s="37" t="s">
        <v>34</v>
      </c>
      <c r="T18" s="60">
        <f t="shared" si="0"/>
        <v>9.95502320000001E-3</v>
      </c>
      <c r="U18" s="61">
        <f t="shared" si="5"/>
        <v>9.95502320000001E-3</v>
      </c>
      <c r="V18" s="61">
        <f>(((((1-F18)*F18)/F13)+(((1-J18)*J18)/J13))^0.5)*(TINV(0.05,F13+J13-1))</f>
        <v>7.7167316589463242E-2</v>
      </c>
      <c r="W18" s="62" t="s">
        <v>1028</v>
      </c>
      <c r="X18" s="60">
        <f t="shared" si="1"/>
        <v>-1.88844752E-2</v>
      </c>
      <c r="Y18" s="61">
        <f t="shared" si="6"/>
        <v>1.88844752E-2</v>
      </c>
      <c r="Z18" s="61">
        <f>(((((1-H18)*H18)/H13)+(((1-J18)*J18)/J13))^0.5)*(TINV(0.05,H13+J13-1))</f>
        <v>7.8588007287564321E-2</v>
      </c>
      <c r="AA18" s="97" t="s">
        <v>1028</v>
      </c>
    </row>
    <row r="19" spans="1:27" ht="15" customHeight="1" x14ac:dyDescent="0.25">
      <c r="A19" s="23" t="s">
        <v>61</v>
      </c>
      <c r="B19" s="24" t="s">
        <v>34</v>
      </c>
      <c r="C19" s="39" t="s">
        <v>34</v>
      </c>
      <c r="D19" s="24" t="s">
        <v>34</v>
      </c>
      <c r="E19" s="39" t="s">
        <v>34</v>
      </c>
      <c r="F19" s="30">
        <v>0.78569167480000002</v>
      </c>
      <c r="G19" s="28">
        <f t="shared" si="2"/>
        <v>4.6219813319486366E-2</v>
      </c>
      <c r="H19" s="30">
        <v>0.68820118890000004</v>
      </c>
      <c r="I19" s="28">
        <f t="shared" si="3"/>
        <v>5.0440953072145064E-2</v>
      </c>
      <c r="J19" s="30">
        <v>0.66879466769999996</v>
      </c>
      <c r="K19" s="28">
        <f t="shared" si="4"/>
        <v>0.12239968302558189</v>
      </c>
      <c r="L19" s="37" t="s">
        <v>34</v>
      </c>
      <c r="M19" s="61" t="s">
        <v>1028</v>
      </c>
      <c r="N19" s="61" t="s">
        <v>1028</v>
      </c>
      <c r="O19" s="37" t="s">
        <v>34</v>
      </c>
      <c r="P19" s="37" t="s">
        <v>34</v>
      </c>
      <c r="Q19" s="61" t="s">
        <v>1028</v>
      </c>
      <c r="R19" s="61" t="s">
        <v>1028</v>
      </c>
      <c r="S19" s="37" t="s">
        <v>34</v>
      </c>
      <c r="T19" s="60">
        <f t="shared" si="0"/>
        <v>-0.11689700710000006</v>
      </c>
      <c r="U19" s="61">
        <f t="shared" si="5"/>
        <v>0.11689700710000006</v>
      </c>
      <c r="V19" s="61">
        <f>(((((1-F19)*F19)/F13)+(((1-J19)*J19)/J13))^0.5)*(TINV(0.05,F13+J13-1))</f>
        <v>0.12885437907087421</v>
      </c>
      <c r="W19" s="62" t="s">
        <v>1028</v>
      </c>
      <c r="X19" s="60">
        <f t="shared" si="1"/>
        <v>-1.9406521200000082E-2</v>
      </c>
      <c r="Y19" s="61">
        <f t="shared" si="6"/>
        <v>1.9406521200000082E-2</v>
      </c>
      <c r="Z19" s="61">
        <f>(((((1-H19)*H19)/H13)+(((1-J19)*J19)/J13))^0.5)*(TINV(0.05,H13+J13-1))</f>
        <v>0.1304071793843635</v>
      </c>
      <c r="AA19" s="97" t="s">
        <v>1028</v>
      </c>
    </row>
    <row r="20" spans="1:27" ht="15.75" thickBot="1" x14ac:dyDescent="0.3">
      <c r="A20" s="98" t="s">
        <v>62</v>
      </c>
      <c r="B20" s="106" t="s">
        <v>34</v>
      </c>
      <c r="C20" s="110" t="s">
        <v>34</v>
      </c>
      <c r="D20" s="106" t="s">
        <v>34</v>
      </c>
      <c r="E20" s="110" t="s">
        <v>34</v>
      </c>
      <c r="F20" s="99">
        <v>0.1393456216</v>
      </c>
      <c r="G20" s="100">
        <f t="shared" si="2"/>
        <v>3.9007098324257174E-2</v>
      </c>
      <c r="H20" s="99">
        <v>0.207996609</v>
      </c>
      <c r="I20" s="100">
        <f t="shared" si="3"/>
        <v>4.4195697771392414E-2</v>
      </c>
      <c r="J20" s="99">
        <v>0.24628760529999999</v>
      </c>
      <c r="K20" s="100">
        <f t="shared" si="4"/>
        <v>0.11204934929026719</v>
      </c>
      <c r="L20" s="111" t="s">
        <v>34</v>
      </c>
      <c r="M20" s="102" t="s">
        <v>1028</v>
      </c>
      <c r="N20" s="102" t="s">
        <v>1028</v>
      </c>
      <c r="O20" s="111" t="s">
        <v>34</v>
      </c>
      <c r="P20" s="111" t="s">
        <v>34</v>
      </c>
      <c r="Q20" s="102" t="s">
        <v>1028</v>
      </c>
      <c r="R20" s="102" t="s">
        <v>1028</v>
      </c>
      <c r="S20" s="111" t="s">
        <v>34</v>
      </c>
      <c r="T20" s="101">
        <f t="shared" si="0"/>
        <v>0.10694198369999999</v>
      </c>
      <c r="U20" s="102">
        <f t="shared" si="5"/>
        <v>0.10694198369999999</v>
      </c>
      <c r="V20" s="102">
        <f>(((((1-F20)*F20)/F13)+(((1-J20)*J20)/J13))^0.5)*(TINV(0.05,F13+J13-1))</f>
        <v>0.11681517465256347</v>
      </c>
      <c r="W20" s="103" t="s">
        <v>1028</v>
      </c>
      <c r="X20" s="101">
        <f t="shared" si="1"/>
        <v>3.8290996299999991E-2</v>
      </c>
      <c r="Y20" s="102">
        <f t="shared" si="6"/>
        <v>3.8290996299999991E-2</v>
      </c>
      <c r="Z20" s="102">
        <f>(((((1-H20)*H20)/H13)+(((1-J20)*J20)/J13))^0.5)*(TINV(0.05,H13+J13-1))</f>
        <v>0.11862880765193741</v>
      </c>
      <c r="AA20" s="104" t="s">
        <v>1028</v>
      </c>
    </row>
  </sheetData>
  <hyperlinks>
    <hyperlink ref="A5" location="CONTENTS!B1" display="Return to contents" xr:uid="{60F3B4AF-00E8-4F44-ADC2-A197ED4D11FA}"/>
  </hyperlinks>
  <pageMargins left="0.7" right="0.7" top="0.75" bottom="0.75" header="0.3" footer="0.3"/>
  <pageSetup paperSize="9" orientation="portrait" verticalDpi="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A16"/>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783</v>
      </c>
      <c r="B3" s="27"/>
    </row>
    <row r="4" spans="1:27" ht="18.75" x14ac:dyDescent="0.25">
      <c r="A4" s="20" t="s">
        <v>782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2">
        <v>1146</v>
      </c>
      <c r="E11" s="27" t="s">
        <v>1028</v>
      </c>
      <c r="F11" s="22">
        <v>1837</v>
      </c>
      <c r="G11" s="27" t="s">
        <v>1028</v>
      </c>
      <c r="H11" s="22">
        <v>1688</v>
      </c>
      <c r="I11" s="27" t="s">
        <v>1028</v>
      </c>
      <c r="J11" s="22">
        <v>363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2">
        <v>1080</v>
      </c>
      <c r="E12" s="27" t="s">
        <v>1028</v>
      </c>
      <c r="F12" s="22">
        <v>1650</v>
      </c>
      <c r="G12" s="27" t="s">
        <v>1028</v>
      </c>
      <c r="H12" s="22">
        <v>1440</v>
      </c>
      <c r="I12" s="27" t="s">
        <v>1028</v>
      </c>
      <c r="J12" s="22">
        <v>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2">
        <v>317.7</v>
      </c>
      <c r="E13" s="27" t="s">
        <v>1028</v>
      </c>
      <c r="F13" s="22">
        <v>305.2</v>
      </c>
      <c r="G13" s="27" t="s">
        <v>1028</v>
      </c>
      <c r="H13" s="22">
        <v>326.39999999999998</v>
      </c>
      <c r="I13" s="27" t="s">
        <v>1028</v>
      </c>
      <c r="J13" s="22">
        <v>59.2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6">
        <v>0.28111570800000002</v>
      </c>
      <c r="E14" s="28">
        <f>SQRT((D14*(1-D14))/D$13)*TINV(0.05,D$13)</f>
        <v>4.9621834314677885E-2</v>
      </c>
      <c r="F14" s="30">
        <v>0.32009798420000002</v>
      </c>
      <c r="G14" s="28">
        <f>SQRT((F14*(1-F14))/F$13)*TINV(0.05,F$13)</f>
        <v>5.2546915031191507E-2</v>
      </c>
      <c r="H14" s="30">
        <v>0.25999556010000002</v>
      </c>
      <c r="I14" s="28">
        <f>SQRT((H14*(1-H14))/H$13)*TINV(0.05,H$13)</f>
        <v>4.7762656720729858E-2</v>
      </c>
      <c r="J14" s="30">
        <v>0.27731743489999999</v>
      </c>
      <c r="K14" s="28">
        <f>SQRT((J14*(1-J14))/J$13)*TINV(0.05,J$13)</f>
        <v>0.11642536497686938</v>
      </c>
      <c r="L14" s="37" t="s">
        <v>34</v>
      </c>
      <c r="M14" s="15" t="s">
        <v>1028</v>
      </c>
      <c r="N14" s="15" t="s">
        <v>1028</v>
      </c>
      <c r="O14" s="24" t="s">
        <v>34</v>
      </c>
      <c r="P14" s="17">
        <f>J14-D14</f>
        <v>-3.7982731000000269E-3</v>
      </c>
      <c r="Q14" s="15">
        <f>(((P14)^2)^0.5)</f>
        <v>3.7982731000000269E-3</v>
      </c>
      <c r="R14" s="15">
        <f>(((((1-D14)*D14)/D13)+(((1-J14)*J14)/J13))^0.5)*(TINV(0.05,D13+J13-1))</f>
        <v>0.12469333920687696</v>
      </c>
      <c r="S14" s="5" t="s">
        <v>1028</v>
      </c>
      <c r="T14" s="17">
        <f>J14-F14</f>
        <v>-4.2780549300000026E-2</v>
      </c>
      <c r="U14" s="15">
        <f>(((T14)^2)^0.5)</f>
        <v>4.2780549300000026E-2</v>
      </c>
      <c r="V14" s="15">
        <f>(((((1-F14)*F14)/F13)+(((1-J14)*J14)/J13))^0.5)*(TINV(0.05,F13+J13-1))</f>
        <v>0.12589474860339661</v>
      </c>
      <c r="W14" s="5" t="s">
        <v>1028</v>
      </c>
      <c r="X14" s="17">
        <f>J14-H14</f>
        <v>1.732187479999997E-2</v>
      </c>
      <c r="Y14" s="15">
        <f>(((X14)^2)^0.5)</f>
        <v>1.732187479999997E-2</v>
      </c>
      <c r="Z14" s="15">
        <f>(((((1-H14)*H14)/H13)+(((1-J14)*J14)/J13))^0.5)*(TINV(0.05,H13+J13-1))</f>
        <v>0.12395861517509002</v>
      </c>
      <c r="AA14" s="97" t="s">
        <v>1028</v>
      </c>
    </row>
    <row r="15" spans="1:27" x14ac:dyDescent="0.25">
      <c r="A15" s="23" t="s">
        <v>53</v>
      </c>
      <c r="B15" s="24" t="s">
        <v>34</v>
      </c>
      <c r="C15" s="39" t="s">
        <v>34</v>
      </c>
      <c r="D15" s="26">
        <v>0.71175926519999999</v>
      </c>
      <c r="E15" s="28">
        <f>SQRT((D15*(1-D15))/D$13)*TINV(0.05,D$13)</f>
        <v>4.9997121721274962E-2</v>
      </c>
      <c r="F15" s="30">
        <v>0.66619646610000005</v>
      </c>
      <c r="G15" s="28">
        <f>SQRT((F15*(1-F15))/F$13)*TINV(0.05,F$13)</f>
        <v>5.3116471524762614E-2</v>
      </c>
      <c r="H15" s="30">
        <v>0.71453564839999995</v>
      </c>
      <c r="I15" s="28">
        <f>SQRT((H15*(1-H15))/H$13)*TINV(0.05,H$13)</f>
        <v>4.9178608748319093E-2</v>
      </c>
      <c r="J15" s="30">
        <v>0.72110321450000003</v>
      </c>
      <c r="K15" s="28">
        <f>SQRT((J15*(1-J15))/J$13)*TINV(0.05,J$13)</f>
        <v>0.11662877182936889</v>
      </c>
      <c r="L15" s="37" t="s">
        <v>34</v>
      </c>
      <c r="M15" s="15" t="s">
        <v>1028</v>
      </c>
      <c r="N15" s="15" t="s">
        <v>1028</v>
      </c>
      <c r="O15" s="24" t="s">
        <v>34</v>
      </c>
      <c r="P15" s="17">
        <f>J15-D15</f>
        <v>9.3439493000000429E-3</v>
      </c>
      <c r="Q15" s="15">
        <f>(((P15)^2)^0.5)</f>
        <v>9.3439493000000429E-3</v>
      </c>
      <c r="R15" s="15">
        <f>(((((1-D15)*D15)/D13)+(((1-J15)*J15)/J13))^0.5)*(TINV(0.05,D13+J13-1))</f>
        <v>0.12502618096183085</v>
      </c>
      <c r="S15" s="5" t="s">
        <v>1028</v>
      </c>
      <c r="T15" s="17">
        <f>J15-F15</f>
        <v>5.4906748399999983E-2</v>
      </c>
      <c r="U15" s="15">
        <f>(((T15)^2)^0.5)</f>
        <v>5.4906748399999983E-2</v>
      </c>
      <c r="V15" s="15">
        <f>(((((1-F15)*F15)/F13)+(((1-J15)*J15)/J13))^0.5)*(TINV(0.05,F13+J13-1))</f>
        <v>0.12631459883573384</v>
      </c>
      <c r="W15" s="5" t="s">
        <v>1028</v>
      </c>
      <c r="X15" s="17">
        <f>J15-H15</f>
        <v>6.5675661000000884E-3</v>
      </c>
      <c r="Y15" s="15">
        <f>(((X15)^2)^0.5)</f>
        <v>6.5675661000000884E-3</v>
      </c>
      <c r="Z15" s="15">
        <f>(((((1-H15)*H15)/H13)+(((1-J15)*J15)/J13))^0.5)*(TINV(0.05,H13+J13-1))</f>
        <v>0.12469409272214135</v>
      </c>
      <c r="AA15" s="97" t="s">
        <v>1028</v>
      </c>
    </row>
    <row r="16" spans="1:27" ht="15.75" thickBot="1" x14ac:dyDescent="0.3">
      <c r="A16" s="98" t="s">
        <v>35</v>
      </c>
      <c r="B16" s="106" t="s">
        <v>34</v>
      </c>
      <c r="C16" s="110" t="s">
        <v>34</v>
      </c>
      <c r="D16" s="107">
        <v>7.1250267999999999E-3</v>
      </c>
      <c r="E16" s="100">
        <f>SQRT((D16*(1-D16))/D$13)*TINV(0.05,D$13)</f>
        <v>9.2841317214653503E-3</v>
      </c>
      <c r="F16" s="99">
        <v>1.37055497E-2</v>
      </c>
      <c r="G16" s="100">
        <f>SQRT((F16*(1-F16))/F$13)*TINV(0.05,F$13)</f>
        <v>1.3095862734289759E-2</v>
      </c>
      <c r="H16" s="99">
        <v>2.5468791399999999E-2</v>
      </c>
      <c r="I16" s="100">
        <f>SQRT((H16*(1-H16))/H$13)*TINV(0.05,H$13)</f>
        <v>1.7154986916564474E-2</v>
      </c>
      <c r="J16" s="99">
        <v>1.5793506E-3</v>
      </c>
      <c r="K16" s="100">
        <f>SQRT((J16*(1-J16))/J$13)*TINV(0.05,J$13)</f>
        <v>1.0327169003318752E-2</v>
      </c>
      <c r="L16" s="101" t="s">
        <v>34</v>
      </c>
      <c r="M16" s="102" t="s">
        <v>1028</v>
      </c>
      <c r="N16" s="102" t="s">
        <v>1028</v>
      </c>
      <c r="O16" s="106" t="s">
        <v>34</v>
      </c>
      <c r="P16" s="101">
        <f>J16-D16</f>
        <v>-5.5456762000000003E-3</v>
      </c>
      <c r="Q16" s="102">
        <f>(((P16)^2)^0.5)</f>
        <v>5.5456762000000003E-3</v>
      </c>
      <c r="R16" s="102">
        <f>(((((1-D16)*D16)/D13)+(((1-J16)*J16)/J13))^0.5)*(TINV(0.05,D13+J13-1))</f>
        <v>1.3750568094086381E-2</v>
      </c>
      <c r="S16" s="103" t="s">
        <v>1028</v>
      </c>
      <c r="T16" s="101">
        <f>J16-F16</f>
        <v>-1.21261991E-2</v>
      </c>
      <c r="U16" s="102">
        <f>(((T16)^2)^0.5)</f>
        <v>1.21261991E-2</v>
      </c>
      <c r="V16" s="102">
        <f>(((((1-F16)*F16)/F13)+(((1-J16)*J16)/J13))^0.5)*(TINV(0.05,F13+J13-1))</f>
        <v>1.656172285431002E-2</v>
      </c>
      <c r="W16" s="103" t="s">
        <v>1028</v>
      </c>
      <c r="X16" s="101">
        <f>J16-H16</f>
        <v>-2.3889440799999998E-2</v>
      </c>
      <c r="Y16" s="102">
        <f>(((X16)^2)^0.5)</f>
        <v>2.3889440799999998E-2</v>
      </c>
      <c r="Z16" s="102">
        <f>(((((1-H16)*H16)/H13)+(((1-J16)*J16)/J13))^0.5)*(TINV(0.05,H13+J13-1))</f>
        <v>1.992315438113915E-2</v>
      </c>
      <c r="AA16" s="104" t="str">
        <f>IF(Y16&gt;Z16,"*"," ")</f>
        <v>*</v>
      </c>
    </row>
  </sheetData>
  <hyperlinks>
    <hyperlink ref="A5" location="CONTENTS!B1" display="Return to contents" xr:uid="{C065A05B-3A56-465F-9F14-F7E4B17EA7CE}"/>
  </hyperlinks>
  <pageMargins left="0.7" right="0.7" top="0.75" bottom="0.75" header="0.3" footer="0.3"/>
  <pageSetup paperSize="9" orientation="portrait" verticalDpi="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A48"/>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785</v>
      </c>
      <c r="B3" s="27"/>
    </row>
    <row r="4" spans="1:27" ht="18.75" x14ac:dyDescent="0.25">
      <c r="A4" s="20" t="s">
        <v>784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1231</v>
      </c>
      <c r="G11" s="27" t="s">
        <v>1028</v>
      </c>
      <c r="H11" s="22">
        <v>1226</v>
      </c>
      <c r="I11" s="27" t="s">
        <v>1028</v>
      </c>
      <c r="J11" s="22">
        <v>262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1122</v>
      </c>
      <c r="G12" s="27" t="s">
        <v>1028</v>
      </c>
      <c r="H12" s="22">
        <v>1065</v>
      </c>
      <c r="I12" s="27" t="s">
        <v>1028</v>
      </c>
      <c r="J12" s="22">
        <v>238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211.7</v>
      </c>
      <c r="G13" s="27" t="s">
        <v>1028</v>
      </c>
      <c r="H13" s="22">
        <v>241.5</v>
      </c>
      <c r="I13" s="27" t="s">
        <v>1028</v>
      </c>
      <c r="J13" s="22">
        <v>41.2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786</v>
      </c>
      <c r="B14" s="24" t="s">
        <v>34</v>
      </c>
      <c r="C14" s="39" t="s">
        <v>34</v>
      </c>
      <c r="D14" s="24" t="s">
        <v>34</v>
      </c>
      <c r="E14" s="39" t="s">
        <v>34</v>
      </c>
      <c r="F14" s="34" t="s">
        <v>34</v>
      </c>
      <c r="G14" s="67" t="s">
        <v>34</v>
      </c>
      <c r="H14" s="34" t="s">
        <v>34</v>
      </c>
      <c r="I14" s="67" t="s">
        <v>34</v>
      </c>
      <c r="J14" s="30">
        <v>0.377988926</v>
      </c>
      <c r="K14" s="28">
        <f t="shared" ref="K14:K42" si="0">SQRT((J14*(1-J14))/J$13)*TINV(0.05,J$13)</f>
        <v>0.15256069436784456</v>
      </c>
      <c r="L14" s="37" t="s">
        <v>34</v>
      </c>
      <c r="M14" s="61" t="s">
        <v>1028</v>
      </c>
      <c r="N14" s="61" t="s">
        <v>1028</v>
      </c>
      <c r="O14" s="37" t="s">
        <v>34</v>
      </c>
      <c r="P14" s="37" t="s">
        <v>34</v>
      </c>
      <c r="Q14" s="61" t="s">
        <v>1028</v>
      </c>
      <c r="R14" s="61" t="s">
        <v>1028</v>
      </c>
      <c r="S14" s="37" t="s">
        <v>34</v>
      </c>
      <c r="T14" s="35" t="s">
        <v>34</v>
      </c>
      <c r="U14" s="61" t="s">
        <v>1028</v>
      </c>
      <c r="V14" s="61" t="s">
        <v>1028</v>
      </c>
      <c r="W14" s="36" t="s">
        <v>34</v>
      </c>
      <c r="X14" s="35" t="s">
        <v>34</v>
      </c>
      <c r="Y14" s="61" t="s">
        <v>1028</v>
      </c>
      <c r="Z14" s="61" t="s">
        <v>1028</v>
      </c>
      <c r="AA14" s="114" t="s">
        <v>34</v>
      </c>
    </row>
    <row r="15" spans="1:27" x14ac:dyDescent="0.25">
      <c r="A15" s="23" t="s">
        <v>787</v>
      </c>
      <c r="B15" s="24" t="s">
        <v>34</v>
      </c>
      <c r="C15" s="39" t="s">
        <v>34</v>
      </c>
      <c r="D15" s="24" t="s">
        <v>34</v>
      </c>
      <c r="E15" s="39" t="s">
        <v>34</v>
      </c>
      <c r="F15" s="34" t="s">
        <v>34</v>
      </c>
      <c r="G15" s="67" t="s">
        <v>34</v>
      </c>
      <c r="H15" s="34" t="s">
        <v>34</v>
      </c>
      <c r="I15" s="67" t="s">
        <v>34</v>
      </c>
      <c r="J15" s="30">
        <v>0.20877477520000001</v>
      </c>
      <c r="K15" s="28">
        <f t="shared" si="0"/>
        <v>0.1278772047981441</v>
      </c>
      <c r="L15" s="37" t="s">
        <v>34</v>
      </c>
      <c r="M15" s="61" t="s">
        <v>1028</v>
      </c>
      <c r="N15" s="61" t="s">
        <v>1028</v>
      </c>
      <c r="O15" s="37" t="s">
        <v>34</v>
      </c>
      <c r="P15" s="37" t="s">
        <v>34</v>
      </c>
      <c r="Q15" s="61" t="s">
        <v>1028</v>
      </c>
      <c r="R15" s="61" t="s">
        <v>1028</v>
      </c>
      <c r="S15" s="37" t="s">
        <v>34</v>
      </c>
      <c r="T15" s="35" t="s">
        <v>34</v>
      </c>
      <c r="U15" s="61" t="s">
        <v>1028</v>
      </c>
      <c r="V15" s="61" t="s">
        <v>1028</v>
      </c>
      <c r="W15" s="36" t="s">
        <v>34</v>
      </c>
      <c r="X15" s="35" t="s">
        <v>34</v>
      </c>
      <c r="Y15" s="61" t="s">
        <v>1028</v>
      </c>
      <c r="Z15" s="61" t="s">
        <v>1028</v>
      </c>
      <c r="AA15" s="114" t="s">
        <v>34</v>
      </c>
    </row>
    <row r="16" spans="1:27" x14ac:dyDescent="0.25">
      <c r="A16" s="23" t="s">
        <v>788</v>
      </c>
      <c r="B16" s="24" t="s">
        <v>34</v>
      </c>
      <c r="C16" s="39" t="s">
        <v>34</v>
      </c>
      <c r="D16" s="24" t="s">
        <v>34</v>
      </c>
      <c r="E16" s="39" t="s">
        <v>34</v>
      </c>
      <c r="F16" s="34" t="s">
        <v>34</v>
      </c>
      <c r="G16" s="67" t="s">
        <v>34</v>
      </c>
      <c r="H16" s="34" t="s">
        <v>34</v>
      </c>
      <c r="I16" s="67" t="s">
        <v>34</v>
      </c>
      <c r="J16" s="30">
        <v>0.1412194993</v>
      </c>
      <c r="K16" s="28">
        <f t="shared" si="0"/>
        <v>0.10957020677457704</v>
      </c>
      <c r="L16" s="37" t="s">
        <v>34</v>
      </c>
      <c r="M16" s="61" t="s">
        <v>1028</v>
      </c>
      <c r="N16" s="61" t="s">
        <v>1028</v>
      </c>
      <c r="O16" s="37" t="s">
        <v>34</v>
      </c>
      <c r="P16" s="37" t="s">
        <v>34</v>
      </c>
      <c r="Q16" s="61" t="s">
        <v>1028</v>
      </c>
      <c r="R16" s="61" t="s">
        <v>1028</v>
      </c>
      <c r="S16" s="37" t="s">
        <v>34</v>
      </c>
      <c r="T16" s="35" t="s">
        <v>34</v>
      </c>
      <c r="U16" s="61" t="s">
        <v>1028</v>
      </c>
      <c r="V16" s="61" t="s">
        <v>1028</v>
      </c>
      <c r="W16" s="36" t="s">
        <v>34</v>
      </c>
      <c r="X16" s="35" t="s">
        <v>34</v>
      </c>
      <c r="Y16" s="61" t="s">
        <v>1028</v>
      </c>
      <c r="Z16" s="61" t="s">
        <v>1028</v>
      </c>
      <c r="AA16" s="114" t="s">
        <v>34</v>
      </c>
    </row>
    <row r="17" spans="1:27" x14ac:dyDescent="0.25">
      <c r="A17" s="23" t="s">
        <v>214</v>
      </c>
      <c r="B17" s="24" t="s">
        <v>34</v>
      </c>
      <c r="C17" s="39" t="s">
        <v>34</v>
      </c>
      <c r="D17" s="24" t="s">
        <v>34</v>
      </c>
      <c r="E17" s="39" t="s">
        <v>34</v>
      </c>
      <c r="F17" s="30">
        <v>5.2327117899999998E-2</v>
      </c>
      <c r="G17" s="28">
        <f t="shared" ref="G17:G23" si="1">SQRT((F17*(1-F17))/F$13)*TINV(0.05,F$13)</f>
        <v>3.017021882649687E-2</v>
      </c>
      <c r="H17" s="30">
        <v>0.2772912649</v>
      </c>
      <c r="I17" s="28">
        <f t="shared" ref="I17:I42" si="2">SQRT((H17*(1-H17))/H$13)*TINV(0.05,H$13)</f>
        <v>5.6744752395778565E-2</v>
      </c>
      <c r="J17" s="30">
        <v>0.13385698870000001</v>
      </c>
      <c r="K17" s="28">
        <f t="shared" si="0"/>
        <v>0.10713204331475516</v>
      </c>
      <c r="L17" s="37" t="s">
        <v>34</v>
      </c>
      <c r="M17" s="61" t="s">
        <v>1028</v>
      </c>
      <c r="N17" s="61" t="s">
        <v>1028</v>
      </c>
      <c r="O17" s="37" t="s">
        <v>34</v>
      </c>
      <c r="P17" s="37" t="s">
        <v>34</v>
      </c>
      <c r="Q17" s="61" t="s">
        <v>1028</v>
      </c>
      <c r="R17" s="61" t="s">
        <v>1028</v>
      </c>
      <c r="S17" s="37" t="s">
        <v>34</v>
      </c>
      <c r="T17" s="60">
        <f t="shared" ref="T17:T23" si="3">J17-F17</f>
        <v>8.1529870800000015E-2</v>
      </c>
      <c r="U17" s="61">
        <f t="shared" ref="U17:U48" si="4">(((T17)^2)^0.5)</f>
        <v>8.1529870800000015E-2</v>
      </c>
      <c r="V17" s="61">
        <f>(((((1-F17)*F17)/F13)+(((1-J17)*J17)/J13))^0.5)*(TINV(0.05,F13+J13-1))</f>
        <v>0.10873672206769065</v>
      </c>
      <c r="W17" s="62" t="s">
        <v>1028</v>
      </c>
      <c r="X17" s="60">
        <f t="shared" ref="X17:X48" si="5">J17-H17</f>
        <v>-0.14343427619999999</v>
      </c>
      <c r="Y17" s="61">
        <f t="shared" ref="Y17:Y48" si="6">(((X17)^2)^0.5)</f>
        <v>0.14343427619999999</v>
      </c>
      <c r="Z17" s="61">
        <f>(((((1-H17)*H17)/H13)+(((1-J17)*J17)/J13))^0.5)*(TINV(0.05,H13+J13-1))</f>
        <v>0.11882410029337147</v>
      </c>
      <c r="AA17" s="97" t="str">
        <f t="shared" ref="AA17:AA48" si="7">IF(Y17&gt;Z17,"*"," ")</f>
        <v>*</v>
      </c>
    </row>
    <row r="18" spans="1:27" x14ac:dyDescent="0.25">
      <c r="A18" s="23" t="s">
        <v>200</v>
      </c>
      <c r="B18" s="24" t="s">
        <v>34</v>
      </c>
      <c r="C18" s="39" t="s">
        <v>34</v>
      </c>
      <c r="D18" s="24" t="s">
        <v>34</v>
      </c>
      <c r="E18" s="39" t="s">
        <v>34</v>
      </c>
      <c r="F18" s="30">
        <v>7.1608582700000006E-2</v>
      </c>
      <c r="G18" s="28">
        <f t="shared" si="1"/>
        <v>3.493284230867677E-2</v>
      </c>
      <c r="H18" s="30">
        <v>7.9253461799999994E-2</v>
      </c>
      <c r="I18" s="28">
        <f t="shared" si="2"/>
        <v>3.424168493796291E-2</v>
      </c>
      <c r="J18" s="30">
        <v>8.4391481000000004E-2</v>
      </c>
      <c r="K18" s="28">
        <f t="shared" si="0"/>
        <v>8.7459759089479977E-2</v>
      </c>
      <c r="L18" s="37" t="s">
        <v>34</v>
      </c>
      <c r="M18" s="61" t="s">
        <v>1028</v>
      </c>
      <c r="N18" s="61" t="s">
        <v>1028</v>
      </c>
      <c r="O18" s="37" t="s">
        <v>34</v>
      </c>
      <c r="P18" s="37" t="s">
        <v>34</v>
      </c>
      <c r="Q18" s="61" t="s">
        <v>1028</v>
      </c>
      <c r="R18" s="61" t="s">
        <v>1028</v>
      </c>
      <c r="S18" s="37" t="s">
        <v>34</v>
      </c>
      <c r="T18" s="60">
        <f t="shared" si="3"/>
        <v>1.2782898299999998E-2</v>
      </c>
      <c r="U18" s="61">
        <f t="shared" si="4"/>
        <v>1.2782898299999998E-2</v>
      </c>
      <c r="V18" s="61">
        <f>(((((1-F18)*F18)/F13)+(((1-J18)*J18)/J13))^0.5)*(TINV(0.05,F13+J13-1))</f>
        <v>9.2155330249849524E-2</v>
      </c>
      <c r="W18" s="62" t="s">
        <v>1028</v>
      </c>
      <c r="X18" s="60">
        <f t="shared" si="5"/>
        <v>5.1380192000000102E-3</v>
      </c>
      <c r="Y18" s="61">
        <f t="shared" si="6"/>
        <v>5.1380192000000102E-3</v>
      </c>
      <c r="Z18" s="61">
        <f>(((((1-H18)*H18)/H13)+(((1-J18)*J18)/J13))^0.5)*(TINV(0.05,H13+J13-1))</f>
        <v>9.1857676049412348E-2</v>
      </c>
      <c r="AA18" s="97" t="s">
        <v>1028</v>
      </c>
    </row>
    <row r="19" spans="1:27" x14ac:dyDescent="0.25">
      <c r="A19" s="23" t="s">
        <v>213</v>
      </c>
      <c r="B19" s="24" t="s">
        <v>34</v>
      </c>
      <c r="C19" s="39" t="s">
        <v>34</v>
      </c>
      <c r="D19" s="24" t="s">
        <v>34</v>
      </c>
      <c r="E19" s="39" t="s">
        <v>34</v>
      </c>
      <c r="F19" s="30">
        <v>0.19763956029999999</v>
      </c>
      <c r="G19" s="28">
        <f t="shared" si="1"/>
        <v>5.3951996356425433E-2</v>
      </c>
      <c r="H19" s="30">
        <v>0.2005080148</v>
      </c>
      <c r="I19" s="28">
        <f t="shared" si="2"/>
        <v>5.0751500233961244E-2</v>
      </c>
      <c r="J19" s="30">
        <v>5.50787638E-2</v>
      </c>
      <c r="K19" s="28">
        <f t="shared" si="0"/>
        <v>7.1778430355356318E-2</v>
      </c>
      <c r="L19" s="37" t="s">
        <v>34</v>
      </c>
      <c r="M19" s="61" t="s">
        <v>1028</v>
      </c>
      <c r="N19" s="61" t="s">
        <v>1028</v>
      </c>
      <c r="O19" s="37" t="s">
        <v>34</v>
      </c>
      <c r="P19" s="37" t="s">
        <v>34</v>
      </c>
      <c r="Q19" s="61" t="s">
        <v>1028</v>
      </c>
      <c r="R19" s="61" t="s">
        <v>1028</v>
      </c>
      <c r="S19" s="37" t="s">
        <v>34</v>
      </c>
      <c r="T19" s="60">
        <f t="shared" si="3"/>
        <v>-0.14256079649999998</v>
      </c>
      <c r="U19" s="61">
        <f t="shared" si="4"/>
        <v>0.14256079649999998</v>
      </c>
      <c r="V19" s="61">
        <f>(((((1-F19)*F19)/F13)+(((1-J19)*J19)/J13))^0.5)*(TINV(0.05,F13+J13-1))</f>
        <v>8.8347374477077481E-2</v>
      </c>
      <c r="W19" s="62" t="str">
        <f t="shared" ref="W19:W43" si="8">IF(U19&gt;V19,"*"," ")</f>
        <v>*</v>
      </c>
      <c r="X19" s="60">
        <f t="shared" si="5"/>
        <v>-0.14542925099999998</v>
      </c>
      <c r="Y19" s="61">
        <f t="shared" si="6"/>
        <v>0.14542925099999998</v>
      </c>
      <c r="Z19" s="61">
        <f>(((((1-H19)*H19)/H13)+(((1-J19)*J19)/J13))^0.5)*(TINV(0.05,H13+J13-1))</f>
        <v>8.6410289403223303E-2</v>
      </c>
      <c r="AA19" s="97" t="str">
        <f t="shared" si="7"/>
        <v>*</v>
      </c>
    </row>
    <row r="20" spans="1:27" x14ac:dyDescent="0.25">
      <c r="A20" s="23" t="s">
        <v>210</v>
      </c>
      <c r="B20" s="24" t="s">
        <v>34</v>
      </c>
      <c r="C20" s="39" t="s">
        <v>34</v>
      </c>
      <c r="D20" s="24" t="s">
        <v>34</v>
      </c>
      <c r="E20" s="39" t="s">
        <v>34</v>
      </c>
      <c r="F20" s="30">
        <v>3.0769941E-3</v>
      </c>
      <c r="G20" s="28">
        <f t="shared" si="1"/>
        <v>7.5037778255488928E-3</v>
      </c>
      <c r="H20" s="30">
        <v>5.3712543999999999E-3</v>
      </c>
      <c r="I20" s="28">
        <f t="shared" si="2"/>
        <v>9.2649765288201225E-3</v>
      </c>
      <c r="J20" s="30">
        <v>3.8538841300000001E-2</v>
      </c>
      <c r="K20" s="28">
        <f t="shared" si="0"/>
        <v>6.0564656551588082E-2</v>
      </c>
      <c r="L20" s="37" t="s">
        <v>34</v>
      </c>
      <c r="M20" s="61" t="s">
        <v>1028</v>
      </c>
      <c r="N20" s="61" t="s">
        <v>1028</v>
      </c>
      <c r="O20" s="37" t="s">
        <v>34</v>
      </c>
      <c r="P20" s="37" t="s">
        <v>34</v>
      </c>
      <c r="Q20" s="61" t="s">
        <v>1028</v>
      </c>
      <c r="R20" s="61" t="s">
        <v>1028</v>
      </c>
      <c r="S20" s="37" t="s">
        <v>34</v>
      </c>
      <c r="T20" s="60">
        <f t="shared" si="3"/>
        <v>3.54618472E-2</v>
      </c>
      <c r="U20" s="61">
        <f t="shared" si="4"/>
        <v>3.54618472E-2</v>
      </c>
      <c r="V20" s="61">
        <f>(((((1-F20)*F20)/F13)+(((1-J20)*J20)/J13))^0.5)*(TINV(0.05,F13+J13-1))</f>
        <v>5.953666107492922E-2</v>
      </c>
      <c r="W20" s="62" t="s">
        <v>1028</v>
      </c>
      <c r="X20" s="60">
        <f t="shared" si="5"/>
        <v>3.3167586900000004E-2</v>
      </c>
      <c r="Y20" s="61">
        <f t="shared" si="6"/>
        <v>3.3167586900000004E-2</v>
      </c>
      <c r="Z20" s="61">
        <f>(((((1-H20)*H20)/H13)+(((1-J20)*J20)/J13))^0.5)*(TINV(0.05,H13+J13-1))</f>
        <v>5.9753840707635446E-2</v>
      </c>
      <c r="AA20" s="97" t="s">
        <v>1028</v>
      </c>
    </row>
    <row r="21" spans="1:27" x14ac:dyDescent="0.25">
      <c r="A21" s="23" t="s">
        <v>220</v>
      </c>
      <c r="B21" s="24" t="s">
        <v>34</v>
      </c>
      <c r="C21" s="39" t="s">
        <v>34</v>
      </c>
      <c r="D21" s="24" t="s">
        <v>34</v>
      </c>
      <c r="E21" s="39" t="s">
        <v>34</v>
      </c>
      <c r="F21" s="30">
        <v>2.7670961000000002E-3</v>
      </c>
      <c r="G21" s="28">
        <f t="shared" si="1"/>
        <v>7.1169882186033519E-3</v>
      </c>
      <c r="H21" s="30">
        <v>1.6756756300000002E-2</v>
      </c>
      <c r="I21" s="28">
        <f t="shared" si="2"/>
        <v>1.6270519554846964E-2</v>
      </c>
      <c r="J21" s="30">
        <v>3.5934928999999997E-2</v>
      </c>
      <c r="K21" s="28">
        <f t="shared" si="0"/>
        <v>5.8561963529363881E-2</v>
      </c>
      <c r="L21" s="37" t="s">
        <v>34</v>
      </c>
      <c r="M21" s="61" t="s">
        <v>1028</v>
      </c>
      <c r="N21" s="61" t="s">
        <v>1028</v>
      </c>
      <c r="O21" s="37" t="s">
        <v>34</v>
      </c>
      <c r="P21" s="37" t="s">
        <v>34</v>
      </c>
      <c r="Q21" s="61" t="s">
        <v>1028</v>
      </c>
      <c r="R21" s="61" t="s">
        <v>1028</v>
      </c>
      <c r="S21" s="37" t="s">
        <v>34</v>
      </c>
      <c r="T21" s="60">
        <f t="shared" si="3"/>
        <v>3.3167832899999999E-2</v>
      </c>
      <c r="U21" s="61">
        <f t="shared" si="4"/>
        <v>3.3167832899999999E-2</v>
      </c>
      <c r="V21" s="61">
        <f>(((((1-F21)*F21)/F13)+(((1-J21)*J21)/J13))^0.5)*(TINV(0.05,F13+J13-1))</f>
        <v>5.7550680547311474E-2</v>
      </c>
      <c r="W21" s="62" t="s">
        <v>1028</v>
      </c>
      <c r="X21" s="60">
        <f t="shared" si="5"/>
        <v>1.9178172699999996E-2</v>
      </c>
      <c r="Y21" s="61">
        <f t="shared" si="6"/>
        <v>1.9178172699999996E-2</v>
      </c>
      <c r="Z21" s="61">
        <f>(((((1-H21)*H21)/H13)+(((1-J21)*J21)/J13))^0.5)*(TINV(0.05,H13+J13-1))</f>
        <v>5.9350660203443033E-2</v>
      </c>
      <c r="AA21" s="97" t="s">
        <v>1028</v>
      </c>
    </row>
    <row r="22" spans="1:27" ht="15" customHeight="1" x14ac:dyDescent="0.25">
      <c r="A22" s="23" t="s">
        <v>387</v>
      </c>
      <c r="B22" s="24" t="s">
        <v>34</v>
      </c>
      <c r="C22" s="39" t="s">
        <v>34</v>
      </c>
      <c r="D22" s="24" t="s">
        <v>34</v>
      </c>
      <c r="E22" s="39" t="s">
        <v>34</v>
      </c>
      <c r="F22" s="30">
        <v>9.00812691E-2</v>
      </c>
      <c r="G22" s="28">
        <f t="shared" si="1"/>
        <v>3.8788624265277634E-2</v>
      </c>
      <c r="H22" s="30">
        <v>4.5680645999999998E-2</v>
      </c>
      <c r="I22" s="28">
        <f t="shared" si="2"/>
        <v>2.6466038699591295E-2</v>
      </c>
      <c r="J22" s="30">
        <v>3.3496573600000003E-2</v>
      </c>
      <c r="K22" s="28">
        <f t="shared" si="0"/>
        <v>5.6611668061526683E-2</v>
      </c>
      <c r="L22" s="37" t="s">
        <v>34</v>
      </c>
      <c r="M22" s="61" t="s">
        <v>1028</v>
      </c>
      <c r="N22" s="61" t="s">
        <v>1028</v>
      </c>
      <c r="O22" s="37" t="s">
        <v>34</v>
      </c>
      <c r="P22" s="37" t="s">
        <v>34</v>
      </c>
      <c r="Q22" s="61" t="s">
        <v>1028</v>
      </c>
      <c r="R22" s="61" t="s">
        <v>1028</v>
      </c>
      <c r="S22" s="37" t="s">
        <v>34</v>
      </c>
      <c r="T22" s="60">
        <f t="shared" si="3"/>
        <v>-5.6584695499999997E-2</v>
      </c>
      <c r="U22" s="61">
        <f t="shared" si="4"/>
        <v>5.6584695499999997E-2</v>
      </c>
      <c r="V22" s="61">
        <f>(((((1-F22)*F22)/F13)+(((1-J22)*J22)/J13))^0.5)*(TINV(0.05,F13+J13-1))</f>
        <v>6.7451442139461082E-2</v>
      </c>
      <c r="W22" s="62" t="s">
        <v>1028</v>
      </c>
      <c r="X22" s="60">
        <f t="shared" si="5"/>
        <v>-1.2184072399999996E-2</v>
      </c>
      <c r="Y22" s="61">
        <f t="shared" si="6"/>
        <v>1.2184072399999996E-2</v>
      </c>
      <c r="Z22" s="61">
        <f>(((((1-H22)*H22)/H13)+(((1-J22)*J22)/J13))^0.5)*(TINV(0.05,H13+J13-1))</f>
        <v>6.118984707616433E-2</v>
      </c>
      <c r="AA22" s="97" t="s">
        <v>1028</v>
      </c>
    </row>
    <row r="23" spans="1:27" x14ac:dyDescent="0.25">
      <c r="A23" s="23" t="s">
        <v>204</v>
      </c>
      <c r="B23" s="24" t="s">
        <v>34</v>
      </c>
      <c r="C23" s="39" t="s">
        <v>34</v>
      </c>
      <c r="D23" s="24" t="s">
        <v>34</v>
      </c>
      <c r="E23" s="39" t="s">
        <v>34</v>
      </c>
      <c r="F23" s="30">
        <v>0.41140352029999999</v>
      </c>
      <c r="G23" s="28">
        <f t="shared" si="1"/>
        <v>6.6669724096264107E-2</v>
      </c>
      <c r="H23" s="30">
        <v>0.15790445289999999</v>
      </c>
      <c r="I23" s="28">
        <f t="shared" si="2"/>
        <v>4.6222542773608134E-2</v>
      </c>
      <c r="J23" s="30">
        <v>2.4215253999999999E-2</v>
      </c>
      <c r="K23" s="28">
        <f t="shared" si="0"/>
        <v>4.8364375780368118E-2</v>
      </c>
      <c r="L23" s="37" t="s">
        <v>34</v>
      </c>
      <c r="M23" s="61" t="s">
        <v>1028</v>
      </c>
      <c r="N23" s="61" t="s">
        <v>1028</v>
      </c>
      <c r="O23" s="37" t="s">
        <v>34</v>
      </c>
      <c r="P23" s="37" t="s">
        <v>34</v>
      </c>
      <c r="Q23" s="61" t="s">
        <v>1028</v>
      </c>
      <c r="R23" s="61" t="s">
        <v>1028</v>
      </c>
      <c r="S23" s="37" t="s">
        <v>34</v>
      </c>
      <c r="T23" s="60">
        <f t="shared" si="3"/>
        <v>-0.38718826629999997</v>
      </c>
      <c r="U23" s="61">
        <f t="shared" si="4"/>
        <v>0.38718826629999997</v>
      </c>
      <c r="V23" s="61">
        <f>(((((1-F23)*F23)/F13)+(((1-J23)*J23)/J13))^0.5)*(TINV(0.05,F13+J13-1))</f>
        <v>8.1616369575911923E-2</v>
      </c>
      <c r="W23" s="62" t="str">
        <f t="shared" si="8"/>
        <v>*</v>
      </c>
      <c r="X23" s="60">
        <f t="shared" si="5"/>
        <v>-0.1336891989</v>
      </c>
      <c r="Y23" s="61">
        <f t="shared" si="6"/>
        <v>0.1336891989</v>
      </c>
      <c r="Z23" s="61">
        <f>(((((1-H23)*H23)/H13)+(((1-J23)*J23)/J13))^0.5)*(TINV(0.05,H13+J13-1))</f>
        <v>6.5997711026313285E-2</v>
      </c>
      <c r="AA23" s="97" t="str">
        <f t="shared" si="7"/>
        <v>*</v>
      </c>
    </row>
    <row r="24" spans="1:27" x14ac:dyDescent="0.25">
      <c r="A24" s="23" t="s">
        <v>386</v>
      </c>
      <c r="B24" s="24" t="s">
        <v>34</v>
      </c>
      <c r="C24" s="39" t="s">
        <v>34</v>
      </c>
      <c r="D24" s="24" t="s">
        <v>34</v>
      </c>
      <c r="E24" s="39" t="s">
        <v>34</v>
      </c>
      <c r="F24" s="34" t="s">
        <v>34</v>
      </c>
      <c r="G24" s="35" t="s">
        <v>34</v>
      </c>
      <c r="H24" s="30">
        <v>3.9698688900000001E-2</v>
      </c>
      <c r="I24" s="28">
        <f t="shared" si="2"/>
        <v>2.474957820041707E-2</v>
      </c>
      <c r="J24" s="30">
        <v>1.1056685199999999E-2</v>
      </c>
      <c r="K24" s="28">
        <f t="shared" si="0"/>
        <v>3.2900479839804674E-2</v>
      </c>
      <c r="L24" s="37" t="s">
        <v>34</v>
      </c>
      <c r="M24" s="61" t="s">
        <v>1028</v>
      </c>
      <c r="N24" s="61" t="s">
        <v>1028</v>
      </c>
      <c r="O24" s="37" t="s">
        <v>34</v>
      </c>
      <c r="P24" s="37" t="s">
        <v>34</v>
      </c>
      <c r="Q24" s="61" t="s">
        <v>1028</v>
      </c>
      <c r="R24" s="61" t="s">
        <v>1028</v>
      </c>
      <c r="S24" s="37" t="s">
        <v>34</v>
      </c>
      <c r="T24" s="35" t="s">
        <v>34</v>
      </c>
      <c r="U24" s="61" t="s">
        <v>1028</v>
      </c>
      <c r="V24" s="61" t="s">
        <v>1028</v>
      </c>
      <c r="W24" s="36" t="s">
        <v>34</v>
      </c>
      <c r="X24" s="60">
        <f t="shared" si="5"/>
        <v>-2.8642003700000002E-2</v>
      </c>
      <c r="Y24" s="61">
        <f t="shared" si="6"/>
        <v>2.8642003700000002E-2</v>
      </c>
      <c r="Z24" s="61">
        <f>(((((1-H24)*H24)/H13)+(((1-J24)*J24)/J13))^0.5)*(TINV(0.05,H13+J13-1))</f>
        <v>4.0497168670887609E-2</v>
      </c>
      <c r="AA24" s="97" t="s">
        <v>1028</v>
      </c>
    </row>
    <row r="25" spans="1:27" x14ac:dyDescent="0.25">
      <c r="A25" s="23" t="s">
        <v>388</v>
      </c>
      <c r="B25" s="24" t="s">
        <v>34</v>
      </c>
      <c r="C25" s="39" t="s">
        <v>34</v>
      </c>
      <c r="D25" s="24" t="s">
        <v>34</v>
      </c>
      <c r="E25" s="39" t="s">
        <v>34</v>
      </c>
      <c r="F25" s="30">
        <v>9.4778080000000008E-3</v>
      </c>
      <c r="G25" s="28">
        <f t="shared" ref="G25:G42" si="9">SQRT((F25*(1-F25))/F$13)*TINV(0.05,F$13)</f>
        <v>1.3127193417903934E-2</v>
      </c>
      <c r="H25" s="30">
        <v>1.19172419E-2</v>
      </c>
      <c r="I25" s="28">
        <f t="shared" si="2"/>
        <v>1.3754996901007729E-2</v>
      </c>
      <c r="J25" s="30">
        <v>8.8129265999999998E-3</v>
      </c>
      <c r="K25" s="28">
        <f t="shared" si="0"/>
        <v>2.9406406160603825E-2</v>
      </c>
      <c r="L25" s="37" t="s">
        <v>34</v>
      </c>
      <c r="M25" s="61" t="s">
        <v>1028</v>
      </c>
      <c r="N25" s="61" t="s">
        <v>1028</v>
      </c>
      <c r="O25" s="37" t="s">
        <v>34</v>
      </c>
      <c r="P25" s="37" t="s">
        <v>34</v>
      </c>
      <c r="Q25" s="61" t="s">
        <v>1028</v>
      </c>
      <c r="R25" s="61" t="s">
        <v>1028</v>
      </c>
      <c r="S25" s="37" t="s">
        <v>34</v>
      </c>
      <c r="T25" s="60">
        <f t="shared" ref="T25:T43" si="10">J25-F25</f>
        <v>-6.6488140000000098E-4</v>
      </c>
      <c r="U25" s="61">
        <f t="shared" si="4"/>
        <v>6.6488140000000098E-4</v>
      </c>
      <c r="V25" s="61">
        <f>(((((1-F25)*F25)/F13)+(((1-J25)*J25)/J13))^0.5)*(TINV(0.05,F13+J13-1))</f>
        <v>3.1533913367385424E-2</v>
      </c>
      <c r="W25" s="62" t="s">
        <v>1028</v>
      </c>
      <c r="X25" s="60">
        <f t="shared" si="5"/>
        <v>-3.1043153000000004E-3</v>
      </c>
      <c r="Y25" s="61">
        <f t="shared" si="6"/>
        <v>3.1043153000000004E-3</v>
      </c>
      <c r="Z25" s="61">
        <f>(((((1-H25)*H25)/H13)+(((1-J25)*J25)/J13))^0.5)*(TINV(0.05,H13+J13-1))</f>
        <v>3.1787720842425968E-2</v>
      </c>
      <c r="AA25" s="97" t="s">
        <v>1028</v>
      </c>
    </row>
    <row r="26" spans="1:27" x14ac:dyDescent="0.25">
      <c r="A26" s="23" t="s">
        <v>218</v>
      </c>
      <c r="B26" s="24" t="s">
        <v>34</v>
      </c>
      <c r="C26" s="39" t="s">
        <v>34</v>
      </c>
      <c r="D26" s="24" t="s">
        <v>34</v>
      </c>
      <c r="E26" s="39" t="s">
        <v>34</v>
      </c>
      <c r="F26" s="30">
        <v>1.0568598E-2</v>
      </c>
      <c r="G26" s="28">
        <f t="shared" si="9"/>
        <v>1.3854388447770601E-2</v>
      </c>
      <c r="H26" s="30">
        <v>7.7225022000000001E-3</v>
      </c>
      <c r="I26" s="28">
        <f t="shared" si="2"/>
        <v>1.1096130370658819E-2</v>
      </c>
      <c r="J26" s="30">
        <v>6.8782245000000002E-3</v>
      </c>
      <c r="K26" s="28">
        <f t="shared" si="0"/>
        <v>2.6004199291148437E-2</v>
      </c>
      <c r="L26" s="37" t="s">
        <v>34</v>
      </c>
      <c r="M26" s="61" t="s">
        <v>1028</v>
      </c>
      <c r="N26" s="61" t="s">
        <v>1028</v>
      </c>
      <c r="O26" s="37" t="s">
        <v>34</v>
      </c>
      <c r="P26" s="37" t="s">
        <v>34</v>
      </c>
      <c r="Q26" s="61" t="s">
        <v>1028</v>
      </c>
      <c r="R26" s="61" t="s">
        <v>1028</v>
      </c>
      <c r="S26" s="37" t="s">
        <v>34</v>
      </c>
      <c r="T26" s="60">
        <f t="shared" si="10"/>
        <v>-3.6903735E-3</v>
      </c>
      <c r="U26" s="61">
        <f t="shared" si="4"/>
        <v>3.6903735E-3</v>
      </c>
      <c r="V26" s="61">
        <f>(((((1-F26)*F26)/F13)+(((1-J26)*J26)/J13))^0.5)*(TINV(0.05,F13+J13-1))</f>
        <v>2.889096843647038E-2</v>
      </c>
      <c r="W26" s="62" t="s">
        <v>1028</v>
      </c>
      <c r="X26" s="60">
        <f t="shared" si="5"/>
        <v>-8.4427769999999985E-4</v>
      </c>
      <c r="Y26" s="61">
        <f t="shared" si="6"/>
        <v>8.4427769999999985E-4</v>
      </c>
      <c r="Z26" s="61">
        <f>(((((1-H26)*H26)/H13)+(((1-J26)*J26)/J13))^0.5)*(TINV(0.05,H13+J13-1))</f>
        <v>2.7665484545885112E-2</v>
      </c>
      <c r="AA26" s="97" t="s">
        <v>1028</v>
      </c>
    </row>
    <row r="27" spans="1:27" x14ac:dyDescent="0.25">
      <c r="A27" s="23" t="s">
        <v>216</v>
      </c>
      <c r="B27" s="24" t="s">
        <v>34</v>
      </c>
      <c r="C27" s="39" t="s">
        <v>34</v>
      </c>
      <c r="D27" s="24" t="s">
        <v>34</v>
      </c>
      <c r="E27" s="39" t="s">
        <v>34</v>
      </c>
      <c r="F27" s="30">
        <v>0</v>
      </c>
      <c r="G27" s="28">
        <f t="shared" si="9"/>
        <v>0</v>
      </c>
      <c r="H27" s="30">
        <v>2.48731214E-2</v>
      </c>
      <c r="I27" s="28">
        <f t="shared" si="2"/>
        <v>1.9741114502734653E-2</v>
      </c>
      <c r="J27" s="30">
        <v>3.7645428999999999E-3</v>
      </c>
      <c r="K27" s="28">
        <f t="shared" si="0"/>
        <v>1.9268201651387457E-2</v>
      </c>
      <c r="L27" s="37" t="s">
        <v>34</v>
      </c>
      <c r="M27" s="61" t="s">
        <v>1028</v>
      </c>
      <c r="N27" s="61" t="s">
        <v>1028</v>
      </c>
      <c r="O27" s="37" t="s">
        <v>34</v>
      </c>
      <c r="P27" s="37" t="s">
        <v>34</v>
      </c>
      <c r="Q27" s="61" t="s">
        <v>1028</v>
      </c>
      <c r="R27" s="61" t="s">
        <v>1028</v>
      </c>
      <c r="S27" s="37" t="s">
        <v>34</v>
      </c>
      <c r="T27" s="60">
        <f t="shared" si="10"/>
        <v>3.7645428999999999E-3</v>
      </c>
      <c r="U27" s="61">
        <f t="shared" si="4"/>
        <v>3.7645428999999999E-3</v>
      </c>
      <c r="V27" s="61">
        <f>(((((1-F27)*F27)/F13)+(((1-J27)*J27)/J13))^0.5)*(TINV(0.05,F13+J13-1))</f>
        <v>1.8790387200838147E-2</v>
      </c>
      <c r="W27" s="62" t="s">
        <v>1028</v>
      </c>
      <c r="X27" s="60">
        <f t="shared" si="5"/>
        <v>-2.1108578499999999E-2</v>
      </c>
      <c r="Y27" s="61">
        <f t="shared" si="6"/>
        <v>2.1108578499999999E-2</v>
      </c>
      <c r="Z27" s="61">
        <f>(((((1-H27)*H27)/H13)+(((1-J27)*J27)/J13))^0.5)*(TINV(0.05,H13+J13-1))</f>
        <v>2.723721644087641E-2</v>
      </c>
      <c r="AA27" s="97" t="s">
        <v>1028</v>
      </c>
    </row>
    <row r="28" spans="1:27" x14ac:dyDescent="0.25">
      <c r="A28" s="23" t="s">
        <v>215</v>
      </c>
      <c r="B28" s="24" t="s">
        <v>34</v>
      </c>
      <c r="C28" s="39" t="s">
        <v>34</v>
      </c>
      <c r="D28" s="24" t="s">
        <v>34</v>
      </c>
      <c r="E28" s="39" t="s">
        <v>34</v>
      </c>
      <c r="F28" s="30">
        <v>0</v>
      </c>
      <c r="G28" s="28">
        <f t="shared" si="9"/>
        <v>0</v>
      </c>
      <c r="H28" s="30">
        <v>2.0321285200000001E-2</v>
      </c>
      <c r="I28" s="28">
        <f t="shared" si="2"/>
        <v>1.788518268915576E-2</v>
      </c>
      <c r="J28" s="30">
        <v>3.7336410999999998E-3</v>
      </c>
      <c r="K28" s="28">
        <f t="shared" si="0"/>
        <v>1.9189253372448416E-2</v>
      </c>
      <c r="L28" s="37" t="s">
        <v>34</v>
      </c>
      <c r="M28" s="61" t="s">
        <v>1028</v>
      </c>
      <c r="N28" s="61" t="s">
        <v>1028</v>
      </c>
      <c r="O28" s="37" t="s">
        <v>34</v>
      </c>
      <c r="P28" s="37" t="s">
        <v>34</v>
      </c>
      <c r="Q28" s="61" t="s">
        <v>1028</v>
      </c>
      <c r="R28" s="61" t="s">
        <v>1028</v>
      </c>
      <c r="S28" s="37" t="s">
        <v>34</v>
      </c>
      <c r="T28" s="60">
        <f t="shared" si="10"/>
        <v>3.7336410999999998E-3</v>
      </c>
      <c r="U28" s="61">
        <f t="shared" si="4"/>
        <v>3.7336410999999998E-3</v>
      </c>
      <c r="V28" s="61">
        <f>(((((1-F28)*F28)/F13)+(((1-J28)*J28)/J13))^0.5)*(TINV(0.05,F13+J13-1))</f>
        <v>1.8713396687818604E-2</v>
      </c>
      <c r="W28" s="62" t="s">
        <v>1028</v>
      </c>
      <c r="X28" s="60">
        <f t="shared" si="5"/>
        <v>-1.65876441E-2</v>
      </c>
      <c r="Y28" s="61">
        <f t="shared" si="6"/>
        <v>1.65876441E-2</v>
      </c>
      <c r="Z28" s="61">
        <f>(((((1-H28)*H28)/H13)+(((1-J28)*J28)/J13))^0.5)*(TINV(0.05,H13+J13-1))</f>
        <v>2.5869864559360842E-2</v>
      </c>
      <c r="AA28" s="97" t="s">
        <v>1028</v>
      </c>
    </row>
    <row r="29" spans="1:27" x14ac:dyDescent="0.25">
      <c r="A29" s="23" t="s">
        <v>221</v>
      </c>
      <c r="B29" s="24" t="s">
        <v>34</v>
      </c>
      <c r="C29" s="39" t="s">
        <v>34</v>
      </c>
      <c r="D29" s="24" t="s">
        <v>34</v>
      </c>
      <c r="E29" s="39" t="s">
        <v>34</v>
      </c>
      <c r="F29" s="30">
        <v>0</v>
      </c>
      <c r="G29" s="28">
        <f t="shared" si="9"/>
        <v>0</v>
      </c>
      <c r="H29" s="30">
        <v>2.011286E-4</v>
      </c>
      <c r="I29" s="28">
        <f t="shared" si="2"/>
        <v>1.797501226284832E-3</v>
      </c>
      <c r="J29" s="30">
        <v>3.0074022999999998E-3</v>
      </c>
      <c r="K29" s="28">
        <f t="shared" si="0"/>
        <v>1.7228433496175741E-2</v>
      </c>
      <c r="L29" s="37" t="s">
        <v>34</v>
      </c>
      <c r="M29" s="61" t="s">
        <v>1028</v>
      </c>
      <c r="N29" s="61" t="s">
        <v>1028</v>
      </c>
      <c r="O29" s="37" t="s">
        <v>34</v>
      </c>
      <c r="P29" s="37" t="s">
        <v>34</v>
      </c>
      <c r="Q29" s="61" t="s">
        <v>1028</v>
      </c>
      <c r="R29" s="61" t="s">
        <v>1028</v>
      </c>
      <c r="S29" s="37" t="s">
        <v>34</v>
      </c>
      <c r="T29" s="60">
        <f t="shared" si="10"/>
        <v>3.0074022999999998E-3</v>
      </c>
      <c r="U29" s="61">
        <f t="shared" si="4"/>
        <v>3.0074022999999998E-3</v>
      </c>
      <c r="V29" s="61">
        <f>(((((1-F29)*F29)/F13)+(((1-J29)*J29)/J13))^0.5)*(TINV(0.05,F13+J13-1))</f>
        <v>1.6801201384236131E-2</v>
      </c>
      <c r="W29" s="62" t="s">
        <v>1028</v>
      </c>
      <c r="X29" s="60">
        <f t="shared" si="5"/>
        <v>2.8062737E-3</v>
      </c>
      <c r="Y29" s="61">
        <f t="shared" si="6"/>
        <v>2.8062737E-3</v>
      </c>
      <c r="Z29" s="61">
        <f>(((((1-H29)*H29)/H13)+(((1-J29)*J29)/J13))^0.5)*(TINV(0.05,H13+J13-1))</f>
        <v>1.6888308397084665E-2</v>
      </c>
      <c r="AA29" s="97" t="s">
        <v>1028</v>
      </c>
    </row>
    <row r="30" spans="1:27" x14ac:dyDescent="0.25">
      <c r="A30" s="23" t="s">
        <v>199</v>
      </c>
      <c r="B30" s="24" t="s">
        <v>34</v>
      </c>
      <c r="C30" s="39" t="s">
        <v>34</v>
      </c>
      <c r="D30" s="24" t="s">
        <v>34</v>
      </c>
      <c r="E30" s="39" t="s">
        <v>34</v>
      </c>
      <c r="F30" s="30">
        <v>8.2897063999999993E-3</v>
      </c>
      <c r="G30" s="28">
        <f t="shared" si="9"/>
        <v>1.2284226375278645E-2</v>
      </c>
      <c r="H30" s="30">
        <v>7.3373780999999999E-3</v>
      </c>
      <c r="I30" s="28">
        <f t="shared" si="2"/>
        <v>1.0818006624781587E-2</v>
      </c>
      <c r="J30" s="30">
        <v>2.1514546999999999E-3</v>
      </c>
      <c r="K30" s="28">
        <f t="shared" si="0"/>
        <v>1.4578152113242636E-2</v>
      </c>
      <c r="L30" s="37" t="s">
        <v>34</v>
      </c>
      <c r="M30" s="61" t="s">
        <v>1028</v>
      </c>
      <c r="N30" s="61" t="s">
        <v>1028</v>
      </c>
      <c r="O30" s="37" t="s">
        <v>34</v>
      </c>
      <c r="P30" s="37" t="s">
        <v>34</v>
      </c>
      <c r="Q30" s="61" t="s">
        <v>1028</v>
      </c>
      <c r="R30" s="61" t="s">
        <v>1028</v>
      </c>
      <c r="S30" s="37" t="s">
        <v>34</v>
      </c>
      <c r="T30" s="60">
        <f t="shared" si="10"/>
        <v>-6.1382516999999998E-3</v>
      </c>
      <c r="U30" s="61">
        <f t="shared" si="4"/>
        <v>6.1382516999999998E-3</v>
      </c>
      <c r="V30" s="61">
        <f>(((((1-F30)*F30)/F13)+(((1-J30)*J30)/J13))^0.5)*(TINV(0.05,F13+J13-1))</f>
        <v>1.8781322476531904E-2</v>
      </c>
      <c r="W30" s="62" t="s">
        <v>1028</v>
      </c>
      <c r="X30" s="60">
        <f t="shared" si="5"/>
        <v>-5.1859234000000004E-3</v>
      </c>
      <c r="Y30" s="61">
        <f t="shared" si="6"/>
        <v>5.1859234000000004E-3</v>
      </c>
      <c r="Z30" s="61">
        <f>(((((1-H30)*H30)/H13)+(((1-J30)*J30)/J13))^0.5)*(TINV(0.05,H13+J13-1))</f>
        <v>1.785399936333807E-2</v>
      </c>
      <c r="AA30" s="97" t="s">
        <v>1028</v>
      </c>
    </row>
    <row r="31" spans="1:27" x14ac:dyDescent="0.25">
      <c r="A31" s="23" t="s">
        <v>209</v>
      </c>
      <c r="B31" s="24" t="s">
        <v>34</v>
      </c>
      <c r="C31" s="39" t="s">
        <v>34</v>
      </c>
      <c r="D31" s="24" t="s">
        <v>34</v>
      </c>
      <c r="E31" s="39" t="s">
        <v>34</v>
      </c>
      <c r="F31" s="30">
        <v>1.34177792E-2</v>
      </c>
      <c r="G31" s="28">
        <f t="shared" si="9"/>
        <v>1.5588085843421182E-2</v>
      </c>
      <c r="H31" s="30">
        <v>0</v>
      </c>
      <c r="I31" s="28">
        <f t="shared" si="2"/>
        <v>0</v>
      </c>
      <c r="J31" s="30">
        <v>2.1514546999999999E-3</v>
      </c>
      <c r="K31" s="28">
        <f t="shared" si="0"/>
        <v>1.4578152113242636E-2</v>
      </c>
      <c r="L31" s="37" t="s">
        <v>34</v>
      </c>
      <c r="M31" s="61" t="s">
        <v>1028</v>
      </c>
      <c r="N31" s="61" t="s">
        <v>1028</v>
      </c>
      <c r="O31" s="37" t="s">
        <v>34</v>
      </c>
      <c r="P31" s="37" t="s">
        <v>34</v>
      </c>
      <c r="Q31" s="61" t="s">
        <v>1028</v>
      </c>
      <c r="R31" s="61" t="s">
        <v>1028</v>
      </c>
      <c r="S31" s="37" t="s">
        <v>34</v>
      </c>
      <c r="T31" s="60">
        <f t="shared" si="10"/>
        <v>-1.1266324500000001E-2</v>
      </c>
      <c r="U31" s="61">
        <f t="shared" si="4"/>
        <v>1.1266324500000001E-2</v>
      </c>
      <c r="V31" s="61">
        <f>(((((1-F31)*F31)/F13)+(((1-J31)*J31)/J13))^0.5)*(TINV(0.05,F13+J13-1))</f>
        <v>2.108684921849685E-2</v>
      </c>
      <c r="W31" s="62" t="s">
        <v>1028</v>
      </c>
      <c r="X31" s="60">
        <f t="shared" si="5"/>
        <v>2.1514546999999999E-3</v>
      </c>
      <c r="Y31" s="61">
        <f t="shared" si="6"/>
        <v>2.1514546999999999E-3</v>
      </c>
      <c r="Z31" s="61">
        <f>(((((1-H31)*H31)/H13)+(((1-J31)*J31)/J13))^0.5)*(TINV(0.05,H13+J13-1))</f>
        <v>1.4209292438664974E-2</v>
      </c>
      <c r="AA31" s="97" t="s">
        <v>1028</v>
      </c>
    </row>
    <row r="32" spans="1:27" x14ac:dyDescent="0.25">
      <c r="A32" s="23" t="s">
        <v>211</v>
      </c>
      <c r="B32" s="24" t="s">
        <v>34</v>
      </c>
      <c r="C32" s="39" t="s">
        <v>34</v>
      </c>
      <c r="D32" s="24" t="s">
        <v>34</v>
      </c>
      <c r="E32" s="39" t="s">
        <v>34</v>
      </c>
      <c r="F32" s="30">
        <v>4.5969333000000001E-2</v>
      </c>
      <c r="G32" s="28">
        <f t="shared" si="9"/>
        <v>2.8372728002348597E-2</v>
      </c>
      <c r="H32" s="30">
        <v>2.9522589200000001E-2</v>
      </c>
      <c r="I32" s="28">
        <f t="shared" si="2"/>
        <v>2.1455858491229114E-2</v>
      </c>
      <c r="J32" s="30">
        <v>1.9571790999999999E-3</v>
      </c>
      <c r="K32" s="28">
        <f t="shared" si="0"/>
        <v>1.3905734472461352E-2</v>
      </c>
      <c r="L32" s="37" t="s">
        <v>34</v>
      </c>
      <c r="M32" s="61" t="s">
        <v>1028</v>
      </c>
      <c r="N32" s="61" t="s">
        <v>1028</v>
      </c>
      <c r="O32" s="37" t="s">
        <v>34</v>
      </c>
      <c r="P32" s="37" t="s">
        <v>34</v>
      </c>
      <c r="Q32" s="61" t="s">
        <v>1028</v>
      </c>
      <c r="R32" s="61" t="s">
        <v>1028</v>
      </c>
      <c r="S32" s="37" t="s">
        <v>34</v>
      </c>
      <c r="T32" s="60">
        <f t="shared" si="10"/>
        <v>-4.4012153900000003E-2</v>
      </c>
      <c r="U32" s="61">
        <f t="shared" si="4"/>
        <v>4.4012153900000003E-2</v>
      </c>
      <c r="V32" s="61">
        <f>(((((1-F32)*F32)/F13)+(((1-J32)*J32)/J13))^0.5)*(TINV(0.05,F13+J13-1))</f>
        <v>3.1423426043244454E-2</v>
      </c>
      <c r="W32" s="62" t="str">
        <f t="shared" si="8"/>
        <v>*</v>
      </c>
      <c r="X32" s="60">
        <f t="shared" si="5"/>
        <v>-2.75654101E-2</v>
      </c>
      <c r="Y32" s="61">
        <f t="shared" si="6"/>
        <v>2.75654101E-2</v>
      </c>
      <c r="Z32" s="61">
        <f>(((((1-H32)*H32)/H13)+(((1-J32)*J32)/J13))^0.5)*(TINV(0.05,H13+J13-1))</f>
        <v>2.5365351079361491E-2</v>
      </c>
      <c r="AA32" s="97" t="str">
        <f t="shared" si="7"/>
        <v>*</v>
      </c>
    </row>
    <row r="33" spans="1:27" x14ac:dyDescent="0.25">
      <c r="A33" s="23" t="s">
        <v>202</v>
      </c>
      <c r="B33" s="24" t="s">
        <v>34</v>
      </c>
      <c r="C33" s="39" t="s">
        <v>34</v>
      </c>
      <c r="D33" s="24" t="s">
        <v>34</v>
      </c>
      <c r="E33" s="39" t="s">
        <v>34</v>
      </c>
      <c r="F33" s="30">
        <v>8.21634485E-2</v>
      </c>
      <c r="G33" s="28">
        <f t="shared" si="9"/>
        <v>3.7205558633871837E-2</v>
      </c>
      <c r="H33" s="30">
        <v>3.3876621000000003E-2</v>
      </c>
      <c r="I33" s="28">
        <f t="shared" si="2"/>
        <v>2.2932019239611127E-2</v>
      </c>
      <c r="J33" s="30">
        <v>1.4967471999999999E-3</v>
      </c>
      <c r="K33" s="28">
        <f t="shared" si="0"/>
        <v>1.216334511468658E-2</v>
      </c>
      <c r="L33" s="37" t="s">
        <v>34</v>
      </c>
      <c r="M33" s="61" t="s">
        <v>1028</v>
      </c>
      <c r="N33" s="61" t="s">
        <v>1028</v>
      </c>
      <c r="O33" s="37" t="s">
        <v>34</v>
      </c>
      <c r="P33" s="37" t="s">
        <v>34</v>
      </c>
      <c r="Q33" s="61" t="s">
        <v>1028</v>
      </c>
      <c r="R33" s="61" t="s">
        <v>1028</v>
      </c>
      <c r="S33" s="37" t="s">
        <v>34</v>
      </c>
      <c r="T33" s="60">
        <f t="shared" si="10"/>
        <v>-8.0666701300000004E-2</v>
      </c>
      <c r="U33" s="61">
        <f t="shared" si="4"/>
        <v>8.0666701300000004E-2</v>
      </c>
      <c r="V33" s="61">
        <f>(((((1-F33)*F33)/F13)+(((1-J33)*J33)/J13))^0.5)*(TINV(0.05,F13+J13-1))</f>
        <v>3.9018104772096329E-2</v>
      </c>
      <c r="W33" s="62" t="str">
        <f t="shared" si="8"/>
        <v>*</v>
      </c>
      <c r="X33" s="60">
        <f t="shared" si="5"/>
        <v>-3.23798738E-2</v>
      </c>
      <c r="Y33" s="61">
        <f t="shared" si="6"/>
        <v>3.23798738E-2</v>
      </c>
      <c r="Z33" s="61">
        <f>(((((1-H33)*H33)/H13)+(((1-J33)*J33)/J13))^0.5)*(TINV(0.05,H13+J13-1))</f>
        <v>2.5800729624851419E-2</v>
      </c>
      <c r="AA33" s="97" t="str">
        <f t="shared" si="7"/>
        <v>*</v>
      </c>
    </row>
    <row r="34" spans="1:27" x14ac:dyDescent="0.25">
      <c r="A34" s="23" t="s">
        <v>203</v>
      </c>
      <c r="B34" s="24" t="s">
        <v>34</v>
      </c>
      <c r="C34" s="39" t="s">
        <v>34</v>
      </c>
      <c r="D34" s="24" t="s">
        <v>34</v>
      </c>
      <c r="E34" s="39" t="s">
        <v>34</v>
      </c>
      <c r="F34" s="30">
        <v>2.4571604699999999E-2</v>
      </c>
      <c r="G34" s="28">
        <f t="shared" si="9"/>
        <v>2.0974918542137268E-2</v>
      </c>
      <c r="H34" s="30">
        <v>3.2890272E-3</v>
      </c>
      <c r="I34" s="28">
        <f t="shared" si="2"/>
        <v>7.2576214349321299E-3</v>
      </c>
      <c r="J34" s="30">
        <v>1.3903997000000001E-3</v>
      </c>
      <c r="K34" s="28">
        <f t="shared" si="0"/>
        <v>1.1723890709137038E-2</v>
      </c>
      <c r="L34" s="37" t="s">
        <v>34</v>
      </c>
      <c r="M34" s="61" t="s">
        <v>1028</v>
      </c>
      <c r="N34" s="61" t="s">
        <v>1028</v>
      </c>
      <c r="O34" s="37" t="s">
        <v>34</v>
      </c>
      <c r="P34" s="37" t="s">
        <v>34</v>
      </c>
      <c r="Q34" s="61" t="s">
        <v>1028</v>
      </c>
      <c r="R34" s="61" t="s">
        <v>1028</v>
      </c>
      <c r="S34" s="37" t="s">
        <v>34</v>
      </c>
      <c r="T34" s="60">
        <f t="shared" si="10"/>
        <v>-2.3181205E-2</v>
      </c>
      <c r="U34" s="61">
        <f t="shared" si="4"/>
        <v>2.3181205E-2</v>
      </c>
      <c r="V34" s="61">
        <f>(((((1-F34)*F34)/F13)+(((1-J34)*J34)/J13))^0.5)*(TINV(0.05,F13+J13-1))</f>
        <v>2.3871670360861238E-2</v>
      </c>
      <c r="W34" s="62" t="s">
        <v>1028</v>
      </c>
      <c r="X34" s="60">
        <f t="shared" si="5"/>
        <v>-1.8986274999999999E-3</v>
      </c>
      <c r="Y34" s="61">
        <f t="shared" si="6"/>
        <v>1.8986274999999999E-3</v>
      </c>
      <c r="Z34" s="61">
        <f>(((((1-H34)*H34)/H13)+(((1-J34)*J34)/J13))^0.5)*(TINV(0.05,H13+J13-1))</f>
        <v>1.3534382778403827E-2</v>
      </c>
      <c r="AA34" s="97" t="s">
        <v>1028</v>
      </c>
    </row>
    <row r="35" spans="1:27" x14ac:dyDescent="0.25">
      <c r="A35" s="23" t="s">
        <v>207</v>
      </c>
      <c r="B35" s="24" t="s">
        <v>34</v>
      </c>
      <c r="C35" s="39" t="s">
        <v>34</v>
      </c>
      <c r="D35" s="24" t="s">
        <v>34</v>
      </c>
      <c r="E35" s="39" t="s">
        <v>34</v>
      </c>
      <c r="F35" s="30">
        <v>4.3733608799999997E-2</v>
      </c>
      <c r="G35" s="28">
        <f t="shared" si="9"/>
        <v>2.7706580554184221E-2</v>
      </c>
      <c r="H35" s="30">
        <v>6.9736878000000004E-3</v>
      </c>
      <c r="I35" s="28">
        <f t="shared" si="2"/>
        <v>1.0548424224789535E-2</v>
      </c>
      <c r="J35" s="30">
        <v>1.3062427E-3</v>
      </c>
      <c r="K35" s="28">
        <f t="shared" si="0"/>
        <v>1.1364024618601608E-2</v>
      </c>
      <c r="L35" s="37" t="s">
        <v>34</v>
      </c>
      <c r="M35" s="61" t="s">
        <v>1028</v>
      </c>
      <c r="N35" s="61" t="s">
        <v>1028</v>
      </c>
      <c r="O35" s="37" t="s">
        <v>34</v>
      </c>
      <c r="P35" s="37" t="s">
        <v>34</v>
      </c>
      <c r="Q35" s="61" t="s">
        <v>1028</v>
      </c>
      <c r="R35" s="61" t="s">
        <v>1028</v>
      </c>
      <c r="S35" s="37" t="s">
        <v>34</v>
      </c>
      <c r="T35" s="60">
        <f t="shared" si="10"/>
        <v>-4.2427366099999995E-2</v>
      </c>
      <c r="U35" s="61">
        <f t="shared" si="4"/>
        <v>4.2427366099999995E-2</v>
      </c>
      <c r="V35" s="61">
        <f>(((((1-F35)*F35)/F13)+(((1-J35)*J35)/J13))^0.5)*(TINV(0.05,F13+J13-1))</f>
        <v>2.9817122457045337E-2</v>
      </c>
      <c r="W35" s="62" t="str">
        <f t="shared" si="8"/>
        <v>*</v>
      </c>
      <c r="X35" s="60">
        <f t="shared" si="5"/>
        <v>-5.6674451000000006E-3</v>
      </c>
      <c r="Y35" s="61">
        <f t="shared" si="6"/>
        <v>5.6674451000000006E-3</v>
      </c>
      <c r="Z35" s="61">
        <f>(((((1-H35)*H35)/H13)+(((1-J35)*J35)/J13))^0.5)*(TINV(0.05,H13+J13-1))</f>
        <v>1.5290460262601823E-2</v>
      </c>
      <c r="AA35" s="97" t="s">
        <v>1028</v>
      </c>
    </row>
    <row r="36" spans="1:27" x14ac:dyDescent="0.25">
      <c r="A36" s="23" t="s">
        <v>219</v>
      </c>
      <c r="B36" s="24" t="s">
        <v>34</v>
      </c>
      <c r="C36" s="39" t="s">
        <v>34</v>
      </c>
      <c r="D36" s="24" t="s">
        <v>34</v>
      </c>
      <c r="E36" s="39" t="s">
        <v>34</v>
      </c>
      <c r="F36" s="30">
        <v>2.3914890000000001E-3</v>
      </c>
      <c r="G36" s="28">
        <f t="shared" si="9"/>
        <v>6.617593597174014E-3</v>
      </c>
      <c r="H36" s="30">
        <v>3.0207785899999999E-2</v>
      </c>
      <c r="I36" s="28">
        <f t="shared" si="2"/>
        <v>2.1695754242099408E-2</v>
      </c>
      <c r="J36" s="30">
        <v>1.2668986E-3</v>
      </c>
      <c r="K36" s="28">
        <f t="shared" si="0"/>
        <v>1.1191794064278112E-2</v>
      </c>
      <c r="L36" s="37" t="s">
        <v>34</v>
      </c>
      <c r="M36" s="61" t="s">
        <v>1028</v>
      </c>
      <c r="N36" s="61" t="s">
        <v>1028</v>
      </c>
      <c r="O36" s="37" t="s">
        <v>34</v>
      </c>
      <c r="P36" s="37" t="s">
        <v>34</v>
      </c>
      <c r="Q36" s="61" t="s">
        <v>1028</v>
      </c>
      <c r="R36" s="61" t="s">
        <v>1028</v>
      </c>
      <c r="S36" s="37" t="s">
        <v>34</v>
      </c>
      <c r="T36" s="60">
        <f t="shared" si="10"/>
        <v>-1.1245904000000001E-3</v>
      </c>
      <c r="U36" s="61">
        <f t="shared" si="4"/>
        <v>1.1245904000000001E-3</v>
      </c>
      <c r="V36" s="61">
        <f>(((((1-F36)*F36)/F13)+(((1-J36)*J36)/J13))^0.5)*(TINV(0.05,F13+J13-1))</f>
        <v>1.2760611031393587E-2</v>
      </c>
      <c r="W36" s="62" t="s">
        <v>1028</v>
      </c>
      <c r="X36" s="60">
        <f t="shared" si="5"/>
        <v>-2.8940887299999999E-2</v>
      </c>
      <c r="Y36" s="61">
        <f t="shared" si="6"/>
        <v>2.8940887299999999E-2</v>
      </c>
      <c r="Z36" s="61">
        <f>(((((1-H36)*H36)/H13)+(((1-J36)*J36)/J13))^0.5)*(TINV(0.05,H13+J13-1))</f>
        <v>2.4269900990824472E-2</v>
      </c>
      <c r="AA36" s="97" t="str">
        <f t="shared" si="7"/>
        <v>*</v>
      </c>
    </row>
    <row r="37" spans="1:27" x14ac:dyDescent="0.25">
      <c r="A37" s="23" t="s">
        <v>212</v>
      </c>
      <c r="B37" s="24" t="s">
        <v>34</v>
      </c>
      <c r="C37" s="39" t="s">
        <v>34</v>
      </c>
      <c r="D37" s="24" t="s">
        <v>34</v>
      </c>
      <c r="E37" s="39" t="s">
        <v>34</v>
      </c>
      <c r="F37" s="30">
        <v>2.1930391E-3</v>
      </c>
      <c r="G37" s="28">
        <f t="shared" si="9"/>
        <v>6.3377087608584544E-3</v>
      </c>
      <c r="H37" s="30">
        <v>3.2240821000000001E-3</v>
      </c>
      <c r="I37" s="28">
        <f t="shared" si="2"/>
        <v>7.1858438159600625E-3</v>
      </c>
      <c r="J37" s="30">
        <v>1.2248201E-3</v>
      </c>
      <c r="K37" s="28">
        <f t="shared" si="0"/>
        <v>1.1004595487854844E-2</v>
      </c>
      <c r="L37" s="37" t="s">
        <v>34</v>
      </c>
      <c r="M37" s="61" t="s">
        <v>1028</v>
      </c>
      <c r="N37" s="61" t="s">
        <v>1028</v>
      </c>
      <c r="O37" s="37" t="s">
        <v>34</v>
      </c>
      <c r="P37" s="37" t="s">
        <v>34</v>
      </c>
      <c r="Q37" s="61" t="s">
        <v>1028</v>
      </c>
      <c r="R37" s="61" t="s">
        <v>1028</v>
      </c>
      <c r="S37" s="37" t="s">
        <v>34</v>
      </c>
      <c r="T37" s="60">
        <f t="shared" si="10"/>
        <v>-9.6821899999999998E-4</v>
      </c>
      <c r="U37" s="61">
        <f t="shared" si="4"/>
        <v>9.6821899999999998E-4</v>
      </c>
      <c r="V37" s="61">
        <f>(((((1-F37)*F37)/F13)+(((1-J37)*J37)/J13))^0.5)*(TINV(0.05,F13+J13-1))</f>
        <v>1.2460427333249698E-2</v>
      </c>
      <c r="W37" s="62" t="s">
        <v>1028</v>
      </c>
      <c r="X37" s="60">
        <f t="shared" si="5"/>
        <v>-1.9992619999999999E-3</v>
      </c>
      <c r="Y37" s="61">
        <f t="shared" si="6"/>
        <v>1.9992619999999999E-3</v>
      </c>
      <c r="Z37" s="61">
        <f>(((((1-H37)*H37)/H13)+(((1-J37)*J37)/J13))^0.5)*(TINV(0.05,H13+J13-1))</f>
        <v>1.2907851724211271E-2</v>
      </c>
      <c r="AA37" s="97" t="s">
        <v>1028</v>
      </c>
    </row>
    <row r="38" spans="1:27" x14ac:dyDescent="0.25">
      <c r="A38" s="23" t="s">
        <v>206</v>
      </c>
      <c r="B38" s="24" t="s">
        <v>34</v>
      </c>
      <c r="C38" s="39" t="s">
        <v>34</v>
      </c>
      <c r="D38" s="24" t="s">
        <v>34</v>
      </c>
      <c r="E38" s="39" t="s">
        <v>34</v>
      </c>
      <c r="F38" s="30">
        <v>1.5929565E-2</v>
      </c>
      <c r="G38" s="28">
        <f t="shared" si="9"/>
        <v>1.6962930246869366E-2</v>
      </c>
      <c r="H38" s="30">
        <v>8.5795353999999994E-3</v>
      </c>
      <c r="I38" s="28">
        <f t="shared" si="2"/>
        <v>1.1690599533499409E-2</v>
      </c>
      <c r="J38" s="30">
        <v>9.9962880000000007E-4</v>
      </c>
      <c r="K38" s="28">
        <f t="shared" si="0"/>
        <v>9.9427441670414084E-3</v>
      </c>
      <c r="L38" s="37" t="s">
        <v>34</v>
      </c>
      <c r="M38" s="61" t="s">
        <v>1028</v>
      </c>
      <c r="N38" s="61" t="s">
        <v>1028</v>
      </c>
      <c r="O38" s="37" t="s">
        <v>34</v>
      </c>
      <c r="P38" s="37" t="s">
        <v>34</v>
      </c>
      <c r="Q38" s="61" t="s">
        <v>1028</v>
      </c>
      <c r="R38" s="61" t="s">
        <v>1028</v>
      </c>
      <c r="S38" s="37" t="s">
        <v>34</v>
      </c>
      <c r="T38" s="60">
        <f t="shared" si="10"/>
        <v>-1.49299362E-2</v>
      </c>
      <c r="U38" s="61">
        <f t="shared" si="4"/>
        <v>1.49299362E-2</v>
      </c>
      <c r="V38" s="61">
        <f>(((((1-F38)*F38)/F13)+(((1-J38)*J38)/J13))^0.5)*(TINV(0.05,F13+J13-1))</f>
        <v>1.9525078481126633E-2</v>
      </c>
      <c r="W38" s="62" t="s">
        <v>1028</v>
      </c>
      <c r="X38" s="60">
        <f t="shared" si="5"/>
        <v>-7.5799065999999993E-3</v>
      </c>
      <c r="Y38" s="61">
        <f t="shared" si="6"/>
        <v>7.5799065999999993E-3</v>
      </c>
      <c r="Z38" s="61">
        <f>(((((1-H38)*H38)/H13)+(((1-J38)*J38)/J13))^0.5)*(TINV(0.05,H13+J13-1))</f>
        <v>1.5178693962543847E-2</v>
      </c>
      <c r="AA38" s="97" t="s">
        <v>1028</v>
      </c>
    </row>
    <row r="39" spans="1:27" x14ac:dyDescent="0.25">
      <c r="A39" s="23" t="s">
        <v>208</v>
      </c>
      <c r="B39" s="24" t="s">
        <v>34</v>
      </c>
      <c r="C39" s="39" t="s">
        <v>34</v>
      </c>
      <c r="D39" s="24" t="s">
        <v>34</v>
      </c>
      <c r="E39" s="39" t="s">
        <v>34</v>
      </c>
      <c r="F39" s="30">
        <v>2.3591050499999999E-2</v>
      </c>
      <c r="G39" s="28">
        <f t="shared" si="9"/>
        <v>2.0562472844685469E-2</v>
      </c>
      <c r="H39" s="30">
        <v>7.2645193000000002E-3</v>
      </c>
      <c r="I39" s="28">
        <f t="shared" si="2"/>
        <v>1.0764557251324238E-2</v>
      </c>
      <c r="J39" s="30">
        <v>5.8338040000000002E-4</v>
      </c>
      <c r="K39" s="28">
        <f t="shared" si="0"/>
        <v>7.5971947711403909E-3</v>
      </c>
      <c r="L39" s="37" t="s">
        <v>34</v>
      </c>
      <c r="M39" s="61" t="s">
        <v>1028</v>
      </c>
      <c r="N39" s="61" t="s">
        <v>1028</v>
      </c>
      <c r="O39" s="37" t="s">
        <v>34</v>
      </c>
      <c r="P39" s="37" t="s">
        <v>34</v>
      </c>
      <c r="Q39" s="61" t="s">
        <v>1028</v>
      </c>
      <c r="R39" s="61" t="s">
        <v>1028</v>
      </c>
      <c r="S39" s="37" t="s">
        <v>34</v>
      </c>
      <c r="T39" s="60">
        <f t="shared" si="10"/>
        <v>-2.3007670099999999E-2</v>
      </c>
      <c r="U39" s="61">
        <f t="shared" si="4"/>
        <v>2.3007670099999999E-2</v>
      </c>
      <c r="V39" s="61">
        <f>(((((1-F39)*F39)/F13)+(((1-J39)*J39)/J13))^0.5)*(TINV(0.05,F13+J13-1))</f>
        <v>2.1838711468931252E-2</v>
      </c>
      <c r="W39" s="62" t="str">
        <f t="shared" si="8"/>
        <v>*</v>
      </c>
      <c r="X39" s="60">
        <f t="shared" si="5"/>
        <v>-6.6811389000000004E-3</v>
      </c>
      <c r="Y39" s="61">
        <f t="shared" si="6"/>
        <v>6.6811389000000004E-3</v>
      </c>
      <c r="Z39" s="61">
        <f>(((((1-H39)*H39)/H13)+(((1-J39)*J39)/J13))^0.5)*(TINV(0.05,H13+J13-1))</f>
        <v>1.3059209256295697E-2</v>
      </c>
      <c r="AA39" s="97" t="s">
        <v>1028</v>
      </c>
    </row>
    <row r="40" spans="1:27" x14ac:dyDescent="0.25">
      <c r="A40" s="23" t="s">
        <v>201</v>
      </c>
      <c r="B40" s="24" t="s">
        <v>34</v>
      </c>
      <c r="C40" s="39" t="s">
        <v>34</v>
      </c>
      <c r="D40" s="24" t="s">
        <v>34</v>
      </c>
      <c r="E40" s="39" t="s">
        <v>34</v>
      </c>
      <c r="F40" s="30">
        <v>1.9342449500000001E-2</v>
      </c>
      <c r="G40" s="28">
        <f t="shared" si="9"/>
        <v>1.8659510646380044E-2</v>
      </c>
      <c r="H40" s="30">
        <v>1.76237583E-2</v>
      </c>
      <c r="I40" s="28">
        <f t="shared" si="2"/>
        <v>1.6678774936306429E-2</v>
      </c>
      <c r="J40" s="30">
        <v>1.1262780000000001E-4</v>
      </c>
      <c r="K40" s="28">
        <f t="shared" si="0"/>
        <v>3.3388922370683632E-3</v>
      </c>
      <c r="L40" s="37" t="s">
        <v>34</v>
      </c>
      <c r="M40" s="61" t="s">
        <v>1028</v>
      </c>
      <c r="N40" s="61" t="s">
        <v>1028</v>
      </c>
      <c r="O40" s="37" t="s">
        <v>34</v>
      </c>
      <c r="P40" s="37" t="s">
        <v>34</v>
      </c>
      <c r="Q40" s="61" t="s">
        <v>1028</v>
      </c>
      <c r="R40" s="61" t="s">
        <v>1028</v>
      </c>
      <c r="S40" s="37" t="s">
        <v>34</v>
      </c>
      <c r="T40" s="60">
        <f t="shared" si="10"/>
        <v>-1.92298217E-2</v>
      </c>
      <c r="U40" s="61">
        <f t="shared" si="4"/>
        <v>1.92298217E-2</v>
      </c>
      <c r="V40" s="61">
        <f>(((((1-F40)*F40)/F13)+(((1-J40)*J40)/J13))^0.5)*(TINV(0.05,F13+J13-1))</f>
        <v>1.892459369731286E-2</v>
      </c>
      <c r="W40" s="62" t="str">
        <f t="shared" si="8"/>
        <v>*</v>
      </c>
      <c r="X40" s="60">
        <f t="shared" si="5"/>
        <v>-1.7511130499999999E-2</v>
      </c>
      <c r="Y40" s="61">
        <f t="shared" si="6"/>
        <v>1.7511130499999999E-2</v>
      </c>
      <c r="Z40" s="61">
        <f>(((((1-H40)*H40)/H13)+(((1-J40)*J40)/J13))^0.5)*(TINV(0.05,H13+J13-1))</f>
        <v>1.6981562490098658E-2</v>
      </c>
      <c r="AA40" s="97" t="str">
        <f t="shared" si="7"/>
        <v>*</v>
      </c>
    </row>
    <row r="41" spans="1:27" x14ac:dyDescent="0.25">
      <c r="A41" s="23" t="s">
        <v>217</v>
      </c>
      <c r="B41" s="24" t="s">
        <v>34</v>
      </c>
      <c r="C41" s="39" t="s">
        <v>34</v>
      </c>
      <c r="D41" s="24" t="s">
        <v>34</v>
      </c>
      <c r="E41" s="39" t="s">
        <v>34</v>
      </c>
      <c r="F41" s="30">
        <v>1.4990794000000001E-3</v>
      </c>
      <c r="G41" s="28">
        <f t="shared" si="9"/>
        <v>5.2417026269004716E-3</v>
      </c>
      <c r="H41" s="30">
        <v>2.1982885999999998E-3</v>
      </c>
      <c r="I41" s="28">
        <f t="shared" si="2"/>
        <v>5.9366361875918608E-3</v>
      </c>
      <c r="J41" s="30">
        <v>4.20785E-5</v>
      </c>
      <c r="K41" s="28">
        <f t="shared" si="0"/>
        <v>2.0409156109643159E-3</v>
      </c>
      <c r="L41" s="37" t="s">
        <v>34</v>
      </c>
      <c r="M41" s="61" t="s">
        <v>1028</v>
      </c>
      <c r="N41" s="61" t="s">
        <v>1028</v>
      </c>
      <c r="O41" s="37" t="s">
        <v>34</v>
      </c>
      <c r="P41" s="37" t="s">
        <v>34</v>
      </c>
      <c r="Q41" s="61" t="s">
        <v>1028</v>
      </c>
      <c r="R41" s="61" t="s">
        <v>1028</v>
      </c>
      <c r="S41" s="37" t="s">
        <v>34</v>
      </c>
      <c r="T41" s="60">
        <f t="shared" si="10"/>
        <v>-1.4570009000000001E-3</v>
      </c>
      <c r="U41" s="61">
        <f t="shared" si="4"/>
        <v>1.4570009000000001E-3</v>
      </c>
      <c r="V41" s="61">
        <f>(((((1-F41)*F41)/F13)+(((1-J41)*J41)/J13))^0.5)*(TINV(0.05,F13+J13-1))</f>
        <v>5.6023491378927688E-3</v>
      </c>
      <c r="W41" s="62" t="s">
        <v>1028</v>
      </c>
      <c r="X41" s="60">
        <f t="shared" si="5"/>
        <v>-2.1562101E-3</v>
      </c>
      <c r="Y41" s="61">
        <f t="shared" si="6"/>
        <v>2.1562101E-3</v>
      </c>
      <c r="Z41" s="61">
        <f>(((((1-H41)*H41)/H13)+(((1-J41)*J41)/J13))^0.5)*(TINV(0.05,H13+J13-1))</f>
        <v>6.2570188255247844E-3</v>
      </c>
      <c r="AA41" s="97" t="s">
        <v>1028</v>
      </c>
    </row>
    <row r="42" spans="1:27" x14ac:dyDescent="0.25">
      <c r="A42" s="23" t="s">
        <v>205</v>
      </c>
      <c r="B42" s="24" t="s">
        <v>34</v>
      </c>
      <c r="C42" s="39" t="s">
        <v>34</v>
      </c>
      <c r="D42" s="24" t="s">
        <v>34</v>
      </c>
      <c r="E42" s="39" t="s">
        <v>34</v>
      </c>
      <c r="F42" s="30">
        <v>1.0109289699999999E-2</v>
      </c>
      <c r="G42" s="28">
        <f t="shared" si="9"/>
        <v>1.3553135220497803E-2</v>
      </c>
      <c r="H42" s="30">
        <v>0</v>
      </c>
      <c r="I42" s="28">
        <f t="shared" si="2"/>
        <v>0</v>
      </c>
      <c r="J42" s="30">
        <v>0</v>
      </c>
      <c r="K42" s="28">
        <f t="shared" si="0"/>
        <v>0</v>
      </c>
      <c r="L42" s="37" t="s">
        <v>34</v>
      </c>
      <c r="M42" s="61" t="s">
        <v>1028</v>
      </c>
      <c r="N42" s="61" t="s">
        <v>1028</v>
      </c>
      <c r="O42" s="37" t="s">
        <v>34</v>
      </c>
      <c r="P42" s="37" t="s">
        <v>34</v>
      </c>
      <c r="Q42" s="61" t="s">
        <v>1028</v>
      </c>
      <c r="R42" s="61" t="s">
        <v>1028</v>
      </c>
      <c r="S42" s="37" t="s">
        <v>34</v>
      </c>
      <c r="T42" s="60">
        <f t="shared" si="10"/>
        <v>-1.0109289699999999E-2</v>
      </c>
      <c r="U42" s="61">
        <f t="shared" si="4"/>
        <v>1.0109289699999999E-2</v>
      </c>
      <c r="V42" s="61">
        <f>(((((1-F42)*F42)/F13)+(((1-J42)*J42)/J13))^0.5)*(TINV(0.05,F13+J13-1))</f>
        <v>1.3540687994553822E-2</v>
      </c>
      <c r="W42" s="62" t="s">
        <v>1028</v>
      </c>
      <c r="X42" s="60">
        <f t="shared" si="5"/>
        <v>0</v>
      </c>
      <c r="Y42" s="61">
        <f t="shared" si="6"/>
        <v>0</v>
      </c>
      <c r="Z42" s="61">
        <f>(((((1-H42)*H42)/H13)+(((1-J42)*J42)/J13))^0.5)*(TINV(0.05,H13+J13-1))</f>
        <v>0</v>
      </c>
      <c r="AA42" s="97" t="s">
        <v>1028</v>
      </c>
    </row>
    <row r="43" spans="1:27" x14ac:dyDescent="0.25">
      <c r="A43" s="23" t="s">
        <v>112</v>
      </c>
      <c r="B43" s="24" t="s">
        <v>34</v>
      </c>
      <c r="C43" s="39" t="s">
        <v>34</v>
      </c>
      <c r="D43" s="24" t="s">
        <v>34</v>
      </c>
      <c r="E43" s="39" t="s">
        <v>34</v>
      </c>
      <c r="F43" s="30">
        <v>3.2466309499999998E-2</v>
      </c>
      <c r="G43" s="28">
        <f t="shared" ref="G43:G48" si="11">SQRT((F43*(1-F43))/F$13)*TINV(0.05,F$13)</f>
        <v>2.4012387126237236E-2</v>
      </c>
      <c r="H43" s="30">
        <v>3.5443438799999998E-2</v>
      </c>
      <c r="I43" s="28">
        <f t="shared" ref="I43:I48" si="12">SQRT((H43*(1-H43))/H$13)*TINV(0.05,H$13)</f>
        <v>2.3437308385681789E-2</v>
      </c>
      <c r="J43" s="30">
        <v>1.262356E-4</v>
      </c>
      <c r="K43" s="28">
        <f t="shared" ref="K43" si="13">SQRT((J43*(1-J43))/J$13)*TINV(0.05,J$13)</f>
        <v>3.5348221764588106E-3</v>
      </c>
      <c r="L43" s="37" t="s">
        <v>34</v>
      </c>
      <c r="M43" s="61" t="s">
        <v>1028</v>
      </c>
      <c r="N43" s="61" t="s">
        <v>1028</v>
      </c>
      <c r="O43" s="37" t="s">
        <v>34</v>
      </c>
      <c r="P43" s="37" t="s">
        <v>34</v>
      </c>
      <c r="Q43" s="61" t="s">
        <v>1028</v>
      </c>
      <c r="R43" s="61" t="s">
        <v>1028</v>
      </c>
      <c r="S43" s="37" t="s">
        <v>34</v>
      </c>
      <c r="T43" s="60">
        <f t="shared" si="10"/>
        <v>-3.2340073899999995E-2</v>
      </c>
      <c r="U43" s="61">
        <f t="shared" si="4"/>
        <v>3.2340073899999995E-2</v>
      </c>
      <c r="V43" s="61">
        <f>(((((1-F43)*F43)/F13)+(((1-J43)*J43)/J13))^0.5)*(TINV(0.05,F13+J13-1))</f>
        <v>2.423672996551102E-2</v>
      </c>
      <c r="W43" s="62" t="str">
        <f t="shared" si="8"/>
        <v>*</v>
      </c>
      <c r="X43" s="60">
        <f t="shared" si="5"/>
        <v>-3.5317203199999994E-2</v>
      </c>
      <c r="Y43" s="61">
        <f t="shared" si="6"/>
        <v>3.5317203199999994E-2</v>
      </c>
      <c r="Z43" s="61">
        <f>(((((1-H43)*H43)/H13)+(((1-J43)*J43)/J13))^0.5)*(TINV(0.05,H13+J13-1))</f>
        <v>2.3672551611164321E-2</v>
      </c>
      <c r="AA43" s="97" t="str">
        <f t="shared" si="7"/>
        <v>*</v>
      </c>
    </row>
    <row r="44" spans="1:27" x14ac:dyDescent="0.25">
      <c r="A44" s="46" t="s">
        <v>465</v>
      </c>
      <c r="B44" s="47" t="s">
        <v>34</v>
      </c>
      <c r="C44" s="68" t="s">
        <v>34</v>
      </c>
      <c r="D44" s="47" t="s">
        <v>34</v>
      </c>
      <c r="E44" s="68" t="s">
        <v>34</v>
      </c>
      <c r="F44" s="52" t="s">
        <v>34</v>
      </c>
      <c r="G44" s="53" t="s">
        <v>34</v>
      </c>
      <c r="H44" s="54">
        <v>0.64034809079999999</v>
      </c>
      <c r="I44" s="50">
        <f>SQRT((H44*(1-H44))/H13)*TINV(0.05,H13)</f>
        <v>6.0831034682126056E-2</v>
      </c>
      <c r="J44" s="54">
        <v>0.6897646825</v>
      </c>
      <c r="K44" s="50">
        <f>SQRT((J44*(1-J44))/J13)*TINV(0.05,J13)</f>
        <v>0.14554596013567805</v>
      </c>
      <c r="L44" s="48" t="s">
        <v>34</v>
      </c>
      <c r="M44" s="61" t="s">
        <v>1028</v>
      </c>
      <c r="N44" s="61" t="s">
        <v>1028</v>
      </c>
      <c r="O44" s="48" t="s">
        <v>34</v>
      </c>
      <c r="P44" s="48" t="s">
        <v>34</v>
      </c>
      <c r="Q44" s="61" t="s">
        <v>1028</v>
      </c>
      <c r="R44" s="61" t="s">
        <v>1028</v>
      </c>
      <c r="S44" s="48" t="s">
        <v>34</v>
      </c>
      <c r="T44" s="35" t="s">
        <v>34</v>
      </c>
      <c r="U44" s="61" t="s">
        <v>1028</v>
      </c>
      <c r="V44" s="61" t="s">
        <v>1028</v>
      </c>
      <c r="W44" s="36" t="s">
        <v>34</v>
      </c>
      <c r="X44" s="60">
        <f t="shared" si="5"/>
        <v>4.9416591700000012E-2</v>
      </c>
      <c r="Y44" s="61">
        <f t="shared" si="6"/>
        <v>4.9416591700000012E-2</v>
      </c>
      <c r="Z44" s="61">
        <f>(((((1-H44)*H44)/H13)+(((1-J44)*J44)/J13))^0.5)*(TINV(0.05,H13+J13-1))</f>
        <v>0.15433828547509448</v>
      </c>
      <c r="AA44" s="97" t="s">
        <v>1028</v>
      </c>
    </row>
    <row r="45" spans="1:27" x14ac:dyDescent="0.25">
      <c r="A45" s="46" t="s">
        <v>466</v>
      </c>
      <c r="B45" s="47" t="s">
        <v>34</v>
      </c>
      <c r="C45" s="68" t="s">
        <v>34</v>
      </c>
      <c r="D45" s="47" t="s">
        <v>34</v>
      </c>
      <c r="E45" s="68" t="s">
        <v>34</v>
      </c>
      <c r="F45" s="52" t="s">
        <v>34</v>
      </c>
      <c r="G45" s="53" t="s">
        <v>34</v>
      </c>
      <c r="H45" s="54">
        <v>0.1122552065</v>
      </c>
      <c r="I45" s="50">
        <f>SQRT((H45*(1-H45))/H13)*TINV(0.05,H13)</f>
        <v>4.0015041575229456E-2</v>
      </c>
      <c r="J45" s="54">
        <v>0.19319529290000001</v>
      </c>
      <c r="K45" s="50">
        <f>SQRT((J45*(1-J45))/J13)*TINV(0.05,J13)</f>
        <v>0.12421857482010457</v>
      </c>
      <c r="L45" s="48" t="s">
        <v>34</v>
      </c>
      <c r="M45" s="61" t="s">
        <v>1028</v>
      </c>
      <c r="N45" s="61" t="s">
        <v>1028</v>
      </c>
      <c r="O45" s="48" t="s">
        <v>34</v>
      </c>
      <c r="P45" s="48" t="s">
        <v>34</v>
      </c>
      <c r="Q45" s="61" t="s">
        <v>1028</v>
      </c>
      <c r="R45" s="61" t="s">
        <v>1028</v>
      </c>
      <c r="S45" s="48" t="s">
        <v>34</v>
      </c>
      <c r="T45" s="35" t="s">
        <v>34</v>
      </c>
      <c r="U45" s="61" t="s">
        <v>1028</v>
      </c>
      <c r="V45" s="61" t="s">
        <v>1028</v>
      </c>
      <c r="W45" s="36" t="s">
        <v>34</v>
      </c>
      <c r="X45" s="60">
        <f t="shared" si="5"/>
        <v>8.0940086400000014E-2</v>
      </c>
      <c r="Y45" s="61">
        <f t="shared" si="6"/>
        <v>8.0940086400000014E-2</v>
      </c>
      <c r="Z45" s="61">
        <f>(((((1-H45)*H45)/H13)+(((1-J45)*J45)/J13))^0.5)*(TINV(0.05,H13+J13-1))</f>
        <v>0.12750764188625532</v>
      </c>
      <c r="AA45" s="97" t="s">
        <v>1028</v>
      </c>
    </row>
    <row r="46" spans="1:27" x14ac:dyDescent="0.25">
      <c r="A46" s="46" t="s">
        <v>467</v>
      </c>
      <c r="B46" s="47" t="s">
        <v>34</v>
      </c>
      <c r="C46" s="68" t="s">
        <v>34</v>
      </c>
      <c r="D46" s="47" t="s">
        <v>34</v>
      </c>
      <c r="E46" s="68" t="s">
        <v>34</v>
      </c>
      <c r="F46" s="52" t="s">
        <v>34</v>
      </c>
      <c r="G46" s="53" t="s">
        <v>34</v>
      </c>
      <c r="H46" s="54">
        <v>7.5078705400000001E-2</v>
      </c>
      <c r="I46" s="50">
        <f>SQRT((H46*(1-H46))/H13)*TINV(0.05,H13)</f>
        <v>3.3403097086049355E-2</v>
      </c>
      <c r="J46" s="54">
        <v>0.11330379779999999</v>
      </c>
      <c r="K46" s="50">
        <f>SQRT((J46*(1-J46))/J13)*TINV(0.05,J13)</f>
        <v>9.9727221158028845E-2</v>
      </c>
      <c r="L46" s="48" t="s">
        <v>34</v>
      </c>
      <c r="M46" s="61" t="s">
        <v>1028</v>
      </c>
      <c r="N46" s="61" t="s">
        <v>1028</v>
      </c>
      <c r="O46" s="48" t="s">
        <v>34</v>
      </c>
      <c r="P46" s="48" t="s">
        <v>34</v>
      </c>
      <c r="Q46" s="61" t="s">
        <v>1028</v>
      </c>
      <c r="R46" s="61" t="s">
        <v>1028</v>
      </c>
      <c r="S46" s="48" t="s">
        <v>34</v>
      </c>
      <c r="T46" s="35" t="s">
        <v>34</v>
      </c>
      <c r="U46" s="61" t="s">
        <v>1028</v>
      </c>
      <c r="V46" s="61" t="s">
        <v>1028</v>
      </c>
      <c r="W46" s="36" t="s">
        <v>34</v>
      </c>
      <c r="X46" s="60">
        <f t="shared" si="5"/>
        <v>3.8225092399999994E-2</v>
      </c>
      <c r="Y46" s="61">
        <f t="shared" si="6"/>
        <v>3.8225092399999994E-2</v>
      </c>
      <c r="Z46" s="61">
        <f>(((((1-H46)*H46)/H13)+(((1-J46)*J46)/J13))^0.5)*(TINV(0.05,H13+J13-1))</f>
        <v>0.1027753073245882</v>
      </c>
      <c r="AA46" s="97" t="s">
        <v>1028</v>
      </c>
    </row>
    <row r="47" spans="1:27" x14ac:dyDescent="0.25">
      <c r="A47" s="23" t="s">
        <v>389</v>
      </c>
      <c r="B47" s="24" t="s">
        <v>34</v>
      </c>
      <c r="C47" s="39" t="s">
        <v>34</v>
      </c>
      <c r="D47" s="24" t="s">
        <v>34</v>
      </c>
      <c r="E47" s="39" t="s">
        <v>34</v>
      </c>
      <c r="F47" s="30">
        <v>0</v>
      </c>
      <c r="G47" s="28">
        <f t="shared" si="11"/>
        <v>0</v>
      </c>
      <c r="H47" s="30">
        <v>1.7732439E-3</v>
      </c>
      <c r="I47" s="28">
        <f t="shared" si="12"/>
        <v>5.3330394880508943E-3</v>
      </c>
      <c r="J47" s="30">
        <v>0</v>
      </c>
      <c r="K47" s="28">
        <f>SQRT((J47*(1-J47))/J$13)*TINV(0.05,J$13)</f>
        <v>0</v>
      </c>
      <c r="L47" s="37" t="s">
        <v>34</v>
      </c>
      <c r="M47" s="61" t="s">
        <v>1028</v>
      </c>
      <c r="N47" s="61" t="s">
        <v>1028</v>
      </c>
      <c r="O47" s="37" t="s">
        <v>34</v>
      </c>
      <c r="P47" s="37" t="s">
        <v>34</v>
      </c>
      <c r="Q47" s="61" t="s">
        <v>1028</v>
      </c>
      <c r="R47" s="61" t="s">
        <v>1028</v>
      </c>
      <c r="S47" s="37" t="s">
        <v>34</v>
      </c>
      <c r="T47" s="60">
        <f>J47-F47</f>
        <v>0</v>
      </c>
      <c r="U47" s="61">
        <f t="shared" si="4"/>
        <v>0</v>
      </c>
      <c r="V47" s="61">
        <f>(((((1-F47)*F47)/F13)+(((1-J47)*J47)/J13))^0.5)*(TINV(0.05,F13+J13-1))</f>
        <v>0</v>
      </c>
      <c r="W47" s="62" t="s">
        <v>1028</v>
      </c>
      <c r="X47" s="60">
        <f t="shared" si="5"/>
        <v>-1.7732439E-3</v>
      </c>
      <c r="Y47" s="61">
        <f t="shared" si="6"/>
        <v>1.7732439E-3</v>
      </c>
      <c r="Z47" s="61">
        <f>(((((1-H47)*H47)/H13)+(((1-J47)*J47)/J13))^0.5)*(TINV(0.05,H13+J13-1))</f>
        <v>5.3292110046232891E-3</v>
      </c>
      <c r="AA47" s="97" t="s">
        <v>1028</v>
      </c>
    </row>
    <row r="48" spans="1:27" ht="15.75" thickBot="1" x14ac:dyDescent="0.3">
      <c r="A48" s="98" t="s">
        <v>41</v>
      </c>
      <c r="B48" s="106" t="s">
        <v>34</v>
      </c>
      <c r="C48" s="110" t="s">
        <v>34</v>
      </c>
      <c r="D48" s="106" t="s">
        <v>34</v>
      </c>
      <c r="E48" s="110" t="s">
        <v>34</v>
      </c>
      <c r="F48" s="99">
        <v>1.3143464299999999E-2</v>
      </c>
      <c r="G48" s="100">
        <f t="shared" si="11"/>
        <v>1.5430065218021156E-2</v>
      </c>
      <c r="H48" s="99">
        <v>2.8974396600000001E-2</v>
      </c>
      <c r="I48" s="100">
        <f t="shared" si="12"/>
        <v>2.1261725152843362E-2</v>
      </c>
      <c r="J48" s="99">
        <v>9.2177049999999999E-4</v>
      </c>
      <c r="K48" s="100">
        <f>SQRT((J48*(1-J48))/J$13)*TINV(0.05,J$13)</f>
        <v>9.5480615596786039E-3</v>
      </c>
      <c r="L48" s="111" t="s">
        <v>34</v>
      </c>
      <c r="M48" s="102" t="s">
        <v>1028</v>
      </c>
      <c r="N48" s="102" t="s">
        <v>1028</v>
      </c>
      <c r="O48" s="111" t="s">
        <v>34</v>
      </c>
      <c r="P48" s="111" t="s">
        <v>34</v>
      </c>
      <c r="Q48" s="102" t="s">
        <v>1028</v>
      </c>
      <c r="R48" s="102" t="s">
        <v>1028</v>
      </c>
      <c r="S48" s="111" t="s">
        <v>34</v>
      </c>
      <c r="T48" s="101">
        <f>J48-F48</f>
        <v>-1.2221693799999999E-2</v>
      </c>
      <c r="U48" s="102">
        <f t="shared" si="4"/>
        <v>1.2221693799999999E-2</v>
      </c>
      <c r="V48" s="102">
        <f>(((((1-F48)*F48)/F13)+(((1-J48)*J48)/J13))^0.5)*(TINV(0.05,F13+J13-1))</f>
        <v>1.8009716200894615E-2</v>
      </c>
      <c r="W48" s="103" t="s">
        <v>1028</v>
      </c>
      <c r="X48" s="101">
        <f t="shared" si="5"/>
        <v>-2.8052626100000002E-2</v>
      </c>
      <c r="Y48" s="102">
        <f t="shared" si="6"/>
        <v>2.8052626100000002E-2</v>
      </c>
      <c r="Z48" s="102">
        <f>(((((1-H48)*H48)/H13)+(((1-J48)*J48)/J13))^0.5)*(TINV(0.05,H13+J13-1))</f>
        <v>2.3195314253695899E-2</v>
      </c>
      <c r="AA48" s="104" t="str">
        <f t="shared" si="7"/>
        <v>*</v>
      </c>
    </row>
  </sheetData>
  <sortState xmlns:xlrd2="http://schemas.microsoft.com/office/spreadsheetml/2017/richdata2" ref="A14:K42">
    <sortCondition descending="1" ref="J14:J42"/>
  </sortState>
  <hyperlinks>
    <hyperlink ref="A5" location="CONTENTS!B1" display="Return to contents" xr:uid="{5D19CD89-50E3-401B-8A60-62DEEB7E7389}"/>
  </hyperlinks>
  <pageMargins left="0.7" right="0.7" top="0.75" bottom="0.75" header="0.3" footer="0.3"/>
  <pageSetup paperSize="9" orientation="portrait" horizontalDpi="300"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A43"/>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835</v>
      </c>
      <c r="B3" s="27"/>
    </row>
    <row r="4" spans="1:27" ht="18.75" x14ac:dyDescent="0.25">
      <c r="A4" s="20" t="s">
        <v>252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2">
        <v>616</v>
      </c>
      <c r="I11" s="27" t="s">
        <v>1028</v>
      </c>
      <c r="J11" s="22">
        <v>113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516</v>
      </c>
      <c r="I12" s="27" t="s">
        <v>1028</v>
      </c>
      <c r="J12" s="22">
        <v>100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113.6</v>
      </c>
      <c r="I13" s="27" t="s">
        <v>1028</v>
      </c>
      <c r="J13" s="22">
        <v>18.8</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222</v>
      </c>
      <c r="B14" s="24" t="s">
        <v>34</v>
      </c>
      <c r="C14" s="37" t="s">
        <v>34</v>
      </c>
      <c r="D14" s="24" t="s">
        <v>34</v>
      </c>
      <c r="E14" s="37" t="s">
        <v>34</v>
      </c>
      <c r="F14" s="24" t="s">
        <v>34</v>
      </c>
      <c r="G14" s="37" t="s">
        <v>34</v>
      </c>
      <c r="H14" s="30">
        <v>0.15177372959999999</v>
      </c>
      <c r="I14" s="28">
        <f t="shared" ref="I14" si="0">SQRT((H14*(1-H14))/H$13)*TINV(0.05,H$13)</f>
        <v>6.6694344862626306E-2</v>
      </c>
      <c r="J14" s="30">
        <v>0.174389129</v>
      </c>
      <c r="K14" s="28">
        <f t="shared" ref="K14:K41" si="1">SQRT((J14*(1-J14))/J$13)*TINV(0.05,J$13)</f>
        <v>0.18385625861960966</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 t="shared" ref="X14:X41" si="2">J14-H14</f>
        <v>2.2615399400000014E-2</v>
      </c>
      <c r="Y14" s="61">
        <f>(((X14)^2)^0.5)</f>
        <v>2.2615399400000014E-2</v>
      </c>
      <c r="Z14" s="61">
        <f>(((((1-H14)*H14)/H13)+(((1-J14)*J14)/J13))^0.5)*(TINV(0.05,H13+J13-1))</f>
        <v>0.18548707655065544</v>
      </c>
      <c r="AA14" s="97" t="s">
        <v>1028</v>
      </c>
    </row>
    <row r="15" spans="1:27" x14ac:dyDescent="0.25">
      <c r="A15" s="23" t="s">
        <v>229</v>
      </c>
      <c r="B15" s="24" t="s">
        <v>34</v>
      </c>
      <c r="C15" s="37" t="s">
        <v>34</v>
      </c>
      <c r="D15" s="24" t="s">
        <v>34</v>
      </c>
      <c r="E15" s="37" t="s">
        <v>34</v>
      </c>
      <c r="F15" s="24" t="s">
        <v>34</v>
      </c>
      <c r="G15" s="37" t="s">
        <v>34</v>
      </c>
      <c r="H15" s="30">
        <v>8.3364609999999999E-3</v>
      </c>
      <c r="I15" s="28">
        <f t="shared" ref="I15:I41" si="3">SQRT((H15*(1-H15))/H$13)*TINV(0.05,H$13)</f>
        <v>1.6900824126657214E-2</v>
      </c>
      <c r="J15" s="30">
        <v>8.7854050899999994E-2</v>
      </c>
      <c r="K15" s="28">
        <f t="shared" ref="K15:K38" si="4">SQRT((J15*(1-J15))/J$13)*TINV(0.05,J$13)</f>
        <v>0.1371652423262571</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 t="shared" si="2"/>
        <v>7.9517589899999991E-2</v>
      </c>
      <c r="Y15" s="61">
        <f t="shared" ref="Y15:Y41" si="5">(((X15)^2)^0.5)</f>
        <v>7.9517589899999991E-2</v>
      </c>
      <c r="Z15" s="61">
        <f>(((((1-H15)*H15)/H13)+(((1-J15)*J15)/J13))^0.5)*(TINV(0.05,H13+J13-1))</f>
        <v>0.13025331102748922</v>
      </c>
      <c r="AA15" s="97" t="s">
        <v>1028</v>
      </c>
    </row>
    <row r="16" spans="1:27" x14ac:dyDescent="0.25">
      <c r="A16" s="23" t="s">
        <v>230</v>
      </c>
      <c r="B16" s="24" t="s">
        <v>34</v>
      </c>
      <c r="C16" s="37" t="s">
        <v>34</v>
      </c>
      <c r="D16" s="24" t="s">
        <v>34</v>
      </c>
      <c r="E16" s="37" t="s">
        <v>34</v>
      </c>
      <c r="F16" s="24" t="s">
        <v>34</v>
      </c>
      <c r="G16" s="37" t="s">
        <v>34</v>
      </c>
      <c r="H16" s="30">
        <v>3.4767812E-3</v>
      </c>
      <c r="I16" s="28">
        <f t="shared" si="3"/>
        <v>1.094125751093971E-2</v>
      </c>
      <c r="J16" s="30">
        <v>4.8042294200000002E-2</v>
      </c>
      <c r="K16" s="28">
        <f t="shared" si="4"/>
        <v>0.10362193755260017</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 t="shared" si="2"/>
        <v>4.4565513000000001E-2</v>
      </c>
      <c r="Y16" s="61">
        <f t="shared" si="5"/>
        <v>4.4565513000000001E-2</v>
      </c>
      <c r="Z16" s="61">
        <f>(((((1-H16)*H16)/H13)+(((1-J16)*J16)/J13))^0.5)*(TINV(0.05,H13+J13-1))</f>
        <v>9.8180657981703889E-2</v>
      </c>
      <c r="AA16" s="97" t="s">
        <v>1028</v>
      </c>
    </row>
    <row r="17" spans="1:27" x14ac:dyDescent="0.25">
      <c r="A17" s="23" t="s">
        <v>240</v>
      </c>
      <c r="B17" s="24" t="s">
        <v>34</v>
      </c>
      <c r="C17" s="37" t="s">
        <v>34</v>
      </c>
      <c r="D17" s="24" t="s">
        <v>34</v>
      </c>
      <c r="E17" s="37" t="s">
        <v>34</v>
      </c>
      <c r="F17" s="24" t="s">
        <v>34</v>
      </c>
      <c r="G17" s="37" t="s">
        <v>34</v>
      </c>
      <c r="H17" s="30">
        <v>7.6263088999999999E-3</v>
      </c>
      <c r="I17" s="28">
        <f t="shared" si="3"/>
        <v>1.6170731473021033E-2</v>
      </c>
      <c r="J17" s="30">
        <v>2.9438944700000001E-2</v>
      </c>
      <c r="K17" s="28">
        <f t="shared" si="4"/>
        <v>8.190370761439153E-2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 t="shared" si="2"/>
        <v>2.1812635800000001E-2</v>
      </c>
      <c r="Y17" s="61">
        <f t="shared" si="5"/>
        <v>2.1812635800000001E-2</v>
      </c>
      <c r="Z17" s="61">
        <f>(((((1-H17)*H17)/H13)+(((1-J17)*J17)/J13))^0.5)*(TINV(0.05,H13+J13-1))</f>
        <v>7.8793115745341577E-2</v>
      </c>
      <c r="AA17" s="97" t="s">
        <v>1028</v>
      </c>
    </row>
    <row r="18" spans="1:27" x14ac:dyDescent="0.25">
      <c r="A18" s="23" t="s">
        <v>392</v>
      </c>
      <c r="B18" s="24" t="s">
        <v>34</v>
      </c>
      <c r="C18" s="37" t="s">
        <v>34</v>
      </c>
      <c r="D18" s="24" t="s">
        <v>34</v>
      </c>
      <c r="E18" s="37" t="s">
        <v>34</v>
      </c>
      <c r="F18" s="24" t="s">
        <v>34</v>
      </c>
      <c r="G18" s="37" t="s">
        <v>34</v>
      </c>
      <c r="H18" s="30">
        <v>4.30675981E-2</v>
      </c>
      <c r="I18" s="28">
        <f t="shared" si="3"/>
        <v>3.7735560412997207E-2</v>
      </c>
      <c r="J18" s="30">
        <v>4.0103250000000003E-3</v>
      </c>
      <c r="K18" s="28">
        <f t="shared" si="4"/>
        <v>3.0623033926070263E-2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 t="shared" si="2"/>
        <v>-3.9057273099999998E-2</v>
      </c>
      <c r="Y18" s="61">
        <f t="shared" si="5"/>
        <v>3.9057273099999998E-2</v>
      </c>
      <c r="Z18" s="61">
        <f>(((((1-H18)*H18)/H13)+(((1-J18)*J18)/J13))^0.5)*(TINV(0.05,H13+J13-1))</f>
        <v>4.7446732874981121E-2</v>
      </c>
      <c r="AA18" s="97" t="s">
        <v>1028</v>
      </c>
    </row>
    <row r="19" spans="1:27" ht="25.5" x14ac:dyDescent="0.25">
      <c r="A19" s="23" t="s">
        <v>224</v>
      </c>
      <c r="B19" s="24" t="s">
        <v>34</v>
      </c>
      <c r="C19" s="37" t="s">
        <v>34</v>
      </c>
      <c r="D19" s="24" t="s">
        <v>34</v>
      </c>
      <c r="E19" s="37" t="s">
        <v>34</v>
      </c>
      <c r="F19" s="24" t="s">
        <v>34</v>
      </c>
      <c r="G19" s="37" t="s">
        <v>34</v>
      </c>
      <c r="H19" s="30">
        <v>1.2866119000000001E-3</v>
      </c>
      <c r="I19" s="28">
        <f t="shared" si="3"/>
        <v>6.6631419593302073E-3</v>
      </c>
      <c r="J19" s="30">
        <v>3.1075762E-3</v>
      </c>
      <c r="K19" s="28">
        <f t="shared" si="4"/>
        <v>2.6969075158206891E-2</v>
      </c>
      <c r="L19" s="37" t="s">
        <v>34</v>
      </c>
      <c r="M19" s="61" t="s">
        <v>1028</v>
      </c>
      <c r="N19" s="61" t="s">
        <v>1028</v>
      </c>
      <c r="O19" s="37" t="s">
        <v>34</v>
      </c>
      <c r="P19" s="37" t="s">
        <v>34</v>
      </c>
      <c r="Q19" s="61" t="s">
        <v>1028</v>
      </c>
      <c r="R19" s="61" t="s">
        <v>1028</v>
      </c>
      <c r="S19" s="37" t="s">
        <v>34</v>
      </c>
      <c r="T19" s="37" t="s">
        <v>34</v>
      </c>
      <c r="U19" s="61" t="s">
        <v>1028</v>
      </c>
      <c r="V19" s="61" t="s">
        <v>1028</v>
      </c>
      <c r="W19" s="37" t="s">
        <v>34</v>
      </c>
      <c r="X19" s="60">
        <f t="shared" si="2"/>
        <v>1.8209642999999999E-3</v>
      </c>
      <c r="Y19" s="61">
        <f t="shared" si="5"/>
        <v>1.8209642999999999E-3</v>
      </c>
      <c r="Z19" s="61">
        <f>(((((1-H19)*H19)/H13)+(((1-J19)*J19)/J13))^0.5)*(TINV(0.05,H13+J13-1))</f>
        <v>2.6251320201016663E-2</v>
      </c>
      <c r="AA19" s="97" t="s">
        <v>1028</v>
      </c>
    </row>
    <row r="20" spans="1:27" ht="25.5" x14ac:dyDescent="0.25">
      <c r="A20" s="23" t="s">
        <v>227</v>
      </c>
      <c r="B20" s="24" t="s">
        <v>34</v>
      </c>
      <c r="C20" s="37" t="s">
        <v>34</v>
      </c>
      <c r="D20" s="24" t="s">
        <v>34</v>
      </c>
      <c r="E20" s="37" t="s">
        <v>34</v>
      </c>
      <c r="F20" s="24" t="s">
        <v>34</v>
      </c>
      <c r="G20" s="37" t="s">
        <v>34</v>
      </c>
      <c r="H20" s="30">
        <v>2.4769992000000002E-3</v>
      </c>
      <c r="I20" s="28">
        <f t="shared" si="3"/>
        <v>9.2397291485823204E-3</v>
      </c>
      <c r="J20" s="30">
        <v>2.9138701999999999E-3</v>
      </c>
      <c r="K20" s="28">
        <f t="shared" si="4"/>
        <v>2.6117550973562803E-2</v>
      </c>
      <c r="L20" s="37" t="s">
        <v>34</v>
      </c>
      <c r="M20" s="61" t="s">
        <v>1028</v>
      </c>
      <c r="N20" s="61" t="s">
        <v>1028</v>
      </c>
      <c r="O20" s="37" t="s">
        <v>34</v>
      </c>
      <c r="P20" s="37" t="s">
        <v>34</v>
      </c>
      <c r="Q20" s="61" t="s">
        <v>1028</v>
      </c>
      <c r="R20" s="61" t="s">
        <v>1028</v>
      </c>
      <c r="S20" s="37" t="s">
        <v>34</v>
      </c>
      <c r="T20" s="37" t="s">
        <v>34</v>
      </c>
      <c r="U20" s="61" t="s">
        <v>1028</v>
      </c>
      <c r="V20" s="61" t="s">
        <v>1028</v>
      </c>
      <c r="W20" s="37" t="s">
        <v>34</v>
      </c>
      <c r="X20" s="60">
        <f t="shared" si="2"/>
        <v>4.368709999999997E-4</v>
      </c>
      <c r="Y20" s="61">
        <f t="shared" si="5"/>
        <v>4.368709999999997E-4</v>
      </c>
      <c r="Z20" s="61">
        <f>(((((1-H20)*H20)/H13)+(((1-J20)*J20)/J13))^0.5)*(TINV(0.05,H13+J13-1))</f>
        <v>2.6266063713234884E-2</v>
      </c>
      <c r="AA20" s="97" t="s">
        <v>1028</v>
      </c>
    </row>
    <row r="21" spans="1:27" ht="25.5" x14ac:dyDescent="0.25">
      <c r="A21" s="23" t="s">
        <v>236</v>
      </c>
      <c r="B21" s="24" t="s">
        <v>34</v>
      </c>
      <c r="C21" s="37" t="s">
        <v>34</v>
      </c>
      <c r="D21" s="24" t="s">
        <v>34</v>
      </c>
      <c r="E21" s="37" t="s">
        <v>34</v>
      </c>
      <c r="F21" s="24" t="s">
        <v>34</v>
      </c>
      <c r="G21" s="37" t="s">
        <v>34</v>
      </c>
      <c r="H21" s="30">
        <v>1.63523431E-2</v>
      </c>
      <c r="I21" s="28">
        <f t="shared" si="3"/>
        <v>2.3574615844942488E-2</v>
      </c>
      <c r="J21" s="30">
        <v>1.4879786E-3</v>
      </c>
      <c r="K21" s="28">
        <f t="shared" si="4"/>
        <v>1.8676952062078426E-2</v>
      </c>
      <c r="L21" s="37" t="s">
        <v>34</v>
      </c>
      <c r="M21" s="61" t="s">
        <v>1028</v>
      </c>
      <c r="N21" s="61" t="s">
        <v>1028</v>
      </c>
      <c r="O21" s="37" t="s">
        <v>34</v>
      </c>
      <c r="P21" s="37" t="s">
        <v>34</v>
      </c>
      <c r="Q21" s="61" t="s">
        <v>1028</v>
      </c>
      <c r="R21" s="61" t="s">
        <v>1028</v>
      </c>
      <c r="S21" s="37" t="s">
        <v>34</v>
      </c>
      <c r="T21" s="37" t="s">
        <v>34</v>
      </c>
      <c r="U21" s="61" t="s">
        <v>1028</v>
      </c>
      <c r="V21" s="61" t="s">
        <v>1028</v>
      </c>
      <c r="W21" s="37" t="s">
        <v>34</v>
      </c>
      <c r="X21" s="60">
        <f t="shared" si="2"/>
        <v>-1.4864364499999999E-2</v>
      </c>
      <c r="Y21" s="61">
        <f t="shared" si="5"/>
        <v>1.4864364499999999E-2</v>
      </c>
      <c r="Z21" s="61">
        <f>(((((1-H21)*H21)/H13)+(((1-J21)*J21)/J13))^0.5)*(TINV(0.05,H13+J13-1))</f>
        <v>2.9383525217856858E-2</v>
      </c>
      <c r="AA21" s="97" t="s">
        <v>1028</v>
      </c>
    </row>
    <row r="22" spans="1:27" x14ac:dyDescent="0.25">
      <c r="A22" s="23" t="s">
        <v>241</v>
      </c>
      <c r="B22" s="24" t="s">
        <v>34</v>
      </c>
      <c r="C22" s="37" t="s">
        <v>34</v>
      </c>
      <c r="D22" s="24" t="s">
        <v>34</v>
      </c>
      <c r="E22" s="37" t="s">
        <v>34</v>
      </c>
      <c r="F22" s="24" t="s">
        <v>34</v>
      </c>
      <c r="G22" s="37" t="s">
        <v>34</v>
      </c>
      <c r="H22" s="30">
        <v>7.7856690000000005E-4</v>
      </c>
      <c r="I22" s="28">
        <f t="shared" si="3"/>
        <v>5.1845812729059493E-3</v>
      </c>
      <c r="J22" s="30">
        <v>9.9634919999999996E-4</v>
      </c>
      <c r="K22" s="28">
        <f t="shared" si="4"/>
        <v>1.5286932164749086E-2</v>
      </c>
      <c r="L22" s="37" t="s">
        <v>34</v>
      </c>
      <c r="M22" s="61" t="s">
        <v>1028</v>
      </c>
      <c r="N22" s="61" t="s">
        <v>1028</v>
      </c>
      <c r="O22" s="37" t="s">
        <v>34</v>
      </c>
      <c r="P22" s="37" t="s">
        <v>34</v>
      </c>
      <c r="Q22" s="61" t="s">
        <v>1028</v>
      </c>
      <c r="R22" s="61" t="s">
        <v>1028</v>
      </c>
      <c r="S22" s="37" t="s">
        <v>34</v>
      </c>
      <c r="T22" s="37" t="s">
        <v>34</v>
      </c>
      <c r="U22" s="61" t="s">
        <v>1028</v>
      </c>
      <c r="V22" s="61" t="s">
        <v>1028</v>
      </c>
      <c r="W22" s="37" t="s">
        <v>34</v>
      </c>
      <c r="X22" s="60">
        <f t="shared" si="2"/>
        <v>2.1778229999999991E-4</v>
      </c>
      <c r="Y22" s="61">
        <f t="shared" si="5"/>
        <v>2.1778229999999991E-4</v>
      </c>
      <c r="Z22" s="61">
        <f>(((((1-H22)*H22)/H13)+(((1-J22)*J22)/J13))^0.5)*(TINV(0.05,H13+J13-1))</f>
        <v>1.529688091952095E-2</v>
      </c>
      <c r="AA22" s="97" t="s">
        <v>1028</v>
      </c>
    </row>
    <row r="23" spans="1:27" ht="25.5" x14ac:dyDescent="0.25">
      <c r="A23" s="23" t="s">
        <v>223</v>
      </c>
      <c r="B23" s="24" t="s">
        <v>34</v>
      </c>
      <c r="C23" s="37" t="s">
        <v>34</v>
      </c>
      <c r="D23" s="24" t="s">
        <v>34</v>
      </c>
      <c r="E23" s="37" t="s">
        <v>34</v>
      </c>
      <c r="F23" s="24" t="s">
        <v>34</v>
      </c>
      <c r="G23" s="37" t="s">
        <v>34</v>
      </c>
      <c r="H23" s="30">
        <v>3.3272673000000002E-3</v>
      </c>
      <c r="I23" s="28">
        <f t="shared" si="3"/>
        <v>1.0704218919522454E-2</v>
      </c>
      <c r="J23" s="30">
        <v>4.4795940000000003E-4</v>
      </c>
      <c r="K23" s="28">
        <f t="shared" si="4"/>
        <v>1.025304927927183E-2</v>
      </c>
      <c r="L23" s="37" t="s">
        <v>34</v>
      </c>
      <c r="M23" s="61" t="s">
        <v>1028</v>
      </c>
      <c r="N23" s="61" t="s">
        <v>1028</v>
      </c>
      <c r="O23" s="37" t="s">
        <v>34</v>
      </c>
      <c r="P23" s="37" t="s">
        <v>34</v>
      </c>
      <c r="Q23" s="61" t="s">
        <v>1028</v>
      </c>
      <c r="R23" s="61" t="s">
        <v>1028</v>
      </c>
      <c r="S23" s="37" t="s">
        <v>34</v>
      </c>
      <c r="T23" s="37" t="s">
        <v>34</v>
      </c>
      <c r="U23" s="61" t="s">
        <v>1028</v>
      </c>
      <c r="V23" s="61" t="s">
        <v>1028</v>
      </c>
      <c r="W23" s="37" t="s">
        <v>34</v>
      </c>
      <c r="X23" s="60">
        <f t="shared" si="2"/>
        <v>-2.8793079000000001E-3</v>
      </c>
      <c r="Y23" s="61">
        <f t="shared" si="5"/>
        <v>2.8793079000000001E-3</v>
      </c>
      <c r="Z23" s="61">
        <f>(((((1-H23)*H23)/H13)+(((1-J23)*J23)/J13))^0.5)*(TINV(0.05,H13+J13-1))</f>
        <v>1.4402992955637168E-2</v>
      </c>
      <c r="AA23" s="97" t="s">
        <v>1028</v>
      </c>
    </row>
    <row r="24" spans="1:27" x14ac:dyDescent="0.25">
      <c r="A24" s="23" t="s">
        <v>237</v>
      </c>
      <c r="B24" s="24" t="s">
        <v>34</v>
      </c>
      <c r="C24" s="37" t="s">
        <v>34</v>
      </c>
      <c r="D24" s="24" t="s">
        <v>34</v>
      </c>
      <c r="E24" s="37" t="s">
        <v>34</v>
      </c>
      <c r="F24" s="24" t="s">
        <v>34</v>
      </c>
      <c r="G24" s="37" t="s">
        <v>34</v>
      </c>
      <c r="H24" s="30">
        <v>2.3990664000000002E-3</v>
      </c>
      <c r="I24" s="28">
        <f t="shared" si="3"/>
        <v>9.0935698239582117E-3</v>
      </c>
      <c r="J24" s="30">
        <v>4.4795940000000003E-4</v>
      </c>
      <c r="K24" s="28">
        <f t="shared" si="4"/>
        <v>1.025304927927183E-2</v>
      </c>
      <c r="L24" s="37" t="s">
        <v>34</v>
      </c>
      <c r="M24" s="61" t="s">
        <v>1028</v>
      </c>
      <c r="N24" s="61" t="s">
        <v>1028</v>
      </c>
      <c r="O24" s="37" t="s">
        <v>34</v>
      </c>
      <c r="P24" s="37" t="s">
        <v>34</v>
      </c>
      <c r="Q24" s="61" t="s">
        <v>1028</v>
      </c>
      <c r="R24" s="61" t="s">
        <v>1028</v>
      </c>
      <c r="S24" s="37" t="s">
        <v>34</v>
      </c>
      <c r="T24" s="37" t="s">
        <v>34</v>
      </c>
      <c r="U24" s="61" t="s">
        <v>1028</v>
      </c>
      <c r="V24" s="61" t="s">
        <v>1028</v>
      </c>
      <c r="W24" s="37" t="s">
        <v>34</v>
      </c>
      <c r="X24" s="60">
        <f t="shared" si="2"/>
        <v>-1.9511070000000001E-3</v>
      </c>
      <c r="Y24" s="61">
        <f t="shared" si="5"/>
        <v>1.9511070000000001E-3</v>
      </c>
      <c r="Z24" s="61">
        <f>(((((1-H24)*H24)/H13)+(((1-J24)*J24)/J13))^0.5)*(TINV(0.05,H13+J13-1))</f>
        <v>1.3253435139713773E-2</v>
      </c>
      <c r="AA24" s="97" t="s">
        <v>1028</v>
      </c>
    </row>
    <row r="25" spans="1:27" x14ac:dyDescent="0.25">
      <c r="A25" s="23" t="s">
        <v>238</v>
      </c>
      <c r="B25" s="24" t="s">
        <v>34</v>
      </c>
      <c r="C25" s="37" t="s">
        <v>34</v>
      </c>
      <c r="D25" s="24" t="s">
        <v>34</v>
      </c>
      <c r="E25" s="37" t="s">
        <v>34</v>
      </c>
      <c r="F25" s="24" t="s">
        <v>34</v>
      </c>
      <c r="G25" s="37" t="s">
        <v>34</v>
      </c>
      <c r="H25" s="30">
        <v>1.5547217E-3</v>
      </c>
      <c r="I25" s="28">
        <f t="shared" si="3"/>
        <v>7.3235780124190552E-3</v>
      </c>
      <c r="J25" s="30">
        <v>4.4795940000000003E-4</v>
      </c>
      <c r="K25" s="28">
        <f t="shared" si="4"/>
        <v>1.025304927927183E-2</v>
      </c>
      <c r="L25" s="37" t="s">
        <v>34</v>
      </c>
      <c r="M25" s="61" t="s">
        <v>1028</v>
      </c>
      <c r="N25" s="61" t="s">
        <v>1028</v>
      </c>
      <c r="O25" s="37" t="s">
        <v>34</v>
      </c>
      <c r="P25" s="37" t="s">
        <v>34</v>
      </c>
      <c r="Q25" s="61" t="s">
        <v>1028</v>
      </c>
      <c r="R25" s="61" t="s">
        <v>1028</v>
      </c>
      <c r="S25" s="37" t="s">
        <v>34</v>
      </c>
      <c r="T25" s="37" t="s">
        <v>34</v>
      </c>
      <c r="U25" s="61" t="s">
        <v>1028</v>
      </c>
      <c r="V25" s="61" t="s">
        <v>1028</v>
      </c>
      <c r="W25" s="37" t="s">
        <v>34</v>
      </c>
      <c r="X25" s="60">
        <f t="shared" si="2"/>
        <v>-1.1067623E-3</v>
      </c>
      <c r="Y25" s="61">
        <f t="shared" si="5"/>
        <v>1.1067623E-3</v>
      </c>
      <c r="Z25" s="61">
        <f>(((((1-H25)*H25)/H13)+(((1-J25)*J25)/J13))^0.5)*(TINV(0.05,H13+J13-1))</f>
        <v>1.2111216197154405E-2</v>
      </c>
      <c r="AA25" s="97" t="s">
        <v>1028</v>
      </c>
    </row>
    <row r="26" spans="1:27" x14ac:dyDescent="0.25">
      <c r="A26" s="23" t="s">
        <v>242</v>
      </c>
      <c r="B26" s="24" t="s">
        <v>34</v>
      </c>
      <c r="C26" s="37" t="s">
        <v>34</v>
      </c>
      <c r="D26" s="24" t="s">
        <v>34</v>
      </c>
      <c r="E26" s="37" t="s">
        <v>34</v>
      </c>
      <c r="F26" s="24" t="s">
        <v>34</v>
      </c>
      <c r="G26" s="37" t="s">
        <v>34</v>
      </c>
      <c r="H26" s="30">
        <v>2.20881349E-2</v>
      </c>
      <c r="I26" s="28">
        <f t="shared" si="3"/>
        <v>2.7318964198252541E-2</v>
      </c>
      <c r="J26" s="30">
        <v>0</v>
      </c>
      <c r="K26" s="28">
        <f t="shared" si="4"/>
        <v>0</v>
      </c>
      <c r="L26" s="37" t="s">
        <v>34</v>
      </c>
      <c r="M26" s="61" t="s">
        <v>1028</v>
      </c>
      <c r="N26" s="61" t="s">
        <v>1028</v>
      </c>
      <c r="O26" s="37" t="s">
        <v>34</v>
      </c>
      <c r="P26" s="37" t="s">
        <v>34</v>
      </c>
      <c r="Q26" s="61" t="s">
        <v>1028</v>
      </c>
      <c r="R26" s="61" t="s">
        <v>1028</v>
      </c>
      <c r="S26" s="37" t="s">
        <v>34</v>
      </c>
      <c r="T26" s="37" t="s">
        <v>34</v>
      </c>
      <c r="U26" s="61" t="s">
        <v>1028</v>
      </c>
      <c r="V26" s="61" t="s">
        <v>1028</v>
      </c>
      <c r="W26" s="37" t="s">
        <v>34</v>
      </c>
      <c r="X26" s="60">
        <f t="shared" si="2"/>
        <v>-2.20881349E-2</v>
      </c>
      <c r="Y26" s="61">
        <f t="shared" si="5"/>
        <v>2.20881349E-2</v>
      </c>
      <c r="Z26" s="61">
        <f>(((((1-H26)*H26)/H13)+(((1-J26)*J26)/J13))^0.5)*(TINV(0.05,H13+J13-1))</f>
        <v>2.7278398744476413E-2</v>
      </c>
      <c r="AA26" s="97" t="s">
        <v>1028</v>
      </c>
    </row>
    <row r="27" spans="1:27" x14ac:dyDescent="0.25">
      <c r="A27" s="23" t="s">
        <v>228</v>
      </c>
      <c r="B27" s="24" t="s">
        <v>34</v>
      </c>
      <c r="C27" s="37" t="s">
        <v>34</v>
      </c>
      <c r="D27" s="24" t="s">
        <v>34</v>
      </c>
      <c r="E27" s="37" t="s">
        <v>34</v>
      </c>
      <c r="F27" s="24" t="s">
        <v>34</v>
      </c>
      <c r="G27" s="37" t="s">
        <v>34</v>
      </c>
      <c r="H27" s="30">
        <v>1.7122116999999999E-2</v>
      </c>
      <c r="I27" s="28">
        <f t="shared" si="3"/>
        <v>2.4113672580876256E-2</v>
      </c>
      <c r="J27" s="30">
        <v>0</v>
      </c>
      <c r="K27" s="28">
        <f t="shared" si="4"/>
        <v>0</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 t="shared" si="2"/>
        <v>-1.7122116999999999E-2</v>
      </c>
      <c r="Y27" s="61">
        <f t="shared" si="5"/>
        <v>1.7122116999999999E-2</v>
      </c>
      <c r="Z27" s="61">
        <f>(((((1-H27)*H27)/H13)+(((1-J27)*J27)/J13))^0.5)*(TINV(0.05,H13+J13-1))</f>
        <v>2.4077866608755438E-2</v>
      </c>
      <c r="AA27" s="97" t="s">
        <v>1028</v>
      </c>
    </row>
    <row r="28" spans="1:27" x14ac:dyDescent="0.25">
      <c r="A28" s="23" t="s">
        <v>231</v>
      </c>
      <c r="B28" s="24" t="s">
        <v>34</v>
      </c>
      <c r="C28" s="37" t="s">
        <v>34</v>
      </c>
      <c r="D28" s="24" t="s">
        <v>34</v>
      </c>
      <c r="E28" s="37" t="s">
        <v>34</v>
      </c>
      <c r="F28" s="24" t="s">
        <v>34</v>
      </c>
      <c r="G28" s="37" t="s">
        <v>34</v>
      </c>
      <c r="H28" s="30">
        <v>4.3353070999999996E-3</v>
      </c>
      <c r="I28" s="28">
        <f t="shared" si="3"/>
        <v>1.2212408847939839E-2</v>
      </c>
      <c r="J28" s="30">
        <v>0</v>
      </c>
      <c r="K28" s="28">
        <f t="shared" si="4"/>
        <v>0</v>
      </c>
      <c r="L28" s="37" t="s">
        <v>34</v>
      </c>
      <c r="M28" s="61" t="s">
        <v>1028</v>
      </c>
      <c r="N28" s="61" t="s">
        <v>1028</v>
      </c>
      <c r="O28" s="37" t="s">
        <v>34</v>
      </c>
      <c r="P28" s="37" t="s">
        <v>34</v>
      </c>
      <c r="Q28" s="61" t="s">
        <v>1028</v>
      </c>
      <c r="R28" s="61" t="s">
        <v>1028</v>
      </c>
      <c r="S28" s="37" t="s">
        <v>34</v>
      </c>
      <c r="T28" s="37" t="s">
        <v>34</v>
      </c>
      <c r="U28" s="61" t="s">
        <v>1028</v>
      </c>
      <c r="V28" s="61" t="s">
        <v>1028</v>
      </c>
      <c r="W28" s="37" t="s">
        <v>34</v>
      </c>
      <c r="X28" s="60">
        <f t="shared" si="2"/>
        <v>-4.3353070999999996E-3</v>
      </c>
      <c r="Y28" s="61">
        <f t="shared" si="5"/>
        <v>4.3353070999999996E-3</v>
      </c>
      <c r="Z28" s="61">
        <f>(((((1-H28)*H28)/H13)+(((1-J28)*J28)/J13))^0.5)*(TINV(0.05,H13+J13-1))</f>
        <v>1.2194274854900381E-2</v>
      </c>
      <c r="AA28" s="97" t="s">
        <v>1028</v>
      </c>
    </row>
    <row r="29" spans="1:27" ht="25.5" x14ac:dyDescent="0.25">
      <c r="A29" s="23" t="s">
        <v>225</v>
      </c>
      <c r="B29" s="24" t="s">
        <v>34</v>
      </c>
      <c r="C29" s="37" t="s">
        <v>34</v>
      </c>
      <c r="D29" s="24" t="s">
        <v>34</v>
      </c>
      <c r="E29" s="37" t="s">
        <v>34</v>
      </c>
      <c r="F29" s="24" t="s">
        <v>34</v>
      </c>
      <c r="G29" s="37" t="s">
        <v>34</v>
      </c>
      <c r="H29" s="30">
        <v>3.3660457E-3</v>
      </c>
      <c r="I29" s="28">
        <f t="shared" si="3"/>
        <v>1.0766206159408397E-2</v>
      </c>
      <c r="J29" s="30">
        <v>0</v>
      </c>
      <c r="K29" s="28">
        <f t="shared" si="4"/>
        <v>0</v>
      </c>
      <c r="L29" s="37" t="s">
        <v>34</v>
      </c>
      <c r="M29" s="61" t="s">
        <v>1028</v>
      </c>
      <c r="N29" s="61" t="s">
        <v>1028</v>
      </c>
      <c r="O29" s="37" t="s">
        <v>34</v>
      </c>
      <c r="P29" s="37" t="s">
        <v>34</v>
      </c>
      <c r="Q29" s="61" t="s">
        <v>1028</v>
      </c>
      <c r="R29" s="61" t="s">
        <v>1028</v>
      </c>
      <c r="S29" s="37" t="s">
        <v>34</v>
      </c>
      <c r="T29" s="37" t="s">
        <v>34</v>
      </c>
      <c r="U29" s="61" t="s">
        <v>1028</v>
      </c>
      <c r="V29" s="61" t="s">
        <v>1028</v>
      </c>
      <c r="W29" s="37" t="s">
        <v>34</v>
      </c>
      <c r="X29" s="60">
        <f t="shared" si="2"/>
        <v>-3.3660457E-3</v>
      </c>
      <c r="Y29" s="61">
        <f t="shared" si="5"/>
        <v>3.3660457E-3</v>
      </c>
      <c r="Z29" s="61">
        <f>(((((1-H29)*H29)/H13)+(((1-J29)*J29)/J13))^0.5)*(TINV(0.05,H13+J13-1))</f>
        <v>1.0750219607534235E-2</v>
      </c>
      <c r="AA29" s="97" t="s">
        <v>1028</v>
      </c>
    </row>
    <row r="30" spans="1:27" x14ac:dyDescent="0.25">
      <c r="A30" s="23" t="s">
        <v>244</v>
      </c>
      <c r="B30" s="24" t="s">
        <v>34</v>
      </c>
      <c r="C30" s="37" t="s">
        <v>34</v>
      </c>
      <c r="D30" s="24" t="s">
        <v>34</v>
      </c>
      <c r="E30" s="37" t="s">
        <v>34</v>
      </c>
      <c r="F30" s="24" t="s">
        <v>34</v>
      </c>
      <c r="G30" s="37" t="s">
        <v>34</v>
      </c>
      <c r="H30" s="30">
        <v>3.3078780999999998E-3</v>
      </c>
      <c r="I30" s="28">
        <f t="shared" si="3"/>
        <v>1.0673088471193207E-2</v>
      </c>
      <c r="J30" s="30">
        <v>0</v>
      </c>
      <c r="K30" s="28">
        <f t="shared" si="4"/>
        <v>0</v>
      </c>
      <c r="L30" s="37" t="s">
        <v>34</v>
      </c>
      <c r="M30" s="61" t="s">
        <v>1028</v>
      </c>
      <c r="N30" s="61" t="s">
        <v>1028</v>
      </c>
      <c r="O30" s="37" t="s">
        <v>34</v>
      </c>
      <c r="P30" s="37" t="s">
        <v>34</v>
      </c>
      <c r="Q30" s="61" t="s">
        <v>1028</v>
      </c>
      <c r="R30" s="61" t="s">
        <v>1028</v>
      </c>
      <c r="S30" s="37" t="s">
        <v>34</v>
      </c>
      <c r="T30" s="37" t="s">
        <v>34</v>
      </c>
      <c r="U30" s="61" t="s">
        <v>1028</v>
      </c>
      <c r="V30" s="61" t="s">
        <v>1028</v>
      </c>
      <c r="W30" s="37" t="s">
        <v>34</v>
      </c>
      <c r="X30" s="60">
        <f t="shared" si="2"/>
        <v>-3.3078780999999998E-3</v>
      </c>
      <c r="Y30" s="61">
        <f t="shared" si="5"/>
        <v>3.3078780999999998E-3</v>
      </c>
      <c r="Z30" s="61">
        <f>(((((1-H30)*H30)/H13)+(((1-J30)*J30)/J13))^0.5)*(TINV(0.05,H13+J13-1))</f>
        <v>1.065724018815126E-2</v>
      </c>
      <c r="AA30" s="97" t="s">
        <v>1028</v>
      </c>
    </row>
    <row r="31" spans="1:27" x14ac:dyDescent="0.25">
      <c r="A31" s="23" t="s">
        <v>243</v>
      </c>
      <c r="B31" s="24" t="s">
        <v>34</v>
      </c>
      <c r="C31" s="37" t="s">
        <v>34</v>
      </c>
      <c r="D31" s="24" t="s">
        <v>34</v>
      </c>
      <c r="E31" s="37" t="s">
        <v>34</v>
      </c>
      <c r="F31" s="24" t="s">
        <v>34</v>
      </c>
      <c r="G31" s="37" t="s">
        <v>34</v>
      </c>
      <c r="H31" s="30">
        <v>1.1903873000000001E-3</v>
      </c>
      <c r="I31" s="28">
        <f t="shared" si="3"/>
        <v>6.4094438515680842E-3</v>
      </c>
      <c r="J31" s="30">
        <v>0</v>
      </c>
      <c r="K31" s="28">
        <f t="shared" si="4"/>
        <v>0</v>
      </c>
      <c r="L31" s="37" t="s">
        <v>34</v>
      </c>
      <c r="M31" s="61" t="s">
        <v>1028</v>
      </c>
      <c r="N31" s="61" t="s">
        <v>1028</v>
      </c>
      <c r="O31" s="37" t="s">
        <v>34</v>
      </c>
      <c r="P31" s="37" t="s">
        <v>34</v>
      </c>
      <c r="Q31" s="61" t="s">
        <v>1028</v>
      </c>
      <c r="R31" s="61" t="s">
        <v>1028</v>
      </c>
      <c r="S31" s="37" t="s">
        <v>34</v>
      </c>
      <c r="T31" s="37" t="s">
        <v>34</v>
      </c>
      <c r="U31" s="61" t="s">
        <v>1028</v>
      </c>
      <c r="V31" s="61" t="s">
        <v>1028</v>
      </c>
      <c r="W31" s="37" t="s">
        <v>34</v>
      </c>
      <c r="X31" s="60">
        <f t="shared" si="2"/>
        <v>-1.1903873000000001E-3</v>
      </c>
      <c r="Y31" s="61">
        <f t="shared" si="5"/>
        <v>1.1903873000000001E-3</v>
      </c>
      <c r="Z31" s="61">
        <f>(((((1-H31)*H31)/H13)+(((1-J31)*J31)/J13))^0.5)*(TINV(0.05,H13+J13-1))</f>
        <v>6.399926580107693E-3</v>
      </c>
      <c r="AA31" s="97" t="s">
        <v>1028</v>
      </c>
    </row>
    <row r="32" spans="1:27" x14ac:dyDescent="0.25">
      <c r="A32" s="23" t="s">
        <v>232</v>
      </c>
      <c r="B32" s="24" t="s">
        <v>34</v>
      </c>
      <c r="C32" s="37" t="s">
        <v>34</v>
      </c>
      <c r="D32" s="24" t="s">
        <v>34</v>
      </c>
      <c r="E32" s="37" t="s">
        <v>34</v>
      </c>
      <c r="F32" s="24" t="s">
        <v>34</v>
      </c>
      <c r="G32" s="37" t="s">
        <v>34</v>
      </c>
      <c r="H32" s="30">
        <v>9.8005930000000002E-4</v>
      </c>
      <c r="I32" s="28">
        <f t="shared" si="3"/>
        <v>5.816317474510657E-3</v>
      </c>
      <c r="J32" s="30">
        <v>0</v>
      </c>
      <c r="K32" s="28">
        <f t="shared" si="4"/>
        <v>0</v>
      </c>
      <c r="L32" s="37" t="s">
        <v>34</v>
      </c>
      <c r="M32" s="61" t="s">
        <v>1028</v>
      </c>
      <c r="N32" s="61" t="s">
        <v>1028</v>
      </c>
      <c r="O32" s="37" t="s">
        <v>34</v>
      </c>
      <c r="P32" s="37" t="s">
        <v>34</v>
      </c>
      <c r="Q32" s="61" t="s">
        <v>1028</v>
      </c>
      <c r="R32" s="61" t="s">
        <v>1028</v>
      </c>
      <c r="S32" s="37" t="s">
        <v>34</v>
      </c>
      <c r="T32" s="37" t="s">
        <v>34</v>
      </c>
      <c r="U32" s="61" t="s">
        <v>1028</v>
      </c>
      <c r="V32" s="61" t="s">
        <v>1028</v>
      </c>
      <c r="W32" s="37" t="s">
        <v>34</v>
      </c>
      <c r="X32" s="60">
        <f t="shared" si="2"/>
        <v>-9.8005930000000002E-4</v>
      </c>
      <c r="Y32" s="61">
        <f t="shared" si="5"/>
        <v>9.8005930000000002E-4</v>
      </c>
      <c r="Z32" s="61">
        <f>(((((1-H32)*H32)/H13)+(((1-J32)*J32)/J13))^0.5)*(TINV(0.05,H13+J13-1))</f>
        <v>5.8076809260695327E-3</v>
      </c>
      <c r="AA32" s="97" t="s">
        <v>1028</v>
      </c>
    </row>
    <row r="33" spans="1:27" x14ac:dyDescent="0.25">
      <c r="A33" s="23" t="s">
        <v>226</v>
      </c>
      <c r="B33" s="24" t="s">
        <v>34</v>
      </c>
      <c r="C33" s="37" t="s">
        <v>34</v>
      </c>
      <c r="D33" s="24" t="s">
        <v>34</v>
      </c>
      <c r="E33" s="37" t="s">
        <v>34</v>
      </c>
      <c r="F33" s="24" t="s">
        <v>34</v>
      </c>
      <c r="G33" s="37" t="s">
        <v>34</v>
      </c>
      <c r="H33" s="30">
        <v>8.2404220000000005E-4</v>
      </c>
      <c r="I33" s="28">
        <f t="shared" si="3"/>
        <v>5.3337242896817419E-3</v>
      </c>
      <c r="J33" s="30">
        <v>0</v>
      </c>
      <c r="K33" s="28">
        <f t="shared" si="4"/>
        <v>0</v>
      </c>
      <c r="L33" s="37" t="s">
        <v>34</v>
      </c>
      <c r="M33" s="61" t="s">
        <v>1028</v>
      </c>
      <c r="N33" s="61" t="s">
        <v>1028</v>
      </c>
      <c r="O33" s="37" t="s">
        <v>34</v>
      </c>
      <c r="P33" s="37" t="s">
        <v>34</v>
      </c>
      <c r="Q33" s="61" t="s">
        <v>1028</v>
      </c>
      <c r="R33" s="61" t="s">
        <v>1028</v>
      </c>
      <c r="S33" s="37" t="s">
        <v>34</v>
      </c>
      <c r="T33" s="37" t="s">
        <v>34</v>
      </c>
      <c r="U33" s="61" t="s">
        <v>1028</v>
      </c>
      <c r="V33" s="61" t="s">
        <v>1028</v>
      </c>
      <c r="W33" s="37" t="s">
        <v>34</v>
      </c>
      <c r="X33" s="60">
        <f t="shared" si="2"/>
        <v>-8.2404220000000005E-4</v>
      </c>
      <c r="Y33" s="61">
        <f t="shared" si="5"/>
        <v>8.2404220000000005E-4</v>
      </c>
      <c r="Z33" s="61">
        <f>(((((1-H33)*H33)/H13)+(((1-J33)*J33)/J13))^0.5)*(TINV(0.05,H13+J13-1))</f>
        <v>5.3258043354493063E-3</v>
      </c>
      <c r="AA33" s="97" t="s">
        <v>1028</v>
      </c>
    </row>
    <row r="34" spans="1:27" x14ac:dyDescent="0.25">
      <c r="A34" s="23" t="s">
        <v>235</v>
      </c>
      <c r="B34" s="24" t="s">
        <v>34</v>
      </c>
      <c r="C34" s="37" t="s">
        <v>34</v>
      </c>
      <c r="D34" s="24" t="s">
        <v>34</v>
      </c>
      <c r="E34" s="37" t="s">
        <v>34</v>
      </c>
      <c r="F34" s="24" t="s">
        <v>34</v>
      </c>
      <c r="G34" s="37" t="s">
        <v>34</v>
      </c>
      <c r="H34" s="30">
        <v>1.9389200000000001E-5</v>
      </c>
      <c r="I34" s="28">
        <f t="shared" si="3"/>
        <v>8.184847331106403E-4</v>
      </c>
      <c r="J34" s="30">
        <v>0</v>
      </c>
      <c r="K34" s="28">
        <f t="shared" si="4"/>
        <v>0</v>
      </c>
      <c r="L34" s="37" t="s">
        <v>34</v>
      </c>
      <c r="M34" s="61" t="s">
        <v>1028</v>
      </c>
      <c r="N34" s="61" t="s">
        <v>1028</v>
      </c>
      <c r="O34" s="37" t="s">
        <v>34</v>
      </c>
      <c r="P34" s="37" t="s">
        <v>34</v>
      </c>
      <c r="Q34" s="61" t="s">
        <v>1028</v>
      </c>
      <c r="R34" s="61" t="s">
        <v>1028</v>
      </c>
      <c r="S34" s="37" t="s">
        <v>34</v>
      </c>
      <c r="T34" s="37" t="s">
        <v>34</v>
      </c>
      <c r="U34" s="61" t="s">
        <v>1028</v>
      </c>
      <c r="V34" s="61" t="s">
        <v>1028</v>
      </c>
      <c r="W34" s="37" t="s">
        <v>34</v>
      </c>
      <c r="X34" s="60">
        <f t="shared" si="2"/>
        <v>-1.9389200000000001E-5</v>
      </c>
      <c r="Y34" s="61">
        <f t="shared" si="5"/>
        <v>1.9389200000000001E-5</v>
      </c>
      <c r="Z34" s="61">
        <f>(((((1-H34)*H34)/H13)+(((1-J34)*J34)/J13))^0.5)*(TINV(0.05,H13+J13-1))</f>
        <v>8.1726937939640277E-4</v>
      </c>
      <c r="AA34" s="97" t="s">
        <v>1028</v>
      </c>
    </row>
    <row r="35" spans="1:27" x14ac:dyDescent="0.25">
      <c r="A35" s="23" t="s">
        <v>469</v>
      </c>
      <c r="B35" s="24" t="s">
        <v>34</v>
      </c>
      <c r="C35" s="37" t="s">
        <v>34</v>
      </c>
      <c r="D35" s="24" t="s">
        <v>34</v>
      </c>
      <c r="E35" s="37" t="s">
        <v>34</v>
      </c>
      <c r="F35" s="24" t="s">
        <v>34</v>
      </c>
      <c r="G35" s="37" t="s">
        <v>34</v>
      </c>
      <c r="H35" s="30">
        <v>1.9389200000000001E-5</v>
      </c>
      <c r="I35" s="28">
        <f t="shared" si="3"/>
        <v>8.184847331106403E-4</v>
      </c>
      <c r="J35" s="30">
        <v>0</v>
      </c>
      <c r="K35" s="28">
        <f t="shared" si="4"/>
        <v>0</v>
      </c>
      <c r="L35" s="37" t="s">
        <v>34</v>
      </c>
      <c r="M35" s="61" t="s">
        <v>1028</v>
      </c>
      <c r="N35" s="61" t="s">
        <v>1028</v>
      </c>
      <c r="O35" s="37" t="s">
        <v>34</v>
      </c>
      <c r="P35" s="37" t="s">
        <v>34</v>
      </c>
      <c r="Q35" s="61" t="s">
        <v>1028</v>
      </c>
      <c r="R35" s="61" t="s">
        <v>1028</v>
      </c>
      <c r="S35" s="37" t="s">
        <v>34</v>
      </c>
      <c r="T35" s="37" t="s">
        <v>34</v>
      </c>
      <c r="U35" s="61" t="s">
        <v>1028</v>
      </c>
      <c r="V35" s="61" t="s">
        <v>1028</v>
      </c>
      <c r="W35" s="37" t="s">
        <v>34</v>
      </c>
      <c r="X35" s="60">
        <f t="shared" si="2"/>
        <v>-1.9389200000000001E-5</v>
      </c>
      <c r="Y35" s="61">
        <f t="shared" si="5"/>
        <v>1.9389200000000001E-5</v>
      </c>
      <c r="Z35" s="61">
        <f>(((((1-H35)*H35)/H13)+(((1-J35)*J35)/J13))^0.5)*(TINV(0.05,H13+J13-1))</f>
        <v>8.1726937939640277E-4</v>
      </c>
      <c r="AA35" s="97" t="s">
        <v>1028</v>
      </c>
    </row>
    <row r="36" spans="1:27" x14ac:dyDescent="0.25">
      <c r="A36" s="23" t="s">
        <v>239</v>
      </c>
      <c r="B36" s="24" t="s">
        <v>34</v>
      </c>
      <c r="C36" s="37" t="s">
        <v>34</v>
      </c>
      <c r="D36" s="24" t="s">
        <v>34</v>
      </c>
      <c r="E36" s="37" t="s">
        <v>34</v>
      </c>
      <c r="F36" s="24" t="s">
        <v>34</v>
      </c>
      <c r="G36" s="37" t="s">
        <v>34</v>
      </c>
      <c r="H36" s="30">
        <v>1.9389200000000001E-5</v>
      </c>
      <c r="I36" s="28">
        <f t="shared" si="3"/>
        <v>8.184847331106403E-4</v>
      </c>
      <c r="J36" s="30">
        <v>0</v>
      </c>
      <c r="K36" s="28">
        <f t="shared" si="4"/>
        <v>0</v>
      </c>
      <c r="L36" s="37" t="s">
        <v>34</v>
      </c>
      <c r="M36" s="61" t="s">
        <v>1028</v>
      </c>
      <c r="N36" s="61" t="s">
        <v>1028</v>
      </c>
      <c r="O36" s="37" t="s">
        <v>34</v>
      </c>
      <c r="P36" s="37" t="s">
        <v>34</v>
      </c>
      <c r="Q36" s="61" t="s">
        <v>1028</v>
      </c>
      <c r="R36" s="61" t="s">
        <v>1028</v>
      </c>
      <c r="S36" s="37" t="s">
        <v>34</v>
      </c>
      <c r="T36" s="37" t="s">
        <v>34</v>
      </c>
      <c r="U36" s="61" t="s">
        <v>1028</v>
      </c>
      <c r="V36" s="61" t="s">
        <v>1028</v>
      </c>
      <c r="W36" s="37" t="s">
        <v>34</v>
      </c>
      <c r="X36" s="60">
        <f t="shared" si="2"/>
        <v>-1.9389200000000001E-5</v>
      </c>
      <c r="Y36" s="61">
        <f t="shared" si="5"/>
        <v>1.9389200000000001E-5</v>
      </c>
      <c r="Z36" s="61">
        <f>(((((1-H36)*H36)/H13)+(((1-J36)*J36)/J13))^0.5)*(TINV(0.05,H13+J13-1))</f>
        <v>8.1726937939640277E-4</v>
      </c>
      <c r="AA36" s="97" t="s">
        <v>1028</v>
      </c>
    </row>
    <row r="37" spans="1:27" x14ac:dyDescent="0.25">
      <c r="A37" s="23" t="s">
        <v>233</v>
      </c>
      <c r="B37" s="24" t="s">
        <v>34</v>
      </c>
      <c r="C37" s="37" t="s">
        <v>34</v>
      </c>
      <c r="D37" s="24" t="s">
        <v>34</v>
      </c>
      <c r="E37" s="37" t="s">
        <v>34</v>
      </c>
      <c r="F37" s="24" t="s">
        <v>34</v>
      </c>
      <c r="G37" s="37" t="s">
        <v>34</v>
      </c>
      <c r="H37" s="30">
        <v>0</v>
      </c>
      <c r="I37" s="28">
        <f t="shared" si="3"/>
        <v>0</v>
      </c>
      <c r="J37" s="30">
        <v>0</v>
      </c>
      <c r="K37" s="28">
        <f t="shared" si="4"/>
        <v>0</v>
      </c>
      <c r="L37" s="37" t="s">
        <v>34</v>
      </c>
      <c r="M37" s="61" t="s">
        <v>1028</v>
      </c>
      <c r="N37" s="61" t="s">
        <v>1028</v>
      </c>
      <c r="O37" s="37" t="s">
        <v>34</v>
      </c>
      <c r="P37" s="37" t="s">
        <v>34</v>
      </c>
      <c r="Q37" s="61" t="s">
        <v>1028</v>
      </c>
      <c r="R37" s="61" t="s">
        <v>1028</v>
      </c>
      <c r="S37" s="37" t="s">
        <v>34</v>
      </c>
      <c r="T37" s="37" t="s">
        <v>34</v>
      </c>
      <c r="U37" s="61" t="s">
        <v>1028</v>
      </c>
      <c r="V37" s="61" t="s">
        <v>1028</v>
      </c>
      <c r="W37" s="37" t="s">
        <v>34</v>
      </c>
      <c r="X37" s="60">
        <f t="shared" si="2"/>
        <v>0</v>
      </c>
      <c r="Y37" s="61">
        <f t="shared" si="5"/>
        <v>0</v>
      </c>
      <c r="Z37" s="61">
        <f>(((((1-H37)*H37)/H13)+(((1-J37)*J37)/J13))^0.5)*(TINV(0.05,H13+J13-1))</f>
        <v>0</v>
      </c>
      <c r="AA37" s="97" t="s">
        <v>1028</v>
      </c>
    </row>
    <row r="38" spans="1:27" x14ac:dyDescent="0.25">
      <c r="A38" s="23" t="s">
        <v>234</v>
      </c>
      <c r="B38" s="24" t="s">
        <v>34</v>
      </c>
      <c r="C38" s="37" t="s">
        <v>34</v>
      </c>
      <c r="D38" s="24" t="s">
        <v>34</v>
      </c>
      <c r="E38" s="37" t="s">
        <v>34</v>
      </c>
      <c r="F38" s="24" t="s">
        <v>34</v>
      </c>
      <c r="G38" s="37" t="s">
        <v>34</v>
      </c>
      <c r="H38" s="30">
        <v>0</v>
      </c>
      <c r="I38" s="28">
        <f t="shared" si="3"/>
        <v>0</v>
      </c>
      <c r="J38" s="30">
        <v>0</v>
      </c>
      <c r="K38" s="28">
        <f t="shared" si="4"/>
        <v>0</v>
      </c>
      <c r="L38" s="37" t="s">
        <v>34</v>
      </c>
      <c r="M38" s="61" t="s">
        <v>1028</v>
      </c>
      <c r="N38" s="61" t="s">
        <v>1028</v>
      </c>
      <c r="O38" s="37" t="s">
        <v>34</v>
      </c>
      <c r="P38" s="37" t="s">
        <v>34</v>
      </c>
      <c r="Q38" s="61" t="s">
        <v>1028</v>
      </c>
      <c r="R38" s="61" t="s">
        <v>1028</v>
      </c>
      <c r="S38" s="37" t="s">
        <v>34</v>
      </c>
      <c r="T38" s="37" t="s">
        <v>34</v>
      </c>
      <c r="U38" s="61" t="s">
        <v>1028</v>
      </c>
      <c r="V38" s="61" t="s">
        <v>1028</v>
      </c>
      <c r="W38" s="37" t="s">
        <v>34</v>
      </c>
      <c r="X38" s="60">
        <f t="shared" si="2"/>
        <v>0</v>
      </c>
      <c r="Y38" s="61">
        <f t="shared" si="5"/>
        <v>0</v>
      </c>
      <c r="Z38" s="61">
        <f>(((((1-H38)*H38)/H13)+(((1-J38)*J38)/J13))^0.5)*(TINV(0.05,H13+J13-1))</f>
        <v>0</v>
      </c>
      <c r="AA38" s="97" t="s">
        <v>1028</v>
      </c>
    </row>
    <row r="39" spans="1:27" x14ac:dyDescent="0.25">
      <c r="A39" s="23" t="s">
        <v>118</v>
      </c>
      <c r="B39" s="24" t="s">
        <v>34</v>
      </c>
      <c r="C39" s="37" t="s">
        <v>34</v>
      </c>
      <c r="D39" s="24" t="s">
        <v>34</v>
      </c>
      <c r="E39" s="37" t="s">
        <v>34</v>
      </c>
      <c r="F39" s="24" t="s">
        <v>34</v>
      </c>
      <c r="G39" s="37" t="s">
        <v>34</v>
      </c>
      <c r="H39" s="30">
        <v>3.2880107999999998E-2</v>
      </c>
      <c r="I39" s="28">
        <f t="shared" si="3"/>
        <v>3.3146801227941267E-2</v>
      </c>
      <c r="J39" s="30">
        <v>8.5356475700000004E-2</v>
      </c>
      <c r="K39" s="28">
        <f t="shared" si="1"/>
        <v>0.13538644420012969</v>
      </c>
      <c r="L39" s="37" t="s">
        <v>34</v>
      </c>
      <c r="M39" s="61" t="s">
        <v>1028</v>
      </c>
      <c r="N39" s="61" t="s">
        <v>1028</v>
      </c>
      <c r="O39" s="37" t="s">
        <v>34</v>
      </c>
      <c r="P39" s="37" t="s">
        <v>34</v>
      </c>
      <c r="Q39" s="61" t="s">
        <v>1028</v>
      </c>
      <c r="R39" s="61" t="s">
        <v>1028</v>
      </c>
      <c r="S39" s="37" t="s">
        <v>34</v>
      </c>
      <c r="T39" s="37" t="s">
        <v>34</v>
      </c>
      <c r="U39" s="61" t="s">
        <v>1028</v>
      </c>
      <c r="V39" s="61" t="s">
        <v>1028</v>
      </c>
      <c r="W39" s="37" t="s">
        <v>34</v>
      </c>
      <c r="X39" s="60">
        <f t="shared" si="2"/>
        <v>5.2476367700000005E-2</v>
      </c>
      <c r="Y39" s="61">
        <f t="shared" si="5"/>
        <v>5.2476367700000005E-2</v>
      </c>
      <c r="Z39" s="61">
        <f>(((((1-H39)*H39)/H13)+(((1-J39)*J39)/J13))^0.5)*(TINV(0.05,H13+J13-1))</f>
        <v>0.13170701833408979</v>
      </c>
      <c r="AA39" s="97" t="s">
        <v>1028</v>
      </c>
    </row>
    <row r="40" spans="1:27" x14ac:dyDescent="0.25">
      <c r="A40" s="23" t="s">
        <v>245</v>
      </c>
      <c r="B40" s="24" t="s">
        <v>34</v>
      </c>
      <c r="C40" s="37" t="s">
        <v>34</v>
      </c>
      <c r="D40" s="24" t="s">
        <v>34</v>
      </c>
      <c r="E40" s="37" t="s">
        <v>34</v>
      </c>
      <c r="F40" s="24" t="s">
        <v>34</v>
      </c>
      <c r="G40" s="37" t="s">
        <v>34</v>
      </c>
      <c r="H40" s="30">
        <v>0.80706576519999995</v>
      </c>
      <c r="I40" s="28">
        <f t="shared" si="3"/>
        <v>7.3348959824711762E-2</v>
      </c>
      <c r="J40" s="30">
        <v>0.73915166320000003</v>
      </c>
      <c r="K40" s="28">
        <f t="shared" si="1"/>
        <v>0.21276090440010045</v>
      </c>
      <c r="L40" s="37" t="s">
        <v>34</v>
      </c>
      <c r="M40" s="61" t="s">
        <v>1028</v>
      </c>
      <c r="N40" s="61" t="s">
        <v>1028</v>
      </c>
      <c r="O40" s="37" t="s">
        <v>34</v>
      </c>
      <c r="P40" s="37" t="s">
        <v>34</v>
      </c>
      <c r="Q40" s="61" t="s">
        <v>1028</v>
      </c>
      <c r="R40" s="61" t="s">
        <v>1028</v>
      </c>
      <c r="S40" s="37" t="s">
        <v>34</v>
      </c>
      <c r="T40" s="37" t="s">
        <v>34</v>
      </c>
      <c r="U40" s="61" t="s">
        <v>1028</v>
      </c>
      <c r="V40" s="61" t="s">
        <v>1028</v>
      </c>
      <c r="W40" s="37" t="s">
        <v>34</v>
      </c>
      <c r="X40" s="60">
        <f t="shared" si="2"/>
        <v>-6.7914101999999921E-2</v>
      </c>
      <c r="Y40" s="61">
        <f t="shared" si="5"/>
        <v>6.7914101999999921E-2</v>
      </c>
      <c r="Z40" s="61">
        <f>(((((1-H40)*H40)/H13)+(((1-J40)*J40)/J13))^0.5)*(TINV(0.05,H13+J13-1))</f>
        <v>0.21330472038523407</v>
      </c>
      <c r="AA40" s="97" t="s">
        <v>1028</v>
      </c>
    </row>
    <row r="41" spans="1:27" ht="15.75" thickBot="1" x14ac:dyDescent="0.3">
      <c r="A41" s="98" t="s">
        <v>35</v>
      </c>
      <c r="B41" s="106" t="s">
        <v>34</v>
      </c>
      <c r="C41" s="111" t="s">
        <v>34</v>
      </c>
      <c r="D41" s="106" t="s">
        <v>34</v>
      </c>
      <c r="E41" s="111" t="s">
        <v>34</v>
      </c>
      <c r="F41" s="106" t="s">
        <v>34</v>
      </c>
      <c r="G41" s="111" t="s">
        <v>34</v>
      </c>
      <c r="H41" s="99">
        <v>4.1160505200000003E-2</v>
      </c>
      <c r="I41" s="100">
        <f t="shared" si="3"/>
        <v>3.6927350939049662E-2</v>
      </c>
      <c r="J41" s="99">
        <v>1.1027321E-3</v>
      </c>
      <c r="K41" s="100">
        <f t="shared" si="1"/>
        <v>1.6081495502390953E-2</v>
      </c>
      <c r="L41" s="111" t="s">
        <v>34</v>
      </c>
      <c r="M41" s="102" t="s">
        <v>1028</v>
      </c>
      <c r="N41" s="102" t="s">
        <v>1028</v>
      </c>
      <c r="O41" s="111" t="s">
        <v>34</v>
      </c>
      <c r="P41" s="111" t="s">
        <v>34</v>
      </c>
      <c r="Q41" s="102" t="s">
        <v>1028</v>
      </c>
      <c r="R41" s="102" t="s">
        <v>1028</v>
      </c>
      <c r="S41" s="111" t="s">
        <v>34</v>
      </c>
      <c r="T41" s="111" t="s">
        <v>34</v>
      </c>
      <c r="U41" s="102" t="s">
        <v>1028</v>
      </c>
      <c r="V41" s="102" t="s">
        <v>1028</v>
      </c>
      <c r="W41" s="111" t="s">
        <v>34</v>
      </c>
      <c r="X41" s="101">
        <f t="shared" si="2"/>
        <v>-4.0057773099999999E-2</v>
      </c>
      <c r="Y41" s="102">
        <f t="shared" si="5"/>
        <v>4.0057773099999999E-2</v>
      </c>
      <c r="Z41" s="102">
        <f>(((((1-H41)*H41)/H13)+(((1-J41)*J41)/J13))^0.5)*(TINV(0.05,H13+J13-1))</f>
        <v>3.9860699170060257E-2</v>
      </c>
      <c r="AA41" s="104" t="str">
        <f t="shared" ref="AA41" si="6">IF(Y41&gt;Z41,"*"," ")</f>
        <v>*</v>
      </c>
    </row>
    <row r="42" spans="1:27" x14ac:dyDescent="0.25">
      <c r="B42" s="24"/>
      <c r="C42" s="28"/>
      <c r="D42" s="26"/>
      <c r="E42" s="28"/>
      <c r="F42" s="30"/>
      <c r="G42" s="28"/>
      <c r="L42" s="17"/>
      <c r="M42" s="15"/>
      <c r="N42" s="15"/>
      <c r="O42" s="5"/>
      <c r="P42" s="17"/>
      <c r="Q42" s="15"/>
      <c r="R42" s="15"/>
      <c r="S42" s="5"/>
    </row>
    <row r="43" spans="1:27" x14ac:dyDescent="0.25">
      <c r="B43" s="24"/>
      <c r="C43" s="28"/>
      <c r="D43" s="26"/>
      <c r="E43" s="28"/>
      <c r="F43" s="30"/>
      <c r="G43" s="28"/>
      <c r="L43" s="17"/>
      <c r="M43" s="15"/>
      <c r="N43" s="15"/>
      <c r="O43" s="5"/>
      <c r="P43" s="17"/>
      <c r="Q43" s="15"/>
      <c r="R43" s="15"/>
      <c r="S43" s="5"/>
    </row>
  </sheetData>
  <sortState xmlns:xlrd2="http://schemas.microsoft.com/office/spreadsheetml/2017/richdata2" ref="A15:K38">
    <sortCondition descending="1" ref="J15:J38"/>
  </sortState>
  <hyperlinks>
    <hyperlink ref="A5" location="CONTENTS!B1" display="Return to contents" xr:uid="{86161549-A47E-4E11-B35E-99057A99470C}"/>
  </hyperlinks>
  <pageMargins left="0.7" right="0.7" top="0.75" bottom="0.75" header="0.3" footer="0.3"/>
  <pageSetup paperSize="9" orientation="portrait" verticalDpi="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A19"/>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836</v>
      </c>
      <c r="B3" s="27"/>
    </row>
    <row r="4" spans="1:27" ht="18.75" x14ac:dyDescent="0.25">
      <c r="A4" s="20" t="s">
        <v>789</v>
      </c>
    </row>
    <row r="5" spans="1:27" x14ac:dyDescent="0.25">
      <c r="A5" s="58" t="s">
        <v>478</v>
      </c>
    </row>
    <row r="6" spans="1:27" x14ac:dyDescent="0.25">
      <c r="A6" s="21"/>
    </row>
    <row r="7" spans="1:27" x14ac:dyDescent="0.25">
      <c r="A7" s="21" t="s">
        <v>24</v>
      </c>
    </row>
    <row r="8" spans="1:27" ht="15.75" thickBot="1" x14ac:dyDescent="0.3">
      <c r="A8" s="21"/>
    </row>
    <row r="9" spans="1:27" ht="25.5"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2">
        <v>233</v>
      </c>
      <c r="G11" s="27" t="s">
        <v>1028</v>
      </c>
      <c r="H11" s="22">
        <v>140</v>
      </c>
      <c r="I11" s="27" t="s">
        <v>1028</v>
      </c>
      <c r="J11" s="22">
        <v>23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x14ac:dyDescent="0.25">
      <c r="A12" s="21" t="s">
        <v>23</v>
      </c>
      <c r="B12" s="24" t="s">
        <v>34</v>
      </c>
      <c r="C12" s="27" t="s">
        <v>1028</v>
      </c>
      <c r="D12" s="24" t="s">
        <v>34</v>
      </c>
      <c r="E12" s="27" t="s">
        <v>1028</v>
      </c>
      <c r="F12" s="22">
        <v>124</v>
      </c>
      <c r="G12" s="27" t="s">
        <v>1028</v>
      </c>
      <c r="H12" s="22">
        <v>86</v>
      </c>
      <c r="I12" s="27" t="s">
        <v>1028</v>
      </c>
      <c r="J12" s="22">
        <v>20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x14ac:dyDescent="0.25">
      <c r="A13" s="21" t="s">
        <v>8</v>
      </c>
      <c r="B13" s="24" t="s">
        <v>34</v>
      </c>
      <c r="C13" s="27" t="s">
        <v>1028</v>
      </c>
      <c r="D13" s="24" t="s">
        <v>34</v>
      </c>
      <c r="E13" s="27" t="s">
        <v>1028</v>
      </c>
      <c r="F13" s="22">
        <v>27.7</v>
      </c>
      <c r="G13" s="27" t="s">
        <v>1028</v>
      </c>
      <c r="H13" s="22">
        <v>18.399999999999999</v>
      </c>
      <c r="I13" s="27" t="s">
        <v>1028</v>
      </c>
      <c r="J13" s="22">
        <v>3.6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ht="25.5" x14ac:dyDescent="0.25">
      <c r="A14" s="23" t="s">
        <v>264</v>
      </c>
      <c r="B14" s="24" t="s">
        <v>34</v>
      </c>
      <c r="C14" s="39" t="s">
        <v>34</v>
      </c>
      <c r="D14" s="24" t="s">
        <v>34</v>
      </c>
      <c r="E14" s="39" t="s">
        <v>34</v>
      </c>
      <c r="F14" s="30">
        <v>0</v>
      </c>
      <c r="G14" s="28">
        <f>SQRT((F14*(1-F14))/F13)*TINV(0.05,F13)</f>
        <v>0</v>
      </c>
      <c r="H14" s="30">
        <v>1.2107479E-3</v>
      </c>
      <c r="I14" s="28">
        <f t="shared" ref="I14:I19" si="0">SQRT((H14*(1-H14))/H$13)*TINV(0.05,H$13)</f>
        <v>1.703196743376947E-2</v>
      </c>
      <c r="J14" s="30">
        <v>0</v>
      </c>
      <c r="K14" s="28">
        <f t="shared" ref="K14:K19" si="1">SQRT((J14*(1-J14))/J$13)*TINV(0.05,J$13)</f>
        <v>0</v>
      </c>
      <c r="L14" s="39" t="s">
        <v>34</v>
      </c>
      <c r="M14" s="61" t="s">
        <v>1028</v>
      </c>
      <c r="N14" s="61" t="s">
        <v>1028</v>
      </c>
      <c r="O14" s="39" t="s">
        <v>34</v>
      </c>
      <c r="P14" s="39" t="s">
        <v>34</v>
      </c>
      <c r="Q14" s="61" t="s">
        <v>1028</v>
      </c>
      <c r="R14" s="61" t="s">
        <v>1028</v>
      </c>
      <c r="S14" s="39" t="s">
        <v>34</v>
      </c>
      <c r="T14" s="60">
        <f t="shared" ref="T14:T19" si="2">J14-F14</f>
        <v>0</v>
      </c>
      <c r="U14" s="61">
        <f>(((T14)^2)^0.5)</f>
        <v>0</v>
      </c>
      <c r="V14" s="61">
        <f>(((((1-F14)*F14)/F13)+(((1-J14)*J14)/J13))^0.5)*(TINV(0.05,F13+J13-1))</f>
        <v>0</v>
      </c>
      <c r="W14" s="62" t="s">
        <v>1028</v>
      </c>
      <c r="X14" s="60">
        <f t="shared" ref="X14:X19" si="3">J14-H14</f>
        <v>-1.2107479E-3</v>
      </c>
      <c r="Y14" s="61">
        <f>(((X14)^2)^0.5)</f>
        <v>1.2107479E-3</v>
      </c>
      <c r="Z14" s="61">
        <f>(((((1-H14)*H14)/H13)+(((1-J14)*J14)/J13))^0.5)*(TINV(0.05,H13+J13-1))</f>
        <v>1.6859223997742562E-2</v>
      </c>
      <c r="AA14" s="97" t="s">
        <v>1028</v>
      </c>
    </row>
    <row r="15" spans="1:27" ht="25.5" x14ac:dyDescent="0.25">
      <c r="A15" s="23" t="s">
        <v>265</v>
      </c>
      <c r="B15" s="24" t="s">
        <v>34</v>
      </c>
      <c r="C15" s="39" t="s">
        <v>34</v>
      </c>
      <c r="D15" s="24" t="s">
        <v>34</v>
      </c>
      <c r="E15" s="39" t="s">
        <v>34</v>
      </c>
      <c r="F15" s="30">
        <v>6.1506090000000005E-4</v>
      </c>
      <c r="G15" s="28">
        <f>SQRT((F15*(1-F15))/F13)*TINV(0.05,F13)</f>
        <v>9.6655608657456385E-3</v>
      </c>
      <c r="H15" s="30">
        <v>0</v>
      </c>
      <c r="I15" s="28">
        <f t="shared" si="0"/>
        <v>0</v>
      </c>
      <c r="J15" s="30">
        <v>0</v>
      </c>
      <c r="K15" s="28">
        <f t="shared" si="1"/>
        <v>0</v>
      </c>
      <c r="L15" s="39" t="s">
        <v>34</v>
      </c>
      <c r="M15" s="61" t="s">
        <v>1028</v>
      </c>
      <c r="N15" s="61" t="s">
        <v>1028</v>
      </c>
      <c r="O15" s="39" t="s">
        <v>34</v>
      </c>
      <c r="P15" s="39" t="s">
        <v>34</v>
      </c>
      <c r="Q15" s="61" t="s">
        <v>1028</v>
      </c>
      <c r="R15" s="61" t="s">
        <v>1028</v>
      </c>
      <c r="S15" s="39" t="s">
        <v>34</v>
      </c>
      <c r="T15" s="60">
        <f t="shared" si="2"/>
        <v>-6.1506090000000005E-4</v>
      </c>
      <c r="U15" s="61">
        <f t="shared" ref="U15:U19" si="4">(((T15)^2)^0.5)</f>
        <v>6.1506090000000005E-4</v>
      </c>
      <c r="V15" s="61">
        <f>(((((1-F15)*F15)/F13)+(((1-J15)*J15)/J13))^0.5)*(TINV(0.05,F13+J13-1))</f>
        <v>9.6205356983758081E-3</v>
      </c>
      <c r="W15" s="62" t="s">
        <v>1028</v>
      </c>
      <c r="X15" s="60">
        <f t="shared" si="3"/>
        <v>0</v>
      </c>
      <c r="Y15" s="61">
        <f t="shared" ref="Y15:Y19" si="5">(((X15)^2)^0.5)</f>
        <v>0</v>
      </c>
      <c r="Z15" s="61">
        <f>(((((1-H15)*H15)/H13)+(((1-J15)*J15)/J13))^0.5)*(TINV(0.05,H13+J13-1))</f>
        <v>0</v>
      </c>
      <c r="AA15" s="97" t="s">
        <v>1028</v>
      </c>
    </row>
    <row r="16" spans="1:27" ht="25.5" x14ac:dyDescent="0.25">
      <c r="A16" s="23" t="s">
        <v>266</v>
      </c>
      <c r="B16" s="24" t="s">
        <v>34</v>
      </c>
      <c r="C16" s="39" t="s">
        <v>34</v>
      </c>
      <c r="D16" s="24" t="s">
        <v>34</v>
      </c>
      <c r="E16" s="39" t="s">
        <v>34</v>
      </c>
      <c r="F16" s="30">
        <v>5.8639629000000002E-3</v>
      </c>
      <c r="G16" s="28">
        <f>SQRT((F16*(1-F16))/F13)*TINV(0.05,F13)</f>
        <v>2.9765975208782009E-2</v>
      </c>
      <c r="H16" s="30">
        <v>5.7437746000000003E-3</v>
      </c>
      <c r="I16" s="28">
        <f t="shared" si="0"/>
        <v>3.7012539128307431E-2</v>
      </c>
      <c r="J16" s="30">
        <v>0.4470215844</v>
      </c>
      <c r="K16" s="28">
        <f t="shared" si="1"/>
        <v>0.83392726114713023</v>
      </c>
      <c r="L16" s="39" t="s">
        <v>34</v>
      </c>
      <c r="M16" s="61" t="s">
        <v>1028</v>
      </c>
      <c r="N16" s="61" t="s">
        <v>1028</v>
      </c>
      <c r="O16" s="39" t="s">
        <v>34</v>
      </c>
      <c r="P16" s="39" t="s">
        <v>34</v>
      </c>
      <c r="Q16" s="61" t="s">
        <v>1028</v>
      </c>
      <c r="R16" s="61" t="s">
        <v>1028</v>
      </c>
      <c r="S16" s="39" t="s">
        <v>34</v>
      </c>
      <c r="T16" s="60">
        <f t="shared" si="2"/>
        <v>0.44115762149999999</v>
      </c>
      <c r="U16" s="61">
        <f t="shared" si="4"/>
        <v>0.44115762149999999</v>
      </c>
      <c r="V16" s="61">
        <f>(((((1-F16)*F16)/F13)+(((1-J16)*J16)/J13))^0.5)*(TINV(0.05,F13+J13-1))</f>
        <v>0.53597593868157589</v>
      </c>
      <c r="W16" s="62" t="s">
        <v>1028</v>
      </c>
      <c r="X16" s="60">
        <f t="shared" si="3"/>
        <v>0.44127780980000003</v>
      </c>
      <c r="Y16" s="61">
        <f t="shared" si="5"/>
        <v>0.44127780980000003</v>
      </c>
      <c r="Z16" s="61">
        <f>(((((1-H16)*H16)/H13)+(((1-J16)*J16)/J13))^0.5)*(TINV(0.05,H13+J13-1))</f>
        <v>0.54617157278189588</v>
      </c>
      <c r="AA16" s="97" t="s">
        <v>1028</v>
      </c>
    </row>
    <row r="17" spans="1:27" ht="25.5" x14ac:dyDescent="0.25">
      <c r="A17" s="23" t="s">
        <v>267</v>
      </c>
      <c r="B17" s="24" t="s">
        <v>34</v>
      </c>
      <c r="C17" s="39" t="s">
        <v>34</v>
      </c>
      <c r="D17" s="24" t="s">
        <v>34</v>
      </c>
      <c r="E17" s="39" t="s">
        <v>34</v>
      </c>
      <c r="F17" s="30">
        <v>7.8740770999999998E-3</v>
      </c>
      <c r="G17" s="28">
        <f>SQRT((F17*(1-F17))/F13)*TINV(0.05,F13)</f>
        <v>3.4457584535416572E-2</v>
      </c>
      <c r="H17" s="30">
        <v>5.3628514000000002E-3</v>
      </c>
      <c r="I17" s="28">
        <f t="shared" si="0"/>
        <v>3.5771013490436654E-2</v>
      </c>
      <c r="J17" s="30">
        <v>0.118622534</v>
      </c>
      <c r="K17" s="28">
        <f t="shared" si="1"/>
        <v>0.54234345628793301</v>
      </c>
      <c r="L17" s="39" t="s">
        <v>34</v>
      </c>
      <c r="M17" s="61" t="s">
        <v>1028</v>
      </c>
      <c r="N17" s="61" t="s">
        <v>1028</v>
      </c>
      <c r="O17" s="39" t="s">
        <v>34</v>
      </c>
      <c r="P17" s="39" t="s">
        <v>34</v>
      </c>
      <c r="Q17" s="61" t="s">
        <v>1028</v>
      </c>
      <c r="R17" s="61" t="s">
        <v>1028</v>
      </c>
      <c r="S17" s="39" t="s">
        <v>34</v>
      </c>
      <c r="T17" s="60">
        <f t="shared" si="2"/>
        <v>0.1107484569</v>
      </c>
      <c r="U17" s="61">
        <f t="shared" si="4"/>
        <v>0.1107484569</v>
      </c>
      <c r="V17" s="61">
        <f>(((((1-F17)*F17)/F13)+(((1-J17)*J17)/J13))^0.5)*(TINV(0.05,F13+J13-1))</f>
        <v>0.34972407064729516</v>
      </c>
      <c r="W17" s="62" t="s">
        <v>1028</v>
      </c>
      <c r="X17" s="60">
        <f t="shared" si="3"/>
        <v>0.11325968259999999</v>
      </c>
      <c r="Y17" s="61">
        <f t="shared" si="5"/>
        <v>0.11325968259999999</v>
      </c>
      <c r="Z17" s="61">
        <f>(((((1-H17)*H17)/H13)+(((1-J17)*J17)/J13))^0.5)*(TINV(0.05,H13+J13-1))</f>
        <v>0.35616630326478493</v>
      </c>
      <c r="AA17" s="97" t="s">
        <v>1028</v>
      </c>
    </row>
    <row r="18" spans="1:27" x14ac:dyDescent="0.25">
      <c r="A18" s="23" t="s">
        <v>268</v>
      </c>
      <c r="B18" s="24" t="s">
        <v>34</v>
      </c>
      <c r="C18" s="39" t="s">
        <v>34</v>
      </c>
      <c r="D18" s="24" t="s">
        <v>34</v>
      </c>
      <c r="E18" s="39" t="s">
        <v>34</v>
      </c>
      <c r="F18" s="30">
        <v>0.98564689910000003</v>
      </c>
      <c r="G18" s="28">
        <f>SQRT((F18*(1-F18))/F13)*TINV(0.05,F13)</f>
        <v>4.6369792137531216E-2</v>
      </c>
      <c r="H18" s="30">
        <v>0.98768262600000001</v>
      </c>
      <c r="I18" s="28">
        <f t="shared" si="0"/>
        <v>5.4021768438135873E-2</v>
      </c>
      <c r="J18" s="30">
        <v>0.43435588159999999</v>
      </c>
      <c r="K18" s="28">
        <f t="shared" si="1"/>
        <v>0.83138909872065381</v>
      </c>
      <c r="L18" s="39" t="s">
        <v>34</v>
      </c>
      <c r="M18" s="61" t="s">
        <v>1028</v>
      </c>
      <c r="N18" s="61" t="s">
        <v>1028</v>
      </c>
      <c r="O18" s="39" t="s">
        <v>34</v>
      </c>
      <c r="P18" s="39" t="s">
        <v>34</v>
      </c>
      <c r="Q18" s="61" t="s">
        <v>1028</v>
      </c>
      <c r="R18" s="61" t="s">
        <v>1028</v>
      </c>
      <c r="S18" s="39" t="s">
        <v>34</v>
      </c>
      <c r="T18" s="60">
        <f t="shared" si="2"/>
        <v>-0.55129101750000009</v>
      </c>
      <c r="U18" s="61">
        <f t="shared" si="4"/>
        <v>0.55129101750000009</v>
      </c>
      <c r="V18" s="61">
        <f>(((((1-F18)*F18)/F13)+(((1-J18)*J18)/J13))^0.5)*(TINV(0.05,F13+J13-1))</f>
        <v>0.53552022502388175</v>
      </c>
      <c r="W18" s="62" t="str">
        <f t="shared" ref="W18:W19" si="6">IF(U18&gt;V18,"*"," ")</f>
        <v>*</v>
      </c>
      <c r="X18" s="60">
        <f t="shared" si="3"/>
        <v>-0.55332674440000007</v>
      </c>
      <c r="Y18" s="61">
        <f t="shared" si="5"/>
        <v>0.55332674440000007</v>
      </c>
      <c r="Z18" s="61">
        <f>(((((1-H18)*H18)/H13)+(((1-J18)*J18)/J13))^0.5)*(TINV(0.05,H13+J13-1))</f>
        <v>0.54590808245146982</v>
      </c>
      <c r="AA18" s="97" t="str">
        <f t="shared" ref="AA18:AA19" si="7">IF(Y18&gt;Z18,"*"," ")</f>
        <v>*</v>
      </c>
    </row>
    <row r="19" spans="1:27" ht="15.75" thickBot="1" x14ac:dyDescent="0.3">
      <c r="A19" s="98" t="s">
        <v>269</v>
      </c>
      <c r="B19" s="106" t="s">
        <v>34</v>
      </c>
      <c r="C19" s="110" t="s">
        <v>34</v>
      </c>
      <c r="D19" s="106" t="s">
        <v>34</v>
      </c>
      <c r="E19" s="110" t="s">
        <v>34</v>
      </c>
      <c r="F19" s="99">
        <v>1.373804E-2</v>
      </c>
      <c r="G19" s="100">
        <f>SQRT((F19*(1-F19))/F13)*TINV(0.05,F13)</f>
        <v>4.5379544240310439E-2</v>
      </c>
      <c r="H19" s="99">
        <f>1-H18</f>
        <v>1.2317373999999992E-2</v>
      </c>
      <c r="I19" s="100">
        <f t="shared" si="0"/>
        <v>5.4021768438135873E-2</v>
      </c>
      <c r="J19" s="99">
        <f>1-J18</f>
        <v>0.56564411840000006</v>
      </c>
      <c r="K19" s="100">
        <f t="shared" si="1"/>
        <v>0.83138909872065381</v>
      </c>
      <c r="L19" s="110" t="s">
        <v>34</v>
      </c>
      <c r="M19" s="102" t="s">
        <v>1028</v>
      </c>
      <c r="N19" s="102" t="s">
        <v>1028</v>
      </c>
      <c r="O19" s="110" t="s">
        <v>34</v>
      </c>
      <c r="P19" s="110" t="s">
        <v>34</v>
      </c>
      <c r="Q19" s="102" t="s">
        <v>1028</v>
      </c>
      <c r="R19" s="102" t="s">
        <v>1028</v>
      </c>
      <c r="S19" s="110" t="s">
        <v>34</v>
      </c>
      <c r="T19" s="101">
        <f t="shared" si="2"/>
        <v>0.55190607840000006</v>
      </c>
      <c r="U19" s="102">
        <f t="shared" si="4"/>
        <v>0.55190607840000006</v>
      </c>
      <c r="V19" s="102">
        <f>(((((1-F19)*F19)/F13)+(((1-J19)*J19)/J13))^0.5)*(TINV(0.05,F13+J13-1))</f>
        <v>0.53543617855737946</v>
      </c>
      <c r="W19" s="103" t="str">
        <f t="shared" si="6"/>
        <v>*</v>
      </c>
      <c r="X19" s="101">
        <f t="shared" si="3"/>
        <v>0.55332674440000007</v>
      </c>
      <c r="Y19" s="102">
        <f t="shared" si="5"/>
        <v>0.55332674440000007</v>
      </c>
      <c r="Z19" s="102">
        <f>(((((1-H19)*H19)/H13)+(((1-J19)*J19)/J13))^0.5)*(TINV(0.05,H13+J13-1))</f>
        <v>0.54590808245146982</v>
      </c>
      <c r="AA19" s="104" t="str">
        <f t="shared" si="7"/>
        <v>*</v>
      </c>
    </row>
  </sheetData>
  <hyperlinks>
    <hyperlink ref="A5" location="CONTENTS!B1" display="Return to contents" xr:uid="{E352259B-0DBE-4E88-8145-BAF12A2EDEA0}"/>
  </hyperlinks>
  <pageMargins left="0.7" right="0.7" top="0.75" bottom="0.75" header="0.3" footer="0.3"/>
  <pageSetup paperSize="9" orientation="portrait" verticalDpi="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887F-B866-4BA7-B619-7B5973238B33}">
  <dimension ref="A1:AA42"/>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790</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791</v>
      </c>
      <c r="B14" s="24" t="s">
        <v>34</v>
      </c>
      <c r="C14" s="39" t="s">
        <v>34</v>
      </c>
      <c r="D14" s="24" t="s">
        <v>34</v>
      </c>
      <c r="E14" s="39" t="s">
        <v>34</v>
      </c>
      <c r="F14" s="24" t="s">
        <v>34</v>
      </c>
      <c r="G14" s="39" t="s">
        <v>34</v>
      </c>
      <c r="H14" s="24" t="s">
        <v>34</v>
      </c>
      <c r="I14" s="39" t="s">
        <v>34</v>
      </c>
      <c r="J14" s="30">
        <v>0.66354769759999999</v>
      </c>
      <c r="K14" s="28">
        <f t="shared" ref="K14:K40" si="0">SQRT((J14*(1-J14))/J$13)*TINV(0.05,J$13)</f>
        <v>4.0341191658212247E-2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792</v>
      </c>
      <c r="B15" s="24" t="s">
        <v>34</v>
      </c>
      <c r="C15" s="39" t="s">
        <v>34</v>
      </c>
      <c r="D15" s="24" t="s">
        <v>34</v>
      </c>
      <c r="E15" s="39" t="s">
        <v>34</v>
      </c>
      <c r="F15" s="24" t="s">
        <v>34</v>
      </c>
      <c r="G15" s="39" t="s">
        <v>34</v>
      </c>
      <c r="H15" s="24" t="s">
        <v>34</v>
      </c>
      <c r="I15" s="39" t="s">
        <v>34</v>
      </c>
      <c r="J15" s="30">
        <v>0.5390567302</v>
      </c>
      <c r="K15" s="28">
        <f t="shared" ref="K15:K37" si="1">SQRT((J15*(1-J15))/J$13)*TINV(0.05,J$13)</f>
        <v>4.2559044870303049E-2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813</v>
      </c>
      <c r="B16" s="24" t="s">
        <v>34</v>
      </c>
      <c r="C16" s="39" t="s">
        <v>34</v>
      </c>
      <c r="D16" s="24" t="s">
        <v>34</v>
      </c>
      <c r="E16" s="39" t="s">
        <v>34</v>
      </c>
      <c r="F16" s="24" t="s">
        <v>34</v>
      </c>
      <c r="G16" s="39" t="s">
        <v>34</v>
      </c>
      <c r="H16" s="24" t="s">
        <v>34</v>
      </c>
      <c r="I16" s="39" t="s">
        <v>34</v>
      </c>
      <c r="J16" s="30">
        <v>0.49674933319999998</v>
      </c>
      <c r="K16" s="28">
        <f t="shared" si="1"/>
        <v>4.2688581436877628E-2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793</v>
      </c>
      <c r="B17" s="24" t="s">
        <v>34</v>
      </c>
      <c r="C17" s="39" t="s">
        <v>34</v>
      </c>
      <c r="D17" s="24" t="s">
        <v>34</v>
      </c>
      <c r="E17" s="39" t="s">
        <v>34</v>
      </c>
      <c r="F17" s="24" t="s">
        <v>34</v>
      </c>
      <c r="G17" s="39" t="s">
        <v>34</v>
      </c>
      <c r="H17" s="24" t="s">
        <v>34</v>
      </c>
      <c r="I17" s="39" t="s">
        <v>34</v>
      </c>
      <c r="J17" s="30">
        <v>0.40573433460000002</v>
      </c>
      <c r="K17" s="28">
        <f t="shared" si="1"/>
        <v>4.1923940616314194E-2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794</v>
      </c>
      <c r="B18" s="24" t="s">
        <v>34</v>
      </c>
      <c r="C18" s="39" t="s">
        <v>34</v>
      </c>
      <c r="D18" s="24" t="s">
        <v>34</v>
      </c>
      <c r="E18" s="39" t="s">
        <v>34</v>
      </c>
      <c r="F18" s="24" t="s">
        <v>34</v>
      </c>
      <c r="G18" s="39" t="s">
        <v>34</v>
      </c>
      <c r="H18" s="24" t="s">
        <v>34</v>
      </c>
      <c r="I18" s="39" t="s">
        <v>34</v>
      </c>
      <c r="J18" s="30">
        <v>0.36853796090000002</v>
      </c>
      <c r="K18" s="28">
        <f t="shared" si="1"/>
        <v>4.118751930015737E-2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795</v>
      </c>
      <c r="B19" s="24" t="s">
        <v>34</v>
      </c>
      <c r="C19" s="39" t="s">
        <v>34</v>
      </c>
      <c r="D19" s="24" t="s">
        <v>34</v>
      </c>
      <c r="E19" s="39" t="s">
        <v>34</v>
      </c>
      <c r="F19" s="24" t="s">
        <v>34</v>
      </c>
      <c r="G19" s="39" t="s">
        <v>34</v>
      </c>
      <c r="H19" s="24" t="s">
        <v>34</v>
      </c>
      <c r="I19" s="39" t="s">
        <v>34</v>
      </c>
      <c r="J19" s="30">
        <v>0.36112183170000001</v>
      </c>
      <c r="K19" s="28">
        <f t="shared" si="1"/>
        <v>4.1009718996487109E-2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796</v>
      </c>
      <c r="B20" s="24" t="s">
        <v>34</v>
      </c>
      <c r="C20" s="39" t="s">
        <v>34</v>
      </c>
      <c r="D20" s="24" t="s">
        <v>34</v>
      </c>
      <c r="E20" s="39" t="s">
        <v>34</v>
      </c>
      <c r="F20" s="24" t="s">
        <v>34</v>
      </c>
      <c r="G20" s="39" t="s">
        <v>34</v>
      </c>
      <c r="H20" s="24" t="s">
        <v>34</v>
      </c>
      <c r="I20" s="39" t="s">
        <v>34</v>
      </c>
      <c r="J20" s="30">
        <v>0.35238842390000003</v>
      </c>
      <c r="K20" s="28">
        <f t="shared" si="1"/>
        <v>4.0786741979834062E-2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797</v>
      </c>
      <c r="B21" s="24" t="s">
        <v>34</v>
      </c>
      <c r="C21" s="39" t="s">
        <v>34</v>
      </c>
      <c r="D21" s="24" t="s">
        <v>34</v>
      </c>
      <c r="E21" s="39" t="s">
        <v>34</v>
      </c>
      <c r="F21" s="24" t="s">
        <v>34</v>
      </c>
      <c r="G21" s="39" t="s">
        <v>34</v>
      </c>
      <c r="H21" s="24" t="s">
        <v>34</v>
      </c>
      <c r="I21" s="39" t="s">
        <v>34</v>
      </c>
      <c r="J21" s="30">
        <v>0.27776438419999999</v>
      </c>
      <c r="K21" s="28">
        <f t="shared" si="1"/>
        <v>3.8240945982532283E-2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798</v>
      </c>
      <c r="B22" s="24" t="s">
        <v>34</v>
      </c>
      <c r="C22" s="39" t="s">
        <v>34</v>
      </c>
      <c r="D22" s="24" t="s">
        <v>34</v>
      </c>
      <c r="E22" s="39" t="s">
        <v>34</v>
      </c>
      <c r="F22" s="24" t="s">
        <v>34</v>
      </c>
      <c r="G22" s="39" t="s">
        <v>34</v>
      </c>
      <c r="H22" s="24" t="s">
        <v>34</v>
      </c>
      <c r="I22" s="39" t="s">
        <v>34</v>
      </c>
      <c r="J22" s="30">
        <v>0.1939044033</v>
      </c>
      <c r="K22" s="28">
        <f t="shared" si="1"/>
        <v>3.3754991847388872E-2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799</v>
      </c>
      <c r="B23" s="24" t="s">
        <v>34</v>
      </c>
      <c r="C23" s="39" t="s">
        <v>34</v>
      </c>
      <c r="D23" s="24" t="s">
        <v>34</v>
      </c>
      <c r="E23" s="39" t="s">
        <v>34</v>
      </c>
      <c r="F23" s="24" t="s">
        <v>34</v>
      </c>
      <c r="G23" s="39" t="s">
        <v>34</v>
      </c>
      <c r="H23" s="24" t="s">
        <v>34</v>
      </c>
      <c r="I23" s="39" t="s">
        <v>34</v>
      </c>
      <c r="J23" s="30">
        <v>0.16968123390000001</v>
      </c>
      <c r="K23" s="28">
        <f t="shared" si="1"/>
        <v>3.204721034589246E-2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800</v>
      </c>
      <c r="B24" s="24" t="s">
        <v>34</v>
      </c>
      <c r="C24" s="39" t="s">
        <v>34</v>
      </c>
      <c r="D24" s="24" t="s">
        <v>34</v>
      </c>
      <c r="E24" s="39" t="s">
        <v>34</v>
      </c>
      <c r="F24" s="24" t="s">
        <v>34</v>
      </c>
      <c r="G24" s="39" t="s">
        <v>34</v>
      </c>
      <c r="H24" s="24" t="s">
        <v>34</v>
      </c>
      <c r="I24" s="39" t="s">
        <v>34</v>
      </c>
      <c r="J24" s="30">
        <v>0.14903238199999999</v>
      </c>
      <c r="K24" s="28">
        <f t="shared" si="1"/>
        <v>3.0405190992871246E-2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801</v>
      </c>
      <c r="B25" s="24" t="s">
        <v>34</v>
      </c>
      <c r="C25" s="39" t="s">
        <v>34</v>
      </c>
      <c r="D25" s="24" t="s">
        <v>34</v>
      </c>
      <c r="E25" s="39" t="s">
        <v>34</v>
      </c>
      <c r="F25" s="24" t="s">
        <v>34</v>
      </c>
      <c r="G25" s="39" t="s">
        <v>34</v>
      </c>
      <c r="H25" s="24" t="s">
        <v>34</v>
      </c>
      <c r="I25" s="39" t="s">
        <v>34</v>
      </c>
      <c r="J25" s="30">
        <v>0.120187813</v>
      </c>
      <c r="K25" s="28">
        <f t="shared" si="1"/>
        <v>2.7763620559041777E-2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802</v>
      </c>
      <c r="B26" s="24" t="s">
        <v>34</v>
      </c>
      <c r="C26" s="39" t="s">
        <v>34</v>
      </c>
      <c r="D26" s="24" t="s">
        <v>34</v>
      </c>
      <c r="E26" s="39" t="s">
        <v>34</v>
      </c>
      <c r="F26" s="24" t="s">
        <v>34</v>
      </c>
      <c r="G26" s="39" t="s">
        <v>34</v>
      </c>
      <c r="H26" s="24" t="s">
        <v>34</v>
      </c>
      <c r="I26" s="39" t="s">
        <v>34</v>
      </c>
      <c r="J26" s="30">
        <v>9.3160339499999995E-2</v>
      </c>
      <c r="K26" s="28">
        <f t="shared" si="1"/>
        <v>2.4815994340388801E-2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803</v>
      </c>
      <c r="B27" s="24" t="s">
        <v>34</v>
      </c>
      <c r="C27" s="39" t="s">
        <v>34</v>
      </c>
      <c r="D27" s="24" t="s">
        <v>34</v>
      </c>
      <c r="E27" s="39" t="s">
        <v>34</v>
      </c>
      <c r="F27" s="24" t="s">
        <v>34</v>
      </c>
      <c r="G27" s="39" t="s">
        <v>34</v>
      </c>
      <c r="H27" s="24" t="s">
        <v>34</v>
      </c>
      <c r="I27" s="39" t="s">
        <v>34</v>
      </c>
      <c r="J27" s="30">
        <v>1.0437746899999999E-2</v>
      </c>
      <c r="K27" s="28">
        <f t="shared" si="1"/>
        <v>8.6771246943450273E-3</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x14ac:dyDescent="0.25">
      <c r="A28" s="23" t="s">
        <v>804</v>
      </c>
      <c r="B28" s="24" t="s">
        <v>34</v>
      </c>
      <c r="C28" s="39" t="s">
        <v>34</v>
      </c>
      <c r="D28" s="24" t="s">
        <v>34</v>
      </c>
      <c r="E28" s="39" t="s">
        <v>34</v>
      </c>
      <c r="F28" s="24" t="s">
        <v>34</v>
      </c>
      <c r="G28" s="39" t="s">
        <v>34</v>
      </c>
      <c r="H28" s="24" t="s">
        <v>34</v>
      </c>
      <c r="I28" s="39" t="s">
        <v>34</v>
      </c>
      <c r="J28" s="30">
        <v>6.577032E-3</v>
      </c>
      <c r="K28" s="28">
        <f t="shared" si="1"/>
        <v>6.9013328380591547E-3</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805</v>
      </c>
      <c r="B29" s="24" t="s">
        <v>34</v>
      </c>
      <c r="C29" s="39" t="s">
        <v>34</v>
      </c>
      <c r="D29" s="24" t="s">
        <v>34</v>
      </c>
      <c r="E29" s="39" t="s">
        <v>34</v>
      </c>
      <c r="F29" s="24" t="s">
        <v>34</v>
      </c>
      <c r="G29" s="39" t="s">
        <v>34</v>
      </c>
      <c r="H29" s="24" t="s">
        <v>34</v>
      </c>
      <c r="I29" s="39" t="s">
        <v>34</v>
      </c>
      <c r="J29" s="30">
        <v>5.0495998000000004E-3</v>
      </c>
      <c r="K29" s="28">
        <f t="shared" si="1"/>
        <v>6.0517376534902096E-3</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806</v>
      </c>
      <c r="B30" s="24" t="s">
        <v>34</v>
      </c>
      <c r="C30" s="39" t="s">
        <v>34</v>
      </c>
      <c r="D30" s="24" t="s">
        <v>34</v>
      </c>
      <c r="E30" s="39" t="s">
        <v>34</v>
      </c>
      <c r="F30" s="24" t="s">
        <v>34</v>
      </c>
      <c r="G30" s="39" t="s">
        <v>34</v>
      </c>
      <c r="H30" s="24" t="s">
        <v>34</v>
      </c>
      <c r="I30" s="39" t="s">
        <v>34</v>
      </c>
      <c r="J30" s="30">
        <v>3.7000288E-3</v>
      </c>
      <c r="K30" s="28">
        <f t="shared" si="1"/>
        <v>5.1838032358616261E-3</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x14ac:dyDescent="0.25">
      <c r="A31" s="23" t="s">
        <v>807</v>
      </c>
      <c r="B31" s="24" t="s">
        <v>34</v>
      </c>
      <c r="C31" s="39" t="s">
        <v>34</v>
      </c>
      <c r="D31" s="24" t="s">
        <v>34</v>
      </c>
      <c r="E31" s="39" t="s">
        <v>34</v>
      </c>
      <c r="F31" s="24" t="s">
        <v>34</v>
      </c>
      <c r="G31" s="39" t="s">
        <v>34</v>
      </c>
      <c r="H31" s="24" t="s">
        <v>34</v>
      </c>
      <c r="I31" s="39" t="s">
        <v>34</v>
      </c>
      <c r="J31" s="30">
        <v>3.3277912000000002E-3</v>
      </c>
      <c r="K31" s="28">
        <f t="shared" si="1"/>
        <v>4.9170554521190705E-3</v>
      </c>
      <c r="L31" s="37" t="s">
        <v>34</v>
      </c>
      <c r="M31" s="61" t="s">
        <v>1028</v>
      </c>
      <c r="N31" s="61" t="s">
        <v>1028</v>
      </c>
      <c r="O31" s="37" t="s">
        <v>34</v>
      </c>
      <c r="P31" s="37" t="s">
        <v>34</v>
      </c>
      <c r="Q31" s="61" t="s">
        <v>1028</v>
      </c>
      <c r="R31" s="61" t="s">
        <v>1028</v>
      </c>
      <c r="S31" s="37" t="s">
        <v>34</v>
      </c>
      <c r="T31" s="37" t="s">
        <v>34</v>
      </c>
      <c r="U31" s="61" t="s">
        <v>1028</v>
      </c>
      <c r="V31" s="61" t="s">
        <v>1028</v>
      </c>
      <c r="W31" s="37" t="s">
        <v>34</v>
      </c>
      <c r="X31" s="37" t="s">
        <v>34</v>
      </c>
      <c r="Y31" s="61" t="s">
        <v>1028</v>
      </c>
      <c r="Z31" s="61" t="s">
        <v>1028</v>
      </c>
      <c r="AA31" s="108" t="s">
        <v>34</v>
      </c>
    </row>
    <row r="32" spans="1:27" x14ac:dyDescent="0.25">
      <c r="A32" s="23" t="s">
        <v>808</v>
      </c>
      <c r="B32" s="24" t="s">
        <v>34</v>
      </c>
      <c r="C32" s="39" t="s">
        <v>34</v>
      </c>
      <c r="D32" s="24" t="s">
        <v>34</v>
      </c>
      <c r="E32" s="39" t="s">
        <v>34</v>
      </c>
      <c r="F32" s="24" t="s">
        <v>34</v>
      </c>
      <c r="G32" s="39" t="s">
        <v>34</v>
      </c>
      <c r="H32" s="24" t="s">
        <v>34</v>
      </c>
      <c r="I32" s="39" t="s">
        <v>34</v>
      </c>
      <c r="J32" s="30">
        <v>4.465092E-4</v>
      </c>
      <c r="K32" s="28">
        <f t="shared" si="1"/>
        <v>1.8037200099312088E-3</v>
      </c>
      <c r="L32" s="37" t="s">
        <v>34</v>
      </c>
      <c r="M32" s="61" t="s">
        <v>1028</v>
      </c>
      <c r="N32" s="61" t="s">
        <v>1028</v>
      </c>
      <c r="O32" s="37" t="s">
        <v>34</v>
      </c>
      <c r="P32" s="37" t="s">
        <v>34</v>
      </c>
      <c r="Q32" s="61" t="s">
        <v>1028</v>
      </c>
      <c r="R32" s="61" t="s">
        <v>1028</v>
      </c>
      <c r="S32" s="37" t="s">
        <v>34</v>
      </c>
      <c r="T32" s="37" t="s">
        <v>34</v>
      </c>
      <c r="U32" s="61" t="s">
        <v>1028</v>
      </c>
      <c r="V32" s="61" t="s">
        <v>1028</v>
      </c>
      <c r="W32" s="37" t="s">
        <v>34</v>
      </c>
      <c r="X32" s="37" t="s">
        <v>34</v>
      </c>
      <c r="Y32" s="61" t="s">
        <v>1028</v>
      </c>
      <c r="Z32" s="61" t="s">
        <v>1028</v>
      </c>
      <c r="AA32" s="108" t="s">
        <v>34</v>
      </c>
    </row>
    <row r="33" spans="1:27" x14ac:dyDescent="0.25">
      <c r="A33" s="23" t="s">
        <v>809</v>
      </c>
      <c r="B33" s="24" t="s">
        <v>34</v>
      </c>
      <c r="C33" s="39" t="s">
        <v>34</v>
      </c>
      <c r="D33" s="24" t="s">
        <v>34</v>
      </c>
      <c r="E33" s="39" t="s">
        <v>34</v>
      </c>
      <c r="F33" s="24" t="s">
        <v>34</v>
      </c>
      <c r="G33" s="39" t="s">
        <v>34</v>
      </c>
      <c r="H33" s="24" t="s">
        <v>34</v>
      </c>
      <c r="I33" s="39" t="s">
        <v>34</v>
      </c>
      <c r="J33" s="30">
        <v>4.0831720000000001E-4</v>
      </c>
      <c r="K33" s="28">
        <f t="shared" si="1"/>
        <v>1.7248885986093831E-3</v>
      </c>
      <c r="L33" s="37" t="s">
        <v>34</v>
      </c>
      <c r="M33" s="61" t="s">
        <v>1028</v>
      </c>
      <c r="N33" s="61" t="s">
        <v>1028</v>
      </c>
      <c r="O33" s="37" t="s">
        <v>34</v>
      </c>
      <c r="P33" s="37" t="s">
        <v>34</v>
      </c>
      <c r="Q33" s="61" t="s">
        <v>1028</v>
      </c>
      <c r="R33" s="61" t="s">
        <v>1028</v>
      </c>
      <c r="S33" s="37" t="s">
        <v>34</v>
      </c>
      <c r="T33" s="37" t="s">
        <v>34</v>
      </c>
      <c r="U33" s="61" t="s">
        <v>1028</v>
      </c>
      <c r="V33" s="61" t="s">
        <v>1028</v>
      </c>
      <c r="W33" s="37" t="s">
        <v>34</v>
      </c>
      <c r="X33" s="37" t="s">
        <v>34</v>
      </c>
      <c r="Y33" s="61" t="s">
        <v>1028</v>
      </c>
      <c r="Z33" s="61" t="s">
        <v>1028</v>
      </c>
      <c r="AA33" s="108" t="s">
        <v>34</v>
      </c>
    </row>
    <row r="34" spans="1:27" x14ac:dyDescent="0.25">
      <c r="A34" s="23" t="s">
        <v>810</v>
      </c>
      <c r="B34" s="24" t="s">
        <v>34</v>
      </c>
      <c r="C34" s="39" t="s">
        <v>34</v>
      </c>
      <c r="D34" s="24" t="s">
        <v>34</v>
      </c>
      <c r="E34" s="39" t="s">
        <v>34</v>
      </c>
      <c r="F34" s="24" t="s">
        <v>34</v>
      </c>
      <c r="G34" s="39" t="s">
        <v>34</v>
      </c>
      <c r="H34" s="24" t="s">
        <v>34</v>
      </c>
      <c r="I34" s="39" t="s">
        <v>34</v>
      </c>
      <c r="J34" s="30">
        <v>2.158161E-4</v>
      </c>
      <c r="K34" s="28">
        <f t="shared" si="1"/>
        <v>1.2541397945360429E-3</v>
      </c>
      <c r="L34" s="37" t="s">
        <v>34</v>
      </c>
      <c r="M34" s="61" t="s">
        <v>1028</v>
      </c>
      <c r="N34" s="61" t="s">
        <v>1028</v>
      </c>
      <c r="O34" s="37" t="s">
        <v>34</v>
      </c>
      <c r="P34" s="37" t="s">
        <v>34</v>
      </c>
      <c r="Q34" s="61" t="s">
        <v>1028</v>
      </c>
      <c r="R34" s="61" t="s">
        <v>1028</v>
      </c>
      <c r="S34" s="37" t="s">
        <v>34</v>
      </c>
      <c r="T34" s="37" t="s">
        <v>34</v>
      </c>
      <c r="U34" s="61" t="s">
        <v>1028</v>
      </c>
      <c r="V34" s="61" t="s">
        <v>1028</v>
      </c>
      <c r="W34" s="37" t="s">
        <v>34</v>
      </c>
      <c r="X34" s="37" t="s">
        <v>34</v>
      </c>
      <c r="Y34" s="61" t="s">
        <v>1028</v>
      </c>
      <c r="Z34" s="61" t="s">
        <v>1028</v>
      </c>
      <c r="AA34" s="108" t="s">
        <v>34</v>
      </c>
    </row>
    <row r="35" spans="1:27" x14ac:dyDescent="0.25">
      <c r="A35" s="23" t="s">
        <v>811</v>
      </c>
      <c r="B35" s="24" t="s">
        <v>34</v>
      </c>
      <c r="C35" s="39" t="s">
        <v>34</v>
      </c>
      <c r="D35" s="24" t="s">
        <v>34</v>
      </c>
      <c r="E35" s="39" t="s">
        <v>34</v>
      </c>
      <c r="F35" s="24" t="s">
        <v>34</v>
      </c>
      <c r="G35" s="39" t="s">
        <v>34</v>
      </c>
      <c r="H35" s="24" t="s">
        <v>34</v>
      </c>
      <c r="I35" s="39" t="s">
        <v>34</v>
      </c>
      <c r="J35" s="30">
        <v>9.4310300000000004E-5</v>
      </c>
      <c r="K35" s="28">
        <f t="shared" si="1"/>
        <v>8.2910585161912614E-4</v>
      </c>
      <c r="L35" s="37" t="s">
        <v>34</v>
      </c>
      <c r="M35" s="61" t="s">
        <v>1028</v>
      </c>
      <c r="N35" s="61" t="s">
        <v>1028</v>
      </c>
      <c r="O35" s="37" t="s">
        <v>34</v>
      </c>
      <c r="P35" s="37" t="s">
        <v>34</v>
      </c>
      <c r="Q35" s="61" t="s">
        <v>1028</v>
      </c>
      <c r="R35" s="61" t="s">
        <v>1028</v>
      </c>
      <c r="S35" s="37" t="s">
        <v>34</v>
      </c>
      <c r="T35" s="37" t="s">
        <v>34</v>
      </c>
      <c r="U35" s="61" t="s">
        <v>1028</v>
      </c>
      <c r="V35" s="61" t="s">
        <v>1028</v>
      </c>
      <c r="W35" s="37" t="s">
        <v>34</v>
      </c>
      <c r="X35" s="37" t="s">
        <v>34</v>
      </c>
      <c r="Y35" s="61" t="s">
        <v>1028</v>
      </c>
      <c r="Z35" s="61" t="s">
        <v>1028</v>
      </c>
      <c r="AA35" s="108" t="s">
        <v>34</v>
      </c>
    </row>
    <row r="36" spans="1:27" x14ac:dyDescent="0.25">
      <c r="A36" s="23" t="s">
        <v>351</v>
      </c>
      <c r="B36" s="24" t="s">
        <v>34</v>
      </c>
      <c r="C36" s="39" t="s">
        <v>34</v>
      </c>
      <c r="D36" s="24" t="s">
        <v>34</v>
      </c>
      <c r="E36" s="39" t="s">
        <v>34</v>
      </c>
      <c r="F36" s="24" t="s">
        <v>34</v>
      </c>
      <c r="G36" s="39" t="s">
        <v>34</v>
      </c>
      <c r="H36" s="24" t="s">
        <v>34</v>
      </c>
      <c r="I36" s="39" t="s">
        <v>34</v>
      </c>
      <c r="J36" s="30">
        <v>4.3352000000000001E-5</v>
      </c>
      <c r="K36" s="28">
        <f t="shared" si="1"/>
        <v>5.6214202312508427E-4</v>
      </c>
      <c r="L36" s="37" t="s">
        <v>34</v>
      </c>
      <c r="M36" s="61" t="s">
        <v>1028</v>
      </c>
      <c r="N36" s="61" t="s">
        <v>1028</v>
      </c>
      <c r="O36" s="37" t="s">
        <v>34</v>
      </c>
      <c r="P36" s="37" t="s">
        <v>34</v>
      </c>
      <c r="Q36" s="61" t="s">
        <v>1028</v>
      </c>
      <c r="R36" s="61" t="s">
        <v>1028</v>
      </c>
      <c r="S36" s="37" t="s">
        <v>34</v>
      </c>
      <c r="T36" s="37" t="s">
        <v>34</v>
      </c>
      <c r="U36" s="61" t="s">
        <v>1028</v>
      </c>
      <c r="V36" s="61" t="s">
        <v>1028</v>
      </c>
      <c r="W36" s="37" t="s">
        <v>34</v>
      </c>
      <c r="X36" s="37" t="s">
        <v>34</v>
      </c>
      <c r="Y36" s="61" t="s">
        <v>1028</v>
      </c>
      <c r="Z36" s="61" t="s">
        <v>1028</v>
      </c>
      <c r="AA36" s="108" t="s">
        <v>34</v>
      </c>
    </row>
    <row r="37" spans="1:27" x14ac:dyDescent="0.25">
      <c r="A37" s="23" t="s">
        <v>112</v>
      </c>
      <c r="B37" s="24" t="s">
        <v>34</v>
      </c>
      <c r="C37" s="39" t="s">
        <v>34</v>
      </c>
      <c r="D37" s="24" t="s">
        <v>34</v>
      </c>
      <c r="E37" s="39" t="s">
        <v>34</v>
      </c>
      <c r="F37" s="24" t="s">
        <v>34</v>
      </c>
      <c r="G37" s="39" t="s">
        <v>34</v>
      </c>
      <c r="H37" s="24" t="s">
        <v>34</v>
      </c>
      <c r="I37" s="39" t="s">
        <v>34</v>
      </c>
      <c r="J37" s="30">
        <v>9.9215738999999994E-3</v>
      </c>
      <c r="K37" s="28">
        <f t="shared" si="1"/>
        <v>8.4620576885503021E-3</v>
      </c>
      <c r="L37" s="37" t="s">
        <v>34</v>
      </c>
      <c r="M37" s="61" t="s">
        <v>1028</v>
      </c>
      <c r="N37" s="61" t="s">
        <v>1028</v>
      </c>
      <c r="O37" s="37" t="s">
        <v>34</v>
      </c>
      <c r="P37" s="37" t="s">
        <v>34</v>
      </c>
      <c r="Q37" s="61" t="s">
        <v>1028</v>
      </c>
      <c r="R37" s="61" t="s">
        <v>1028</v>
      </c>
      <c r="S37" s="37" t="s">
        <v>34</v>
      </c>
      <c r="T37" s="37" t="s">
        <v>34</v>
      </c>
      <c r="U37" s="61" t="s">
        <v>1028</v>
      </c>
      <c r="V37" s="61" t="s">
        <v>1028</v>
      </c>
      <c r="W37" s="37" t="s">
        <v>34</v>
      </c>
      <c r="X37" s="37" t="s">
        <v>34</v>
      </c>
      <c r="Y37" s="61" t="s">
        <v>1028</v>
      </c>
      <c r="Z37" s="61" t="s">
        <v>1028</v>
      </c>
      <c r="AA37" s="108" t="s">
        <v>34</v>
      </c>
    </row>
    <row r="38" spans="1:27" x14ac:dyDescent="0.25">
      <c r="A38" s="23" t="s">
        <v>675</v>
      </c>
      <c r="B38" s="24" t="s">
        <v>34</v>
      </c>
      <c r="C38" s="39" t="s">
        <v>34</v>
      </c>
      <c r="D38" s="24" t="s">
        <v>34</v>
      </c>
      <c r="E38" s="39" t="s">
        <v>34</v>
      </c>
      <c r="F38" s="24" t="s">
        <v>34</v>
      </c>
      <c r="G38" s="39" t="s">
        <v>34</v>
      </c>
      <c r="H38" s="24" t="s">
        <v>34</v>
      </c>
      <c r="I38" s="39" t="s">
        <v>34</v>
      </c>
      <c r="J38" s="30">
        <v>0.1191445644</v>
      </c>
      <c r="K38" s="28">
        <f t="shared" si="0"/>
        <v>2.7659245783723991E-2</v>
      </c>
      <c r="L38" s="37" t="s">
        <v>34</v>
      </c>
      <c r="M38" s="61" t="s">
        <v>1028</v>
      </c>
      <c r="N38" s="61" t="s">
        <v>1028</v>
      </c>
      <c r="O38" s="37" t="s">
        <v>34</v>
      </c>
      <c r="P38" s="37" t="s">
        <v>34</v>
      </c>
      <c r="Q38" s="61" t="s">
        <v>1028</v>
      </c>
      <c r="R38" s="61" t="s">
        <v>1028</v>
      </c>
      <c r="S38" s="37" t="s">
        <v>34</v>
      </c>
      <c r="T38" s="37" t="s">
        <v>34</v>
      </c>
      <c r="U38" s="61" t="s">
        <v>1028</v>
      </c>
      <c r="V38" s="61" t="s">
        <v>1028</v>
      </c>
      <c r="W38" s="37" t="s">
        <v>34</v>
      </c>
      <c r="X38" s="37" t="s">
        <v>34</v>
      </c>
      <c r="Y38" s="61" t="s">
        <v>1028</v>
      </c>
      <c r="Z38" s="61" t="s">
        <v>1028</v>
      </c>
      <c r="AA38" s="108" t="s">
        <v>34</v>
      </c>
    </row>
    <row r="39" spans="1:27" x14ac:dyDescent="0.25">
      <c r="A39" s="23" t="s">
        <v>41</v>
      </c>
      <c r="B39" s="24" t="s">
        <v>34</v>
      </c>
      <c r="C39" s="39" t="s">
        <v>34</v>
      </c>
      <c r="D39" s="24" t="s">
        <v>34</v>
      </c>
      <c r="E39" s="39" t="s">
        <v>34</v>
      </c>
      <c r="F39" s="24" t="s">
        <v>34</v>
      </c>
      <c r="G39" s="39" t="s">
        <v>34</v>
      </c>
      <c r="H39" s="24" t="s">
        <v>34</v>
      </c>
      <c r="I39" s="39" t="s">
        <v>34</v>
      </c>
      <c r="J39" s="30">
        <v>8.1197100000000005E-3</v>
      </c>
      <c r="K39" s="28">
        <f t="shared" si="0"/>
        <v>7.6621524152239197E-3</v>
      </c>
      <c r="L39" s="37" t="s">
        <v>34</v>
      </c>
      <c r="M39" s="61" t="s">
        <v>1028</v>
      </c>
      <c r="N39" s="61" t="s">
        <v>1028</v>
      </c>
      <c r="O39" s="37" t="s">
        <v>34</v>
      </c>
      <c r="P39" s="37" t="s">
        <v>34</v>
      </c>
      <c r="Q39" s="61" t="s">
        <v>1028</v>
      </c>
      <c r="R39" s="61" t="s">
        <v>1028</v>
      </c>
      <c r="S39" s="37" t="s">
        <v>34</v>
      </c>
      <c r="T39" s="37" t="s">
        <v>34</v>
      </c>
      <c r="U39" s="61" t="s">
        <v>1028</v>
      </c>
      <c r="V39" s="61" t="s">
        <v>1028</v>
      </c>
      <c r="W39" s="37" t="s">
        <v>34</v>
      </c>
      <c r="X39" s="37" t="s">
        <v>34</v>
      </c>
      <c r="Y39" s="61" t="s">
        <v>1028</v>
      </c>
      <c r="Z39" s="61" t="s">
        <v>1028</v>
      </c>
      <c r="AA39" s="108" t="s">
        <v>34</v>
      </c>
    </row>
    <row r="40" spans="1:27" ht="15.75" thickBot="1" x14ac:dyDescent="0.3">
      <c r="A40" s="98" t="s">
        <v>812</v>
      </c>
      <c r="B40" s="106" t="s">
        <v>34</v>
      </c>
      <c r="C40" s="110" t="s">
        <v>34</v>
      </c>
      <c r="D40" s="106" t="s">
        <v>34</v>
      </c>
      <c r="E40" s="110" t="s">
        <v>34</v>
      </c>
      <c r="F40" s="106" t="s">
        <v>34</v>
      </c>
      <c r="G40" s="110" t="s">
        <v>34</v>
      </c>
      <c r="H40" s="106" t="s">
        <v>34</v>
      </c>
      <c r="I40" s="110" t="s">
        <v>34</v>
      </c>
      <c r="J40" s="99">
        <v>6.8022713700000001E-2</v>
      </c>
      <c r="K40" s="100">
        <f t="shared" si="0"/>
        <v>2.1497132742894571E-2</v>
      </c>
      <c r="L40" s="111" t="s">
        <v>34</v>
      </c>
      <c r="M40" s="102" t="s">
        <v>1028</v>
      </c>
      <c r="N40" s="102" t="s">
        <v>1028</v>
      </c>
      <c r="O40" s="111" t="s">
        <v>34</v>
      </c>
      <c r="P40" s="111" t="s">
        <v>34</v>
      </c>
      <c r="Q40" s="102" t="s">
        <v>1028</v>
      </c>
      <c r="R40" s="102" t="s">
        <v>1028</v>
      </c>
      <c r="S40" s="111" t="s">
        <v>34</v>
      </c>
      <c r="T40" s="111" t="s">
        <v>34</v>
      </c>
      <c r="U40" s="102" t="s">
        <v>1028</v>
      </c>
      <c r="V40" s="102" t="s">
        <v>1028</v>
      </c>
      <c r="W40" s="111" t="s">
        <v>34</v>
      </c>
      <c r="X40" s="111" t="s">
        <v>34</v>
      </c>
      <c r="Y40" s="102" t="s">
        <v>1028</v>
      </c>
      <c r="Z40" s="102" t="s">
        <v>1028</v>
      </c>
      <c r="AA40" s="112" t="s">
        <v>34</v>
      </c>
    </row>
    <row r="41" spans="1:27" x14ac:dyDescent="0.25">
      <c r="B41" s="24"/>
      <c r="C41" s="28"/>
      <c r="D41" s="26"/>
      <c r="E41" s="28"/>
      <c r="F41" s="30"/>
      <c r="G41" s="28"/>
      <c r="L41" s="17"/>
      <c r="M41" s="15"/>
      <c r="N41" s="15"/>
      <c r="O41" s="5"/>
      <c r="P41" s="17"/>
      <c r="Q41" s="15"/>
      <c r="R41" s="15"/>
      <c r="S41" s="5"/>
    </row>
    <row r="42" spans="1:27" x14ac:dyDescent="0.25">
      <c r="B42" s="24"/>
      <c r="C42" s="28"/>
      <c r="D42" s="26"/>
      <c r="E42" s="28"/>
      <c r="F42" s="30"/>
      <c r="G42" s="28"/>
      <c r="L42" s="17"/>
      <c r="M42" s="15"/>
      <c r="N42" s="15"/>
      <c r="O42" s="5"/>
      <c r="P42" s="17"/>
      <c r="Q42" s="15"/>
      <c r="R42" s="15"/>
      <c r="S42" s="5"/>
    </row>
  </sheetData>
  <hyperlinks>
    <hyperlink ref="A5" location="CONTENTS!B1" display="Return to contents" xr:uid="{4CAD6F5F-4B5E-4F65-89B2-20AB1124E556}"/>
  </hyperlinks>
  <pageMargins left="0.7" right="0.7" top="0.75" bottom="0.75" header="0.3" footer="0.3"/>
  <pageSetup paperSize="9" orientation="portrait"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0061A-0A4C-4860-BABC-E73B43ED43CD}">
  <dimension ref="A1:AA43"/>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814</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791</v>
      </c>
      <c r="B14" s="24" t="s">
        <v>34</v>
      </c>
      <c r="C14" s="39" t="s">
        <v>34</v>
      </c>
      <c r="D14" s="24" t="s">
        <v>34</v>
      </c>
      <c r="E14" s="39" t="s">
        <v>34</v>
      </c>
      <c r="F14" s="24" t="s">
        <v>34</v>
      </c>
      <c r="G14" s="39" t="s">
        <v>34</v>
      </c>
      <c r="H14" s="24" t="s">
        <v>34</v>
      </c>
      <c r="I14" s="39" t="s">
        <v>34</v>
      </c>
      <c r="J14" s="30">
        <v>0.30918710659999998</v>
      </c>
      <c r="K14" s="28">
        <f t="shared" ref="K14:K41" si="0">SQRT((J14*(1-J14))/J$13)*TINV(0.05,J$13)</f>
        <v>3.9458611801844595E-2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793</v>
      </c>
      <c r="B15" s="24" t="s">
        <v>34</v>
      </c>
      <c r="C15" s="39" t="s">
        <v>34</v>
      </c>
      <c r="D15" s="24" t="s">
        <v>34</v>
      </c>
      <c r="E15" s="39" t="s">
        <v>34</v>
      </c>
      <c r="F15" s="24" t="s">
        <v>34</v>
      </c>
      <c r="G15" s="39" t="s">
        <v>34</v>
      </c>
      <c r="H15" s="24" t="s">
        <v>34</v>
      </c>
      <c r="I15" s="39" t="s">
        <v>34</v>
      </c>
      <c r="J15" s="30">
        <v>0.30065522859999999</v>
      </c>
      <c r="K15" s="28">
        <f t="shared" ref="K15:K38" si="1">SQRT((J15*(1-J15))/J$13)*TINV(0.05,J$13)</f>
        <v>3.9149925855738586E-2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794</v>
      </c>
      <c r="B16" s="24" t="s">
        <v>34</v>
      </c>
      <c r="C16" s="39" t="s">
        <v>34</v>
      </c>
      <c r="D16" s="24" t="s">
        <v>34</v>
      </c>
      <c r="E16" s="39" t="s">
        <v>34</v>
      </c>
      <c r="F16" s="24" t="s">
        <v>34</v>
      </c>
      <c r="G16" s="39" t="s">
        <v>34</v>
      </c>
      <c r="H16" s="24" t="s">
        <v>34</v>
      </c>
      <c r="I16" s="39" t="s">
        <v>34</v>
      </c>
      <c r="J16" s="30">
        <v>0.2013151021</v>
      </c>
      <c r="K16" s="28">
        <f t="shared" si="1"/>
        <v>3.4235510754951556E-2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797</v>
      </c>
      <c r="B17" s="24" t="s">
        <v>34</v>
      </c>
      <c r="C17" s="39" t="s">
        <v>34</v>
      </c>
      <c r="D17" s="24" t="s">
        <v>34</v>
      </c>
      <c r="E17" s="39" t="s">
        <v>34</v>
      </c>
      <c r="F17" s="24" t="s">
        <v>34</v>
      </c>
      <c r="G17" s="39" t="s">
        <v>34</v>
      </c>
      <c r="H17" s="24" t="s">
        <v>34</v>
      </c>
      <c r="I17" s="39" t="s">
        <v>34</v>
      </c>
      <c r="J17" s="30">
        <v>0.1572668955</v>
      </c>
      <c r="K17" s="28">
        <f t="shared" si="1"/>
        <v>3.1082402596265796E-2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813</v>
      </c>
      <c r="B18" s="24" t="s">
        <v>34</v>
      </c>
      <c r="C18" s="39" t="s">
        <v>34</v>
      </c>
      <c r="D18" s="24" t="s">
        <v>34</v>
      </c>
      <c r="E18" s="39" t="s">
        <v>34</v>
      </c>
      <c r="F18" s="24" t="s">
        <v>34</v>
      </c>
      <c r="G18" s="39" t="s">
        <v>34</v>
      </c>
      <c r="H18" s="24" t="s">
        <v>34</v>
      </c>
      <c r="I18" s="39" t="s">
        <v>34</v>
      </c>
      <c r="J18" s="30">
        <v>0.15412444359999999</v>
      </c>
      <c r="K18" s="28">
        <f t="shared" si="1"/>
        <v>3.0827612817296197E-2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792</v>
      </c>
      <c r="B19" s="24" t="s">
        <v>34</v>
      </c>
      <c r="C19" s="39" t="s">
        <v>34</v>
      </c>
      <c r="D19" s="24" t="s">
        <v>34</v>
      </c>
      <c r="E19" s="39" t="s">
        <v>34</v>
      </c>
      <c r="F19" s="24" t="s">
        <v>34</v>
      </c>
      <c r="G19" s="39" t="s">
        <v>34</v>
      </c>
      <c r="H19" s="24" t="s">
        <v>34</v>
      </c>
      <c r="I19" s="39" t="s">
        <v>34</v>
      </c>
      <c r="J19" s="30">
        <v>9.1930321600000003E-2</v>
      </c>
      <c r="K19" s="28">
        <f t="shared" si="1"/>
        <v>2.4668337077317457E-2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798</v>
      </c>
      <c r="B20" s="24" t="s">
        <v>34</v>
      </c>
      <c r="C20" s="39" t="s">
        <v>34</v>
      </c>
      <c r="D20" s="24" t="s">
        <v>34</v>
      </c>
      <c r="E20" s="39" t="s">
        <v>34</v>
      </c>
      <c r="F20" s="24" t="s">
        <v>34</v>
      </c>
      <c r="G20" s="39" t="s">
        <v>34</v>
      </c>
      <c r="H20" s="24" t="s">
        <v>34</v>
      </c>
      <c r="I20" s="39" t="s">
        <v>34</v>
      </c>
      <c r="J20" s="30">
        <v>8.6805457799999999E-2</v>
      </c>
      <c r="K20" s="28">
        <f t="shared" si="1"/>
        <v>2.4038428187920746E-2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796</v>
      </c>
      <c r="B21" s="24" t="s">
        <v>34</v>
      </c>
      <c r="C21" s="39" t="s">
        <v>34</v>
      </c>
      <c r="D21" s="24" t="s">
        <v>34</v>
      </c>
      <c r="E21" s="39" t="s">
        <v>34</v>
      </c>
      <c r="F21" s="24" t="s">
        <v>34</v>
      </c>
      <c r="G21" s="39" t="s">
        <v>34</v>
      </c>
      <c r="H21" s="24" t="s">
        <v>34</v>
      </c>
      <c r="I21" s="39" t="s">
        <v>34</v>
      </c>
      <c r="J21" s="30">
        <v>5.9499868499999997E-2</v>
      </c>
      <c r="K21" s="28">
        <f t="shared" si="1"/>
        <v>2.0197068134636151E-2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795</v>
      </c>
      <c r="B22" s="24" t="s">
        <v>34</v>
      </c>
      <c r="C22" s="39" t="s">
        <v>34</v>
      </c>
      <c r="D22" s="24" t="s">
        <v>34</v>
      </c>
      <c r="E22" s="39" t="s">
        <v>34</v>
      </c>
      <c r="F22" s="24" t="s">
        <v>34</v>
      </c>
      <c r="G22" s="39" t="s">
        <v>34</v>
      </c>
      <c r="H22" s="24" t="s">
        <v>34</v>
      </c>
      <c r="I22" s="39" t="s">
        <v>34</v>
      </c>
      <c r="J22" s="30">
        <v>5.3652144399999997E-2</v>
      </c>
      <c r="K22" s="28">
        <f t="shared" si="1"/>
        <v>1.9238439454118388E-2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799</v>
      </c>
      <c r="B23" s="24" t="s">
        <v>34</v>
      </c>
      <c r="C23" s="39" t="s">
        <v>34</v>
      </c>
      <c r="D23" s="24" t="s">
        <v>34</v>
      </c>
      <c r="E23" s="39" t="s">
        <v>34</v>
      </c>
      <c r="F23" s="24" t="s">
        <v>34</v>
      </c>
      <c r="G23" s="39" t="s">
        <v>34</v>
      </c>
      <c r="H23" s="24" t="s">
        <v>34</v>
      </c>
      <c r="I23" s="39" t="s">
        <v>34</v>
      </c>
      <c r="J23" s="30">
        <v>3.9651505099999998E-2</v>
      </c>
      <c r="K23" s="28">
        <f t="shared" si="1"/>
        <v>1.6660773713861356E-2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803</v>
      </c>
      <c r="B24" s="24" t="s">
        <v>34</v>
      </c>
      <c r="C24" s="39" t="s">
        <v>34</v>
      </c>
      <c r="D24" s="24" t="s">
        <v>34</v>
      </c>
      <c r="E24" s="39" t="s">
        <v>34</v>
      </c>
      <c r="F24" s="24" t="s">
        <v>34</v>
      </c>
      <c r="G24" s="39" t="s">
        <v>34</v>
      </c>
      <c r="H24" s="24" t="s">
        <v>34</v>
      </c>
      <c r="I24" s="39" t="s">
        <v>34</v>
      </c>
      <c r="J24" s="30">
        <v>3.52805047E-2</v>
      </c>
      <c r="K24" s="28">
        <f t="shared" si="1"/>
        <v>1.5751387633825276E-2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811</v>
      </c>
      <c r="B25" s="24" t="s">
        <v>34</v>
      </c>
      <c r="C25" s="39" t="s">
        <v>34</v>
      </c>
      <c r="D25" s="24" t="s">
        <v>34</v>
      </c>
      <c r="E25" s="39" t="s">
        <v>34</v>
      </c>
      <c r="F25" s="24" t="s">
        <v>34</v>
      </c>
      <c r="G25" s="39" t="s">
        <v>34</v>
      </c>
      <c r="H25" s="24" t="s">
        <v>34</v>
      </c>
      <c r="I25" s="39" t="s">
        <v>34</v>
      </c>
      <c r="J25" s="30">
        <v>3.0370020500000001E-2</v>
      </c>
      <c r="K25" s="28">
        <f t="shared" si="1"/>
        <v>1.4651309991606012E-2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804</v>
      </c>
      <c r="B26" s="24" t="s">
        <v>34</v>
      </c>
      <c r="C26" s="39" t="s">
        <v>34</v>
      </c>
      <c r="D26" s="24" t="s">
        <v>34</v>
      </c>
      <c r="E26" s="39" t="s">
        <v>34</v>
      </c>
      <c r="F26" s="24" t="s">
        <v>34</v>
      </c>
      <c r="G26" s="39" t="s">
        <v>34</v>
      </c>
      <c r="H26" s="24" t="s">
        <v>34</v>
      </c>
      <c r="I26" s="39" t="s">
        <v>34</v>
      </c>
      <c r="J26" s="30">
        <v>2.4226491900000001E-2</v>
      </c>
      <c r="K26" s="28">
        <f t="shared" si="1"/>
        <v>1.3127156845669632E-2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809</v>
      </c>
      <c r="B27" s="24" t="s">
        <v>34</v>
      </c>
      <c r="C27" s="39" t="s">
        <v>34</v>
      </c>
      <c r="D27" s="24" t="s">
        <v>34</v>
      </c>
      <c r="E27" s="39" t="s">
        <v>34</v>
      </c>
      <c r="F27" s="24" t="s">
        <v>34</v>
      </c>
      <c r="G27" s="39" t="s">
        <v>34</v>
      </c>
      <c r="H27" s="24" t="s">
        <v>34</v>
      </c>
      <c r="I27" s="39" t="s">
        <v>34</v>
      </c>
      <c r="J27" s="30">
        <v>2.3578240100000002E-2</v>
      </c>
      <c r="K27" s="28">
        <f t="shared" si="1"/>
        <v>1.2954638989012475E-2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x14ac:dyDescent="0.25">
      <c r="A28" s="23" t="s">
        <v>805</v>
      </c>
      <c r="B28" s="24" t="s">
        <v>34</v>
      </c>
      <c r="C28" s="39" t="s">
        <v>34</v>
      </c>
      <c r="D28" s="24" t="s">
        <v>34</v>
      </c>
      <c r="E28" s="39" t="s">
        <v>34</v>
      </c>
      <c r="F28" s="24" t="s">
        <v>34</v>
      </c>
      <c r="G28" s="39" t="s">
        <v>34</v>
      </c>
      <c r="H28" s="24" t="s">
        <v>34</v>
      </c>
      <c r="I28" s="39" t="s">
        <v>34</v>
      </c>
      <c r="J28" s="30">
        <v>2.1720848800000001E-2</v>
      </c>
      <c r="K28" s="28">
        <f t="shared" si="1"/>
        <v>1.2445739098488577E-2</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801</v>
      </c>
      <c r="B29" s="24" t="s">
        <v>34</v>
      </c>
      <c r="C29" s="39" t="s">
        <v>34</v>
      </c>
      <c r="D29" s="24" t="s">
        <v>34</v>
      </c>
      <c r="E29" s="39" t="s">
        <v>34</v>
      </c>
      <c r="F29" s="24" t="s">
        <v>34</v>
      </c>
      <c r="G29" s="39" t="s">
        <v>34</v>
      </c>
      <c r="H29" s="24" t="s">
        <v>34</v>
      </c>
      <c r="I29" s="39" t="s">
        <v>34</v>
      </c>
      <c r="J29" s="30">
        <v>2.0366044400000002E-2</v>
      </c>
      <c r="K29" s="28">
        <f t="shared" si="1"/>
        <v>1.2059690312047447E-2</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815</v>
      </c>
      <c r="B30" s="24" t="s">
        <v>34</v>
      </c>
      <c r="C30" s="39" t="s">
        <v>34</v>
      </c>
      <c r="D30" s="24" t="s">
        <v>34</v>
      </c>
      <c r="E30" s="39" t="s">
        <v>34</v>
      </c>
      <c r="F30" s="24" t="s">
        <v>34</v>
      </c>
      <c r="G30" s="39" t="s">
        <v>34</v>
      </c>
      <c r="H30" s="24" t="s">
        <v>34</v>
      </c>
      <c r="I30" s="39" t="s">
        <v>34</v>
      </c>
      <c r="J30" s="30">
        <v>1.7604373600000001E-2</v>
      </c>
      <c r="K30" s="28">
        <f t="shared" si="1"/>
        <v>1.1228051495227523E-2</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x14ac:dyDescent="0.25">
      <c r="A31" s="23" t="s">
        <v>800</v>
      </c>
      <c r="B31" s="24" t="s">
        <v>34</v>
      </c>
      <c r="C31" s="39" t="s">
        <v>34</v>
      </c>
      <c r="D31" s="24" t="s">
        <v>34</v>
      </c>
      <c r="E31" s="39" t="s">
        <v>34</v>
      </c>
      <c r="F31" s="24" t="s">
        <v>34</v>
      </c>
      <c r="G31" s="39" t="s">
        <v>34</v>
      </c>
      <c r="H31" s="24" t="s">
        <v>34</v>
      </c>
      <c r="I31" s="39" t="s">
        <v>34</v>
      </c>
      <c r="J31" s="30">
        <v>1.6801275899999999E-2</v>
      </c>
      <c r="K31" s="28">
        <f t="shared" si="1"/>
        <v>1.0973437192273533E-2</v>
      </c>
      <c r="L31" s="37" t="s">
        <v>34</v>
      </c>
      <c r="M31" s="61" t="s">
        <v>1028</v>
      </c>
      <c r="N31" s="61" t="s">
        <v>1028</v>
      </c>
      <c r="O31" s="37" t="s">
        <v>34</v>
      </c>
      <c r="P31" s="37" t="s">
        <v>34</v>
      </c>
      <c r="Q31" s="61" t="s">
        <v>1028</v>
      </c>
      <c r="R31" s="61" t="s">
        <v>1028</v>
      </c>
      <c r="S31" s="37" t="s">
        <v>34</v>
      </c>
      <c r="T31" s="37" t="s">
        <v>34</v>
      </c>
      <c r="U31" s="61" t="s">
        <v>1028</v>
      </c>
      <c r="V31" s="61" t="s">
        <v>1028</v>
      </c>
      <c r="W31" s="37" t="s">
        <v>34</v>
      </c>
      <c r="X31" s="37" t="s">
        <v>34</v>
      </c>
      <c r="Y31" s="61" t="s">
        <v>1028</v>
      </c>
      <c r="Z31" s="61" t="s">
        <v>1028</v>
      </c>
      <c r="AA31" s="108" t="s">
        <v>34</v>
      </c>
    </row>
    <row r="32" spans="1:27" x14ac:dyDescent="0.25">
      <c r="A32" s="23" t="s">
        <v>802</v>
      </c>
      <c r="B32" s="24" t="s">
        <v>34</v>
      </c>
      <c r="C32" s="39" t="s">
        <v>34</v>
      </c>
      <c r="D32" s="24" t="s">
        <v>34</v>
      </c>
      <c r="E32" s="39" t="s">
        <v>34</v>
      </c>
      <c r="F32" s="24" t="s">
        <v>34</v>
      </c>
      <c r="G32" s="39" t="s">
        <v>34</v>
      </c>
      <c r="H32" s="24" t="s">
        <v>34</v>
      </c>
      <c r="I32" s="39" t="s">
        <v>34</v>
      </c>
      <c r="J32" s="30">
        <v>1.58324837E-2</v>
      </c>
      <c r="K32" s="28">
        <f t="shared" si="1"/>
        <v>1.0657612737188423E-2</v>
      </c>
      <c r="L32" s="37" t="s">
        <v>34</v>
      </c>
      <c r="M32" s="61" t="s">
        <v>1028</v>
      </c>
      <c r="N32" s="61" t="s">
        <v>1028</v>
      </c>
      <c r="O32" s="37" t="s">
        <v>34</v>
      </c>
      <c r="P32" s="37" t="s">
        <v>34</v>
      </c>
      <c r="Q32" s="61" t="s">
        <v>1028</v>
      </c>
      <c r="R32" s="61" t="s">
        <v>1028</v>
      </c>
      <c r="S32" s="37" t="s">
        <v>34</v>
      </c>
      <c r="T32" s="37" t="s">
        <v>34</v>
      </c>
      <c r="U32" s="61" t="s">
        <v>1028</v>
      </c>
      <c r="V32" s="61" t="s">
        <v>1028</v>
      </c>
      <c r="W32" s="37" t="s">
        <v>34</v>
      </c>
      <c r="X32" s="37" t="s">
        <v>34</v>
      </c>
      <c r="Y32" s="61" t="s">
        <v>1028</v>
      </c>
      <c r="Z32" s="61" t="s">
        <v>1028</v>
      </c>
      <c r="AA32" s="108" t="s">
        <v>34</v>
      </c>
    </row>
    <row r="33" spans="1:27" x14ac:dyDescent="0.25">
      <c r="A33" s="23" t="s">
        <v>351</v>
      </c>
      <c r="B33" s="24" t="s">
        <v>34</v>
      </c>
      <c r="C33" s="39" t="s">
        <v>34</v>
      </c>
      <c r="D33" s="24" t="s">
        <v>34</v>
      </c>
      <c r="E33" s="39" t="s">
        <v>34</v>
      </c>
      <c r="F33" s="24" t="s">
        <v>34</v>
      </c>
      <c r="G33" s="39" t="s">
        <v>34</v>
      </c>
      <c r="H33" s="24" t="s">
        <v>34</v>
      </c>
      <c r="I33" s="39" t="s">
        <v>34</v>
      </c>
      <c r="J33" s="30">
        <v>1.10229174E-2</v>
      </c>
      <c r="K33" s="28">
        <f t="shared" si="1"/>
        <v>8.9144034949319058E-3</v>
      </c>
      <c r="L33" s="37" t="s">
        <v>34</v>
      </c>
      <c r="M33" s="61" t="s">
        <v>1028</v>
      </c>
      <c r="N33" s="61" t="s">
        <v>1028</v>
      </c>
      <c r="O33" s="37" t="s">
        <v>34</v>
      </c>
      <c r="P33" s="37" t="s">
        <v>34</v>
      </c>
      <c r="Q33" s="61" t="s">
        <v>1028</v>
      </c>
      <c r="R33" s="61" t="s">
        <v>1028</v>
      </c>
      <c r="S33" s="37" t="s">
        <v>34</v>
      </c>
      <c r="T33" s="37" t="s">
        <v>34</v>
      </c>
      <c r="U33" s="61" t="s">
        <v>1028</v>
      </c>
      <c r="V33" s="61" t="s">
        <v>1028</v>
      </c>
      <c r="W33" s="37" t="s">
        <v>34</v>
      </c>
      <c r="X33" s="37" t="s">
        <v>34</v>
      </c>
      <c r="Y33" s="61" t="s">
        <v>1028</v>
      </c>
      <c r="Z33" s="61" t="s">
        <v>1028</v>
      </c>
      <c r="AA33" s="108" t="s">
        <v>34</v>
      </c>
    </row>
    <row r="34" spans="1:27" x14ac:dyDescent="0.25">
      <c r="A34" s="23" t="s">
        <v>807</v>
      </c>
      <c r="B34" s="24" t="s">
        <v>34</v>
      </c>
      <c r="C34" s="39" t="s">
        <v>34</v>
      </c>
      <c r="D34" s="24" t="s">
        <v>34</v>
      </c>
      <c r="E34" s="39" t="s">
        <v>34</v>
      </c>
      <c r="F34" s="24" t="s">
        <v>34</v>
      </c>
      <c r="G34" s="39" t="s">
        <v>34</v>
      </c>
      <c r="H34" s="24" t="s">
        <v>34</v>
      </c>
      <c r="I34" s="39" t="s">
        <v>34</v>
      </c>
      <c r="J34" s="30">
        <v>1.05410583E-2</v>
      </c>
      <c r="K34" s="28">
        <f t="shared" si="1"/>
        <v>8.7195062588755635E-3</v>
      </c>
      <c r="L34" s="37" t="s">
        <v>34</v>
      </c>
      <c r="M34" s="61" t="s">
        <v>1028</v>
      </c>
      <c r="N34" s="61" t="s">
        <v>1028</v>
      </c>
      <c r="O34" s="37" t="s">
        <v>34</v>
      </c>
      <c r="P34" s="37" t="s">
        <v>34</v>
      </c>
      <c r="Q34" s="61" t="s">
        <v>1028</v>
      </c>
      <c r="R34" s="61" t="s">
        <v>1028</v>
      </c>
      <c r="S34" s="37" t="s">
        <v>34</v>
      </c>
      <c r="T34" s="37" t="s">
        <v>34</v>
      </c>
      <c r="U34" s="61" t="s">
        <v>1028</v>
      </c>
      <c r="V34" s="61" t="s">
        <v>1028</v>
      </c>
      <c r="W34" s="37" t="s">
        <v>34</v>
      </c>
      <c r="X34" s="37" t="s">
        <v>34</v>
      </c>
      <c r="Y34" s="61" t="s">
        <v>1028</v>
      </c>
      <c r="Z34" s="61" t="s">
        <v>1028</v>
      </c>
      <c r="AA34" s="108" t="s">
        <v>34</v>
      </c>
    </row>
    <row r="35" spans="1:27" x14ac:dyDescent="0.25">
      <c r="A35" s="23" t="s">
        <v>810</v>
      </c>
      <c r="B35" s="24" t="s">
        <v>34</v>
      </c>
      <c r="C35" s="39" t="s">
        <v>34</v>
      </c>
      <c r="D35" s="24" t="s">
        <v>34</v>
      </c>
      <c r="E35" s="39" t="s">
        <v>34</v>
      </c>
      <c r="F35" s="24" t="s">
        <v>34</v>
      </c>
      <c r="G35" s="39" t="s">
        <v>34</v>
      </c>
      <c r="H35" s="24" t="s">
        <v>34</v>
      </c>
      <c r="I35" s="39" t="s">
        <v>34</v>
      </c>
      <c r="J35" s="30">
        <v>8.8945655999999994E-3</v>
      </c>
      <c r="K35" s="28">
        <f t="shared" si="1"/>
        <v>8.0162858894642745E-3</v>
      </c>
      <c r="L35" s="37" t="s">
        <v>34</v>
      </c>
      <c r="M35" s="61" t="s">
        <v>1028</v>
      </c>
      <c r="N35" s="61" t="s">
        <v>1028</v>
      </c>
      <c r="O35" s="37" t="s">
        <v>34</v>
      </c>
      <c r="P35" s="37" t="s">
        <v>34</v>
      </c>
      <c r="Q35" s="61" t="s">
        <v>1028</v>
      </c>
      <c r="R35" s="61" t="s">
        <v>1028</v>
      </c>
      <c r="S35" s="37" t="s">
        <v>34</v>
      </c>
      <c r="T35" s="37" t="s">
        <v>34</v>
      </c>
      <c r="U35" s="61" t="s">
        <v>1028</v>
      </c>
      <c r="V35" s="61" t="s">
        <v>1028</v>
      </c>
      <c r="W35" s="37" t="s">
        <v>34</v>
      </c>
      <c r="X35" s="37" t="s">
        <v>34</v>
      </c>
      <c r="Y35" s="61" t="s">
        <v>1028</v>
      </c>
      <c r="Z35" s="61" t="s">
        <v>1028</v>
      </c>
      <c r="AA35" s="108" t="s">
        <v>34</v>
      </c>
    </row>
    <row r="36" spans="1:27" x14ac:dyDescent="0.25">
      <c r="A36" s="23" t="s">
        <v>808</v>
      </c>
      <c r="B36" s="24" t="s">
        <v>34</v>
      </c>
      <c r="C36" s="39" t="s">
        <v>34</v>
      </c>
      <c r="D36" s="24" t="s">
        <v>34</v>
      </c>
      <c r="E36" s="39" t="s">
        <v>34</v>
      </c>
      <c r="F36" s="24" t="s">
        <v>34</v>
      </c>
      <c r="G36" s="39" t="s">
        <v>34</v>
      </c>
      <c r="H36" s="24" t="s">
        <v>34</v>
      </c>
      <c r="I36" s="39" t="s">
        <v>34</v>
      </c>
      <c r="J36" s="30">
        <v>7.8258396000000004E-3</v>
      </c>
      <c r="K36" s="28">
        <f t="shared" si="1"/>
        <v>7.5233336842518437E-3</v>
      </c>
      <c r="L36" s="37" t="s">
        <v>34</v>
      </c>
      <c r="M36" s="61" t="s">
        <v>1028</v>
      </c>
      <c r="N36" s="61" t="s">
        <v>1028</v>
      </c>
      <c r="O36" s="37" t="s">
        <v>34</v>
      </c>
      <c r="P36" s="37" t="s">
        <v>34</v>
      </c>
      <c r="Q36" s="61" t="s">
        <v>1028</v>
      </c>
      <c r="R36" s="61" t="s">
        <v>1028</v>
      </c>
      <c r="S36" s="37" t="s">
        <v>34</v>
      </c>
      <c r="T36" s="37" t="s">
        <v>34</v>
      </c>
      <c r="U36" s="61" t="s">
        <v>1028</v>
      </c>
      <c r="V36" s="61" t="s">
        <v>1028</v>
      </c>
      <c r="W36" s="37" t="s">
        <v>34</v>
      </c>
      <c r="X36" s="37" t="s">
        <v>34</v>
      </c>
      <c r="Y36" s="61" t="s">
        <v>1028</v>
      </c>
      <c r="Z36" s="61" t="s">
        <v>1028</v>
      </c>
      <c r="AA36" s="108" t="s">
        <v>34</v>
      </c>
    </row>
    <row r="37" spans="1:27" x14ac:dyDescent="0.25">
      <c r="A37" s="23" t="s">
        <v>806</v>
      </c>
      <c r="B37" s="24" t="s">
        <v>34</v>
      </c>
      <c r="C37" s="39" t="s">
        <v>34</v>
      </c>
      <c r="D37" s="24" t="s">
        <v>34</v>
      </c>
      <c r="E37" s="39" t="s">
        <v>34</v>
      </c>
      <c r="F37" s="24" t="s">
        <v>34</v>
      </c>
      <c r="G37" s="39" t="s">
        <v>34</v>
      </c>
      <c r="H37" s="24" t="s">
        <v>34</v>
      </c>
      <c r="I37" s="39" t="s">
        <v>34</v>
      </c>
      <c r="J37" s="30">
        <v>4.2114492E-3</v>
      </c>
      <c r="K37" s="28">
        <f t="shared" si="1"/>
        <v>5.5290465307452916E-3</v>
      </c>
      <c r="L37" s="37" t="s">
        <v>34</v>
      </c>
      <c r="M37" s="61" t="s">
        <v>1028</v>
      </c>
      <c r="N37" s="61" t="s">
        <v>1028</v>
      </c>
      <c r="O37" s="37" t="s">
        <v>34</v>
      </c>
      <c r="P37" s="37" t="s">
        <v>34</v>
      </c>
      <c r="Q37" s="61" t="s">
        <v>1028</v>
      </c>
      <c r="R37" s="61" t="s">
        <v>1028</v>
      </c>
      <c r="S37" s="37" t="s">
        <v>34</v>
      </c>
      <c r="T37" s="37" t="s">
        <v>34</v>
      </c>
      <c r="U37" s="61" t="s">
        <v>1028</v>
      </c>
      <c r="V37" s="61" t="s">
        <v>1028</v>
      </c>
      <c r="W37" s="37" t="s">
        <v>34</v>
      </c>
      <c r="X37" s="37" t="s">
        <v>34</v>
      </c>
      <c r="Y37" s="61" t="s">
        <v>1028</v>
      </c>
      <c r="Z37" s="61" t="s">
        <v>1028</v>
      </c>
      <c r="AA37" s="108" t="s">
        <v>34</v>
      </c>
    </row>
    <row r="38" spans="1:27" x14ac:dyDescent="0.25">
      <c r="A38" s="23" t="s">
        <v>112</v>
      </c>
      <c r="B38" s="24" t="s">
        <v>34</v>
      </c>
      <c r="C38" s="39" t="s">
        <v>34</v>
      </c>
      <c r="D38" s="24" t="s">
        <v>34</v>
      </c>
      <c r="E38" s="39" t="s">
        <v>34</v>
      </c>
      <c r="F38" s="24" t="s">
        <v>34</v>
      </c>
      <c r="G38" s="39" t="s">
        <v>34</v>
      </c>
      <c r="H38" s="24" t="s">
        <v>34</v>
      </c>
      <c r="I38" s="39" t="s">
        <v>34</v>
      </c>
      <c r="J38" s="30">
        <v>3.2771593799999998E-2</v>
      </c>
      <c r="K38" s="28">
        <f t="shared" si="1"/>
        <v>1.5200721433302951E-2</v>
      </c>
      <c r="L38" s="37" t="s">
        <v>34</v>
      </c>
      <c r="M38" s="61" t="s">
        <v>1028</v>
      </c>
      <c r="N38" s="61" t="s">
        <v>1028</v>
      </c>
      <c r="O38" s="37" t="s">
        <v>34</v>
      </c>
      <c r="P38" s="37" t="s">
        <v>34</v>
      </c>
      <c r="Q38" s="61" t="s">
        <v>1028</v>
      </c>
      <c r="R38" s="61" t="s">
        <v>1028</v>
      </c>
      <c r="S38" s="37" t="s">
        <v>34</v>
      </c>
      <c r="T38" s="37" t="s">
        <v>34</v>
      </c>
      <c r="U38" s="61" t="s">
        <v>1028</v>
      </c>
      <c r="V38" s="61" t="s">
        <v>1028</v>
      </c>
      <c r="W38" s="37" t="s">
        <v>34</v>
      </c>
      <c r="X38" s="37" t="s">
        <v>34</v>
      </c>
      <c r="Y38" s="61" t="s">
        <v>1028</v>
      </c>
      <c r="Z38" s="61" t="s">
        <v>1028</v>
      </c>
      <c r="AA38" s="108" t="s">
        <v>34</v>
      </c>
    </row>
    <row r="39" spans="1:27" x14ac:dyDescent="0.25">
      <c r="A39" s="23" t="s">
        <v>675</v>
      </c>
      <c r="B39" s="24" t="s">
        <v>34</v>
      </c>
      <c r="C39" s="39" t="s">
        <v>34</v>
      </c>
      <c r="D39" s="24" t="s">
        <v>34</v>
      </c>
      <c r="E39" s="39" t="s">
        <v>34</v>
      </c>
      <c r="F39" s="24" t="s">
        <v>34</v>
      </c>
      <c r="G39" s="39" t="s">
        <v>34</v>
      </c>
      <c r="H39" s="24" t="s">
        <v>34</v>
      </c>
      <c r="I39" s="39" t="s">
        <v>34</v>
      </c>
      <c r="J39" s="30">
        <v>3.4516947899999997E-2</v>
      </c>
      <c r="K39" s="28">
        <f t="shared" si="0"/>
        <v>1.5586170334810983E-2</v>
      </c>
      <c r="L39" s="37" t="s">
        <v>34</v>
      </c>
      <c r="M39" s="61" t="s">
        <v>1028</v>
      </c>
      <c r="N39" s="61" t="s">
        <v>1028</v>
      </c>
      <c r="O39" s="37" t="s">
        <v>34</v>
      </c>
      <c r="P39" s="37" t="s">
        <v>34</v>
      </c>
      <c r="Q39" s="61" t="s">
        <v>1028</v>
      </c>
      <c r="R39" s="61" t="s">
        <v>1028</v>
      </c>
      <c r="S39" s="37" t="s">
        <v>34</v>
      </c>
      <c r="T39" s="37" t="s">
        <v>34</v>
      </c>
      <c r="U39" s="61" t="s">
        <v>1028</v>
      </c>
      <c r="V39" s="61" t="s">
        <v>1028</v>
      </c>
      <c r="W39" s="37" t="s">
        <v>34</v>
      </c>
      <c r="X39" s="37" t="s">
        <v>34</v>
      </c>
      <c r="Y39" s="61" t="s">
        <v>1028</v>
      </c>
      <c r="Z39" s="61" t="s">
        <v>1028</v>
      </c>
      <c r="AA39" s="108" t="s">
        <v>34</v>
      </c>
    </row>
    <row r="40" spans="1:27" x14ac:dyDescent="0.25">
      <c r="A40" s="23" t="s">
        <v>41</v>
      </c>
      <c r="B40" s="24" t="s">
        <v>34</v>
      </c>
      <c r="C40" s="39" t="s">
        <v>34</v>
      </c>
      <c r="D40" s="24" t="s">
        <v>34</v>
      </c>
      <c r="E40" s="39" t="s">
        <v>34</v>
      </c>
      <c r="F40" s="24" t="s">
        <v>34</v>
      </c>
      <c r="G40" s="39" t="s">
        <v>34</v>
      </c>
      <c r="H40" s="24" t="s">
        <v>34</v>
      </c>
      <c r="I40" s="39" t="s">
        <v>34</v>
      </c>
      <c r="J40" s="30">
        <v>2.62127565E-2</v>
      </c>
      <c r="K40" s="28">
        <f t="shared" si="0"/>
        <v>1.3640782506475789E-2</v>
      </c>
      <c r="L40" s="37" t="s">
        <v>34</v>
      </c>
      <c r="M40" s="61" t="s">
        <v>1028</v>
      </c>
      <c r="N40" s="61" t="s">
        <v>1028</v>
      </c>
      <c r="O40" s="37" t="s">
        <v>34</v>
      </c>
      <c r="P40" s="37" t="s">
        <v>34</v>
      </c>
      <c r="Q40" s="61" t="s">
        <v>1028</v>
      </c>
      <c r="R40" s="61" t="s">
        <v>1028</v>
      </c>
      <c r="S40" s="37" t="s">
        <v>34</v>
      </c>
      <c r="T40" s="37" t="s">
        <v>34</v>
      </c>
      <c r="U40" s="61" t="s">
        <v>1028</v>
      </c>
      <c r="V40" s="61" t="s">
        <v>1028</v>
      </c>
      <c r="W40" s="37" t="s">
        <v>34</v>
      </c>
      <c r="X40" s="37" t="s">
        <v>34</v>
      </c>
      <c r="Y40" s="61" t="s">
        <v>1028</v>
      </c>
      <c r="Z40" s="61" t="s">
        <v>1028</v>
      </c>
      <c r="AA40" s="108" t="s">
        <v>34</v>
      </c>
    </row>
    <row r="41" spans="1:27" ht="15.75" thickBot="1" x14ac:dyDescent="0.3">
      <c r="A41" s="98" t="s">
        <v>812</v>
      </c>
      <c r="B41" s="106" t="s">
        <v>34</v>
      </c>
      <c r="C41" s="110" t="s">
        <v>34</v>
      </c>
      <c r="D41" s="106" t="s">
        <v>34</v>
      </c>
      <c r="E41" s="110" t="s">
        <v>34</v>
      </c>
      <c r="F41" s="106" t="s">
        <v>34</v>
      </c>
      <c r="G41" s="110" t="s">
        <v>34</v>
      </c>
      <c r="H41" s="106" t="s">
        <v>34</v>
      </c>
      <c r="I41" s="110" t="s">
        <v>34</v>
      </c>
      <c r="J41" s="99">
        <v>6.8935695599999999E-2</v>
      </c>
      <c r="K41" s="100">
        <f t="shared" si="0"/>
        <v>2.1630313642335832E-2</v>
      </c>
      <c r="L41" s="111" t="s">
        <v>34</v>
      </c>
      <c r="M41" s="102" t="s">
        <v>1028</v>
      </c>
      <c r="N41" s="102" t="s">
        <v>1028</v>
      </c>
      <c r="O41" s="111" t="s">
        <v>34</v>
      </c>
      <c r="P41" s="111" t="s">
        <v>34</v>
      </c>
      <c r="Q41" s="102" t="s">
        <v>1028</v>
      </c>
      <c r="R41" s="102" t="s">
        <v>1028</v>
      </c>
      <c r="S41" s="111" t="s">
        <v>34</v>
      </c>
      <c r="T41" s="111" t="s">
        <v>34</v>
      </c>
      <c r="U41" s="102" t="s">
        <v>1028</v>
      </c>
      <c r="V41" s="102" t="s">
        <v>1028</v>
      </c>
      <c r="W41" s="111" t="s">
        <v>34</v>
      </c>
      <c r="X41" s="111" t="s">
        <v>34</v>
      </c>
      <c r="Y41" s="102" t="s">
        <v>1028</v>
      </c>
      <c r="Z41" s="102" t="s">
        <v>1028</v>
      </c>
      <c r="AA41" s="112" t="s">
        <v>34</v>
      </c>
    </row>
    <row r="42" spans="1:27" x14ac:dyDescent="0.25">
      <c r="B42" s="24"/>
      <c r="C42" s="28"/>
      <c r="D42" s="26"/>
      <c r="E42" s="28"/>
      <c r="F42" s="30"/>
      <c r="G42" s="28"/>
      <c r="L42" s="17"/>
      <c r="M42" s="15"/>
      <c r="N42" s="15"/>
      <c r="O42" s="5"/>
      <c r="P42" s="17"/>
      <c r="Q42" s="15"/>
      <c r="R42" s="15"/>
      <c r="S42" s="5"/>
    </row>
    <row r="43" spans="1:27" x14ac:dyDescent="0.25">
      <c r="B43" s="24"/>
      <c r="C43" s="28"/>
      <c r="D43" s="26"/>
      <c r="E43" s="28"/>
      <c r="F43" s="30"/>
      <c r="G43" s="28"/>
      <c r="L43" s="17"/>
      <c r="M43" s="15"/>
      <c r="N43" s="15"/>
      <c r="O43" s="5"/>
      <c r="P43" s="17"/>
      <c r="Q43" s="15"/>
      <c r="R43" s="15"/>
      <c r="S43" s="5"/>
    </row>
  </sheetData>
  <hyperlinks>
    <hyperlink ref="A5" location="CONTENTS!B1" display="Return to contents" xr:uid="{5C55DFAD-6706-476C-813F-C7901AA2F80C}"/>
  </hyperlinks>
  <pageMargins left="0.7" right="0.7" top="0.75" bottom="0.75" header="0.3" footer="0.3"/>
  <pageSetup paperSize="9" orientation="portrait" verticalDpi="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453C4-E59D-4A17-B64D-C6B1A6AFCE4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837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817</v>
      </c>
      <c r="B3" s="27"/>
    </row>
    <row r="4" spans="1:27" ht="18.75" x14ac:dyDescent="0.25">
      <c r="A4" s="20" t="s">
        <v>816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824</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825</v>
      </c>
      <c r="K10" s="13" t="s">
        <v>6</v>
      </c>
      <c r="L10" s="13" t="s">
        <v>826</v>
      </c>
      <c r="M10" s="14" t="s">
        <v>1028</v>
      </c>
      <c r="N10" s="14" t="s">
        <v>1028</v>
      </c>
      <c r="O10" s="13" t="s">
        <v>826</v>
      </c>
      <c r="P10" s="13" t="s">
        <v>827</v>
      </c>
      <c r="Q10" s="14" t="s">
        <v>1028</v>
      </c>
      <c r="R10" s="14" t="s">
        <v>1028</v>
      </c>
      <c r="S10" s="13" t="s">
        <v>827</v>
      </c>
      <c r="T10" s="13" t="s">
        <v>828</v>
      </c>
      <c r="U10" s="14" t="s">
        <v>1028</v>
      </c>
      <c r="V10" s="14" t="s">
        <v>1028</v>
      </c>
      <c r="W10" s="13" t="s">
        <v>828</v>
      </c>
      <c r="X10" s="13" t="s">
        <v>829</v>
      </c>
      <c r="Y10" s="14" t="s">
        <v>1028</v>
      </c>
      <c r="Z10" s="14" t="s">
        <v>1028</v>
      </c>
      <c r="AA10" s="94" t="s">
        <v>829</v>
      </c>
    </row>
    <row r="11" spans="1:27" x14ac:dyDescent="0.25">
      <c r="A11" s="21" t="s">
        <v>7</v>
      </c>
      <c r="B11" s="24" t="s">
        <v>34</v>
      </c>
      <c r="C11" s="27" t="s">
        <v>1028</v>
      </c>
      <c r="D11" s="24" t="s">
        <v>34</v>
      </c>
      <c r="E11" s="27" t="s">
        <v>1028</v>
      </c>
      <c r="F11" s="24" t="s">
        <v>34</v>
      </c>
      <c r="G11" s="27" t="s">
        <v>1028</v>
      </c>
      <c r="H11" s="24" t="s">
        <v>34</v>
      </c>
      <c r="I11" s="27" t="s">
        <v>1028</v>
      </c>
      <c r="J11" s="22">
        <v>1450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1478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264.60000000000002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818</v>
      </c>
      <c r="B14" s="24" t="s">
        <v>34</v>
      </c>
      <c r="C14" s="39" t="s">
        <v>34</v>
      </c>
      <c r="D14" s="24" t="s">
        <v>34</v>
      </c>
      <c r="E14" s="39" t="s">
        <v>34</v>
      </c>
      <c r="F14" s="24" t="s">
        <v>34</v>
      </c>
      <c r="G14" s="39" t="s">
        <v>34</v>
      </c>
      <c r="H14" s="24" t="s">
        <v>34</v>
      </c>
      <c r="I14" s="39" t="s">
        <v>34</v>
      </c>
      <c r="J14" s="30">
        <v>0.49872706059999999</v>
      </c>
      <c r="K14" s="28">
        <f t="shared" ref="K14:K19" si="0">SQRT((J14*(1-J14))/J$13)*TINV(0.05,J$13)</f>
        <v>6.0522561030825178E-2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819</v>
      </c>
      <c r="B15" s="24" t="s">
        <v>34</v>
      </c>
      <c r="C15" s="39" t="s">
        <v>34</v>
      </c>
      <c r="D15" s="24" t="s">
        <v>34</v>
      </c>
      <c r="E15" s="39" t="s">
        <v>34</v>
      </c>
      <c r="F15" s="24" t="s">
        <v>34</v>
      </c>
      <c r="G15" s="39" t="s">
        <v>34</v>
      </c>
      <c r="H15" s="24" t="s">
        <v>34</v>
      </c>
      <c r="I15" s="39" t="s">
        <v>34</v>
      </c>
      <c r="J15" s="30">
        <v>0.41832679020000002</v>
      </c>
      <c r="K15" s="28">
        <f>SQRT((J15*(1-J15))/J$13)*TINV(0.05,J$13)</f>
        <v>5.970986238262118E-2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820</v>
      </c>
      <c r="B16" s="24" t="s">
        <v>34</v>
      </c>
      <c r="C16" s="39" t="s">
        <v>34</v>
      </c>
      <c r="D16" s="24" t="s">
        <v>34</v>
      </c>
      <c r="E16" s="39" t="s">
        <v>34</v>
      </c>
      <c r="F16" s="24" t="s">
        <v>34</v>
      </c>
      <c r="G16" s="39" t="s">
        <v>34</v>
      </c>
      <c r="H16" s="24" t="s">
        <v>34</v>
      </c>
      <c r="I16" s="39" t="s">
        <v>34</v>
      </c>
      <c r="J16" s="30">
        <v>6.9579859800000005E-2</v>
      </c>
      <c r="K16" s="28">
        <f>SQRT((J16*(1-J16))/J$13)*TINV(0.05,J$13)</f>
        <v>3.0798532684876506E-2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821</v>
      </c>
      <c r="B17" s="24" t="s">
        <v>34</v>
      </c>
      <c r="C17" s="39" t="s">
        <v>34</v>
      </c>
      <c r="D17" s="24" t="s">
        <v>34</v>
      </c>
      <c r="E17" s="39" t="s">
        <v>34</v>
      </c>
      <c r="F17" s="24" t="s">
        <v>34</v>
      </c>
      <c r="G17" s="39" t="s">
        <v>34</v>
      </c>
      <c r="H17" s="24" t="s">
        <v>34</v>
      </c>
      <c r="I17" s="39" t="s">
        <v>34</v>
      </c>
      <c r="J17" s="30">
        <v>9.1532394000000007E-3</v>
      </c>
      <c r="K17" s="28">
        <f t="shared" si="0"/>
        <v>1.1527612194467724E-2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822</v>
      </c>
      <c r="B18" s="24" t="s">
        <v>34</v>
      </c>
      <c r="C18" s="39" t="s">
        <v>34</v>
      </c>
      <c r="D18" s="24" t="s">
        <v>34</v>
      </c>
      <c r="E18" s="39" t="s">
        <v>34</v>
      </c>
      <c r="F18" s="24" t="s">
        <v>34</v>
      </c>
      <c r="G18" s="39" t="s">
        <v>34</v>
      </c>
      <c r="H18" s="24" t="s">
        <v>34</v>
      </c>
      <c r="I18" s="39" t="s">
        <v>34</v>
      </c>
      <c r="J18" s="30">
        <v>1.3118954999999999E-3</v>
      </c>
      <c r="K18" s="28">
        <f t="shared" si="0"/>
        <v>4.3814035906414106E-3</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ht="15.75" thickBot="1" x14ac:dyDescent="0.3">
      <c r="A19" s="98" t="s">
        <v>823</v>
      </c>
      <c r="B19" s="106" t="s">
        <v>34</v>
      </c>
      <c r="C19" s="110" t="s">
        <v>34</v>
      </c>
      <c r="D19" s="106" t="s">
        <v>34</v>
      </c>
      <c r="E19" s="110" t="s">
        <v>34</v>
      </c>
      <c r="F19" s="106" t="s">
        <v>34</v>
      </c>
      <c r="G19" s="110" t="s">
        <v>34</v>
      </c>
      <c r="H19" s="106" t="s">
        <v>34</v>
      </c>
      <c r="I19" s="110" t="s">
        <v>34</v>
      </c>
      <c r="J19" s="99">
        <v>2.9011544000000001E-3</v>
      </c>
      <c r="K19" s="100">
        <f t="shared" si="0"/>
        <v>6.51033337687349E-3</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row r="20" spans="1:27" x14ac:dyDescent="0.25">
      <c r="B20" s="24"/>
      <c r="C20" s="28"/>
      <c r="D20" s="26"/>
      <c r="E20" s="28"/>
      <c r="F20" s="30"/>
      <c r="G20" s="28"/>
      <c r="L20" s="17"/>
      <c r="M20" s="15"/>
      <c r="N20" s="15"/>
      <c r="O20" s="5"/>
      <c r="P20" s="17"/>
      <c r="Q20" s="15"/>
      <c r="R20" s="15"/>
      <c r="S20" s="5"/>
    </row>
    <row r="21" spans="1:27" x14ac:dyDescent="0.25">
      <c r="B21" s="24"/>
      <c r="C21" s="28"/>
      <c r="D21" s="26"/>
      <c r="E21" s="28"/>
      <c r="F21" s="30"/>
      <c r="G21" s="28"/>
      <c r="L21" s="17"/>
      <c r="M21" s="15"/>
      <c r="N21" s="15"/>
      <c r="O21" s="5"/>
      <c r="P21" s="17"/>
      <c r="Q21" s="15"/>
      <c r="R21" s="15"/>
      <c r="S21" s="5"/>
    </row>
  </sheetData>
  <hyperlinks>
    <hyperlink ref="A5" location="CONTENTS!B1" display="Return to contents" xr:uid="{F9202AA0-ACDA-44F5-A99B-85BC2E19591F}"/>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2220-D5A1-415C-8D40-D8C774D9EAAF}">
  <dimension ref="A1:AA33"/>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582</v>
      </c>
      <c r="B3" s="27"/>
    </row>
    <row r="4" spans="1:27" ht="18.75" x14ac:dyDescent="0.25">
      <c r="A4" s="20" t="s">
        <v>583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416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60.5</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584</v>
      </c>
      <c r="B14" s="24" t="s">
        <v>34</v>
      </c>
      <c r="C14" s="39" t="s">
        <v>34</v>
      </c>
      <c r="D14" s="24" t="s">
        <v>34</v>
      </c>
      <c r="E14" s="39" t="s">
        <v>34</v>
      </c>
      <c r="F14" s="24" t="s">
        <v>34</v>
      </c>
      <c r="G14" s="39" t="s">
        <v>34</v>
      </c>
      <c r="H14" s="24" t="s">
        <v>34</v>
      </c>
      <c r="I14" s="39" t="s">
        <v>34</v>
      </c>
      <c r="J14" s="30">
        <v>0.52057295319999997</v>
      </c>
      <c r="K14" s="28">
        <f t="shared" ref="K14:K28" si="0">SQRT((J14*(1-J14))/J$13)*TINV(0.05,J$13)</f>
        <v>0.12847512248039619</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596</v>
      </c>
      <c r="B15" s="24" t="s">
        <v>34</v>
      </c>
      <c r="C15" s="39" t="s">
        <v>34</v>
      </c>
      <c r="D15" s="24" t="s">
        <v>34</v>
      </c>
      <c r="E15" s="39" t="s">
        <v>34</v>
      </c>
      <c r="F15" s="24" t="s">
        <v>34</v>
      </c>
      <c r="G15" s="39" t="s">
        <v>34</v>
      </c>
      <c r="H15" s="24" t="s">
        <v>34</v>
      </c>
      <c r="I15" s="39" t="s">
        <v>34</v>
      </c>
      <c r="J15" s="30">
        <v>0.1676045159</v>
      </c>
      <c r="K15" s="28">
        <f t="shared" si="0"/>
        <v>9.6056042649476162E-2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585</v>
      </c>
      <c r="B16" s="24" t="s">
        <v>34</v>
      </c>
      <c r="C16" s="39" t="s">
        <v>34</v>
      </c>
      <c r="D16" s="24" t="s">
        <v>34</v>
      </c>
      <c r="E16" s="39" t="s">
        <v>34</v>
      </c>
      <c r="F16" s="24" t="s">
        <v>34</v>
      </c>
      <c r="G16" s="39" t="s">
        <v>34</v>
      </c>
      <c r="H16" s="24" t="s">
        <v>34</v>
      </c>
      <c r="I16" s="39" t="s">
        <v>34</v>
      </c>
      <c r="J16" s="30">
        <v>0.12683867509999999</v>
      </c>
      <c r="K16" s="28">
        <f t="shared" si="0"/>
        <v>8.5583505025812329E-2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586</v>
      </c>
      <c r="B17" s="24" t="s">
        <v>34</v>
      </c>
      <c r="C17" s="39" t="s">
        <v>34</v>
      </c>
      <c r="D17" s="24" t="s">
        <v>34</v>
      </c>
      <c r="E17" s="39" t="s">
        <v>34</v>
      </c>
      <c r="F17" s="24" t="s">
        <v>34</v>
      </c>
      <c r="G17" s="39" t="s">
        <v>34</v>
      </c>
      <c r="H17" s="24" t="s">
        <v>34</v>
      </c>
      <c r="I17" s="39" t="s">
        <v>34</v>
      </c>
      <c r="J17" s="30">
        <v>0.12519558140000001</v>
      </c>
      <c r="K17" s="28">
        <f t="shared" si="0"/>
        <v>8.5107328712701866E-2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587</v>
      </c>
      <c r="B18" s="24" t="s">
        <v>34</v>
      </c>
      <c r="C18" s="39" t="s">
        <v>34</v>
      </c>
      <c r="D18" s="24" t="s">
        <v>34</v>
      </c>
      <c r="E18" s="39" t="s">
        <v>34</v>
      </c>
      <c r="F18" s="24" t="s">
        <v>34</v>
      </c>
      <c r="G18" s="39" t="s">
        <v>34</v>
      </c>
      <c r="H18" s="24" t="s">
        <v>34</v>
      </c>
      <c r="I18" s="39" t="s">
        <v>34</v>
      </c>
      <c r="J18" s="30">
        <v>5.37655618E-2</v>
      </c>
      <c r="K18" s="28">
        <f t="shared" si="0"/>
        <v>5.8005402390550846E-2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x14ac:dyDescent="0.25">
      <c r="A19" s="23" t="s">
        <v>588</v>
      </c>
      <c r="B19" s="24" t="s">
        <v>34</v>
      </c>
      <c r="C19" s="39" t="s">
        <v>34</v>
      </c>
      <c r="D19" s="24" t="s">
        <v>34</v>
      </c>
      <c r="E19" s="39" t="s">
        <v>34</v>
      </c>
      <c r="F19" s="24" t="s">
        <v>34</v>
      </c>
      <c r="G19" s="39" t="s">
        <v>34</v>
      </c>
      <c r="H19" s="24" t="s">
        <v>34</v>
      </c>
      <c r="I19" s="39" t="s">
        <v>34</v>
      </c>
      <c r="J19" s="30">
        <v>2.9409231599999999E-2</v>
      </c>
      <c r="K19" s="28">
        <f t="shared" si="0"/>
        <v>4.3448710493848824E-2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589</v>
      </c>
      <c r="B20" s="24" t="s">
        <v>34</v>
      </c>
      <c r="C20" s="39" t="s">
        <v>34</v>
      </c>
      <c r="D20" s="24" t="s">
        <v>34</v>
      </c>
      <c r="E20" s="39" t="s">
        <v>34</v>
      </c>
      <c r="F20" s="24" t="s">
        <v>34</v>
      </c>
      <c r="G20" s="39" t="s">
        <v>34</v>
      </c>
      <c r="H20" s="24" t="s">
        <v>34</v>
      </c>
      <c r="I20" s="39" t="s">
        <v>34</v>
      </c>
      <c r="J20" s="30">
        <v>2.55791727E-2</v>
      </c>
      <c r="K20" s="28">
        <f t="shared" si="0"/>
        <v>4.0600698079930261E-2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x14ac:dyDescent="0.25">
      <c r="A21" s="23" t="s">
        <v>590</v>
      </c>
      <c r="B21" s="24" t="s">
        <v>34</v>
      </c>
      <c r="C21" s="39" t="s">
        <v>34</v>
      </c>
      <c r="D21" s="24" t="s">
        <v>34</v>
      </c>
      <c r="E21" s="39" t="s">
        <v>34</v>
      </c>
      <c r="F21" s="24" t="s">
        <v>34</v>
      </c>
      <c r="G21" s="39" t="s">
        <v>34</v>
      </c>
      <c r="H21" s="24" t="s">
        <v>34</v>
      </c>
      <c r="I21" s="39" t="s">
        <v>34</v>
      </c>
      <c r="J21" s="30">
        <v>7.2851028999999998E-3</v>
      </c>
      <c r="K21" s="28">
        <f t="shared" si="0"/>
        <v>2.1869914719642534E-2</v>
      </c>
      <c r="L21" s="37" t="s">
        <v>34</v>
      </c>
      <c r="M21" s="15" t="s">
        <v>1028</v>
      </c>
      <c r="N21" s="15" t="s">
        <v>1028</v>
      </c>
      <c r="O21" s="37" t="s">
        <v>34</v>
      </c>
      <c r="P21" s="37" t="s">
        <v>34</v>
      </c>
      <c r="Q21" s="15" t="s">
        <v>1028</v>
      </c>
      <c r="R21" s="15" t="s">
        <v>1028</v>
      </c>
      <c r="S21" s="37" t="s">
        <v>34</v>
      </c>
      <c r="T21" s="37" t="s">
        <v>34</v>
      </c>
      <c r="U21" s="15" t="s">
        <v>1028</v>
      </c>
      <c r="V21" s="15" t="s">
        <v>1028</v>
      </c>
      <c r="W21" s="37" t="s">
        <v>34</v>
      </c>
      <c r="X21" s="37" t="s">
        <v>34</v>
      </c>
      <c r="Y21" s="15" t="s">
        <v>1028</v>
      </c>
      <c r="Z21" s="15" t="s">
        <v>1028</v>
      </c>
      <c r="AA21" s="108" t="s">
        <v>34</v>
      </c>
    </row>
    <row r="22" spans="1:27" x14ac:dyDescent="0.25">
      <c r="A22" s="23" t="s">
        <v>591</v>
      </c>
      <c r="B22" s="24" t="s">
        <v>34</v>
      </c>
      <c r="C22" s="39" t="s">
        <v>34</v>
      </c>
      <c r="D22" s="24" t="s">
        <v>34</v>
      </c>
      <c r="E22" s="39" t="s">
        <v>34</v>
      </c>
      <c r="F22" s="24" t="s">
        <v>34</v>
      </c>
      <c r="G22" s="39" t="s">
        <v>34</v>
      </c>
      <c r="H22" s="24" t="s">
        <v>34</v>
      </c>
      <c r="I22" s="39" t="s">
        <v>34</v>
      </c>
      <c r="J22" s="30">
        <v>4.3519663000000002E-3</v>
      </c>
      <c r="K22" s="28">
        <f t="shared" si="0"/>
        <v>1.6928273100295845E-2</v>
      </c>
      <c r="L22" s="37" t="s">
        <v>34</v>
      </c>
      <c r="M22" s="15" t="s">
        <v>1028</v>
      </c>
      <c r="N22" s="15" t="s">
        <v>1028</v>
      </c>
      <c r="O22" s="37" t="s">
        <v>34</v>
      </c>
      <c r="P22" s="37" t="s">
        <v>34</v>
      </c>
      <c r="Q22" s="15" t="s">
        <v>1028</v>
      </c>
      <c r="R22" s="15" t="s">
        <v>1028</v>
      </c>
      <c r="S22" s="37" t="s">
        <v>34</v>
      </c>
      <c r="T22" s="37" t="s">
        <v>34</v>
      </c>
      <c r="U22" s="15" t="s">
        <v>1028</v>
      </c>
      <c r="V22" s="15" t="s">
        <v>1028</v>
      </c>
      <c r="W22" s="37" t="s">
        <v>34</v>
      </c>
      <c r="X22" s="37" t="s">
        <v>34</v>
      </c>
      <c r="Y22" s="15" t="s">
        <v>1028</v>
      </c>
      <c r="Z22" s="15" t="s">
        <v>1028</v>
      </c>
      <c r="AA22" s="108" t="s">
        <v>34</v>
      </c>
    </row>
    <row r="23" spans="1:27" x14ac:dyDescent="0.25">
      <c r="A23" s="23" t="s">
        <v>592</v>
      </c>
      <c r="B23" s="24" t="s">
        <v>34</v>
      </c>
      <c r="C23" s="39" t="s">
        <v>34</v>
      </c>
      <c r="D23" s="24" t="s">
        <v>34</v>
      </c>
      <c r="E23" s="39" t="s">
        <v>34</v>
      </c>
      <c r="F23" s="24" t="s">
        <v>34</v>
      </c>
      <c r="G23" s="39" t="s">
        <v>34</v>
      </c>
      <c r="H23" s="24" t="s">
        <v>34</v>
      </c>
      <c r="I23" s="39" t="s">
        <v>34</v>
      </c>
      <c r="J23" s="30">
        <v>3.6401243999999999E-3</v>
      </c>
      <c r="K23" s="28">
        <f t="shared" si="0"/>
        <v>1.5487567154804016E-2</v>
      </c>
      <c r="L23" s="37" t="s">
        <v>34</v>
      </c>
      <c r="M23" s="15" t="s">
        <v>1028</v>
      </c>
      <c r="N23" s="15" t="s">
        <v>1028</v>
      </c>
      <c r="O23" s="37" t="s">
        <v>34</v>
      </c>
      <c r="P23" s="37" t="s">
        <v>34</v>
      </c>
      <c r="Q23" s="15" t="s">
        <v>1028</v>
      </c>
      <c r="R23" s="15" t="s">
        <v>1028</v>
      </c>
      <c r="S23" s="37" t="s">
        <v>34</v>
      </c>
      <c r="T23" s="37" t="s">
        <v>34</v>
      </c>
      <c r="U23" s="15" t="s">
        <v>1028</v>
      </c>
      <c r="V23" s="15" t="s">
        <v>1028</v>
      </c>
      <c r="W23" s="37" t="s">
        <v>34</v>
      </c>
      <c r="X23" s="37" t="s">
        <v>34</v>
      </c>
      <c r="Y23" s="15" t="s">
        <v>1028</v>
      </c>
      <c r="Z23" s="15" t="s">
        <v>1028</v>
      </c>
      <c r="AA23" s="108" t="s">
        <v>34</v>
      </c>
    </row>
    <row r="24" spans="1:27" x14ac:dyDescent="0.25">
      <c r="A24" s="23" t="s">
        <v>593</v>
      </c>
      <c r="B24" s="24" t="s">
        <v>34</v>
      </c>
      <c r="C24" s="39" t="s">
        <v>34</v>
      </c>
      <c r="D24" s="24" t="s">
        <v>34</v>
      </c>
      <c r="E24" s="39" t="s">
        <v>34</v>
      </c>
      <c r="F24" s="24" t="s">
        <v>34</v>
      </c>
      <c r="G24" s="39" t="s">
        <v>34</v>
      </c>
      <c r="H24" s="24" t="s">
        <v>34</v>
      </c>
      <c r="I24" s="39" t="s">
        <v>34</v>
      </c>
      <c r="J24" s="30">
        <v>3.6122876999999999E-3</v>
      </c>
      <c r="K24" s="28">
        <f t="shared" si="0"/>
        <v>1.5428450889850726E-2</v>
      </c>
      <c r="L24" s="37" t="s">
        <v>34</v>
      </c>
      <c r="M24" s="15" t="s">
        <v>1028</v>
      </c>
      <c r="N24" s="15" t="s">
        <v>1028</v>
      </c>
      <c r="O24" s="37" t="s">
        <v>34</v>
      </c>
      <c r="P24" s="37" t="s">
        <v>34</v>
      </c>
      <c r="Q24" s="15" t="s">
        <v>1028</v>
      </c>
      <c r="R24" s="15" t="s">
        <v>1028</v>
      </c>
      <c r="S24" s="37" t="s">
        <v>34</v>
      </c>
      <c r="T24" s="37" t="s">
        <v>34</v>
      </c>
      <c r="U24" s="15" t="s">
        <v>1028</v>
      </c>
      <c r="V24" s="15" t="s">
        <v>1028</v>
      </c>
      <c r="W24" s="37" t="s">
        <v>34</v>
      </c>
      <c r="X24" s="37" t="s">
        <v>34</v>
      </c>
      <c r="Y24" s="15" t="s">
        <v>1028</v>
      </c>
      <c r="Z24" s="15" t="s">
        <v>1028</v>
      </c>
      <c r="AA24" s="108" t="s">
        <v>34</v>
      </c>
    </row>
    <row r="25" spans="1:27" x14ac:dyDescent="0.25">
      <c r="A25" s="23" t="s">
        <v>594</v>
      </c>
      <c r="B25" s="24" t="s">
        <v>34</v>
      </c>
      <c r="C25" s="39" t="s">
        <v>34</v>
      </c>
      <c r="D25" s="24" t="s">
        <v>34</v>
      </c>
      <c r="E25" s="39" t="s">
        <v>34</v>
      </c>
      <c r="F25" s="24" t="s">
        <v>34</v>
      </c>
      <c r="G25" s="39" t="s">
        <v>34</v>
      </c>
      <c r="H25" s="24" t="s">
        <v>34</v>
      </c>
      <c r="I25" s="39" t="s">
        <v>34</v>
      </c>
      <c r="J25" s="30">
        <v>2.7756064E-3</v>
      </c>
      <c r="K25" s="28">
        <f t="shared" si="0"/>
        <v>1.3529830678873955E-2</v>
      </c>
      <c r="L25" s="37" t="s">
        <v>34</v>
      </c>
      <c r="M25" s="15" t="s">
        <v>1028</v>
      </c>
      <c r="N25" s="15" t="s">
        <v>1028</v>
      </c>
      <c r="O25" s="37" t="s">
        <v>34</v>
      </c>
      <c r="P25" s="37" t="s">
        <v>34</v>
      </c>
      <c r="Q25" s="15" t="s">
        <v>1028</v>
      </c>
      <c r="R25" s="15" t="s">
        <v>1028</v>
      </c>
      <c r="S25" s="37" t="s">
        <v>34</v>
      </c>
      <c r="T25" s="37" t="s">
        <v>34</v>
      </c>
      <c r="U25" s="15" t="s">
        <v>1028</v>
      </c>
      <c r="V25" s="15" t="s">
        <v>1028</v>
      </c>
      <c r="W25" s="37" t="s">
        <v>34</v>
      </c>
      <c r="X25" s="37" t="s">
        <v>34</v>
      </c>
      <c r="Y25" s="15" t="s">
        <v>1028</v>
      </c>
      <c r="Z25" s="15" t="s">
        <v>1028</v>
      </c>
      <c r="AA25" s="108" t="s">
        <v>34</v>
      </c>
    </row>
    <row r="26" spans="1:27" x14ac:dyDescent="0.25">
      <c r="A26" s="23" t="s">
        <v>595</v>
      </c>
      <c r="B26" s="24" t="s">
        <v>34</v>
      </c>
      <c r="C26" s="39" t="s">
        <v>34</v>
      </c>
      <c r="D26" s="24" t="s">
        <v>34</v>
      </c>
      <c r="E26" s="39" t="s">
        <v>34</v>
      </c>
      <c r="F26" s="24" t="s">
        <v>34</v>
      </c>
      <c r="G26" s="39" t="s">
        <v>34</v>
      </c>
      <c r="H26" s="24" t="s">
        <v>34</v>
      </c>
      <c r="I26" s="39" t="s">
        <v>34</v>
      </c>
      <c r="J26" s="30">
        <v>2.6847199999999999E-5</v>
      </c>
      <c r="K26" s="28">
        <f t="shared" si="0"/>
        <v>1.332479830574496E-3</v>
      </c>
      <c r="L26" s="37" t="s">
        <v>34</v>
      </c>
      <c r="M26" s="15" t="s">
        <v>1028</v>
      </c>
      <c r="N26" s="15" t="s">
        <v>1028</v>
      </c>
      <c r="O26" s="37" t="s">
        <v>34</v>
      </c>
      <c r="P26" s="37" t="s">
        <v>34</v>
      </c>
      <c r="Q26" s="15" t="s">
        <v>1028</v>
      </c>
      <c r="R26" s="15" t="s">
        <v>1028</v>
      </c>
      <c r="S26" s="37" t="s">
        <v>34</v>
      </c>
      <c r="T26" s="37" t="s">
        <v>34</v>
      </c>
      <c r="U26" s="15" t="s">
        <v>1028</v>
      </c>
      <c r="V26" s="15" t="s">
        <v>1028</v>
      </c>
      <c r="W26" s="37" t="s">
        <v>34</v>
      </c>
      <c r="X26" s="37" t="s">
        <v>34</v>
      </c>
      <c r="Y26" s="15" t="s">
        <v>1028</v>
      </c>
      <c r="Z26" s="15" t="s">
        <v>1028</v>
      </c>
      <c r="AA26" s="108" t="s">
        <v>34</v>
      </c>
    </row>
    <row r="27" spans="1:27" ht="15" customHeight="1" x14ac:dyDescent="0.25">
      <c r="A27" s="23" t="s">
        <v>112</v>
      </c>
      <c r="B27" s="24" t="s">
        <v>34</v>
      </c>
      <c r="C27" s="39" t="s">
        <v>34</v>
      </c>
      <c r="D27" s="24" t="s">
        <v>34</v>
      </c>
      <c r="E27" s="39" t="s">
        <v>34</v>
      </c>
      <c r="F27" s="24" t="s">
        <v>34</v>
      </c>
      <c r="G27" s="39" t="s">
        <v>34</v>
      </c>
      <c r="H27" s="24" t="s">
        <v>34</v>
      </c>
      <c r="I27" s="39" t="s">
        <v>34</v>
      </c>
      <c r="J27" s="30">
        <v>0.20714005739999999</v>
      </c>
      <c r="K27" s="28">
        <f t="shared" si="0"/>
        <v>0.10421908579226843</v>
      </c>
      <c r="L27" s="37" t="s">
        <v>34</v>
      </c>
      <c r="M27" s="15" t="s">
        <v>1028</v>
      </c>
      <c r="N27" s="15" t="s">
        <v>1028</v>
      </c>
      <c r="O27" s="37" t="s">
        <v>34</v>
      </c>
      <c r="P27" s="37" t="s">
        <v>34</v>
      </c>
      <c r="Q27" s="15" t="s">
        <v>1028</v>
      </c>
      <c r="R27" s="15" t="s">
        <v>1028</v>
      </c>
      <c r="S27" s="37" t="s">
        <v>34</v>
      </c>
      <c r="T27" s="37" t="s">
        <v>34</v>
      </c>
      <c r="U27" s="15" t="s">
        <v>1028</v>
      </c>
      <c r="V27" s="15" t="s">
        <v>1028</v>
      </c>
      <c r="W27" s="37" t="s">
        <v>34</v>
      </c>
      <c r="X27" s="37" t="s">
        <v>34</v>
      </c>
      <c r="Y27" s="15" t="s">
        <v>1028</v>
      </c>
      <c r="Z27" s="15" t="s">
        <v>1028</v>
      </c>
      <c r="AA27" s="108" t="s">
        <v>34</v>
      </c>
    </row>
    <row r="28" spans="1:27" ht="15.75" thickBot="1" x14ac:dyDescent="0.3">
      <c r="A28" s="98" t="s">
        <v>35</v>
      </c>
      <c r="B28" s="106" t="s">
        <v>34</v>
      </c>
      <c r="C28" s="110" t="s">
        <v>34</v>
      </c>
      <c r="D28" s="106" t="s">
        <v>34</v>
      </c>
      <c r="E28" s="110" t="s">
        <v>34</v>
      </c>
      <c r="F28" s="106" t="s">
        <v>34</v>
      </c>
      <c r="G28" s="110" t="s">
        <v>34</v>
      </c>
      <c r="H28" s="106" t="s">
        <v>34</v>
      </c>
      <c r="I28" s="110" t="s">
        <v>34</v>
      </c>
      <c r="J28" s="99">
        <v>2.6847199999999999E-5</v>
      </c>
      <c r="K28" s="100">
        <f t="shared" si="0"/>
        <v>1.332479830574496E-3</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32" spans="1:27" x14ac:dyDescent="0.25">
      <c r="J32" s="59"/>
    </row>
    <row r="33" spans="10:10" x14ac:dyDescent="0.25">
      <c r="J33" s="59"/>
    </row>
  </sheetData>
  <hyperlinks>
    <hyperlink ref="A5" location="CONTENTS!B1" display="Return to contents" xr:uid="{7B157523-D9B6-4E24-9A52-E9C6BB61A5E5}"/>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9B734-DC1C-4EA0-A195-199BD4426716}">
  <dimension ref="A1:AA22"/>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604</v>
      </c>
      <c r="B3" s="27"/>
    </row>
    <row r="4" spans="1:27" ht="18.75" x14ac:dyDescent="0.25">
      <c r="A4" s="20" t="s">
        <v>605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68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41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8.4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597</v>
      </c>
      <c r="B14" s="24" t="s">
        <v>34</v>
      </c>
      <c r="C14" s="39" t="s">
        <v>34</v>
      </c>
      <c r="D14" s="24" t="s">
        <v>34</v>
      </c>
      <c r="E14" s="39" t="s">
        <v>34</v>
      </c>
      <c r="F14" s="24" t="s">
        <v>34</v>
      </c>
      <c r="G14" s="39" t="s">
        <v>34</v>
      </c>
      <c r="H14" s="24" t="s">
        <v>34</v>
      </c>
      <c r="I14" s="39" t="s">
        <v>34</v>
      </c>
      <c r="J14" s="30">
        <v>0.33401788960000001</v>
      </c>
      <c r="K14" s="28">
        <f t="shared" ref="K14:K22" si="0">SQRT((J14*(1-J14))/J$13)*TINV(0.05,J$13)</f>
        <v>0.37526372416135334</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598</v>
      </c>
      <c r="B15" s="24" t="s">
        <v>34</v>
      </c>
      <c r="C15" s="39" t="s">
        <v>34</v>
      </c>
      <c r="D15" s="24" t="s">
        <v>34</v>
      </c>
      <c r="E15" s="39" t="s">
        <v>34</v>
      </c>
      <c r="F15" s="24" t="s">
        <v>34</v>
      </c>
      <c r="G15" s="39" t="s">
        <v>34</v>
      </c>
      <c r="H15" s="24" t="s">
        <v>34</v>
      </c>
      <c r="I15" s="39" t="s">
        <v>34</v>
      </c>
      <c r="J15" s="30">
        <v>8.5106342099999996E-2</v>
      </c>
      <c r="K15" s="28">
        <f t="shared" si="0"/>
        <v>0.2220172452173339</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599</v>
      </c>
      <c r="B16" s="24" t="s">
        <v>34</v>
      </c>
      <c r="C16" s="39" t="s">
        <v>34</v>
      </c>
      <c r="D16" s="24" t="s">
        <v>34</v>
      </c>
      <c r="E16" s="39" t="s">
        <v>34</v>
      </c>
      <c r="F16" s="24" t="s">
        <v>34</v>
      </c>
      <c r="G16" s="39" t="s">
        <v>34</v>
      </c>
      <c r="H16" s="24" t="s">
        <v>34</v>
      </c>
      <c r="I16" s="39" t="s">
        <v>34</v>
      </c>
      <c r="J16" s="30">
        <v>4.3937272999999999E-2</v>
      </c>
      <c r="K16" s="28">
        <f t="shared" si="0"/>
        <v>0.16307229436311044</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600</v>
      </c>
      <c r="B17" s="24" t="s">
        <v>34</v>
      </c>
      <c r="C17" s="39" t="s">
        <v>34</v>
      </c>
      <c r="D17" s="24" t="s">
        <v>34</v>
      </c>
      <c r="E17" s="39" t="s">
        <v>34</v>
      </c>
      <c r="F17" s="24" t="s">
        <v>34</v>
      </c>
      <c r="G17" s="39" t="s">
        <v>34</v>
      </c>
      <c r="H17" s="24" t="s">
        <v>34</v>
      </c>
      <c r="I17" s="39" t="s">
        <v>34</v>
      </c>
      <c r="J17" s="30">
        <v>3.4134946800000003E-2</v>
      </c>
      <c r="K17" s="28">
        <f t="shared" si="0"/>
        <v>0.14447020208170491</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601</v>
      </c>
      <c r="B18" s="24" t="s">
        <v>34</v>
      </c>
      <c r="C18" s="39" t="s">
        <v>34</v>
      </c>
      <c r="D18" s="24" t="s">
        <v>34</v>
      </c>
      <c r="E18" s="39" t="s">
        <v>34</v>
      </c>
      <c r="F18" s="24" t="s">
        <v>34</v>
      </c>
      <c r="G18" s="39" t="s">
        <v>34</v>
      </c>
      <c r="H18" s="24" t="s">
        <v>34</v>
      </c>
      <c r="I18" s="39" t="s">
        <v>34</v>
      </c>
      <c r="J18" s="30">
        <v>2.9344101800000001E-2</v>
      </c>
      <c r="K18" s="28">
        <f t="shared" si="0"/>
        <v>0.13428066952523363</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602</v>
      </c>
      <c r="B19" s="24" t="s">
        <v>34</v>
      </c>
      <c r="C19" s="39" t="s">
        <v>34</v>
      </c>
      <c r="D19" s="24" t="s">
        <v>34</v>
      </c>
      <c r="E19" s="39" t="s">
        <v>34</v>
      </c>
      <c r="F19" s="24" t="s">
        <v>34</v>
      </c>
      <c r="G19" s="39" t="s">
        <v>34</v>
      </c>
      <c r="H19" s="24" t="s">
        <v>34</v>
      </c>
      <c r="I19" s="39" t="s">
        <v>34</v>
      </c>
      <c r="J19" s="30">
        <v>6.0482150000000002E-4</v>
      </c>
      <c r="K19" s="28">
        <f t="shared" si="0"/>
        <v>1.9561523429273003E-2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603</v>
      </c>
      <c r="B20" s="24" t="s">
        <v>34</v>
      </c>
      <c r="C20" s="39" t="s">
        <v>34</v>
      </c>
      <c r="D20" s="24" t="s">
        <v>34</v>
      </c>
      <c r="E20" s="39" t="s">
        <v>34</v>
      </c>
      <c r="F20" s="24" t="s">
        <v>34</v>
      </c>
      <c r="G20" s="39" t="s">
        <v>34</v>
      </c>
      <c r="H20" s="24" t="s">
        <v>34</v>
      </c>
      <c r="I20" s="39" t="s">
        <v>34</v>
      </c>
      <c r="J20" s="30">
        <v>4.9043890000000003E-4</v>
      </c>
      <c r="K20" s="28">
        <f t="shared" si="0"/>
        <v>1.7615962210439831E-2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ht="15" customHeight="1" x14ac:dyDescent="0.25">
      <c r="A21" s="23" t="s">
        <v>112</v>
      </c>
      <c r="B21" s="24" t="s">
        <v>34</v>
      </c>
      <c r="C21" s="39" t="s">
        <v>34</v>
      </c>
      <c r="D21" s="24" t="s">
        <v>34</v>
      </c>
      <c r="E21" s="39" t="s">
        <v>34</v>
      </c>
      <c r="F21" s="24" t="s">
        <v>34</v>
      </c>
      <c r="G21" s="39" t="s">
        <v>34</v>
      </c>
      <c r="H21" s="24" t="s">
        <v>34</v>
      </c>
      <c r="I21" s="39" t="s">
        <v>34</v>
      </c>
      <c r="J21" s="30">
        <v>0.32334186860000003</v>
      </c>
      <c r="K21" s="28">
        <f t="shared" si="0"/>
        <v>0.37216545878257884</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ht="15.75" thickBot="1" x14ac:dyDescent="0.3">
      <c r="A22" s="98" t="s">
        <v>35</v>
      </c>
      <c r="B22" s="106" t="s">
        <v>34</v>
      </c>
      <c r="C22" s="110" t="s">
        <v>34</v>
      </c>
      <c r="D22" s="106" t="s">
        <v>34</v>
      </c>
      <c r="E22" s="110" t="s">
        <v>34</v>
      </c>
      <c r="F22" s="106" t="s">
        <v>34</v>
      </c>
      <c r="G22" s="110" t="s">
        <v>34</v>
      </c>
      <c r="H22" s="106" t="s">
        <v>34</v>
      </c>
      <c r="I22" s="110" t="s">
        <v>34</v>
      </c>
      <c r="J22" s="99">
        <v>0.19623898400000001</v>
      </c>
      <c r="K22" s="100">
        <f t="shared" si="0"/>
        <v>0.315992337243998</v>
      </c>
      <c r="L22" s="111" t="s">
        <v>34</v>
      </c>
      <c r="M22" s="102" t="s">
        <v>1028</v>
      </c>
      <c r="N22" s="102" t="s">
        <v>1028</v>
      </c>
      <c r="O22" s="111" t="s">
        <v>34</v>
      </c>
      <c r="P22" s="111" t="s">
        <v>34</v>
      </c>
      <c r="Q22" s="102" t="s">
        <v>1028</v>
      </c>
      <c r="R22" s="102" t="s">
        <v>1028</v>
      </c>
      <c r="S22" s="111" t="s">
        <v>34</v>
      </c>
      <c r="T22" s="111" t="s">
        <v>34</v>
      </c>
      <c r="U22" s="102" t="s">
        <v>1028</v>
      </c>
      <c r="V22" s="102" t="s">
        <v>1028</v>
      </c>
      <c r="W22" s="111" t="s">
        <v>34</v>
      </c>
      <c r="X22" s="111" t="s">
        <v>34</v>
      </c>
      <c r="Y22" s="102" t="s">
        <v>1028</v>
      </c>
      <c r="Z22" s="102" t="s">
        <v>1028</v>
      </c>
      <c r="AA22" s="112" t="s">
        <v>34</v>
      </c>
    </row>
  </sheetData>
  <hyperlinks>
    <hyperlink ref="A5" location="CONTENTS!B1" display="Return to contents" xr:uid="{3EA92FE9-0D02-4560-B03D-34BF519AC843}"/>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CE5-8AB8-428A-AF04-F0BB22FA9A49}">
  <dimension ref="A1:AA24"/>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514</v>
      </c>
      <c r="B3" s="27"/>
    </row>
    <row r="4" spans="1:27" ht="18.75" x14ac:dyDescent="0.25">
      <c r="A4" s="20" t="s">
        <v>508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833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617</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107.4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515</v>
      </c>
      <c r="B14" s="24" t="s">
        <v>34</v>
      </c>
      <c r="C14" s="39" t="s">
        <v>34</v>
      </c>
      <c r="D14" s="24" t="s">
        <v>34</v>
      </c>
      <c r="E14" s="39" t="s">
        <v>34</v>
      </c>
      <c r="F14" s="24" t="s">
        <v>34</v>
      </c>
      <c r="G14" s="39" t="s">
        <v>34</v>
      </c>
      <c r="H14" s="24" t="s">
        <v>34</v>
      </c>
      <c r="I14" s="39" t="s">
        <v>34</v>
      </c>
      <c r="J14" s="30">
        <v>0.4432968243</v>
      </c>
      <c r="K14" s="28">
        <f>SQRT((J14*(1-J14))/J$13)*TINV(0.05,J$13)</f>
        <v>9.5026484875066389E-2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518</v>
      </c>
      <c r="B15" s="24" t="s">
        <v>34</v>
      </c>
      <c r="C15" s="39" t="s">
        <v>34</v>
      </c>
      <c r="D15" s="24" t="s">
        <v>34</v>
      </c>
      <c r="E15" s="39" t="s">
        <v>34</v>
      </c>
      <c r="F15" s="24" t="s">
        <v>34</v>
      </c>
      <c r="G15" s="39" t="s">
        <v>34</v>
      </c>
      <c r="H15" s="24" t="s">
        <v>34</v>
      </c>
      <c r="I15" s="39" t="s">
        <v>34</v>
      </c>
      <c r="J15" s="30">
        <v>4.2334647064181531E-2</v>
      </c>
      <c r="K15" s="28">
        <f t="shared" ref="K15:K23" si="0">SQRT((J15*(1-J15))/J$13)*TINV(0.05,J$13)</f>
        <v>3.8515927864332188E-2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519</v>
      </c>
      <c r="B16" s="24" t="s">
        <v>34</v>
      </c>
      <c r="C16" s="39" t="s">
        <v>34</v>
      </c>
      <c r="D16" s="24" t="s">
        <v>34</v>
      </c>
      <c r="E16" s="39" t="s">
        <v>34</v>
      </c>
      <c r="F16" s="24" t="s">
        <v>34</v>
      </c>
      <c r="G16" s="39" t="s">
        <v>34</v>
      </c>
      <c r="H16" s="24" t="s">
        <v>34</v>
      </c>
      <c r="I16" s="39" t="s">
        <v>34</v>
      </c>
      <c r="J16" s="30">
        <v>7.1424142121880058E-2</v>
      </c>
      <c r="K16" s="28">
        <f t="shared" si="0"/>
        <v>4.9262530373350585E-2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522</v>
      </c>
      <c r="B17" s="24" t="s">
        <v>34</v>
      </c>
      <c r="C17" s="39" t="s">
        <v>34</v>
      </c>
      <c r="D17" s="24" t="s">
        <v>34</v>
      </c>
      <c r="E17" s="39" t="s">
        <v>34</v>
      </c>
      <c r="F17" s="24" t="s">
        <v>34</v>
      </c>
      <c r="G17" s="39" t="s">
        <v>34</v>
      </c>
      <c r="H17" s="24" t="s">
        <v>34</v>
      </c>
      <c r="I17" s="39" t="s">
        <v>34</v>
      </c>
      <c r="J17" s="30">
        <v>2.17059430732577E-2</v>
      </c>
      <c r="K17" s="28">
        <f t="shared" si="0"/>
        <v>2.7874657676941375E-2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523</v>
      </c>
      <c r="B18" s="24" t="s">
        <v>34</v>
      </c>
      <c r="C18" s="39" t="s">
        <v>34</v>
      </c>
      <c r="D18" s="24" t="s">
        <v>34</v>
      </c>
      <c r="E18" s="39" t="s">
        <v>34</v>
      </c>
      <c r="F18" s="24" t="s">
        <v>34</v>
      </c>
      <c r="G18" s="39" t="s">
        <v>34</v>
      </c>
      <c r="H18" s="24" t="s">
        <v>34</v>
      </c>
      <c r="I18" s="39" t="s">
        <v>34</v>
      </c>
      <c r="J18" s="30">
        <v>2.0266337481037278E-2</v>
      </c>
      <c r="K18" s="28">
        <f t="shared" si="0"/>
        <v>2.6954243998528304E-2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524</v>
      </c>
      <c r="B19" s="24" t="s">
        <v>34</v>
      </c>
      <c r="C19" s="39" t="s">
        <v>34</v>
      </c>
      <c r="D19" s="24" t="s">
        <v>34</v>
      </c>
      <c r="E19" s="39" t="s">
        <v>34</v>
      </c>
      <c r="F19" s="24" t="s">
        <v>34</v>
      </c>
      <c r="G19" s="39" t="s">
        <v>34</v>
      </c>
      <c r="H19" s="24" t="s">
        <v>34</v>
      </c>
      <c r="I19" s="39" t="s">
        <v>34</v>
      </c>
      <c r="J19" s="30">
        <v>0.18252044053452188</v>
      </c>
      <c r="K19" s="28">
        <f t="shared" si="0"/>
        <v>7.3888986642531032E-2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46" t="s">
        <v>520</v>
      </c>
      <c r="B20" s="47" t="s">
        <v>34</v>
      </c>
      <c r="C20" s="68" t="s">
        <v>34</v>
      </c>
      <c r="D20" s="47" t="s">
        <v>34</v>
      </c>
      <c r="E20" s="68" t="s">
        <v>34</v>
      </c>
      <c r="F20" s="47" t="s">
        <v>34</v>
      </c>
      <c r="G20" s="68" t="s">
        <v>34</v>
      </c>
      <c r="H20" s="47" t="s">
        <v>34</v>
      </c>
      <c r="I20" s="68" t="s">
        <v>34</v>
      </c>
      <c r="J20" s="49">
        <v>7.9106410727066451E-2</v>
      </c>
      <c r="K20" s="50">
        <f t="shared" si="0"/>
        <v>5.1629280155460276E-2</v>
      </c>
      <c r="L20" s="48" t="s">
        <v>34</v>
      </c>
      <c r="M20" s="61" t="s">
        <v>1028</v>
      </c>
      <c r="N20" s="61" t="s">
        <v>1028</v>
      </c>
      <c r="O20" s="48" t="s">
        <v>34</v>
      </c>
      <c r="P20" s="48" t="s">
        <v>34</v>
      </c>
      <c r="Q20" s="61" t="s">
        <v>1028</v>
      </c>
      <c r="R20" s="61" t="s">
        <v>1028</v>
      </c>
      <c r="S20" s="48" t="s">
        <v>34</v>
      </c>
      <c r="T20" s="48" t="s">
        <v>34</v>
      </c>
      <c r="U20" s="61" t="s">
        <v>1028</v>
      </c>
      <c r="V20" s="61" t="s">
        <v>1028</v>
      </c>
      <c r="W20" s="48" t="s">
        <v>34</v>
      </c>
      <c r="X20" s="48" t="s">
        <v>34</v>
      </c>
      <c r="Y20" s="61" t="s">
        <v>1028</v>
      </c>
      <c r="Z20" s="61" t="s">
        <v>1028</v>
      </c>
      <c r="AA20" s="109" t="s">
        <v>34</v>
      </c>
    </row>
    <row r="21" spans="1:27" x14ac:dyDescent="0.25">
      <c r="A21" s="46" t="s">
        <v>521</v>
      </c>
      <c r="B21" s="47" t="s">
        <v>34</v>
      </c>
      <c r="C21" s="68" t="s">
        <v>34</v>
      </c>
      <c r="D21" s="47" t="s">
        <v>34</v>
      </c>
      <c r="E21" s="68" t="s">
        <v>34</v>
      </c>
      <c r="F21" s="47" t="s">
        <v>34</v>
      </c>
      <c r="G21" s="68" t="s">
        <v>34</v>
      </c>
      <c r="H21" s="47" t="s">
        <v>34</v>
      </c>
      <c r="I21" s="68" t="s">
        <v>34</v>
      </c>
      <c r="J21" s="49">
        <v>2.6726357810696922E-2</v>
      </c>
      <c r="K21" s="50">
        <f t="shared" si="0"/>
        <v>3.0851257842601208E-2</v>
      </c>
      <c r="L21" s="48" t="s">
        <v>34</v>
      </c>
      <c r="M21" s="61" t="s">
        <v>1028</v>
      </c>
      <c r="N21" s="61" t="s">
        <v>1028</v>
      </c>
      <c r="O21" s="48" t="s">
        <v>34</v>
      </c>
      <c r="P21" s="48" t="s">
        <v>34</v>
      </c>
      <c r="Q21" s="61" t="s">
        <v>1028</v>
      </c>
      <c r="R21" s="61" t="s">
        <v>1028</v>
      </c>
      <c r="S21" s="48" t="s">
        <v>34</v>
      </c>
      <c r="T21" s="48" t="s">
        <v>34</v>
      </c>
      <c r="U21" s="61" t="s">
        <v>1028</v>
      </c>
      <c r="V21" s="61" t="s">
        <v>1028</v>
      </c>
      <c r="W21" s="48" t="s">
        <v>34</v>
      </c>
      <c r="X21" s="48" t="s">
        <v>34</v>
      </c>
      <c r="Y21" s="61" t="s">
        <v>1028</v>
      </c>
      <c r="Z21" s="61" t="s">
        <v>1028</v>
      </c>
      <c r="AA21" s="109" t="s">
        <v>34</v>
      </c>
    </row>
    <row r="22" spans="1:27" x14ac:dyDescent="0.25">
      <c r="A22" s="23" t="s">
        <v>516</v>
      </c>
      <c r="B22" s="24" t="s">
        <v>34</v>
      </c>
      <c r="C22" s="39" t="s">
        <v>34</v>
      </c>
      <c r="D22" s="24" t="s">
        <v>34</v>
      </c>
      <c r="E22" s="39" t="s">
        <v>34</v>
      </c>
      <c r="F22" s="24" t="s">
        <v>34</v>
      </c>
      <c r="G22" s="39" t="s">
        <v>34</v>
      </c>
      <c r="H22" s="24" t="s">
        <v>34</v>
      </c>
      <c r="I22" s="39" t="s">
        <v>34</v>
      </c>
      <c r="J22" s="30">
        <v>0.55470663060000003</v>
      </c>
      <c r="K22" s="28">
        <f t="shared" si="0"/>
        <v>9.5069300379638774E-2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ht="15.75" thickBot="1" x14ac:dyDescent="0.3">
      <c r="A23" s="98" t="s">
        <v>517</v>
      </c>
      <c r="B23" s="106" t="s">
        <v>34</v>
      </c>
      <c r="C23" s="110" t="s">
        <v>34</v>
      </c>
      <c r="D23" s="106" t="s">
        <v>34</v>
      </c>
      <c r="E23" s="110" t="s">
        <v>34</v>
      </c>
      <c r="F23" s="106" t="s">
        <v>34</v>
      </c>
      <c r="G23" s="110" t="s">
        <v>34</v>
      </c>
      <c r="H23" s="106" t="s">
        <v>34</v>
      </c>
      <c r="I23" s="110" t="s">
        <v>34</v>
      </c>
      <c r="J23" s="99">
        <v>1.9965451000000002E-3</v>
      </c>
      <c r="K23" s="100">
        <f t="shared" si="0"/>
        <v>8.5386869201033409E-3</v>
      </c>
      <c r="L23" s="111" t="s">
        <v>34</v>
      </c>
      <c r="M23" s="102" t="s">
        <v>1028</v>
      </c>
      <c r="N23" s="102" t="s">
        <v>1028</v>
      </c>
      <c r="O23" s="111" t="s">
        <v>34</v>
      </c>
      <c r="P23" s="111" t="s">
        <v>34</v>
      </c>
      <c r="Q23" s="102" t="s">
        <v>1028</v>
      </c>
      <c r="R23" s="102" t="s">
        <v>1028</v>
      </c>
      <c r="S23" s="111" t="s">
        <v>34</v>
      </c>
      <c r="T23" s="111" t="s">
        <v>34</v>
      </c>
      <c r="U23" s="102" t="s">
        <v>1028</v>
      </c>
      <c r="V23" s="102" t="s">
        <v>1028</v>
      </c>
      <c r="W23" s="111" t="s">
        <v>34</v>
      </c>
      <c r="X23" s="111" t="s">
        <v>34</v>
      </c>
      <c r="Y23" s="102" t="s">
        <v>1028</v>
      </c>
      <c r="Z23" s="102" t="s">
        <v>1028</v>
      </c>
      <c r="AA23" s="112" t="s">
        <v>34</v>
      </c>
    </row>
    <row r="24" spans="1:27" ht="15" customHeight="1" x14ac:dyDescent="0.25">
      <c r="B24" s="24"/>
      <c r="F24" s="32"/>
    </row>
  </sheetData>
  <hyperlinks>
    <hyperlink ref="A5" location="CONTENTS!B1" display="Return to contents" xr:uid="{DE8FE26D-BE98-4F4C-8682-32E2C43B7681}"/>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BD59-75F5-424E-AB96-B9485D7BDE55}">
  <dimension ref="A1:AA3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381</v>
      </c>
      <c r="B3" s="27"/>
    </row>
    <row r="4" spans="1:27" ht="18.75" x14ac:dyDescent="0.25">
      <c r="A4" s="20" t="s">
        <v>559</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273</v>
      </c>
      <c r="I11" s="27" t="s">
        <v>1028</v>
      </c>
      <c r="J11" s="22">
        <v>318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229</v>
      </c>
      <c r="I12" s="27" t="s">
        <v>1028</v>
      </c>
      <c r="J12" s="22">
        <v>279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52.4</v>
      </c>
      <c r="I13" s="27" t="s">
        <v>1028</v>
      </c>
      <c r="J13" s="22">
        <v>47.6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606</v>
      </c>
      <c r="B14" s="24" t="s">
        <v>34</v>
      </c>
      <c r="C14" s="39" t="s">
        <v>34</v>
      </c>
      <c r="D14" s="24" t="s">
        <v>34</v>
      </c>
      <c r="E14" s="39" t="s">
        <v>34</v>
      </c>
      <c r="F14" s="24" t="s">
        <v>34</v>
      </c>
      <c r="G14" s="39" t="s">
        <v>34</v>
      </c>
      <c r="H14" s="34" t="s">
        <v>34</v>
      </c>
      <c r="I14" s="67" t="s">
        <v>34</v>
      </c>
      <c r="J14" s="30">
        <v>0.44934786510000002</v>
      </c>
      <c r="K14" s="28">
        <f t="shared" ref="K14:K30" si="0">SQRT((J14*(1-J14))/J$13)*TINV(0.05,J$13)</f>
        <v>0.14504357337546347</v>
      </c>
      <c r="L14" s="37" t="s">
        <v>34</v>
      </c>
      <c r="M14" s="15" t="s">
        <v>1028</v>
      </c>
      <c r="N14" s="15" t="s">
        <v>1028</v>
      </c>
      <c r="O14" s="37" t="s">
        <v>34</v>
      </c>
      <c r="P14" s="37" t="s">
        <v>34</v>
      </c>
      <c r="Q14" s="15" t="s">
        <v>1028</v>
      </c>
      <c r="R14" s="15" t="s">
        <v>1028</v>
      </c>
      <c r="S14" s="37" t="s">
        <v>34</v>
      </c>
      <c r="T14" s="37" t="s">
        <v>34</v>
      </c>
      <c r="U14" s="15" t="s">
        <v>1028</v>
      </c>
      <c r="V14" s="15" t="s">
        <v>1028</v>
      </c>
      <c r="W14" s="37" t="s">
        <v>34</v>
      </c>
      <c r="X14" s="35" t="s">
        <v>34</v>
      </c>
      <c r="Y14" s="15" t="s">
        <v>1028</v>
      </c>
      <c r="Z14" s="15" t="s">
        <v>1028</v>
      </c>
      <c r="AA14" s="114" t="s">
        <v>34</v>
      </c>
    </row>
    <row r="15" spans="1:27" x14ac:dyDescent="0.25">
      <c r="A15" s="23" t="s">
        <v>560</v>
      </c>
      <c r="B15" s="24" t="s">
        <v>34</v>
      </c>
      <c r="C15" s="39" t="s">
        <v>34</v>
      </c>
      <c r="D15" s="24" t="s">
        <v>34</v>
      </c>
      <c r="E15" s="39" t="s">
        <v>34</v>
      </c>
      <c r="F15" s="24" t="s">
        <v>34</v>
      </c>
      <c r="G15" s="39" t="s">
        <v>34</v>
      </c>
      <c r="H15" s="30">
        <v>0.25845231689999998</v>
      </c>
      <c r="I15" s="28">
        <f t="shared" ref="I15:I30" si="1">SQRT((H15*(1-H15))/H$13)*TINV(0.05,H$13)</f>
        <v>0.12135706107018339</v>
      </c>
      <c r="J15" s="30">
        <v>0.31664451760000001</v>
      </c>
      <c r="K15" s="28">
        <f t="shared" si="0"/>
        <v>0.13563688701066584</v>
      </c>
      <c r="L15" s="37" t="s">
        <v>34</v>
      </c>
      <c r="M15" s="15" t="s">
        <v>1028</v>
      </c>
      <c r="N15" s="15" t="s">
        <v>1028</v>
      </c>
      <c r="O15" s="37" t="s">
        <v>34</v>
      </c>
      <c r="P15" s="37" t="s">
        <v>34</v>
      </c>
      <c r="Q15" s="15" t="s">
        <v>1028</v>
      </c>
      <c r="R15" s="15" t="s">
        <v>1028</v>
      </c>
      <c r="S15" s="37" t="s">
        <v>34</v>
      </c>
      <c r="T15" s="37" t="s">
        <v>34</v>
      </c>
      <c r="U15" s="15" t="s">
        <v>1028</v>
      </c>
      <c r="V15" s="15" t="s">
        <v>1028</v>
      </c>
      <c r="W15" s="37" t="s">
        <v>34</v>
      </c>
      <c r="X15" s="17">
        <f t="shared" ref="X15:X31" si="2">J15-H15</f>
        <v>5.819220070000003E-2</v>
      </c>
      <c r="Y15" s="15">
        <f t="shared" ref="Y15:Y31" si="3">(((X15)^2)^0.5)</f>
        <v>5.819220070000003E-2</v>
      </c>
      <c r="Z15" s="15">
        <f>(((((1-H15)*H15)/H13)+(((1-J15)*J15)/J13))^0.5)*(TINV(0.05,H13+J13-1))</f>
        <v>0.17971515511407338</v>
      </c>
      <c r="AA15" s="97" t="s">
        <v>1028</v>
      </c>
    </row>
    <row r="16" spans="1:27" x14ac:dyDescent="0.25">
      <c r="A16" s="23" t="s">
        <v>562</v>
      </c>
      <c r="B16" s="24" t="s">
        <v>34</v>
      </c>
      <c r="C16" s="39" t="s">
        <v>34</v>
      </c>
      <c r="D16" s="24" t="s">
        <v>34</v>
      </c>
      <c r="E16" s="39" t="s">
        <v>34</v>
      </c>
      <c r="F16" s="24" t="s">
        <v>34</v>
      </c>
      <c r="G16" s="39" t="s">
        <v>34</v>
      </c>
      <c r="H16" s="30">
        <v>8.1234341299999999E-2</v>
      </c>
      <c r="I16" s="28">
        <f t="shared" si="1"/>
        <v>7.5731664641279867E-2</v>
      </c>
      <c r="J16" s="30">
        <v>0.10910483040000001</v>
      </c>
      <c r="K16" s="28">
        <f t="shared" si="0"/>
        <v>9.0908350376297284E-2</v>
      </c>
      <c r="L16" s="37" t="s">
        <v>34</v>
      </c>
      <c r="M16" s="15" t="s">
        <v>1028</v>
      </c>
      <c r="N16" s="15" t="s">
        <v>1028</v>
      </c>
      <c r="O16" s="37" t="s">
        <v>34</v>
      </c>
      <c r="P16" s="37" t="s">
        <v>34</v>
      </c>
      <c r="Q16" s="15" t="s">
        <v>1028</v>
      </c>
      <c r="R16" s="15" t="s">
        <v>1028</v>
      </c>
      <c r="S16" s="37" t="s">
        <v>34</v>
      </c>
      <c r="T16" s="37" t="s">
        <v>34</v>
      </c>
      <c r="U16" s="15" t="s">
        <v>1028</v>
      </c>
      <c r="V16" s="15" t="s">
        <v>1028</v>
      </c>
      <c r="W16" s="37" t="s">
        <v>34</v>
      </c>
      <c r="X16" s="17">
        <f t="shared" si="2"/>
        <v>2.7870489100000007E-2</v>
      </c>
      <c r="Y16" s="15">
        <f t="shared" si="3"/>
        <v>2.7870489100000007E-2</v>
      </c>
      <c r="Z16" s="15">
        <f>(((((1-H16)*H16)/H13)+(((1-J16)*J16)/J13))^0.5)*(TINV(0.05,H13+J13-1))</f>
        <v>0.11682262175881057</v>
      </c>
      <c r="AA16" s="97" t="s">
        <v>1028</v>
      </c>
    </row>
    <row r="17" spans="1:27" x14ac:dyDescent="0.25">
      <c r="A17" s="23" t="s">
        <v>564</v>
      </c>
      <c r="B17" s="24" t="s">
        <v>34</v>
      </c>
      <c r="C17" s="39" t="s">
        <v>34</v>
      </c>
      <c r="D17" s="24" t="s">
        <v>34</v>
      </c>
      <c r="E17" s="39" t="s">
        <v>34</v>
      </c>
      <c r="F17" s="24" t="s">
        <v>34</v>
      </c>
      <c r="G17" s="39" t="s">
        <v>34</v>
      </c>
      <c r="H17" s="30">
        <v>7.7291004799999993E-2</v>
      </c>
      <c r="I17" s="28">
        <f t="shared" si="1"/>
        <v>7.4029045244609445E-2</v>
      </c>
      <c r="J17" s="30">
        <v>8.5709685999999993E-2</v>
      </c>
      <c r="K17" s="28">
        <f t="shared" si="0"/>
        <v>8.1625432833070652E-2</v>
      </c>
      <c r="L17" s="37" t="s">
        <v>34</v>
      </c>
      <c r="M17" s="15" t="s">
        <v>1028</v>
      </c>
      <c r="N17" s="15" t="s">
        <v>1028</v>
      </c>
      <c r="O17" s="37" t="s">
        <v>34</v>
      </c>
      <c r="P17" s="37" t="s">
        <v>34</v>
      </c>
      <c r="Q17" s="15" t="s">
        <v>1028</v>
      </c>
      <c r="R17" s="15" t="s">
        <v>1028</v>
      </c>
      <c r="S17" s="37" t="s">
        <v>34</v>
      </c>
      <c r="T17" s="37" t="s">
        <v>34</v>
      </c>
      <c r="U17" s="15" t="s">
        <v>1028</v>
      </c>
      <c r="V17" s="15" t="s">
        <v>1028</v>
      </c>
      <c r="W17" s="37" t="s">
        <v>34</v>
      </c>
      <c r="X17" s="17">
        <f t="shared" si="2"/>
        <v>8.4186812E-3</v>
      </c>
      <c r="Y17" s="15">
        <f t="shared" si="3"/>
        <v>8.4186812E-3</v>
      </c>
      <c r="Z17" s="15">
        <f>(((((1-H17)*H17)/H13)+(((1-J17)*J17)/J13))^0.5)*(TINV(0.05,H13+J13-1))</f>
        <v>0.10881229806240926</v>
      </c>
      <c r="AA17" s="97" t="s">
        <v>1028</v>
      </c>
    </row>
    <row r="18" spans="1:27" x14ac:dyDescent="0.25">
      <c r="A18" s="23" t="s">
        <v>563</v>
      </c>
      <c r="B18" s="24" t="s">
        <v>34</v>
      </c>
      <c r="C18" s="39" t="s">
        <v>34</v>
      </c>
      <c r="D18" s="24" t="s">
        <v>34</v>
      </c>
      <c r="E18" s="39" t="s">
        <v>34</v>
      </c>
      <c r="F18" s="24" t="s">
        <v>34</v>
      </c>
      <c r="G18" s="39" t="s">
        <v>34</v>
      </c>
      <c r="H18" s="30">
        <v>7.9567414399999994E-2</v>
      </c>
      <c r="I18" s="28">
        <f t="shared" si="1"/>
        <v>7.5018592203940512E-2</v>
      </c>
      <c r="J18" s="30">
        <v>6.2612431999999996E-2</v>
      </c>
      <c r="K18" s="28">
        <f t="shared" si="0"/>
        <v>7.0641248615324878E-2</v>
      </c>
      <c r="L18" s="37" t="s">
        <v>34</v>
      </c>
      <c r="M18" s="15" t="s">
        <v>1028</v>
      </c>
      <c r="N18" s="15" t="s">
        <v>1028</v>
      </c>
      <c r="O18" s="37" t="s">
        <v>34</v>
      </c>
      <c r="P18" s="37" t="s">
        <v>34</v>
      </c>
      <c r="Q18" s="15" t="s">
        <v>1028</v>
      </c>
      <c r="R18" s="15" t="s">
        <v>1028</v>
      </c>
      <c r="S18" s="37" t="s">
        <v>34</v>
      </c>
      <c r="T18" s="37" t="s">
        <v>34</v>
      </c>
      <c r="U18" s="15" t="s">
        <v>1028</v>
      </c>
      <c r="V18" s="15" t="s">
        <v>1028</v>
      </c>
      <c r="W18" s="37" t="s">
        <v>34</v>
      </c>
      <c r="X18" s="17">
        <f t="shared" si="2"/>
        <v>-1.6954982399999999E-2</v>
      </c>
      <c r="Y18" s="15">
        <f t="shared" si="3"/>
        <v>1.6954982399999999E-2</v>
      </c>
      <c r="Z18" s="15">
        <f>(((((1-H18)*H18)/H13)+(((1-J18)*J18)/J13))^0.5)*(TINV(0.05,H13+J13-1))</f>
        <v>0.10177059454492243</v>
      </c>
      <c r="AA18" s="97" t="s">
        <v>1028</v>
      </c>
    </row>
    <row r="19" spans="1:27" x14ac:dyDescent="0.25">
      <c r="A19" s="23" t="s">
        <v>569</v>
      </c>
      <c r="B19" s="24" t="s">
        <v>34</v>
      </c>
      <c r="C19" s="39" t="s">
        <v>34</v>
      </c>
      <c r="D19" s="24" t="s">
        <v>34</v>
      </c>
      <c r="E19" s="39" t="s">
        <v>34</v>
      </c>
      <c r="F19" s="24" t="s">
        <v>34</v>
      </c>
      <c r="G19" s="39" t="s">
        <v>34</v>
      </c>
      <c r="H19" s="30">
        <v>3.7005927399999999E-2</v>
      </c>
      <c r="I19" s="28">
        <f t="shared" si="1"/>
        <v>5.2330242548673862E-2</v>
      </c>
      <c r="J19" s="30">
        <v>5.2433008000000003E-2</v>
      </c>
      <c r="K19" s="28">
        <f t="shared" si="0"/>
        <v>6.4994384348573117E-2</v>
      </c>
      <c r="L19" s="37" t="s">
        <v>34</v>
      </c>
      <c r="M19" s="15" t="s">
        <v>1028</v>
      </c>
      <c r="N19" s="15" t="s">
        <v>1028</v>
      </c>
      <c r="O19" s="37" t="s">
        <v>34</v>
      </c>
      <c r="P19" s="37" t="s">
        <v>34</v>
      </c>
      <c r="Q19" s="15" t="s">
        <v>1028</v>
      </c>
      <c r="R19" s="15" t="s">
        <v>1028</v>
      </c>
      <c r="S19" s="37" t="s">
        <v>34</v>
      </c>
      <c r="T19" s="37" t="s">
        <v>34</v>
      </c>
      <c r="U19" s="15" t="s">
        <v>1028</v>
      </c>
      <c r="V19" s="15" t="s">
        <v>1028</v>
      </c>
      <c r="W19" s="37" t="s">
        <v>34</v>
      </c>
      <c r="X19" s="17">
        <f t="shared" si="2"/>
        <v>1.5427080600000004E-2</v>
      </c>
      <c r="Y19" s="15">
        <f t="shared" si="3"/>
        <v>1.5427080600000004E-2</v>
      </c>
      <c r="Z19" s="15">
        <f>(((((1-H19)*H19)/H13)+(((1-J19)*J19)/J13))^0.5)*(TINV(0.05,H13+J13-1))</f>
        <v>8.2383548399244028E-2</v>
      </c>
      <c r="AA19" s="97" t="s">
        <v>1028</v>
      </c>
    </row>
    <row r="20" spans="1:27" x14ac:dyDescent="0.25">
      <c r="A20" s="23" t="s">
        <v>565</v>
      </c>
      <c r="B20" s="24" t="s">
        <v>34</v>
      </c>
      <c r="C20" s="39" t="s">
        <v>34</v>
      </c>
      <c r="D20" s="24" t="s">
        <v>34</v>
      </c>
      <c r="E20" s="39" t="s">
        <v>34</v>
      </c>
      <c r="F20" s="24" t="s">
        <v>34</v>
      </c>
      <c r="G20" s="39" t="s">
        <v>34</v>
      </c>
      <c r="H20" s="30">
        <v>5.7208973099999998E-2</v>
      </c>
      <c r="I20" s="28">
        <f t="shared" si="1"/>
        <v>6.437912812350377E-2</v>
      </c>
      <c r="J20" s="30">
        <v>4.65083653E-2</v>
      </c>
      <c r="K20" s="28">
        <f t="shared" si="0"/>
        <v>6.1403406712091969E-2</v>
      </c>
      <c r="L20" s="37" t="s">
        <v>34</v>
      </c>
      <c r="M20" s="15" t="s">
        <v>1028</v>
      </c>
      <c r="N20" s="15" t="s">
        <v>1028</v>
      </c>
      <c r="O20" s="37" t="s">
        <v>34</v>
      </c>
      <c r="P20" s="37" t="s">
        <v>34</v>
      </c>
      <c r="Q20" s="15" t="s">
        <v>1028</v>
      </c>
      <c r="R20" s="15" t="s">
        <v>1028</v>
      </c>
      <c r="S20" s="37" t="s">
        <v>34</v>
      </c>
      <c r="T20" s="37" t="s">
        <v>34</v>
      </c>
      <c r="U20" s="15" t="s">
        <v>1028</v>
      </c>
      <c r="V20" s="15" t="s">
        <v>1028</v>
      </c>
      <c r="W20" s="37" t="s">
        <v>34</v>
      </c>
      <c r="X20" s="17">
        <f t="shared" si="2"/>
        <v>-1.0700607799999998E-2</v>
      </c>
      <c r="Y20" s="15">
        <f t="shared" si="3"/>
        <v>1.0700607799999998E-2</v>
      </c>
      <c r="Z20" s="15">
        <f>(((((1-H20)*H20)/H13)+(((1-J20)*J20)/J13))^0.5)*(TINV(0.05,H13+J13-1))</f>
        <v>8.7866085714105216E-2</v>
      </c>
      <c r="AA20" s="97" t="s">
        <v>1028</v>
      </c>
    </row>
    <row r="21" spans="1:27" x14ac:dyDescent="0.25">
      <c r="A21" s="23" t="s">
        <v>571</v>
      </c>
      <c r="B21" s="24" t="s">
        <v>34</v>
      </c>
      <c r="C21" s="39" t="s">
        <v>34</v>
      </c>
      <c r="D21" s="24" t="s">
        <v>34</v>
      </c>
      <c r="E21" s="39" t="s">
        <v>34</v>
      </c>
      <c r="F21" s="24" t="s">
        <v>34</v>
      </c>
      <c r="G21" s="39" t="s">
        <v>34</v>
      </c>
      <c r="H21" s="30">
        <v>2.3984904899999999E-2</v>
      </c>
      <c r="I21" s="28">
        <f t="shared" si="1"/>
        <v>4.241334861035486E-2</v>
      </c>
      <c r="J21" s="30">
        <v>3.80822491E-2</v>
      </c>
      <c r="K21" s="28">
        <f t="shared" si="0"/>
        <v>5.5808294417451644E-2</v>
      </c>
      <c r="L21" s="37" t="s">
        <v>34</v>
      </c>
      <c r="M21" s="15" t="s">
        <v>1028</v>
      </c>
      <c r="N21" s="15" t="s">
        <v>1028</v>
      </c>
      <c r="O21" s="37" t="s">
        <v>34</v>
      </c>
      <c r="P21" s="37" t="s">
        <v>34</v>
      </c>
      <c r="Q21" s="15" t="s">
        <v>1028</v>
      </c>
      <c r="R21" s="15" t="s">
        <v>1028</v>
      </c>
      <c r="S21" s="37" t="s">
        <v>34</v>
      </c>
      <c r="T21" s="37" t="s">
        <v>34</v>
      </c>
      <c r="U21" s="15" t="s">
        <v>1028</v>
      </c>
      <c r="V21" s="15" t="s">
        <v>1028</v>
      </c>
      <c r="W21" s="37" t="s">
        <v>34</v>
      </c>
      <c r="X21" s="17">
        <f t="shared" si="2"/>
        <v>1.40973442E-2</v>
      </c>
      <c r="Y21" s="15">
        <f t="shared" si="3"/>
        <v>1.40973442E-2</v>
      </c>
      <c r="Z21" s="15">
        <f>(((((1-H21)*H21)/H13)+(((1-J21)*J21)/J13))^0.5)*(TINV(0.05,H13+J13-1))</f>
        <v>6.9201349139529147E-2</v>
      </c>
      <c r="AA21" s="97" t="s">
        <v>1028</v>
      </c>
    </row>
    <row r="22" spans="1:27" x14ac:dyDescent="0.25">
      <c r="A22" s="23" t="s">
        <v>573</v>
      </c>
      <c r="B22" s="24" t="s">
        <v>34</v>
      </c>
      <c r="C22" s="39" t="s">
        <v>34</v>
      </c>
      <c r="D22" s="24" t="s">
        <v>34</v>
      </c>
      <c r="E22" s="39" t="s">
        <v>34</v>
      </c>
      <c r="F22" s="24" t="s">
        <v>34</v>
      </c>
      <c r="G22" s="39" t="s">
        <v>34</v>
      </c>
      <c r="H22" s="30">
        <v>1.62255013E-2</v>
      </c>
      <c r="I22" s="28">
        <f t="shared" si="1"/>
        <v>3.5022902616823948E-2</v>
      </c>
      <c r="J22" s="30">
        <v>3.0909627299999999E-2</v>
      </c>
      <c r="K22" s="28">
        <f t="shared" si="0"/>
        <v>5.0465840362543063E-2</v>
      </c>
      <c r="L22" s="37" t="s">
        <v>34</v>
      </c>
      <c r="M22" s="15" t="s">
        <v>1028</v>
      </c>
      <c r="N22" s="15" t="s">
        <v>1028</v>
      </c>
      <c r="O22" s="37" t="s">
        <v>34</v>
      </c>
      <c r="P22" s="37" t="s">
        <v>34</v>
      </c>
      <c r="Q22" s="15" t="s">
        <v>1028</v>
      </c>
      <c r="R22" s="15" t="s">
        <v>1028</v>
      </c>
      <c r="S22" s="37" t="s">
        <v>34</v>
      </c>
      <c r="T22" s="37" t="s">
        <v>34</v>
      </c>
      <c r="U22" s="15" t="s">
        <v>1028</v>
      </c>
      <c r="V22" s="15" t="s">
        <v>1028</v>
      </c>
      <c r="W22" s="37" t="s">
        <v>34</v>
      </c>
      <c r="X22" s="17">
        <f t="shared" si="2"/>
        <v>1.4684125999999999E-2</v>
      </c>
      <c r="Y22" s="15">
        <f t="shared" si="3"/>
        <v>1.4684125999999999E-2</v>
      </c>
      <c r="Z22" s="15">
        <f>(((((1-H22)*H22)/H13)+(((1-J22)*J22)/J13))^0.5)*(TINV(0.05,H13+J13-1))</f>
        <v>6.0637656315698431E-2</v>
      </c>
      <c r="AA22" s="97" t="s">
        <v>1028</v>
      </c>
    </row>
    <row r="23" spans="1:27" x14ac:dyDescent="0.25">
      <c r="A23" s="23" t="s">
        <v>561</v>
      </c>
      <c r="B23" s="24" t="s">
        <v>34</v>
      </c>
      <c r="C23" s="39" t="s">
        <v>34</v>
      </c>
      <c r="D23" s="24" t="s">
        <v>34</v>
      </c>
      <c r="E23" s="39" t="s">
        <v>34</v>
      </c>
      <c r="F23" s="24" t="s">
        <v>34</v>
      </c>
      <c r="G23" s="39" t="s">
        <v>34</v>
      </c>
      <c r="H23" s="30">
        <v>0.1094071447</v>
      </c>
      <c r="I23" s="28">
        <f t="shared" si="1"/>
        <v>8.6530206436321574E-2</v>
      </c>
      <c r="J23" s="30">
        <v>2.27403373E-2</v>
      </c>
      <c r="K23" s="28">
        <f t="shared" si="0"/>
        <v>4.3468226706587385E-2</v>
      </c>
      <c r="L23" s="37" t="s">
        <v>34</v>
      </c>
      <c r="M23" s="15" t="s">
        <v>1028</v>
      </c>
      <c r="N23" s="15" t="s">
        <v>1028</v>
      </c>
      <c r="O23" s="37" t="s">
        <v>34</v>
      </c>
      <c r="P23" s="37" t="s">
        <v>34</v>
      </c>
      <c r="Q23" s="15" t="s">
        <v>1028</v>
      </c>
      <c r="R23" s="15" t="s">
        <v>1028</v>
      </c>
      <c r="S23" s="37" t="s">
        <v>34</v>
      </c>
      <c r="T23" s="37" t="s">
        <v>34</v>
      </c>
      <c r="U23" s="15" t="s">
        <v>1028</v>
      </c>
      <c r="V23" s="15" t="s">
        <v>1028</v>
      </c>
      <c r="W23" s="37" t="s">
        <v>34</v>
      </c>
      <c r="X23" s="17">
        <f t="shared" si="2"/>
        <v>-8.6666807400000004E-2</v>
      </c>
      <c r="Y23" s="15">
        <f t="shared" si="3"/>
        <v>8.6666807400000004E-2</v>
      </c>
      <c r="Z23" s="15">
        <f>(((((1-H23)*H23)/H13)+(((1-J23)*J23)/J13))^0.5)*(TINV(0.05,H13+J13-1))</f>
        <v>9.5703520997827779E-2</v>
      </c>
      <c r="AA23" s="97" t="s">
        <v>1028</v>
      </c>
    </row>
    <row r="24" spans="1:27" x14ac:dyDescent="0.25">
      <c r="A24" s="23" t="s">
        <v>567</v>
      </c>
      <c r="B24" s="24" t="s">
        <v>34</v>
      </c>
      <c r="C24" s="39" t="s">
        <v>34</v>
      </c>
      <c r="D24" s="24" t="s">
        <v>34</v>
      </c>
      <c r="E24" s="39" t="s">
        <v>34</v>
      </c>
      <c r="F24" s="24" t="s">
        <v>34</v>
      </c>
      <c r="G24" s="39" t="s">
        <v>34</v>
      </c>
      <c r="H24" s="30">
        <v>4.1815456600000002E-2</v>
      </c>
      <c r="I24" s="28">
        <f t="shared" si="1"/>
        <v>5.548790100099095E-2</v>
      </c>
      <c r="J24" s="30">
        <v>6.2839425000000004E-3</v>
      </c>
      <c r="K24" s="28">
        <f t="shared" si="0"/>
        <v>2.3041764883765983E-2</v>
      </c>
      <c r="L24" s="37" t="s">
        <v>34</v>
      </c>
      <c r="M24" s="15" t="s">
        <v>1028</v>
      </c>
      <c r="N24" s="15" t="s">
        <v>1028</v>
      </c>
      <c r="O24" s="37" t="s">
        <v>34</v>
      </c>
      <c r="P24" s="37" t="s">
        <v>34</v>
      </c>
      <c r="Q24" s="15" t="s">
        <v>1028</v>
      </c>
      <c r="R24" s="15" t="s">
        <v>1028</v>
      </c>
      <c r="S24" s="37" t="s">
        <v>34</v>
      </c>
      <c r="T24" s="37" t="s">
        <v>34</v>
      </c>
      <c r="U24" s="15" t="s">
        <v>1028</v>
      </c>
      <c r="V24" s="15" t="s">
        <v>1028</v>
      </c>
      <c r="W24" s="37" t="s">
        <v>34</v>
      </c>
      <c r="X24" s="17">
        <f t="shared" si="2"/>
        <v>-3.5531514100000001E-2</v>
      </c>
      <c r="Y24" s="15">
        <f t="shared" si="3"/>
        <v>3.5531514100000001E-2</v>
      </c>
      <c r="Z24" s="15">
        <f>(((((1-H24)*H24)/H13)+(((1-J24)*J24)/J13))^0.5)*(TINV(0.05,H13+J13-1))</f>
        <v>5.9388179457422287E-2</v>
      </c>
      <c r="AA24" s="97" t="s">
        <v>1028</v>
      </c>
    </row>
    <row r="25" spans="1:27" x14ac:dyDescent="0.25">
      <c r="A25" s="23" t="s">
        <v>570</v>
      </c>
      <c r="B25" s="24" t="s">
        <v>34</v>
      </c>
      <c r="C25" s="39" t="s">
        <v>34</v>
      </c>
      <c r="D25" s="24" t="s">
        <v>34</v>
      </c>
      <c r="E25" s="39" t="s">
        <v>34</v>
      </c>
      <c r="F25" s="24" t="s">
        <v>34</v>
      </c>
      <c r="G25" s="39" t="s">
        <v>34</v>
      </c>
      <c r="H25" s="30">
        <v>3.1565685599999997E-2</v>
      </c>
      <c r="I25" s="28">
        <f t="shared" si="1"/>
        <v>4.8467206874196096E-2</v>
      </c>
      <c r="J25" s="30">
        <v>1.6283577E-3</v>
      </c>
      <c r="K25" s="28">
        <f t="shared" si="0"/>
        <v>1.1756810285587591E-2</v>
      </c>
      <c r="L25" s="37" t="s">
        <v>34</v>
      </c>
      <c r="M25" s="15" t="s">
        <v>1028</v>
      </c>
      <c r="N25" s="15" t="s">
        <v>1028</v>
      </c>
      <c r="O25" s="37" t="s">
        <v>34</v>
      </c>
      <c r="P25" s="37" t="s">
        <v>34</v>
      </c>
      <c r="Q25" s="15" t="s">
        <v>1028</v>
      </c>
      <c r="R25" s="15" t="s">
        <v>1028</v>
      </c>
      <c r="S25" s="37" t="s">
        <v>34</v>
      </c>
      <c r="T25" s="37" t="s">
        <v>34</v>
      </c>
      <c r="U25" s="15" t="s">
        <v>1028</v>
      </c>
      <c r="V25" s="15" t="s">
        <v>1028</v>
      </c>
      <c r="W25" s="37" t="s">
        <v>34</v>
      </c>
      <c r="X25" s="17">
        <f t="shared" si="2"/>
        <v>-2.9937327899999998E-2</v>
      </c>
      <c r="Y25" s="15">
        <f t="shared" si="3"/>
        <v>2.9937327899999998E-2</v>
      </c>
      <c r="Z25" s="15">
        <f>(((((1-H25)*H25)/H13)+(((1-J25)*J25)/J13))^0.5)*(TINV(0.05,H13+J13-1))</f>
        <v>4.9308368005397743E-2</v>
      </c>
      <c r="AA25" s="97" t="s">
        <v>1028</v>
      </c>
    </row>
    <row r="26" spans="1:27" x14ac:dyDescent="0.25">
      <c r="A26" s="23" t="s">
        <v>572</v>
      </c>
      <c r="B26" s="24" t="s">
        <v>34</v>
      </c>
      <c r="C26" s="39" t="s">
        <v>34</v>
      </c>
      <c r="D26" s="24" t="s">
        <v>34</v>
      </c>
      <c r="E26" s="39" t="s">
        <v>34</v>
      </c>
      <c r="F26" s="24" t="s">
        <v>34</v>
      </c>
      <c r="G26" s="39" t="s">
        <v>34</v>
      </c>
      <c r="H26" s="30">
        <v>1.7281508399999999E-2</v>
      </c>
      <c r="I26" s="28">
        <f t="shared" si="1"/>
        <v>3.6125235083410971E-2</v>
      </c>
      <c r="J26" s="30">
        <v>4.126108E-4</v>
      </c>
      <c r="K26" s="28">
        <f t="shared" si="0"/>
        <v>5.9217376861586176E-3</v>
      </c>
      <c r="L26" s="37" t="s">
        <v>34</v>
      </c>
      <c r="M26" s="15" t="s">
        <v>1028</v>
      </c>
      <c r="N26" s="15" t="s">
        <v>1028</v>
      </c>
      <c r="O26" s="37" t="s">
        <v>34</v>
      </c>
      <c r="P26" s="37" t="s">
        <v>34</v>
      </c>
      <c r="Q26" s="15" t="s">
        <v>1028</v>
      </c>
      <c r="R26" s="15" t="s">
        <v>1028</v>
      </c>
      <c r="S26" s="37" t="s">
        <v>34</v>
      </c>
      <c r="T26" s="37" t="s">
        <v>34</v>
      </c>
      <c r="U26" s="15" t="s">
        <v>1028</v>
      </c>
      <c r="V26" s="15" t="s">
        <v>1028</v>
      </c>
      <c r="W26" s="37" t="s">
        <v>34</v>
      </c>
      <c r="X26" s="17">
        <f t="shared" si="2"/>
        <v>-1.6868897599999998E-2</v>
      </c>
      <c r="Y26" s="15">
        <f t="shared" si="3"/>
        <v>1.6868897599999998E-2</v>
      </c>
      <c r="Z26" s="15">
        <f>(((((1-H26)*H26)/H13)+(((1-J26)*J26)/J13))^0.5)*(TINV(0.05,H13+J13-1))</f>
        <v>3.6195786205975987E-2</v>
      </c>
      <c r="AA26" s="97" t="s">
        <v>1028</v>
      </c>
    </row>
    <row r="27" spans="1:27" x14ac:dyDescent="0.25">
      <c r="A27" s="23" t="s">
        <v>568</v>
      </c>
      <c r="B27" s="24" t="s">
        <v>34</v>
      </c>
      <c r="C27" s="39" t="s">
        <v>34</v>
      </c>
      <c r="D27" s="24" t="s">
        <v>34</v>
      </c>
      <c r="E27" s="39" t="s">
        <v>34</v>
      </c>
      <c r="F27" s="24" t="s">
        <v>34</v>
      </c>
      <c r="G27" s="39" t="s">
        <v>34</v>
      </c>
      <c r="H27" s="30">
        <v>4.17634437E-2</v>
      </c>
      <c r="I27" s="28">
        <f t="shared" si="1"/>
        <v>5.5454885517034883E-2</v>
      </c>
      <c r="J27" s="30">
        <v>3.388706E-4</v>
      </c>
      <c r="K27" s="28">
        <f t="shared" si="0"/>
        <v>5.3667557993850859E-3</v>
      </c>
      <c r="L27" s="37" t="s">
        <v>34</v>
      </c>
      <c r="M27" s="15" t="s">
        <v>1028</v>
      </c>
      <c r="N27" s="15" t="s">
        <v>1028</v>
      </c>
      <c r="O27" s="37" t="s">
        <v>34</v>
      </c>
      <c r="P27" s="37" t="s">
        <v>34</v>
      </c>
      <c r="Q27" s="15" t="s">
        <v>1028</v>
      </c>
      <c r="R27" s="15" t="s">
        <v>1028</v>
      </c>
      <c r="S27" s="37" t="s">
        <v>34</v>
      </c>
      <c r="T27" s="37" t="s">
        <v>34</v>
      </c>
      <c r="U27" s="15" t="s">
        <v>1028</v>
      </c>
      <c r="V27" s="15" t="s">
        <v>1028</v>
      </c>
      <c r="W27" s="37" t="s">
        <v>34</v>
      </c>
      <c r="X27" s="17">
        <f t="shared" si="2"/>
        <v>-4.1424573100000001E-2</v>
      </c>
      <c r="Y27" s="15">
        <f t="shared" si="3"/>
        <v>4.1424573100000001E-2</v>
      </c>
      <c r="Z27" s="15">
        <f>(((((1-H27)*H27)/H13)+(((1-J27)*J27)/J13))^0.5)*(TINV(0.05,H13+J13-1))</f>
        <v>5.5089918382157613E-2</v>
      </c>
      <c r="AA27" s="97" t="s">
        <v>1028</v>
      </c>
    </row>
    <row r="28" spans="1:27" x14ac:dyDescent="0.25">
      <c r="A28" s="23" t="s">
        <v>566</v>
      </c>
      <c r="B28" s="24" t="s">
        <v>34</v>
      </c>
      <c r="C28" s="39" t="s">
        <v>34</v>
      </c>
      <c r="D28" s="24" t="s">
        <v>34</v>
      </c>
      <c r="E28" s="39" t="s">
        <v>34</v>
      </c>
      <c r="F28" s="24" t="s">
        <v>34</v>
      </c>
      <c r="G28" s="39" t="s">
        <v>34</v>
      </c>
      <c r="H28" s="30">
        <v>4.6150355999999997E-2</v>
      </c>
      <c r="I28" s="28">
        <f t="shared" si="1"/>
        <v>5.8161122960125246E-2</v>
      </c>
      <c r="J28" s="30">
        <v>0</v>
      </c>
      <c r="K28" s="28">
        <f t="shared" si="0"/>
        <v>0</v>
      </c>
      <c r="L28" s="37" t="s">
        <v>34</v>
      </c>
      <c r="M28" s="15" t="s">
        <v>1028</v>
      </c>
      <c r="N28" s="15" t="s">
        <v>1028</v>
      </c>
      <c r="O28" s="37" t="s">
        <v>34</v>
      </c>
      <c r="P28" s="37" t="s">
        <v>34</v>
      </c>
      <c r="Q28" s="15" t="s">
        <v>1028</v>
      </c>
      <c r="R28" s="15" t="s">
        <v>1028</v>
      </c>
      <c r="S28" s="37" t="s">
        <v>34</v>
      </c>
      <c r="T28" s="37" t="s">
        <v>34</v>
      </c>
      <c r="U28" s="15" t="s">
        <v>1028</v>
      </c>
      <c r="V28" s="15" t="s">
        <v>1028</v>
      </c>
      <c r="W28" s="37" t="s">
        <v>34</v>
      </c>
      <c r="X28" s="17">
        <f t="shared" si="2"/>
        <v>-4.6150355999999997E-2</v>
      </c>
      <c r="Y28" s="15">
        <f t="shared" si="3"/>
        <v>4.6150355999999997E-2</v>
      </c>
      <c r="Z28" s="15">
        <f>(((((1-H28)*H28)/H13)+(((1-J28)*J28)/J13))^0.5)*(TINV(0.05,H13+J13-1))</f>
        <v>5.751101081150891E-2</v>
      </c>
      <c r="AA28" s="97" t="s">
        <v>1028</v>
      </c>
    </row>
    <row r="29" spans="1:27" x14ac:dyDescent="0.25">
      <c r="A29" s="23" t="s">
        <v>574</v>
      </c>
      <c r="B29" s="24" t="s">
        <v>34</v>
      </c>
      <c r="C29" s="39" t="s">
        <v>34</v>
      </c>
      <c r="D29" s="24" t="s">
        <v>34</v>
      </c>
      <c r="E29" s="39" t="s">
        <v>34</v>
      </c>
      <c r="F29" s="24" t="s">
        <v>34</v>
      </c>
      <c r="G29" s="39" t="s">
        <v>34</v>
      </c>
      <c r="H29" s="30">
        <v>1.3996535500000001E-2</v>
      </c>
      <c r="I29" s="28">
        <f t="shared" si="1"/>
        <v>3.2565277996498825E-2</v>
      </c>
      <c r="J29" s="30">
        <v>0</v>
      </c>
      <c r="K29" s="28">
        <f t="shared" si="0"/>
        <v>0</v>
      </c>
      <c r="L29" s="37" t="s">
        <v>34</v>
      </c>
      <c r="M29" s="15" t="s">
        <v>1028</v>
      </c>
      <c r="N29" s="15" t="s">
        <v>1028</v>
      </c>
      <c r="O29" s="37" t="s">
        <v>34</v>
      </c>
      <c r="P29" s="37" t="s">
        <v>34</v>
      </c>
      <c r="Q29" s="15" t="s">
        <v>1028</v>
      </c>
      <c r="R29" s="15" t="s">
        <v>1028</v>
      </c>
      <c r="S29" s="37" t="s">
        <v>34</v>
      </c>
      <c r="T29" s="37" t="s">
        <v>34</v>
      </c>
      <c r="U29" s="15" t="s">
        <v>1028</v>
      </c>
      <c r="V29" s="15" t="s">
        <v>1028</v>
      </c>
      <c r="W29" s="37" t="s">
        <v>34</v>
      </c>
      <c r="X29" s="17">
        <f t="shared" si="2"/>
        <v>-1.3996535500000001E-2</v>
      </c>
      <c r="Y29" s="15">
        <f t="shared" si="3"/>
        <v>1.3996535500000001E-2</v>
      </c>
      <c r="Z29" s="15">
        <f>(((((1-H29)*H29)/H13)+(((1-J29)*J29)/J13))^0.5)*(TINV(0.05,H13+J13-1))</f>
        <v>3.2201270532903142E-2</v>
      </c>
      <c r="AA29" s="97" t="s">
        <v>1028</v>
      </c>
    </row>
    <row r="30" spans="1:27" x14ac:dyDescent="0.25">
      <c r="A30" s="23" t="s">
        <v>575</v>
      </c>
      <c r="B30" s="24" t="s">
        <v>34</v>
      </c>
      <c r="C30" s="39" t="s">
        <v>34</v>
      </c>
      <c r="D30" s="24" t="s">
        <v>34</v>
      </c>
      <c r="E30" s="39" t="s">
        <v>34</v>
      </c>
      <c r="F30" s="24" t="s">
        <v>34</v>
      </c>
      <c r="G30" s="39" t="s">
        <v>34</v>
      </c>
      <c r="H30" s="30">
        <v>6.2871135999999998E-3</v>
      </c>
      <c r="I30" s="28">
        <f t="shared" si="1"/>
        <v>2.1910960156316578E-2</v>
      </c>
      <c r="J30" s="30">
        <v>0</v>
      </c>
      <c r="K30" s="28">
        <f t="shared" si="0"/>
        <v>0</v>
      </c>
      <c r="L30" s="37" t="s">
        <v>34</v>
      </c>
      <c r="M30" s="15" t="s">
        <v>1028</v>
      </c>
      <c r="N30" s="15" t="s">
        <v>1028</v>
      </c>
      <c r="O30" s="37" t="s">
        <v>34</v>
      </c>
      <c r="P30" s="37" t="s">
        <v>34</v>
      </c>
      <c r="Q30" s="15" t="s">
        <v>1028</v>
      </c>
      <c r="R30" s="15" t="s">
        <v>1028</v>
      </c>
      <c r="S30" s="37" t="s">
        <v>34</v>
      </c>
      <c r="T30" s="37" t="s">
        <v>34</v>
      </c>
      <c r="U30" s="15" t="s">
        <v>1028</v>
      </c>
      <c r="V30" s="15" t="s">
        <v>1028</v>
      </c>
      <c r="W30" s="37" t="s">
        <v>34</v>
      </c>
      <c r="X30" s="17">
        <f t="shared" si="2"/>
        <v>-6.2871135999999998E-3</v>
      </c>
      <c r="Y30" s="15">
        <f t="shared" si="3"/>
        <v>6.2871135999999998E-3</v>
      </c>
      <c r="Z30" s="15">
        <f>(((((1-H30)*H30)/H13)+(((1-J30)*J30)/J13))^0.5)*(TINV(0.05,H13+J13-1))</f>
        <v>2.1666044297397626E-2</v>
      </c>
      <c r="AA30" s="97" t="s">
        <v>1028</v>
      </c>
    </row>
    <row r="31" spans="1:27" ht="15.75" thickBot="1" x14ac:dyDescent="0.3">
      <c r="A31" s="98" t="s">
        <v>112</v>
      </c>
      <c r="B31" s="106" t="s">
        <v>34</v>
      </c>
      <c r="C31" s="110" t="s">
        <v>34</v>
      </c>
      <c r="D31" s="106" t="s">
        <v>34</v>
      </c>
      <c r="E31" s="110" t="s">
        <v>34</v>
      </c>
      <c r="F31" s="106" t="s">
        <v>34</v>
      </c>
      <c r="G31" s="110" t="s">
        <v>34</v>
      </c>
      <c r="H31" s="99">
        <v>0.18452640349999999</v>
      </c>
      <c r="I31" s="100">
        <f t="shared" ref="I31" si="4">SQRT((H31*(1-H31))/H$13)*TINV(0.05,H$13)</f>
        <v>0.10753244115044033</v>
      </c>
      <c r="J31" s="99">
        <v>0.1217537573</v>
      </c>
      <c r="K31" s="100">
        <f t="shared" ref="K31" si="5">SQRT((J31*(1-J31))/J$13)*TINV(0.05,J$13)</f>
        <v>9.5349368742592838E-2</v>
      </c>
      <c r="L31" s="111" t="s">
        <v>34</v>
      </c>
      <c r="M31" s="102" t="s">
        <v>1028</v>
      </c>
      <c r="N31" s="102" t="s">
        <v>1028</v>
      </c>
      <c r="O31" s="111" t="s">
        <v>34</v>
      </c>
      <c r="P31" s="111" t="s">
        <v>34</v>
      </c>
      <c r="Q31" s="102" t="s">
        <v>1028</v>
      </c>
      <c r="R31" s="102" t="s">
        <v>1028</v>
      </c>
      <c r="S31" s="111" t="s">
        <v>34</v>
      </c>
      <c r="T31" s="111" t="s">
        <v>34</v>
      </c>
      <c r="U31" s="102" t="s">
        <v>1028</v>
      </c>
      <c r="V31" s="102" t="s">
        <v>1028</v>
      </c>
      <c r="W31" s="111" t="s">
        <v>34</v>
      </c>
      <c r="X31" s="101">
        <f t="shared" si="2"/>
        <v>-6.277264619999999E-2</v>
      </c>
      <c r="Y31" s="102">
        <f t="shared" si="3"/>
        <v>6.277264619999999E-2</v>
      </c>
      <c r="Z31" s="102">
        <f>(((((1-H31)*H31)/H13)+(((1-J31)*J31)/J13))^0.5)*(TINV(0.05,H13+J13-1))</f>
        <v>0.14195281609389093</v>
      </c>
      <c r="AA31" s="104" t="s">
        <v>1028</v>
      </c>
    </row>
  </sheetData>
  <sortState xmlns:xlrd2="http://schemas.microsoft.com/office/spreadsheetml/2017/richdata2" ref="A14:AA30">
    <sortCondition descending="1" ref="J14:J30"/>
  </sortState>
  <hyperlinks>
    <hyperlink ref="A5" location="CONTENTS!B1" display="Return to contents" xr:uid="{5848D967-5158-457A-9272-BB2F28C43CAB}"/>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846</v>
      </c>
      <c r="B3" s="27"/>
    </row>
    <row r="4" spans="1:27" ht="18.75" x14ac:dyDescent="0.25">
      <c r="A4" s="20" t="s">
        <v>847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70" t="s">
        <v>34</v>
      </c>
      <c r="C11" s="71" t="s">
        <v>1028</v>
      </c>
      <c r="D11" s="70" t="s">
        <v>34</v>
      </c>
      <c r="E11" s="71" t="s">
        <v>1028</v>
      </c>
      <c r="F11" s="70" t="s">
        <v>34</v>
      </c>
      <c r="G11" s="71" t="s">
        <v>1028</v>
      </c>
      <c r="H11" s="70" t="s">
        <v>34</v>
      </c>
      <c r="I11" s="71"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63" t="s">
        <v>34</v>
      </c>
      <c r="C12" s="72" t="s">
        <v>1028</v>
      </c>
      <c r="D12" s="63" t="s">
        <v>34</v>
      </c>
      <c r="E12" s="72" t="s">
        <v>1028</v>
      </c>
      <c r="F12" s="63" t="s">
        <v>34</v>
      </c>
      <c r="G12" s="72" t="s">
        <v>1028</v>
      </c>
      <c r="H12" s="63" t="s">
        <v>34</v>
      </c>
      <c r="I12" s="72"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63" t="s">
        <v>34</v>
      </c>
      <c r="C13" s="72" t="s">
        <v>1028</v>
      </c>
      <c r="D13" s="63" t="s">
        <v>34</v>
      </c>
      <c r="E13" s="72" t="s">
        <v>1028</v>
      </c>
      <c r="F13" s="63" t="s">
        <v>34</v>
      </c>
      <c r="G13" s="72" t="s">
        <v>1028</v>
      </c>
      <c r="H13" s="63" t="s">
        <v>34</v>
      </c>
      <c r="I13" s="72"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s="44" customFormat="1" x14ac:dyDescent="0.25">
      <c r="A14" s="46" t="s">
        <v>462</v>
      </c>
      <c r="B14" s="63" t="s">
        <v>34</v>
      </c>
      <c r="C14" s="69" t="s">
        <v>34</v>
      </c>
      <c r="D14" s="63" t="s">
        <v>34</v>
      </c>
      <c r="E14" s="69" t="s">
        <v>34</v>
      </c>
      <c r="F14" s="63" t="s">
        <v>34</v>
      </c>
      <c r="G14" s="69" t="s">
        <v>34</v>
      </c>
      <c r="H14" s="63" t="s">
        <v>34</v>
      </c>
      <c r="I14" s="69" t="s">
        <v>34</v>
      </c>
      <c r="J14" s="47">
        <v>5.2933810599999999E-2</v>
      </c>
      <c r="K14" s="50">
        <f t="shared" ref="K14:K19" si="0">SQRT((J14*(1-J14))/J$13)*TINV(0.05,J$13)</f>
        <v>1.9116467512156197E-2</v>
      </c>
      <c r="L14" s="64" t="s">
        <v>34</v>
      </c>
      <c r="M14" s="15" t="s">
        <v>1028</v>
      </c>
      <c r="N14" s="15" t="s">
        <v>1028</v>
      </c>
      <c r="O14" s="64" t="s">
        <v>34</v>
      </c>
      <c r="P14" s="64" t="s">
        <v>34</v>
      </c>
      <c r="Q14" s="15" t="s">
        <v>1028</v>
      </c>
      <c r="R14" s="15" t="s">
        <v>1028</v>
      </c>
      <c r="S14" s="64" t="s">
        <v>34</v>
      </c>
      <c r="T14" s="64" t="s">
        <v>34</v>
      </c>
      <c r="U14" s="15" t="s">
        <v>1028</v>
      </c>
      <c r="V14" s="15" t="s">
        <v>1028</v>
      </c>
      <c r="W14" s="64" t="s">
        <v>34</v>
      </c>
      <c r="X14" s="64" t="s">
        <v>34</v>
      </c>
      <c r="Y14" s="15" t="s">
        <v>1028</v>
      </c>
      <c r="Z14" s="15" t="s">
        <v>1028</v>
      </c>
      <c r="AA14" s="108" t="s">
        <v>34</v>
      </c>
    </row>
    <row r="15" spans="1:27" x14ac:dyDescent="0.25">
      <c r="A15" s="23" t="s">
        <v>839</v>
      </c>
      <c r="B15" s="63" t="s">
        <v>34</v>
      </c>
      <c r="C15" s="69" t="s">
        <v>34</v>
      </c>
      <c r="D15" s="63" t="s">
        <v>34</v>
      </c>
      <c r="E15" s="69" t="s">
        <v>34</v>
      </c>
      <c r="F15" s="63" t="s">
        <v>34</v>
      </c>
      <c r="G15" s="69" t="s">
        <v>34</v>
      </c>
      <c r="H15" s="63" t="s">
        <v>34</v>
      </c>
      <c r="I15" s="69" t="s">
        <v>34</v>
      </c>
      <c r="J15" s="30">
        <v>1.7620275000000001E-2</v>
      </c>
      <c r="K15" s="28">
        <f t="shared" si="0"/>
        <v>1.1233030386991952E-2</v>
      </c>
      <c r="L15" s="64" t="s">
        <v>34</v>
      </c>
      <c r="M15" s="15" t="s">
        <v>1028</v>
      </c>
      <c r="N15" s="15" t="s">
        <v>1028</v>
      </c>
      <c r="O15" s="64" t="s">
        <v>34</v>
      </c>
      <c r="P15" s="64" t="s">
        <v>34</v>
      </c>
      <c r="Q15" s="15" t="s">
        <v>1028</v>
      </c>
      <c r="R15" s="15" t="s">
        <v>1028</v>
      </c>
      <c r="S15" s="64" t="s">
        <v>34</v>
      </c>
      <c r="T15" s="64" t="s">
        <v>34</v>
      </c>
      <c r="U15" s="15" t="s">
        <v>1028</v>
      </c>
      <c r="V15" s="15" t="s">
        <v>1028</v>
      </c>
      <c r="W15" s="64" t="s">
        <v>34</v>
      </c>
      <c r="X15" s="64" t="s">
        <v>34</v>
      </c>
      <c r="Y15" s="15" t="s">
        <v>1028</v>
      </c>
      <c r="Z15" s="15" t="s">
        <v>1028</v>
      </c>
      <c r="AA15" s="108" t="s">
        <v>34</v>
      </c>
    </row>
    <row r="16" spans="1:27" x14ac:dyDescent="0.25">
      <c r="A16" s="23" t="s">
        <v>840</v>
      </c>
      <c r="B16" s="63" t="s">
        <v>34</v>
      </c>
      <c r="C16" s="69" t="s">
        <v>34</v>
      </c>
      <c r="D16" s="63" t="s">
        <v>34</v>
      </c>
      <c r="E16" s="69" t="s">
        <v>34</v>
      </c>
      <c r="F16" s="63" t="s">
        <v>34</v>
      </c>
      <c r="G16" s="69" t="s">
        <v>34</v>
      </c>
      <c r="H16" s="63" t="s">
        <v>34</v>
      </c>
      <c r="I16" s="69" t="s">
        <v>34</v>
      </c>
      <c r="J16" s="30">
        <v>3.5313535600000001E-2</v>
      </c>
      <c r="K16" s="28">
        <f t="shared" si="0"/>
        <v>1.5758489638325525E-2</v>
      </c>
      <c r="L16" s="64" t="s">
        <v>34</v>
      </c>
      <c r="M16" s="15" t="s">
        <v>1028</v>
      </c>
      <c r="N16" s="15" t="s">
        <v>1028</v>
      </c>
      <c r="O16" s="64" t="s">
        <v>34</v>
      </c>
      <c r="P16" s="64" t="s">
        <v>34</v>
      </c>
      <c r="Q16" s="15" t="s">
        <v>1028</v>
      </c>
      <c r="R16" s="15" t="s">
        <v>1028</v>
      </c>
      <c r="S16" s="64" t="s">
        <v>34</v>
      </c>
      <c r="T16" s="64" t="s">
        <v>34</v>
      </c>
      <c r="U16" s="15" t="s">
        <v>1028</v>
      </c>
      <c r="V16" s="15" t="s">
        <v>1028</v>
      </c>
      <c r="W16" s="64" t="s">
        <v>34</v>
      </c>
      <c r="X16" s="64" t="s">
        <v>34</v>
      </c>
      <c r="Y16" s="15" t="s">
        <v>1028</v>
      </c>
      <c r="Z16" s="15" t="s">
        <v>1028</v>
      </c>
      <c r="AA16" s="108" t="s">
        <v>34</v>
      </c>
    </row>
    <row r="17" spans="1:27" x14ac:dyDescent="0.25">
      <c r="A17" s="23" t="s">
        <v>53</v>
      </c>
      <c r="B17" s="63" t="s">
        <v>34</v>
      </c>
      <c r="C17" s="69" t="s">
        <v>34</v>
      </c>
      <c r="D17" s="63" t="s">
        <v>34</v>
      </c>
      <c r="E17" s="69" t="s">
        <v>34</v>
      </c>
      <c r="F17" s="63" t="s">
        <v>34</v>
      </c>
      <c r="G17" s="69" t="s">
        <v>34</v>
      </c>
      <c r="H17" s="63" t="s">
        <v>34</v>
      </c>
      <c r="I17" s="69" t="s">
        <v>34</v>
      </c>
      <c r="J17" s="54">
        <v>0.2169783619</v>
      </c>
      <c r="K17" s="28">
        <f t="shared" si="0"/>
        <v>3.5192165565119664E-2</v>
      </c>
      <c r="L17" s="64" t="s">
        <v>34</v>
      </c>
      <c r="M17" s="15" t="s">
        <v>1028</v>
      </c>
      <c r="N17" s="15" t="s">
        <v>1028</v>
      </c>
      <c r="O17" s="64" t="s">
        <v>34</v>
      </c>
      <c r="P17" s="64" t="s">
        <v>34</v>
      </c>
      <c r="Q17" s="15" t="s">
        <v>1028</v>
      </c>
      <c r="R17" s="15" t="s">
        <v>1028</v>
      </c>
      <c r="S17" s="64" t="s">
        <v>34</v>
      </c>
      <c r="T17" s="64" t="s">
        <v>34</v>
      </c>
      <c r="U17" s="15" t="s">
        <v>1028</v>
      </c>
      <c r="V17" s="15" t="s">
        <v>1028</v>
      </c>
      <c r="W17" s="64" t="s">
        <v>34</v>
      </c>
      <c r="X17" s="64" t="s">
        <v>34</v>
      </c>
      <c r="Y17" s="15" t="s">
        <v>1028</v>
      </c>
      <c r="Z17" s="15" t="s">
        <v>1028</v>
      </c>
      <c r="AA17" s="108" t="s">
        <v>34</v>
      </c>
    </row>
    <row r="18" spans="1:27" x14ac:dyDescent="0.25">
      <c r="A18" s="23" t="s">
        <v>35</v>
      </c>
      <c r="B18" s="63" t="s">
        <v>34</v>
      </c>
      <c r="C18" s="69" t="s">
        <v>34</v>
      </c>
      <c r="D18" s="63" t="s">
        <v>34</v>
      </c>
      <c r="E18" s="69" t="s">
        <v>34</v>
      </c>
      <c r="F18" s="63" t="s">
        <v>34</v>
      </c>
      <c r="G18" s="69" t="s">
        <v>34</v>
      </c>
      <c r="H18" s="63" t="s">
        <v>34</v>
      </c>
      <c r="I18" s="69" t="s">
        <v>34</v>
      </c>
      <c r="J18" s="54">
        <v>3.1249737999999999E-3</v>
      </c>
      <c r="K18" s="28">
        <f t="shared" si="0"/>
        <v>4.7653460712098481E-3</v>
      </c>
      <c r="L18" s="64" t="s">
        <v>34</v>
      </c>
      <c r="M18" s="15" t="s">
        <v>1028</v>
      </c>
      <c r="N18" s="15" t="s">
        <v>1028</v>
      </c>
      <c r="O18" s="64" t="s">
        <v>34</v>
      </c>
      <c r="P18" s="64" t="s">
        <v>34</v>
      </c>
      <c r="Q18" s="15" t="s">
        <v>1028</v>
      </c>
      <c r="R18" s="15" t="s">
        <v>1028</v>
      </c>
      <c r="S18" s="64" t="s">
        <v>34</v>
      </c>
      <c r="T18" s="64" t="s">
        <v>34</v>
      </c>
      <c r="U18" s="15" t="s">
        <v>1028</v>
      </c>
      <c r="V18" s="15" t="s">
        <v>1028</v>
      </c>
      <c r="W18" s="64" t="s">
        <v>34</v>
      </c>
      <c r="X18" s="64" t="s">
        <v>34</v>
      </c>
      <c r="Y18" s="15" t="s">
        <v>1028</v>
      </c>
      <c r="Z18" s="15" t="s">
        <v>1028</v>
      </c>
      <c r="AA18" s="108" t="s">
        <v>34</v>
      </c>
    </row>
    <row r="19" spans="1:27" ht="15.75" thickBot="1" x14ac:dyDescent="0.3">
      <c r="A19" s="98" t="s">
        <v>54</v>
      </c>
      <c r="B19" s="106" t="s">
        <v>34</v>
      </c>
      <c r="C19" s="110" t="s">
        <v>34</v>
      </c>
      <c r="D19" s="106" t="s">
        <v>34</v>
      </c>
      <c r="E19" s="110" t="s">
        <v>34</v>
      </c>
      <c r="F19" s="106" t="s">
        <v>34</v>
      </c>
      <c r="G19" s="110" t="s">
        <v>34</v>
      </c>
      <c r="H19" s="106" t="s">
        <v>34</v>
      </c>
      <c r="I19" s="110" t="s">
        <v>34</v>
      </c>
      <c r="J19" s="115">
        <v>0.72696285370000002</v>
      </c>
      <c r="K19" s="100">
        <f t="shared" si="0"/>
        <v>3.8038017626221318E-2</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sheetData>
  <hyperlinks>
    <hyperlink ref="A5" location="CONTENTS!B1" display="Return to contents" xr:uid="{DA862C8A-0D66-4CE8-97AB-21913C7835CC}"/>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404</v>
      </c>
      <c r="B3" s="27"/>
    </row>
    <row r="4" spans="1:27" ht="18.75" x14ac:dyDescent="0.25">
      <c r="A4" s="20" t="s">
        <v>44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90</v>
      </c>
      <c r="G11" s="27" t="s">
        <v>1028</v>
      </c>
      <c r="H11" s="22">
        <v>75</v>
      </c>
      <c r="I11" s="27" t="s">
        <v>1028</v>
      </c>
      <c r="J11" s="22">
        <v>121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171</v>
      </c>
      <c r="G12" s="27" t="s">
        <v>1028</v>
      </c>
      <c r="H12" s="22">
        <v>90</v>
      </c>
      <c r="I12" s="27" t="s">
        <v>1028</v>
      </c>
      <c r="J12" s="22">
        <v>159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25.4</v>
      </c>
      <c r="G13" s="27" t="s">
        <v>1028</v>
      </c>
      <c r="H13" s="22">
        <v>19.899999999999999</v>
      </c>
      <c r="I13" s="27" t="s">
        <v>1028</v>
      </c>
      <c r="J13" s="22">
        <v>24.7</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51</v>
      </c>
      <c r="B14" s="24" t="s">
        <v>34</v>
      </c>
      <c r="C14" s="39" t="s">
        <v>34</v>
      </c>
      <c r="D14" s="24" t="s">
        <v>34</v>
      </c>
      <c r="E14" s="39" t="s">
        <v>34</v>
      </c>
      <c r="F14" s="30">
        <f>1-F20-F21</f>
        <v>0.66925367229999999</v>
      </c>
      <c r="G14" s="28">
        <f t="shared" ref="G14:G21" si="0">SQRT((F14*(1-F14))/F$13)*TINV(0.05,F$13)</f>
        <v>0.19226311066128335</v>
      </c>
      <c r="H14" s="30">
        <f>1-H20-H21</f>
        <v>0.47130256780000002</v>
      </c>
      <c r="I14" s="28">
        <f t="shared" ref="I14:I21" si="1">SQRT((H14*(1-H14))/H$13)*TINV(0.05,H$13)</f>
        <v>0.2342077084658726</v>
      </c>
      <c r="J14" s="30">
        <v>0.68176178009999999</v>
      </c>
      <c r="K14" s="28">
        <f t="shared" ref="K14:K21" si="2">SQRT((J14*(1-J14))/J$13)*TINV(0.05,J$13)</f>
        <v>0.19343380080746686</v>
      </c>
      <c r="L14" s="37" t="s">
        <v>34</v>
      </c>
      <c r="M14" s="61" t="s">
        <v>1028</v>
      </c>
      <c r="N14" s="61" t="s">
        <v>1028</v>
      </c>
      <c r="O14" s="37" t="s">
        <v>34</v>
      </c>
      <c r="P14" s="37" t="s">
        <v>34</v>
      </c>
      <c r="Q14" s="61" t="s">
        <v>1028</v>
      </c>
      <c r="R14" s="61" t="s">
        <v>1028</v>
      </c>
      <c r="S14" s="37" t="s">
        <v>34</v>
      </c>
      <c r="T14" s="60">
        <f t="shared" ref="T14:T21" si="3">J14-F14</f>
        <v>1.2508107800000001E-2</v>
      </c>
      <c r="U14" s="61">
        <f>(((T14)^2)^0.5)</f>
        <v>1.2508107800000001E-2</v>
      </c>
      <c r="V14" s="61">
        <f>(((((1-F14)*F14)/F13)+(((1-J14)*J14)/J13))^0.5)*(TINV(0.05,F13+J13-1))</f>
        <v>0.26583122656659375</v>
      </c>
      <c r="W14" s="62" t="s">
        <v>1028</v>
      </c>
      <c r="X14" s="60">
        <f t="shared" ref="X14:X21" si="4">J14-H14</f>
        <v>0.21045921229999998</v>
      </c>
      <c r="Y14" s="61">
        <f>(((X14)^2)^0.5)</f>
        <v>0.21045921229999998</v>
      </c>
      <c r="Z14" s="61">
        <f>(((((1-H14)*H14)/H13)+(((1-J14)*J14)/J13))^0.5)*(TINV(0.05,H13+J13-1))</f>
        <v>0.2943634508336766</v>
      </c>
      <c r="AA14" s="97" t="s">
        <v>1028</v>
      </c>
    </row>
    <row r="15" spans="1:27" x14ac:dyDescent="0.25">
      <c r="A15" s="23" t="s">
        <v>47</v>
      </c>
      <c r="B15" s="24" t="s">
        <v>34</v>
      </c>
      <c r="C15" s="39" t="s">
        <v>34</v>
      </c>
      <c r="D15" s="24" t="s">
        <v>34</v>
      </c>
      <c r="E15" s="39" t="s">
        <v>34</v>
      </c>
      <c r="F15" s="30">
        <v>0.40414203520000003</v>
      </c>
      <c r="G15" s="28">
        <f>SQRT((F15*(1-F15))/F$13)*TINV(0.05,F$13)</f>
        <v>0.20053558728493304</v>
      </c>
      <c r="H15" s="30">
        <v>0.25981119499999999</v>
      </c>
      <c r="I15" s="28">
        <f>SQRT((H15*(1-H15))/H$13)*TINV(0.05,H$13)</f>
        <v>0.20575380139227525</v>
      </c>
      <c r="J15" s="30">
        <v>0.49560740780000001</v>
      </c>
      <c r="K15" s="28">
        <f>SQRT((J15*(1-J15))/J$13)*TINV(0.05,J$13)</f>
        <v>0.20763144007999196</v>
      </c>
      <c r="L15" s="37" t="s">
        <v>34</v>
      </c>
      <c r="M15" s="61" t="s">
        <v>1028</v>
      </c>
      <c r="N15" s="61" t="s">
        <v>1028</v>
      </c>
      <c r="O15" s="37" t="s">
        <v>34</v>
      </c>
      <c r="P15" s="37" t="s">
        <v>34</v>
      </c>
      <c r="Q15" s="61" t="s">
        <v>1028</v>
      </c>
      <c r="R15" s="61" t="s">
        <v>1028</v>
      </c>
      <c r="S15" s="37" t="s">
        <v>34</v>
      </c>
      <c r="T15" s="60">
        <f t="shared" si="3"/>
        <v>9.1465372599999983E-2</v>
      </c>
      <c r="U15" s="61">
        <f t="shared" ref="U15:U21" si="5">(((T15)^2)^0.5)</f>
        <v>9.1465372599999983E-2</v>
      </c>
      <c r="V15" s="61">
        <f>(((((1-F15)*F15)/F13)+(((1-J15)*J15)/J13))^0.5)*(TINV(0.05,F13+J13-1))</f>
        <v>0.28135082647207121</v>
      </c>
      <c r="W15" s="62" t="s">
        <v>1028</v>
      </c>
      <c r="X15" s="60">
        <f t="shared" si="4"/>
        <v>0.23579621280000002</v>
      </c>
      <c r="Y15" s="61">
        <f t="shared" ref="Y15:Y21" si="6">(((X15)^2)^0.5)</f>
        <v>0.23579621280000002</v>
      </c>
      <c r="Z15" s="61">
        <f>(((((1-H15)*H15)/H13)+(((1-J15)*J15)/J13))^0.5)*(TINV(0.05,H13+J13-1))</f>
        <v>0.28366238006147593</v>
      </c>
      <c r="AA15" s="97" t="s">
        <v>1028</v>
      </c>
    </row>
    <row r="16" spans="1:27" x14ac:dyDescent="0.25">
      <c r="A16" s="23" t="s">
        <v>46</v>
      </c>
      <c r="B16" s="24" t="s">
        <v>34</v>
      </c>
      <c r="C16" s="39" t="s">
        <v>34</v>
      </c>
      <c r="D16" s="24" t="s">
        <v>34</v>
      </c>
      <c r="E16" s="39" t="s">
        <v>34</v>
      </c>
      <c r="F16" s="30">
        <v>0.54442487230000003</v>
      </c>
      <c r="G16" s="28">
        <f>SQRT((F16*(1-F16))/F$13)*TINV(0.05,F$13)</f>
        <v>0.20351763602829356</v>
      </c>
      <c r="H16" s="30">
        <v>0.26764364759999998</v>
      </c>
      <c r="I16" s="28">
        <f>SQRT((H16*(1-H16))/H$13)*TINV(0.05,H$13)</f>
        <v>0.20772433526446205</v>
      </c>
      <c r="J16" s="30">
        <v>0.46829512150000002</v>
      </c>
      <c r="K16" s="28">
        <f>SQRT((J16*(1-J16))/J$13)*TINV(0.05,J$13)</f>
        <v>0.20722159445718619</v>
      </c>
      <c r="L16" s="37" t="s">
        <v>34</v>
      </c>
      <c r="M16" s="61" t="s">
        <v>1028</v>
      </c>
      <c r="N16" s="61" t="s">
        <v>1028</v>
      </c>
      <c r="O16" s="37" t="s">
        <v>34</v>
      </c>
      <c r="P16" s="37" t="s">
        <v>34</v>
      </c>
      <c r="Q16" s="61" t="s">
        <v>1028</v>
      </c>
      <c r="R16" s="61" t="s">
        <v>1028</v>
      </c>
      <c r="S16" s="37" t="s">
        <v>34</v>
      </c>
      <c r="T16" s="60">
        <f t="shared" si="3"/>
        <v>-7.6129750800000007E-2</v>
      </c>
      <c r="U16" s="61">
        <f t="shared" si="5"/>
        <v>7.6129750800000007E-2</v>
      </c>
      <c r="V16" s="61">
        <f>(((((1-F16)*F16)/F13)+(((1-J16)*J16)/J13))^0.5)*(TINV(0.05,F13+J13-1))</f>
        <v>0.28309759660725414</v>
      </c>
      <c r="W16" s="62" t="s">
        <v>1028</v>
      </c>
      <c r="X16" s="60">
        <f t="shared" si="4"/>
        <v>0.20065147390000004</v>
      </c>
      <c r="Y16" s="61">
        <f t="shared" si="6"/>
        <v>0.20065147390000004</v>
      </c>
      <c r="Z16" s="61">
        <f>(((((1-H16)*H16)/H13)+(((1-J16)*J16)/J13))^0.5)*(TINV(0.05,H13+J13-1))</f>
        <v>0.28470763322101866</v>
      </c>
      <c r="AA16" s="97" t="s">
        <v>1028</v>
      </c>
    </row>
    <row r="17" spans="1:27" x14ac:dyDescent="0.25">
      <c r="A17" s="23" t="s">
        <v>45</v>
      </c>
      <c r="B17" s="24" t="s">
        <v>34</v>
      </c>
      <c r="C17" s="39" t="s">
        <v>34</v>
      </c>
      <c r="D17" s="24" t="s">
        <v>34</v>
      </c>
      <c r="E17" s="39" t="s">
        <v>34</v>
      </c>
      <c r="F17" s="30">
        <v>0.49458301220000001</v>
      </c>
      <c r="G17" s="28">
        <f>SQRT((F17*(1-F17))/F$13)*TINV(0.05,F$13)</f>
        <v>0.2043137442992996</v>
      </c>
      <c r="H17" s="30">
        <v>0.25475867610000003</v>
      </c>
      <c r="I17" s="28">
        <f>SQRT((H17*(1-H17))/H$13)*TINV(0.05,H$13)</f>
        <v>0.20443753572608345</v>
      </c>
      <c r="J17" s="30">
        <v>0.42374509939999999</v>
      </c>
      <c r="K17" s="28">
        <f>SQRT((J17*(1-J17))/J$13)*TINV(0.05,J$13)</f>
        <v>0.20521047798056596</v>
      </c>
      <c r="L17" s="37" t="s">
        <v>34</v>
      </c>
      <c r="M17" s="61" t="s">
        <v>1028</v>
      </c>
      <c r="N17" s="61" t="s">
        <v>1028</v>
      </c>
      <c r="O17" s="37" t="s">
        <v>34</v>
      </c>
      <c r="P17" s="37" t="s">
        <v>34</v>
      </c>
      <c r="Q17" s="61" t="s">
        <v>1028</v>
      </c>
      <c r="R17" s="61" t="s">
        <v>1028</v>
      </c>
      <c r="S17" s="37" t="s">
        <v>34</v>
      </c>
      <c r="T17" s="60">
        <f t="shared" si="3"/>
        <v>-7.0837912800000014E-2</v>
      </c>
      <c r="U17" s="61">
        <f t="shared" si="5"/>
        <v>7.0837912800000014E-2</v>
      </c>
      <c r="V17" s="61">
        <f>(((((1-F17)*F17)/F13)+(((1-J17)*J17)/J13))^0.5)*(TINV(0.05,F13+J13-1))</f>
        <v>0.2822534411419112</v>
      </c>
      <c r="W17" s="62" t="s">
        <v>1028</v>
      </c>
      <c r="X17" s="60">
        <f t="shared" si="4"/>
        <v>0.16898642329999997</v>
      </c>
      <c r="Y17" s="61">
        <f t="shared" si="6"/>
        <v>0.16898642329999997</v>
      </c>
      <c r="Z17" s="61">
        <f>(((((1-H17)*H17)/H13)+(((1-J17)*J17)/J13))^0.5)*(TINV(0.05,H13+J13-1))</f>
        <v>0.28108506136661182</v>
      </c>
      <c r="AA17" s="97" t="s">
        <v>1028</v>
      </c>
    </row>
    <row r="18" spans="1:27" x14ac:dyDescent="0.25">
      <c r="A18" s="23" t="s">
        <v>48</v>
      </c>
      <c r="B18" s="24" t="s">
        <v>34</v>
      </c>
      <c r="C18" s="39" t="s">
        <v>34</v>
      </c>
      <c r="D18" s="24" t="s">
        <v>34</v>
      </c>
      <c r="E18" s="39" t="s">
        <v>34</v>
      </c>
      <c r="F18" s="30">
        <v>0.3956819311</v>
      </c>
      <c r="G18" s="28">
        <f>SQRT((F18*(1-F18))/F$13)*TINV(0.05,F$13)</f>
        <v>0.19982920786127503</v>
      </c>
      <c r="H18" s="30">
        <v>0.28700518780000001</v>
      </c>
      <c r="I18" s="28">
        <f>SQRT((H18*(1-H18))/H$13)*TINV(0.05,H$13)</f>
        <v>0.21224415537202584</v>
      </c>
      <c r="J18" s="30">
        <v>0.41217318320000002</v>
      </c>
      <c r="K18" s="28">
        <f>SQRT((J18*(1-J18))/J$13)*TINV(0.05,J$13)</f>
        <v>0.20441108117181775</v>
      </c>
      <c r="L18" s="37" t="s">
        <v>34</v>
      </c>
      <c r="M18" s="61" t="s">
        <v>1028</v>
      </c>
      <c r="N18" s="61" t="s">
        <v>1028</v>
      </c>
      <c r="O18" s="37" t="s">
        <v>34</v>
      </c>
      <c r="P18" s="37" t="s">
        <v>34</v>
      </c>
      <c r="Q18" s="61" t="s">
        <v>1028</v>
      </c>
      <c r="R18" s="61" t="s">
        <v>1028</v>
      </c>
      <c r="S18" s="37" t="s">
        <v>34</v>
      </c>
      <c r="T18" s="60">
        <f t="shared" si="3"/>
        <v>1.649125210000002E-2</v>
      </c>
      <c r="U18" s="61">
        <f t="shared" si="5"/>
        <v>1.649125210000002E-2</v>
      </c>
      <c r="V18" s="61">
        <f>(((((1-F18)*F18)/F13)+(((1-J18)*J18)/J13))^0.5)*(TINV(0.05,F13+J13-1))</f>
        <v>0.27862347438044821</v>
      </c>
      <c r="W18" s="62" t="s">
        <v>1028</v>
      </c>
      <c r="X18" s="60">
        <f t="shared" si="4"/>
        <v>0.12516799540000001</v>
      </c>
      <c r="Y18" s="61">
        <f t="shared" si="6"/>
        <v>0.12516799540000001</v>
      </c>
      <c r="Z18" s="61">
        <f>(((((1-H18)*H18)/H13)+(((1-J18)*J18)/J13))^0.5)*(TINV(0.05,H13+J13-1))</f>
        <v>0.28586029605921148</v>
      </c>
      <c r="AA18" s="97" t="s">
        <v>1028</v>
      </c>
    </row>
    <row r="19" spans="1:27" x14ac:dyDescent="0.25">
      <c r="A19" s="23" t="s">
        <v>49</v>
      </c>
      <c r="B19" s="24" t="s">
        <v>34</v>
      </c>
      <c r="C19" s="39" t="s">
        <v>34</v>
      </c>
      <c r="D19" s="24" t="s">
        <v>34</v>
      </c>
      <c r="E19" s="39" t="s">
        <v>34</v>
      </c>
      <c r="F19" s="30">
        <v>0.18697908799999999</v>
      </c>
      <c r="G19" s="28">
        <f>SQRT((F19*(1-F19))/F$13)*TINV(0.05,F$13)</f>
        <v>0.15933105963656655</v>
      </c>
      <c r="H19" s="30">
        <v>0.1306129</v>
      </c>
      <c r="I19" s="28">
        <f>SQRT((H19*(1-H19))/H$13)*TINV(0.05,H$13)</f>
        <v>0.15810562211131368</v>
      </c>
      <c r="J19" s="30">
        <v>0.2292482576</v>
      </c>
      <c r="K19" s="28">
        <f>SQRT((J19*(1-J19))/J$13)*TINV(0.05,J$13)</f>
        <v>0.17456217765953477</v>
      </c>
      <c r="L19" s="37" t="s">
        <v>34</v>
      </c>
      <c r="M19" s="61" t="s">
        <v>1028</v>
      </c>
      <c r="N19" s="61" t="s">
        <v>1028</v>
      </c>
      <c r="O19" s="37" t="s">
        <v>34</v>
      </c>
      <c r="P19" s="37" t="s">
        <v>34</v>
      </c>
      <c r="Q19" s="61" t="s">
        <v>1028</v>
      </c>
      <c r="R19" s="61" t="s">
        <v>1028</v>
      </c>
      <c r="S19" s="37" t="s">
        <v>34</v>
      </c>
      <c r="T19" s="60">
        <f t="shared" si="3"/>
        <v>4.2269169600000017E-2</v>
      </c>
      <c r="U19" s="61">
        <f t="shared" si="5"/>
        <v>4.2269169600000017E-2</v>
      </c>
      <c r="V19" s="61">
        <f>(((((1-F19)*F19)/F13)+(((1-J19)*J19)/J13))^0.5)*(TINV(0.05,F13+J13-1))</f>
        <v>0.23034448612719305</v>
      </c>
      <c r="W19" s="62" t="s">
        <v>1028</v>
      </c>
      <c r="X19" s="60">
        <f t="shared" si="4"/>
        <v>9.8635357600000001E-2</v>
      </c>
      <c r="Y19" s="61">
        <f t="shared" si="6"/>
        <v>9.8635357600000001E-2</v>
      </c>
      <c r="Z19" s="61">
        <f>(((((1-H19)*H19)/H13)+(((1-J19)*J19)/J13))^0.5)*(TINV(0.05,H13+J13-1))</f>
        <v>0.22869478241038227</v>
      </c>
      <c r="AA19" s="97" t="s">
        <v>1028</v>
      </c>
    </row>
    <row r="20" spans="1:27" ht="15" customHeight="1" x14ac:dyDescent="0.25">
      <c r="A20" s="23" t="s">
        <v>50</v>
      </c>
      <c r="B20" s="24" t="s">
        <v>34</v>
      </c>
      <c r="C20" s="39" t="s">
        <v>34</v>
      </c>
      <c r="D20" s="24" t="s">
        <v>34</v>
      </c>
      <c r="E20" s="39" t="s">
        <v>34</v>
      </c>
      <c r="F20" s="30">
        <v>0.32956320630000002</v>
      </c>
      <c r="G20" s="28">
        <f t="shared" si="0"/>
        <v>0.19208849222031504</v>
      </c>
      <c r="H20" s="30">
        <v>0.52869743219999998</v>
      </c>
      <c r="I20" s="28">
        <f t="shared" si="1"/>
        <v>0.2342077084658726</v>
      </c>
      <c r="J20" s="30">
        <v>0.29816624780000001</v>
      </c>
      <c r="K20" s="28">
        <f t="shared" si="2"/>
        <v>0.18997053110968376</v>
      </c>
      <c r="L20" s="37" t="s">
        <v>34</v>
      </c>
      <c r="M20" s="61" t="s">
        <v>1028</v>
      </c>
      <c r="N20" s="61" t="s">
        <v>1028</v>
      </c>
      <c r="O20" s="37" t="s">
        <v>34</v>
      </c>
      <c r="P20" s="37" t="s">
        <v>34</v>
      </c>
      <c r="Q20" s="61" t="s">
        <v>1028</v>
      </c>
      <c r="R20" s="61" t="s">
        <v>1028</v>
      </c>
      <c r="S20" s="37" t="s">
        <v>34</v>
      </c>
      <c r="T20" s="60">
        <f t="shared" si="3"/>
        <v>-3.1396958500000016E-2</v>
      </c>
      <c r="U20" s="61">
        <f t="shared" si="5"/>
        <v>3.1396958500000016E-2</v>
      </c>
      <c r="V20" s="61">
        <f>(((((1-F20)*F20)/F13)+(((1-J20)*J20)/J13))^0.5)*(TINV(0.05,F13+J13-1))</f>
        <v>0.26333152021624839</v>
      </c>
      <c r="W20" s="62" t="s">
        <v>1028</v>
      </c>
      <c r="X20" s="60">
        <f t="shared" si="4"/>
        <v>-0.23053118439999998</v>
      </c>
      <c r="Y20" s="61">
        <f t="shared" si="6"/>
        <v>0.23053118439999998</v>
      </c>
      <c r="Z20" s="61">
        <f>(((((1-H20)*H20)/H13)+(((1-J20)*J20)/J13))^0.5)*(TINV(0.05,H13+J13-1))</f>
        <v>0.29220207978251872</v>
      </c>
      <c r="AA20" s="97" t="s">
        <v>1028</v>
      </c>
    </row>
    <row r="21" spans="1:27" ht="15.75" thickBot="1" x14ac:dyDescent="0.3">
      <c r="A21" s="98" t="s">
        <v>35</v>
      </c>
      <c r="B21" s="106" t="s">
        <v>34</v>
      </c>
      <c r="C21" s="110" t="s">
        <v>34</v>
      </c>
      <c r="D21" s="106" t="s">
        <v>34</v>
      </c>
      <c r="E21" s="110" t="s">
        <v>34</v>
      </c>
      <c r="F21" s="99">
        <v>1.1831214E-3</v>
      </c>
      <c r="G21" s="100">
        <f t="shared" si="0"/>
        <v>1.4047875801488096E-2</v>
      </c>
      <c r="H21" s="99">
        <v>0</v>
      </c>
      <c r="I21" s="100">
        <f t="shared" si="1"/>
        <v>0</v>
      </c>
      <c r="J21" s="99">
        <v>2.0071972099999998E-2</v>
      </c>
      <c r="K21" s="100">
        <f t="shared" si="2"/>
        <v>5.8241423855318879E-2</v>
      </c>
      <c r="L21" s="111" t="s">
        <v>34</v>
      </c>
      <c r="M21" s="102" t="s">
        <v>1028</v>
      </c>
      <c r="N21" s="102" t="s">
        <v>1028</v>
      </c>
      <c r="O21" s="111" t="s">
        <v>34</v>
      </c>
      <c r="P21" s="111" t="s">
        <v>34</v>
      </c>
      <c r="Q21" s="102" t="s">
        <v>1028</v>
      </c>
      <c r="R21" s="102" t="s">
        <v>1028</v>
      </c>
      <c r="S21" s="111" t="s">
        <v>34</v>
      </c>
      <c r="T21" s="101">
        <f t="shared" si="3"/>
        <v>1.8888850699999998E-2</v>
      </c>
      <c r="U21" s="102">
        <f t="shared" si="5"/>
        <v>1.8888850699999998E-2</v>
      </c>
      <c r="V21" s="102">
        <f>(((((1-F21)*F21)/F13)+(((1-J21)*J21)/J13))^0.5)*(TINV(0.05,F13+J13-1))</f>
        <v>5.8341531540989859E-2</v>
      </c>
      <c r="W21" s="103" t="s">
        <v>1028</v>
      </c>
      <c r="X21" s="101">
        <f t="shared" si="4"/>
        <v>2.0071972099999998E-2</v>
      </c>
      <c r="Y21" s="102">
        <f t="shared" si="6"/>
        <v>2.0071972099999998E-2</v>
      </c>
      <c r="Z21" s="102">
        <f>(((((1-H21)*H21)/H13)+(((1-J21)*J21)/J13))^0.5)*(TINV(0.05,H13+J13-1))</f>
        <v>5.6909301331308233E-2</v>
      </c>
      <c r="AA21" s="104" t="s">
        <v>1028</v>
      </c>
    </row>
  </sheetData>
  <sortState xmlns:xlrd2="http://schemas.microsoft.com/office/spreadsheetml/2017/richdata2" ref="A15:K19">
    <sortCondition descending="1" ref="J15:J19"/>
  </sortState>
  <hyperlinks>
    <hyperlink ref="A5" location="CONTENTS!B1" display="Return to contents" xr:uid="{16C576AC-603B-454D-8B92-9124AF944ADA}"/>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6"/>
  <sheetViews>
    <sheetView zoomScale="85" zoomScaleNormal="85" workbookViewId="0">
      <selection activeCell="A16" sqref="A16"/>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294</v>
      </c>
      <c r="B3" s="27"/>
    </row>
    <row r="4" spans="1:27" ht="18.75" x14ac:dyDescent="0.25">
      <c r="A4" s="20" t="s">
        <v>295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296</v>
      </c>
      <c r="B14" s="24" t="s">
        <v>34</v>
      </c>
      <c r="C14" s="39" t="s">
        <v>34</v>
      </c>
      <c r="D14" s="24" t="s">
        <v>34</v>
      </c>
      <c r="E14" s="39" t="s">
        <v>34</v>
      </c>
      <c r="F14" s="24" t="s">
        <v>34</v>
      </c>
      <c r="G14" s="39" t="s">
        <v>34</v>
      </c>
      <c r="H14" s="30">
        <v>0.27289605630000002</v>
      </c>
      <c r="I14" s="28">
        <f>SQRT((H14*(1-H14))/H$13)*TINV(0.05,H$13)</f>
        <v>5.990883575059687E-2</v>
      </c>
      <c r="J14" s="30">
        <v>0.1996452339</v>
      </c>
      <c r="K14" s="28">
        <f>SQRT((J14*(1-J14))/J$13)*TINV(0.05,J$13)</f>
        <v>5.8045544586365336E-2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-7.3250822400000026E-2</v>
      </c>
      <c r="Y14" s="61">
        <f>(((X14)^2)^0.5)</f>
        <v>7.3250822400000026E-2</v>
      </c>
      <c r="Z14" s="61">
        <f>(((((1-H14)*H14)/H13)+(((1-J14)*J14)/J13))^0.5)*(TINV(0.05,H13+J13-1))</f>
        <v>8.3160657654332309E-2</v>
      </c>
      <c r="AA14" s="97" t="s">
        <v>1028</v>
      </c>
    </row>
    <row r="15" spans="1:27" ht="25.5" x14ac:dyDescent="0.25">
      <c r="A15" s="23" t="s">
        <v>297</v>
      </c>
      <c r="B15" s="24" t="s">
        <v>34</v>
      </c>
      <c r="C15" s="39" t="s">
        <v>34</v>
      </c>
      <c r="D15" s="24" t="s">
        <v>34</v>
      </c>
      <c r="E15" s="39" t="s">
        <v>34</v>
      </c>
      <c r="F15" s="24" t="s">
        <v>34</v>
      </c>
      <c r="G15" s="39" t="s">
        <v>34</v>
      </c>
      <c r="H15" s="30">
        <v>0.6578051868</v>
      </c>
      <c r="I15" s="28">
        <f>SQRT((H15*(1-H15))/H$13)*TINV(0.05,H$13)</f>
        <v>6.3808620835608745E-2</v>
      </c>
      <c r="J15" s="30">
        <v>0.77579311480000002</v>
      </c>
      <c r="K15" s="28">
        <f>SQRT((J15*(1-J15))/J$13)*TINV(0.05,J$13)</f>
        <v>6.0561354797413078E-2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0.11798792800000002</v>
      </c>
      <c r="Y15" s="61">
        <f t="shared" ref="Y15:Y16" si="0">(((X15)^2)^0.5)</f>
        <v>0.11798792800000002</v>
      </c>
      <c r="Z15" s="61">
        <f>(((((1-H15)*H15)/H13)+(((1-J15)*J15)/J13))^0.5)*(TINV(0.05,H13+J13-1))</f>
        <v>8.7703584446633814E-2</v>
      </c>
      <c r="AA15" s="97" t="str">
        <f t="shared" ref="AA15:AA16" si="1">IF(Y15&gt;Z15,"*"," ")</f>
        <v>*</v>
      </c>
    </row>
    <row r="16" spans="1:27" ht="15.75" thickBot="1" x14ac:dyDescent="0.3">
      <c r="A16" s="98" t="s">
        <v>35</v>
      </c>
      <c r="B16" s="106" t="s">
        <v>34</v>
      </c>
      <c r="C16" s="110" t="s">
        <v>34</v>
      </c>
      <c r="D16" s="106" t="s">
        <v>34</v>
      </c>
      <c r="E16" s="110" t="s">
        <v>34</v>
      </c>
      <c r="F16" s="106" t="s">
        <v>34</v>
      </c>
      <c r="G16" s="110" t="s">
        <v>34</v>
      </c>
      <c r="H16" s="99">
        <v>6.9298756899999994E-2</v>
      </c>
      <c r="I16" s="100">
        <f>SQRT((H16*(1-H16))/H$13)*TINV(0.05,H$13)</f>
        <v>3.4155596073535868E-2</v>
      </c>
      <c r="J16" s="99">
        <v>2.4561651300000001E-2</v>
      </c>
      <c r="K16" s="100">
        <f>SQRT((J16*(1-J16))/J$13)*TINV(0.05,J$13)</f>
        <v>2.2476404662283862E-2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01">
        <f>J16-H16</f>
        <v>-4.4737105599999993E-2</v>
      </c>
      <c r="Y16" s="102">
        <f t="shared" si="0"/>
        <v>4.4737105599999993E-2</v>
      </c>
      <c r="Z16" s="102">
        <f>(((((1-H16)*H16)/H13)+(((1-J16)*J16)/J13))^0.5)*(TINV(0.05,H13+J13-1))</f>
        <v>4.0768928088543488E-2</v>
      </c>
      <c r="AA16" s="104" t="str">
        <f t="shared" si="1"/>
        <v>*</v>
      </c>
    </row>
  </sheetData>
  <hyperlinks>
    <hyperlink ref="A5" location="CONTENTS!B1" display="Return to contents" xr:uid="{1998B650-08ED-4E22-B14E-3D945C505734}"/>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4"/>
  <sheetViews>
    <sheetView zoomScale="85" zoomScaleNormal="85" workbookViewId="0">
      <selection activeCell="N44" sqref="N4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298</v>
      </c>
      <c r="B3" s="27"/>
    </row>
    <row r="4" spans="1:27" ht="18.75" x14ac:dyDescent="0.25">
      <c r="A4" s="20" t="s">
        <v>340</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296</v>
      </c>
      <c r="B14" s="24" t="s">
        <v>34</v>
      </c>
      <c r="C14" s="39" t="s">
        <v>34</v>
      </c>
      <c r="D14" s="24" t="s">
        <v>34</v>
      </c>
      <c r="E14" s="39" t="s">
        <v>34</v>
      </c>
      <c r="F14" s="24" t="s">
        <v>34</v>
      </c>
      <c r="G14" s="39" t="s">
        <v>34</v>
      </c>
      <c r="H14" s="30">
        <v>0.27289605630000002</v>
      </c>
      <c r="I14" s="28">
        <f>SQRT((H14*(1-H14))/H$13)*TINV(0.05,H$13)</f>
        <v>5.990883575059687E-2</v>
      </c>
      <c r="J14" s="30">
        <v>0.1996452339</v>
      </c>
      <c r="K14" s="28">
        <f>SQRT((J14*(1-J14))/J$13)*TINV(0.05,J$13)</f>
        <v>5.8045544586365336E-2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 t="shared" ref="X14:X19" si="0">J14-H14</f>
        <v>-7.3250822400000026E-2</v>
      </c>
      <c r="Y14" s="61">
        <f>(((X14)^2)^0.5)</f>
        <v>7.3250822400000026E-2</v>
      </c>
      <c r="Z14" s="61">
        <f>(((((1-H14)*H14)/H13)+(((1-J14)*J14)/J13))^0.5)*(TINV(0.05,H13+J13-1))</f>
        <v>8.3160657654332309E-2</v>
      </c>
      <c r="AA14" s="97" t="s">
        <v>1028</v>
      </c>
    </row>
    <row r="15" spans="1:27" x14ac:dyDescent="0.25">
      <c r="A15" s="23" t="s">
        <v>51</v>
      </c>
      <c r="B15" s="24" t="s">
        <v>34</v>
      </c>
      <c r="C15" s="39" t="s">
        <v>34</v>
      </c>
      <c r="D15" s="24" t="s">
        <v>34</v>
      </c>
      <c r="E15" s="39" t="s">
        <v>34</v>
      </c>
      <c r="F15" s="24" t="s">
        <v>34</v>
      </c>
      <c r="G15" s="39" t="s">
        <v>34</v>
      </c>
      <c r="H15" s="30">
        <v>0.25536666270000002</v>
      </c>
      <c r="I15" s="28">
        <f t="shared" ref="I15:I43" si="1">SQRT((H15*(1-H15))/H$13)*TINV(0.05,H$13)</f>
        <v>5.8647207529017358E-2</v>
      </c>
      <c r="J15" s="30">
        <f>J14-(J41+J42)</f>
        <v>0.19675710329999999</v>
      </c>
      <c r="K15" s="28">
        <f t="shared" ref="K15:K43" si="2">SQRT((J15*(1-J15))/J$13)*TINV(0.05,J$13)</f>
        <v>5.7728039126050998E-2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 t="shared" si="0"/>
        <v>-5.8609559400000039E-2</v>
      </c>
      <c r="Y15" s="61">
        <f t="shared" ref="Y15:Y43" si="3">(((X15)^2)^0.5)</f>
        <v>5.8609559400000039E-2</v>
      </c>
      <c r="Z15" s="61">
        <f>(((((1-H15)*H15)/H13)+(((1-J15)*J15)/J13))^0.5)*(TINV(0.05,H13+J13-1))</f>
        <v>8.203905372898565E-2</v>
      </c>
      <c r="AA15" s="97" t="s">
        <v>1028</v>
      </c>
    </row>
    <row r="16" spans="1:27" x14ac:dyDescent="0.25">
      <c r="A16" s="23" t="s">
        <v>300</v>
      </c>
      <c r="B16" s="24" t="s">
        <v>34</v>
      </c>
      <c r="C16" s="39" t="s">
        <v>34</v>
      </c>
      <c r="D16" s="24" t="s">
        <v>34</v>
      </c>
      <c r="E16" s="39" t="s">
        <v>34</v>
      </c>
      <c r="F16" s="24" t="s">
        <v>34</v>
      </c>
      <c r="G16" s="39" t="s">
        <v>34</v>
      </c>
      <c r="H16" s="30">
        <v>4.6923936499999999E-2</v>
      </c>
      <c r="I16" s="28">
        <f>SQRT((H16*(1-H16))/H$13)*TINV(0.05,H$13)</f>
        <v>2.8441663915796028E-2</v>
      </c>
      <c r="J16" s="30">
        <v>8.0831462800000003E-2</v>
      </c>
      <c r="K16" s="28">
        <f t="shared" ref="K16:K39" si="4">SQRT((J16*(1-J16))/J$13)*TINV(0.05,J$13)</f>
        <v>3.9580925347573938E-2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 t="shared" si="0"/>
        <v>3.3907526300000004E-2</v>
      </c>
      <c r="Y16" s="61">
        <f t="shared" si="3"/>
        <v>3.3907526300000004E-2</v>
      </c>
      <c r="Z16" s="61">
        <f>(((((1-H16)*H16)/H13)+(((1-J16)*J16)/J13))^0.5)*(TINV(0.05,H13+J13-1))</f>
        <v>4.8582367855885926E-2</v>
      </c>
      <c r="AA16" s="97" t="s">
        <v>1028</v>
      </c>
    </row>
    <row r="17" spans="1:27" x14ac:dyDescent="0.25">
      <c r="A17" s="23" t="s">
        <v>301</v>
      </c>
      <c r="B17" s="24" t="s">
        <v>34</v>
      </c>
      <c r="C17" s="39" t="s">
        <v>34</v>
      </c>
      <c r="D17" s="24" t="s">
        <v>34</v>
      </c>
      <c r="E17" s="39" t="s">
        <v>34</v>
      </c>
      <c r="F17" s="24" t="s">
        <v>34</v>
      </c>
      <c r="G17" s="39" t="s">
        <v>34</v>
      </c>
      <c r="H17" s="30">
        <v>4.0948484200000003E-2</v>
      </c>
      <c r="I17" s="28">
        <f>SQRT((H17*(1-H17))/H$13)*TINV(0.05,H$13)</f>
        <v>2.6652250279233153E-2</v>
      </c>
      <c r="J17" s="30">
        <v>6.2954915799999997E-2</v>
      </c>
      <c r="K17" s="28">
        <f t="shared" si="4"/>
        <v>3.5269005680070784E-2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 t="shared" si="0"/>
        <v>2.2006431599999994E-2</v>
      </c>
      <c r="Y17" s="61">
        <f t="shared" si="3"/>
        <v>2.2006431599999994E-2</v>
      </c>
      <c r="Z17" s="61">
        <f>(((((1-H17)*H17)/H13)+(((1-J17)*J17)/J13))^0.5)*(TINV(0.05,H13+J13-1))</f>
        <v>4.4064903494500693E-2</v>
      </c>
      <c r="AA17" s="97" t="s">
        <v>1028</v>
      </c>
    </row>
    <row r="18" spans="1:27" x14ac:dyDescent="0.25">
      <c r="A18" s="23" t="s">
        <v>299</v>
      </c>
      <c r="B18" s="24" t="s">
        <v>34</v>
      </c>
      <c r="C18" s="39" t="s">
        <v>34</v>
      </c>
      <c r="D18" s="24" t="s">
        <v>34</v>
      </c>
      <c r="E18" s="39" t="s">
        <v>34</v>
      </c>
      <c r="F18" s="24" t="s">
        <v>34</v>
      </c>
      <c r="G18" s="39" t="s">
        <v>34</v>
      </c>
      <c r="H18" s="30">
        <v>6.8050207099999996E-2</v>
      </c>
      <c r="I18" s="28">
        <f>SQRT((H18*(1-H18))/H$13)*TINV(0.05,H$13)</f>
        <v>3.3869203503720635E-2</v>
      </c>
      <c r="J18" s="30">
        <v>5.6044418999999998E-2</v>
      </c>
      <c r="K18" s="28">
        <f t="shared" si="4"/>
        <v>3.3399511422170902E-2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 t="shared" si="0"/>
        <v>-1.2005788099999998E-2</v>
      </c>
      <c r="Y18" s="61">
        <f t="shared" si="3"/>
        <v>1.2005788099999998E-2</v>
      </c>
      <c r="Z18" s="61">
        <f>(((((1-H18)*H18)/H13)+(((1-J18)*J18)/J13))^0.5)*(TINV(0.05,H13+J13-1))</f>
        <v>4.7420904183394799E-2</v>
      </c>
      <c r="AA18" s="97" t="s">
        <v>1028</v>
      </c>
    </row>
    <row r="19" spans="1:27" x14ac:dyDescent="0.25">
      <c r="A19" s="23" t="s">
        <v>306</v>
      </c>
      <c r="B19" s="24" t="s">
        <v>34</v>
      </c>
      <c r="C19" s="39" t="s">
        <v>34</v>
      </c>
      <c r="D19" s="24" t="s">
        <v>34</v>
      </c>
      <c r="E19" s="39" t="s">
        <v>34</v>
      </c>
      <c r="F19" s="24" t="s">
        <v>34</v>
      </c>
      <c r="G19" s="39" t="s">
        <v>34</v>
      </c>
      <c r="H19" s="30">
        <v>7.9130208999999996E-3</v>
      </c>
      <c r="I19" s="28">
        <f>SQRT((H19*(1-H19))/H$13)*TINV(0.05,H$13)</f>
        <v>1.1916261662057481E-2</v>
      </c>
      <c r="J19" s="30">
        <v>4.6798292599999999E-2</v>
      </c>
      <c r="K19" s="28">
        <f t="shared" si="4"/>
        <v>3.0669419719635778E-2</v>
      </c>
      <c r="L19" s="37" t="s">
        <v>34</v>
      </c>
      <c r="M19" s="61" t="s">
        <v>1028</v>
      </c>
      <c r="N19" s="61" t="s">
        <v>1028</v>
      </c>
      <c r="O19" s="37" t="s">
        <v>34</v>
      </c>
      <c r="P19" s="37" t="s">
        <v>34</v>
      </c>
      <c r="Q19" s="61" t="s">
        <v>1028</v>
      </c>
      <c r="R19" s="61" t="s">
        <v>1028</v>
      </c>
      <c r="S19" s="37" t="s">
        <v>34</v>
      </c>
      <c r="T19" s="37" t="s">
        <v>34</v>
      </c>
      <c r="U19" s="61" t="s">
        <v>1028</v>
      </c>
      <c r="V19" s="61" t="s">
        <v>1028</v>
      </c>
      <c r="W19" s="37" t="s">
        <v>34</v>
      </c>
      <c r="X19" s="60">
        <f t="shared" si="0"/>
        <v>3.8885271700000001E-2</v>
      </c>
      <c r="Y19" s="61">
        <f t="shared" si="3"/>
        <v>3.8885271700000001E-2</v>
      </c>
      <c r="Z19" s="61">
        <f>(((((1-H19)*H19)/H13)+(((1-J19)*J19)/J13))^0.5)*(TINV(0.05,H13+J13-1))</f>
        <v>3.2790330548530533E-2</v>
      </c>
      <c r="AA19" s="97" t="str">
        <f t="shared" ref="AA19" si="5">IF(Y19&gt;Z19,"*"," ")</f>
        <v>*</v>
      </c>
    </row>
    <row r="20" spans="1:27" x14ac:dyDescent="0.25">
      <c r="A20" s="23" t="s">
        <v>607</v>
      </c>
      <c r="B20" s="24" t="s">
        <v>34</v>
      </c>
      <c r="C20" s="39" t="s">
        <v>34</v>
      </c>
      <c r="D20" s="24" t="s">
        <v>34</v>
      </c>
      <c r="E20" s="39" t="s">
        <v>34</v>
      </c>
      <c r="F20" s="24" t="s">
        <v>34</v>
      </c>
      <c r="G20" s="39" t="s">
        <v>34</v>
      </c>
      <c r="H20" s="34" t="s">
        <v>34</v>
      </c>
      <c r="I20" s="35" t="s">
        <v>34</v>
      </c>
      <c r="J20" s="30">
        <v>3.3080001599999999E-2</v>
      </c>
      <c r="K20" s="28">
        <f t="shared" si="4"/>
        <v>2.5970253043669286E-2</v>
      </c>
      <c r="L20" s="37" t="s">
        <v>34</v>
      </c>
      <c r="M20" s="61" t="s">
        <v>1028</v>
      </c>
      <c r="N20" s="61" t="s">
        <v>1028</v>
      </c>
      <c r="O20" s="37" t="s">
        <v>34</v>
      </c>
      <c r="P20" s="37" t="s">
        <v>34</v>
      </c>
      <c r="Q20" s="61" t="s">
        <v>1028</v>
      </c>
      <c r="R20" s="61" t="s">
        <v>1028</v>
      </c>
      <c r="S20" s="37" t="s">
        <v>34</v>
      </c>
      <c r="T20" s="37" t="s">
        <v>34</v>
      </c>
      <c r="U20" s="61" t="s">
        <v>1028</v>
      </c>
      <c r="V20" s="61" t="s">
        <v>1028</v>
      </c>
      <c r="W20" s="37" t="s">
        <v>34</v>
      </c>
      <c r="X20" s="35" t="s">
        <v>34</v>
      </c>
      <c r="Y20" s="61" t="s">
        <v>1028</v>
      </c>
      <c r="Z20" s="61" t="s">
        <v>1028</v>
      </c>
      <c r="AA20" s="114" t="s">
        <v>34</v>
      </c>
    </row>
    <row r="21" spans="1:27" x14ac:dyDescent="0.25">
      <c r="A21" s="23" t="s">
        <v>304</v>
      </c>
      <c r="B21" s="24" t="s">
        <v>34</v>
      </c>
      <c r="C21" s="39" t="s">
        <v>34</v>
      </c>
      <c r="D21" s="24" t="s">
        <v>34</v>
      </c>
      <c r="E21" s="39" t="s">
        <v>34</v>
      </c>
      <c r="F21" s="24" t="s">
        <v>34</v>
      </c>
      <c r="G21" s="39" t="s">
        <v>34</v>
      </c>
      <c r="H21" s="30">
        <v>1.7142467599999999E-2</v>
      </c>
      <c r="I21" s="28">
        <f t="shared" ref="I21:I27" si="6">SQRT((H21*(1-H21))/H$13)*TINV(0.05,H$13)</f>
        <v>1.7457254916079558E-2</v>
      </c>
      <c r="J21" s="30">
        <v>2.76755705E-2</v>
      </c>
      <c r="K21" s="28">
        <f t="shared" si="4"/>
        <v>2.3820563928591665E-2</v>
      </c>
      <c r="L21" s="37" t="s">
        <v>34</v>
      </c>
      <c r="M21" s="61" t="s">
        <v>1028</v>
      </c>
      <c r="N21" s="61" t="s">
        <v>1028</v>
      </c>
      <c r="O21" s="37" t="s">
        <v>34</v>
      </c>
      <c r="P21" s="37" t="s">
        <v>34</v>
      </c>
      <c r="Q21" s="61" t="s">
        <v>1028</v>
      </c>
      <c r="R21" s="61" t="s">
        <v>1028</v>
      </c>
      <c r="S21" s="37" t="s">
        <v>34</v>
      </c>
      <c r="T21" s="37" t="s">
        <v>34</v>
      </c>
      <c r="U21" s="61" t="s">
        <v>1028</v>
      </c>
      <c r="V21" s="61" t="s">
        <v>1028</v>
      </c>
      <c r="W21" s="37" t="s">
        <v>34</v>
      </c>
      <c r="X21" s="60">
        <f t="shared" ref="X21:X27" si="7">J21-H21</f>
        <v>1.0533102900000001E-2</v>
      </c>
      <c r="Y21" s="61">
        <f t="shared" si="3"/>
        <v>1.0533102900000001E-2</v>
      </c>
      <c r="Z21" s="61">
        <f>(((((1-H21)*H21)/H13)+(((1-J21)*J21)/J13))^0.5)*(TINV(0.05,H13+J13-1))</f>
        <v>2.9437399923697528E-2</v>
      </c>
      <c r="AA21" s="97" t="s">
        <v>1028</v>
      </c>
    </row>
    <row r="22" spans="1:27" x14ac:dyDescent="0.25">
      <c r="A22" s="23" t="s">
        <v>305</v>
      </c>
      <c r="B22" s="24" t="s">
        <v>34</v>
      </c>
      <c r="C22" s="39" t="s">
        <v>34</v>
      </c>
      <c r="D22" s="24" t="s">
        <v>34</v>
      </c>
      <c r="E22" s="39" t="s">
        <v>34</v>
      </c>
      <c r="F22" s="24" t="s">
        <v>34</v>
      </c>
      <c r="G22" s="39" t="s">
        <v>34</v>
      </c>
      <c r="H22" s="30">
        <v>1.38947562E-2</v>
      </c>
      <c r="I22" s="28">
        <f t="shared" si="6"/>
        <v>1.5742768148964803E-2</v>
      </c>
      <c r="J22" s="30">
        <v>2.1493081099999999E-2</v>
      </c>
      <c r="K22" s="28">
        <f t="shared" si="4"/>
        <v>2.1058597221115471E-2</v>
      </c>
      <c r="L22" s="37" t="s">
        <v>34</v>
      </c>
      <c r="M22" s="61" t="s">
        <v>1028</v>
      </c>
      <c r="N22" s="61" t="s">
        <v>1028</v>
      </c>
      <c r="O22" s="37" t="s">
        <v>34</v>
      </c>
      <c r="P22" s="37" t="s">
        <v>34</v>
      </c>
      <c r="Q22" s="61" t="s">
        <v>1028</v>
      </c>
      <c r="R22" s="61" t="s">
        <v>1028</v>
      </c>
      <c r="S22" s="37" t="s">
        <v>34</v>
      </c>
      <c r="T22" s="37" t="s">
        <v>34</v>
      </c>
      <c r="U22" s="61" t="s">
        <v>1028</v>
      </c>
      <c r="V22" s="61" t="s">
        <v>1028</v>
      </c>
      <c r="W22" s="37" t="s">
        <v>34</v>
      </c>
      <c r="X22" s="60">
        <f t="shared" si="7"/>
        <v>7.5983248999999982E-3</v>
      </c>
      <c r="Y22" s="61">
        <f t="shared" si="3"/>
        <v>7.5983248999999982E-3</v>
      </c>
      <c r="Z22" s="61">
        <f>(((((1-H22)*H22)/H13)+(((1-J22)*J22)/J13))^0.5)*(TINV(0.05,H13+J13-1))</f>
        <v>2.620802752950039E-2</v>
      </c>
      <c r="AA22" s="97" t="s">
        <v>1028</v>
      </c>
    </row>
    <row r="23" spans="1:27" x14ac:dyDescent="0.25">
      <c r="A23" s="23" t="s">
        <v>302</v>
      </c>
      <c r="B23" s="24" t="s">
        <v>34</v>
      </c>
      <c r="C23" s="39" t="s">
        <v>34</v>
      </c>
      <c r="D23" s="24" t="s">
        <v>34</v>
      </c>
      <c r="E23" s="39" t="s">
        <v>34</v>
      </c>
      <c r="F23" s="24" t="s">
        <v>34</v>
      </c>
      <c r="G23" s="39" t="s">
        <v>34</v>
      </c>
      <c r="H23" s="30">
        <v>2.0777771899999999E-2</v>
      </c>
      <c r="I23" s="28">
        <f t="shared" si="6"/>
        <v>1.9183777054257552E-2</v>
      </c>
      <c r="J23" s="30">
        <v>9.4982978999999992E-3</v>
      </c>
      <c r="K23" s="28">
        <f t="shared" si="4"/>
        <v>1.4084734189469643E-2</v>
      </c>
      <c r="L23" s="37" t="s">
        <v>34</v>
      </c>
      <c r="M23" s="61" t="s">
        <v>1028</v>
      </c>
      <c r="N23" s="61" t="s">
        <v>1028</v>
      </c>
      <c r="O23" s="37" t="s">
        <v>34</v>
      </c>
      <c r="P23" s="37" t="s">
        <v>34</v>
      </c>
      <c r="Q23" s="61" t="s">
        <v>1028</v>
      </c>
      <c r="R23" s="61" t="s">
        <v>1028</v>
      </c>
      <c r="S23" s="37" t="s">
        <v>34</v>
      </c>
      <c r="T23" s="37" t="s">
        <v>34</v>
      </c>
      <c r="U23" s="61" t="s">
        <v>1028</v>
      </c>
      <c r="V23" s="61" t="s">
        <v>1028</v>
      </c>
      <c r="W23" s="37" t="s">
        <v>34</v>
      </c>
      <c r="X23" s="60">
        <f t="shared" si="7"/>
        <v>-1.1279473999999999E-2</v>
      </c>
      <c r="Y23" s="61">
        <f t="shared" si="3"/>
        <v>1.1279473999999999E-2</v>
      </c>
      <c r="Z23" s="61">
        <f>(((((1-H23)*H23)/H13)+(((1-J23)*J23)/J13))^0.5)*(TINV(0.05,H13+J13-1))</f>
        <v>2.3728981933923414E-2</v>
      </c>
      <c r="AA23" s="97" t="s">
        <v>1028</v>
      </c>
    </row>
    <row r="24" spans="1:27" x14ac:dyDescent="0.25">
      <c r="A24" s="23" t="s">
        <v>308</v>
      </c>
      <c r="B24" s="24" t="s">
        <v>34</v>
      </c>
      <c r="C24" s="39" t="s">
        <v>34</v>
      </c>
      <c r="D24" s="24" t="s">
        <v>34</v>
      </c>
      <c r="E24" s="39" t="s">
        <v>34</v>
      </c>
      <c r="F24" s="24" t="s">
        <v>34</v>
      </c>
      <c r="G24" s="39" t="s">
        <v>34</v>
      </c>
      <c r="H24" s="30">
        <v>6.4460215000000003E-3</v>
      </c>
      <c r="I24" s="28">
        <f t="shared" si="6"/>
        <v>1.0763056202120046E-2</v>
      </c>
      <c r="J24" s="30">
        <v>6.5871658999999997E-3</v>
      </c>
      <c r="K24" s="28">
        <f t="shared" si="4"/>
        <v>1.1746604129358601E-2</v>
      </c>
      <c r="L24" s="37" t="s">
        <v>34</v>
      </c>
      <c r="M24" s="61" t="s">
        <v>1028</v>
      </c>
      <c r="N24" s="61" t="s">
        <v>1028</v>
      </c>
      <c r="O24" s="37" t="s">
        <v>34</v>
      </c>
      <c r="P24" s="37" t="s">
        <v>34</v>
      </c>
      <c r="Q24" s="61" t="s">
        <v>1028</v>
      </c>
      <c r="R24" s="61" t="s">
        <v>1028</v>
      </c>
      <c r="S24" s="37" t="s">
        <v>34</v>
      </c>
      <c r="T24" s="37" t="s">
        <v>34</v>
      </c>
      <c r="U24" s="61" t="s">
        <v>1028</v>
      </c>
      <c r="V24" s="61" t="s">
        <v>1028</v>
      </c>
      <c r="W24" s="37" t="s">
        <v>34</v>
      </c>
      <c r="X24" s="60">
        <f t="shared" si="7"/>
        <v>1.4114439999999943E-4</v>
      </c>
      <c r="Y24" s="61">
        <f t="shared" si="3"/>
        <v>1.4114439999999943E-4</v>
      </c>
      <c r="Z24" s="61">
        <f>(((((1-H24)*H24)/H13)+(((1-J24)*J24)/J13))^0.5)*(TINV(0.05,H13+J13-1))</f>
        <v>1.5882134000598905E-2</v>
      </c>
      <c r="AA24" s="97" t="s">
        <v>1028</v>
      </c>
    </row>
    <row r="25" spans="1:27" ht="15" customHeight="1" x14ac:dyDescent="0.25">
      <c r="A25" s="23" t="s">
        <v>303</v>
      </c>
      <c r="B25" s="24" t="s">
        <v>34</v>
      </c>
      <c r="C25" s="39" t="s">
        <v>34</v>
      </c>
      <c r="D25" s="24" t="s">
        <v>34</v>
      </c>
      <c r="E25" s="39" t="s">
        <v>34</v>
      </c>
      <c r="F25" s="24" t="s">
        <v>34</v>
      </c>
      <c r="G25" s="39" t="s">
        <v>34</v>
      </c>
      <c r="H25" s="30">
        <v>1.9832360399999999E-2</v>
      </c>
      <c r="I25" s="28">
        <f t="shared" si="6"/>
        <v>1.8751300033113955E-2</v>
      </c>
      <c r="J25" s="30">
        <v>4.8323656999999997E-3</v>
      </c>
      <c r="K25" s="28">
        <f t="shared" si="4"/>
        <v>1.0069923401514136E-2</v>
      </c>
      <c r="L25" s="37" t="s">
        <v>34</v>
      </c>
      <c r="M25" s="61" t="s">
        <v>1028</v>
      </c>
      <c r="N25" s="61" t="s">
        <v>1028</v>
      </c>
      <c r="O25" s="37" t="s">
        <v>34</v>
      </c>
      <c r="P25" s="37" t="s">
        <v>34</v>
      </c>
      <c r="Q25" s="61" t="s">
        <v>1028</v>
      </c>
      <c r="R25" s="61" t="s">
        <v>1028</v>
      </c>
      <c r="S25" s="37" t="s">
        <v>34</v>
      </c>
      <c r="T25" s="37" t="s">
        <v>34</v>
      </c>
      <c r="U25" s="61" t="s">
        <v>1028</v>
      </c>
      <c r="V25" s="61" t="s">
        <v>1028</v>
      </c>
      <c r="W25" s="37" t="s">
        <v>34</v>
      </c>
      <c r="X25" s="60">
        <f t="shared" si="7"/>
        <v>-1.4999994699999998E-2</v>
      </c>
      <c r="Y25" s="61">
        <f t="shared" si="3"/>
        <v>1.4999994699999998E-2</v>
      </c>
      <c r="Z25" s="61">
        <f>(((((1-H25)*H25)/H13)+(((1-J25)*J25)/J13))^0.5)*(TINV(0.05,H13+J13-1))</f>
        <v>2.1223921320417376E-2</v>
      </c>
      <c r="AA25" s="97" t="s">
        <v>1028</v>
      </c>
    </row>
    <row r="26" spans="1:27" x14ac:dyDescent="0.25">
      <c r="A26" s="23" t="s">
        <v>315</v>
      </c>
      <c r="B26" s="24" t="s">
        <v>34</v>
      </c>
      <c r="C26" s="39" t="s">
        <v>34</v>
      </c>
      <c r="D26" s="24" t="s">
        <v>34</v>
      </c>
      <c r="E26" s="39" t="s">
        <v>34</v>
      </c>
      <c r="F26" s="24" t="s">
        <v>34</v>
      </c>
      <c r="G26" s="39" t="s">
        <v>34</v>
      </c>
      <c r="H26" s="30">
        <v>1.9563746000000001E-3</v>
      </c>
      <c r="I26" s="28">
        <f t="shared" si="6"/>
        <v>5.9428500217777007E-3</v>
      </c>
      <c r="J26" s="30">
        <v>3.9042311999999998E-3</v>
      </c>
      <c r="K26" s="28">
        <f t="shared" si="4"/>
        <v>9.0555839379507352E-3</v>
      </c>
      <c r="L26" s="37" t="s">
        <v>34</v>
      </c>
      <c r="M26" s="61" t="s">
        <v>1028</v>
      </c>
      <c r="N26" s="61" t="s">
        <v>1028</v>
      </c>
      <c r="O26" s="37" t="s">
        <v>34</v>
      </c>
      <c r="P26" s="37" t="s">
        <v>34</v>
      </c>
      <c r="Q26" s="61" t="s">
        <v>1028</v>
      </c>
      <c r="R26" s="61" t="s">
        <v>1028</v>
      </c>
      <c r="S26" s="37" t="s">
        <v>34</v>
      </c>
      <c r="T26" s="37" t="s">
        <v>34</v>
      </c>
      <c r="U26" s="61" t="s">
        <v>1028</v>
      </c>
      <c r="V26" s="61" t="s">
        <v>1028</v>
      </c>
      <c r="W26" s="37" t="s">
        <v>34</v>
      </c>
      <c r="X26" s="60">
        <f t="shared" si="7"/>
        <v>1.9478565999999998E-3</v>
      </c>
      <c r="Y26" s="61">
        <f t="shared" si="3"/>
        <v>1.9478565999999998E-3</v>
      </c>
      <c r="Z26" s="61">
        <f>(((((1-H26)*H26)/H13)+(((1-J26)*J26)/J13))^0.5)*(TINV(0.05,H13+J13-1))</f>
        <v>1.0796080876027091E-2</v>
      </c>
      <c r="AA26" s="97" t="s">
        <v>1028</v>
      </c>
    </row>
    <row r="27" spans="1:27" x14ac:dyDescent="0.25">
      <c r="A27" s="23" t="s">
        <v>307</v>
      </c>
      <c r="B27" s="24" t="s">
        <v>34</v>
      </c>
      <c r="C27" s="39" t="s">
        <v>34</v>
      </c>
      <c r="D27" s="24" t="s">
        <v>34</v>
      </c>
      <c r="E27" s="39" t="s">
        <v>34</v>
      </c>
      <c r="F27" s="24" t="s">
        <v>34</v>
      </c>
      <c r="G27" s="39" t="s">
        <v>34</v>
      </c>
      <c r="H27" s="30">
        <v>7.0175910999999997E-3</v>
      </c>
      <c r="I27" s="28">
        <f t="shared" si="6"/>
        <v>1.1226872922220833E-2</v>
      </c>
      <c r="J27" s="30">
        <v>3.5938505000000002E-3</v>
      </c>
      <c r="K27" s="28">
        <f t="shared" si="4"/>
        <v>8.6895313033847673E-3</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 t="shared" si="7"/>
        <v>-3.4237405999999995E-3</v>
      </c>
      <c r="Y27" s="61">
        <f t="shared" si="3"/>
        <v>3.4237405999999995E-3</v>
      </c>
      <c r="Z27" s="61">
        <f>(((((1-H27)*H27)/H13)+(((1-J27)*J27)/J13))^0.5)*(TINV(0.05,H13+J13-1))</f>
        <v>1.4154706754900929E-2</v>
      </c>
      <c r="AA27" s="97" t="s">
        <v>1028</v>
      </c>
    </row>
    <row r="28" spans="1:27" x14ac:dyDescent="0.25">
      <c r="A28" s="23" t="s">
        <v>608</v>
      </c>
      <c r="B28" s="24" t="s">
        <v>34</v>
      </c>
      <c r="C28" s="39" t="s">
        <v>34</v>
      </c>
      <c r="D28" s="24" t="s">
        <v>34</v>
      </c>
      <c r="E28" s="39" t="s">
        <v>34</v>
      </c>
      <c r="F28" s="24" t="s">
        <v>34</v>
      </c>
      <c r="G28" s="39" t="s">
        <v>34</v>
      </c>
      <c r="H28" s="34" t="s">
        <v>34</v>
      </c>
      <c r="I28" s="35" t="s">
        <v>34</v>
      </c>
      <c r="J28" s="30">
        <v>2.6637370999999998E-3</v>
      </c>
      <c r="K28" s="28">
        <f t="shared" si="4"/>
        <v>7.48453172884141E-3</v>
      </c>
      <c r="L28" s="37" t="s">
        <v>34</v>
      </c>
      <c r="M28" s="61" t="s">
        <v>1028</v>
      </c>
      <c r="N28" s="61" t="s">
        <v>1028</v>
      </c>
      <c r="O28" s="37" t="s">
        <v>34</v>
      </c>
      <c r="P28" s="37" t="s">
        <v>34</v>
      </c>
      <c r="Q28" s="61" t="s">
        <v>1028</v>
      </c>
      <c r="R28" s="61" t="s">
        <v>1028</v>
      </c>
      <c r="S28" s="37" t="s">
        <v>34</v>
      </c>
      <c r="T28" s="37" t="s">
        <v>34</v>
      </c>
      <c r="U28" s="61" t="s">
        <v>1028</v>
      </c>
      <c r="V28" s="61" t="s">
        <v>1028</v>
      </c>
      <c r="W28" s="37" t="s">
        <v>34</v>
      </c>
      <c r="X28" s="35" t="s">
        <v>34</v>
      </c>
      <c r="Y28" s="61" t="s">
        <v>1028</v>
      </c>
      <c r="Z28" s="61" t="s">
        <v>1028</v>
      </c>
      <c r="AA28" s="114" t="s">
        <v>34</v>
      </c>
    </row>
    <row r="29" spans="1:27" x14ac:dyDescent="0.25">
      <c r="A29" s="23" t="s">
        <v>313</v>
      </c>
      <c r="B29" s="24" t="s">
        <v>34</v>
      </c>
      <c r="C29" s="39" t="s">
        <v>34</v>
      </c>
      <c r="D29" s="24" t="s">
        <v>34</v>
      </c>
      <c r="E29" s="39" t="s">
        <v>34</v>
      </c>
      <c r="F29" s="24" t="s">
        <v>34</v>
      </c>
      <c r="G29" s="39" t="s">
        <v>34</v>
      </c>
      <c r="H29" s="30">
        <v>2.9349517000000001E-3</v>
      </c>
      <c r="I29" s="28">
        <f>SQRT((H29*(1-H29))/H$13)*TINV(0.05,H$13)</f>
        <v>7.2753891046544771E-3</v>
      </c>
      <c r="J29" s="30">
        <v>1.6471869E-3</v>
      </c>
      <c r="K29" s="28">
        <f t="shared" si="4"/>
        <v>5.8885939959920086E-3</v>
      </c>
      <c r="L29" s="37" t="s">
        <v>34</v>
      </c>
      <c r="M29" s="61" t="s">
        <v>1028</v>
      </c>
      <c r="N29" s="61" t="s">
        <v>1028</v>
      </c>
      <c r="O29" s="37" t="s">
        <v>34</v>
      </c>
      <c r="P29" s="37" t="s">
        <v>34</v>
      </c>
      <c r="Q29" s="61" t="s">
        <v>1028</v>
      </c>
      <c r="R29" s="61" t="s">
        <v>1028</v>
      </c>
      <c r="S29" s="37" t="s">
        <v>34</v>
      </c>
      <c r="T29" s="37" t="s">
        <v>34</v>
      </c>
      <c r="U29" s="61" t="s">
        <v>1028</v>
      </c>
      <c r="V29" s="61" t="s">
        <v>1028</v>
      </c>
      <c r="W29" s="37" t="s">
        <v>34</v>
      </c>
      <c r="X29" s="60">
        <f>J29-H29</f>
        <v>-1.2877648000000001E-3</v>
      </c>
      <c r="Y29" s="61">
        <f t="shared" si="3"/>
        <v>1.2877648000000001E-3</v>
      </c>
      <c r="Z29" s="61">
        <f>(((((1-H29)*H29)/H13)+(((1-J29)*J29)/J13))^0.5)*(TINV(0.05,H13+J13-1))</f>
        <v>9.331882056612022E-3</v>
      </c>
      <c r="AA29" s="97" t="s">
        <v>1028</v>
      </c>
    </row>
    <row r="30" spans="1:27" x14ac:dyDescent="0.25">
      <c r="A30" s="23" t="s">
        <v>309</v>
      </c>
      <c r="B30" s="24" t="s">
        <v>34</v>
      </c>
      <c r="C30" s="39" t="s">
        <v>34</v>
      </c>
      <c r="D30" s="24" t="s">
        <v>34</v>
      </c>
      <c r="E30" s="39" t="s">
        <v>34</v>
      </c>
      <c r="F30" s="24" t="s">
        <v>34</v>
      </c>
      <c r="G30" s="39" t="s">
        <v>34</v>
      </c>
      <c r="H30" s="30">
        <v>6.2719213999999999E-3</v>
      </c>
      <c r="I30" s="28">
        <f>SQRT((H30*(1-H30))/H$13)*TINV(0.05,H$13)</f>
        <v>1.0617642149532393E-2</v>
      </c>
      <c r="J30" s="30">
        <v>1.1076537999999999E-3</v>
      </c>
      <c r="K30" s="28">
        <f t="shared" si="4"/>
        <v>4.8301377062526666E-3</v>
      </c>
      <c r="L30" s="37" t="s">
        <v>34</v>
      </c>
      <c r="M30" s="61" t="s">
        <v>1028</v>
      </c>
      <c r="N30" s="61" t="s">
        <v>1028</v>
      </c>
      <c r="O30" s="37" t="s">
        <v>34</v>
      </c>
      <c r="P30" s="37" t="s">
        <v>34</v>
      </c>
      <c r="Q30" s="61" t="s">
        <v>1028</v>
      </c>
      <c r="R30" s="61" t="s">
        <v>1028</v>
      </c>
      <c r="S30" s="37" t="s">
        <v>34</v>
      </c>
      <c r="T30" s="37" t="s">
        <v>34</v>
      </c>
      <c r="U30" s="61" t="s">
        <v>1028</v>
      </c>
      <c r="V30" s="61" t="s">
        <v>1028</v>
      </c>
      <c r="W30" s="37" t="s">
        <v>34</v>
      </c>
      <c r="X30" s="60">
        <f>J30-H30</f>
        <v>-5.1642675999999995E-3</v>
      </c>
      <c r="Y30" s="61">
        <f t="shared" si="3"/>
        <v>5.1642675999999995E-3</v>
      </c>
      <c r="Z30" s="61">
        <f>(((((1-H30)*H30)/H13)+(((1-J30)*J30)/J13))^0.5)*(TINV(0.05,H13+J13-1))</f>
        <v>1.1632233574566225E-2</v>
      </c>
      <c r="AA30" s="97" t="s">
        <v>1028</v>
      </c>
    </row>
    <row r="31" spans="1:27" x14ac:dyDescent="0.25">
      <c r="A31" s="23" t="s">
        <v>317</v>
      </c>
      <c r="B31" s="24" t="s">
        <v>34</v>
      </c>
      <c r="C31" s="39" t="s">
        <v>34</v>
      </c>
      <c r="D31" s="24" t="s">
        <v>34</v>
      </c>
      <c r="E31" s="39" t="s">
        <v>34</v>
      </c>
      <c r="F31" s="24" t="s">
        <v>34</v>
      </c>
      <c r="G31" s="39" t="s">
        <v>34</v>
      </c>
      <c r="H31" s="30">
        <v>9.9637440000000009E-4</v>
      </c>
      <c r="I31" s="28">
        <f>SQRT((H31*(1-H31))/H$13)*TINV(0.05,H$13)</f>
        <v>4.2431541768064678E-3</v>
      </c>
      <c r="J31" s="30">
        <v>6.9593879999999995E-4</v>
      </c>
      <c r="K31" s="28">
        <f t="shared" si="4"/>
        <v>3.8294155823834601E-3</v>
      </c>
      <c r="L31" s="37" t="s">
        <v>34</v>
      </c>
      <c r="M31" s="61" t="s">
        <v>1028</v>
      </c>
      <c r="N31" s="61" t="s">
        <v>1028</v>
      </c>
      <c r="O31" s="37" t="s">
        <v>34</v>
      </c>
      <c r="P31" s="37" t="s">
        <v>34</v>
      </c>
      <c r="Q31" s="61" t="s">
        <v>1028</v>
      </c>
      <c r="R31" s="61" t="s">
        <v>1028</v>
      </c>
      <c r="S31" s="37" t="s">
        <v>34</v>
      </c>
      <c r="T31" s="37" t="s">
        <v>34</v>
      </c>
      <c r="U31" s="61" t="s">
        <v>1028</v>
      </c>
      <c r="V31" s="61" t="s">
        <v>1028</v>
      </c>
      <c r="W31" s="37" t="s">
        <v>34</v>
      </c>
      <c r="X31" s="60">
        <f>J31-H31</f>
        <v>-3.0043560000000014E-4</v>
      </c>
      <c r="Y31" s="61">
        <f t="shared" si="3"/>
        <v>3.0043560000000014E-4</v>
      </c>
      <c r="Z31" s="61">
        <f>(((((1-H31)*H31)/H13)+(((1-J31)*J31)/J13))^0.5)*(TINV(0.05,H13+J13-1))</f>
        <v>5.6983006016045239E-3</v>
      </c>
      <c r="AA31" s="97" t="s">
        <v>1028</v>
      </c>
    </row>
    <row r="32" spans="1:27" x14ac:dyDescent="0.25">
      <c r="A32" s="23" t="s">
        <v>609</v>
      </c>
      <c r="B32" s="24" t="s">
        <v>34</v>
      </c>
      <c r="C32" s="39" t="s">
        <v>34</v>
      </c>
      <c r="D32" s="24" t="s">
        <v>34</v>
      </c>
      <c r="E32" s="39" t="s">
        <v>34</v>
      </c>
      <c r="F32" s="24" t="s">
        <v>34</v>
      </c>
      <c r="G32" s="39" t="s">
        <v>34</v>
      </c>
      <c r="H32" s="34" t="s">
        <v>34</v>
      </c>
      <c r="I32" s="35" t="s">
        <v>34</v>
      </c>
      <c r="J32" s="30">
        <v>6.5385520000000002E-4</v>
      </c>
      <c r="K32" s="28">
        <f t="shared" si="4"/>
        <v>3.7119054958026552E-3</v>
      </c>
      <c r="L32" s="37" t="s">
        <v>34</v>
      </c>
      <c r="M32" s="61" t="s">
        <v>1028</v>
      </c>
      <c r="N32" s="61" t="s">
        <v>1028</v>
      </c>
      <c r="O32" s="37" t="s">
        <v>34</v>
      </c>
      <c r="P32" s="37" t="s">
        <v>34</v>
      </c>
      <c r="Q32" s="61" t="s">
        <v>1028</v>
      </c>
      <c r="R32" s="61" t="s">
        <v>1028</v>
      </c>
      <c r="S32" s="37" t="s">
        <v>34</v>
      </c>
      <c r="T32" s="37" t="s">
        <v>34</v>
      </c>
      <c r="U32" s="61" t="s">
        <v>1028</v>
      </c>
      <c r="V32" s="61" t="s">
        <v>1028</v>
      </c>
      <c r="W32" s="37" t="s">
        <v>34</v>
      </c>
      <c r="X32" s="35" t="s">
        <v>34</v>
      </c>
      <c r="Y32" s="61" t="s">
        <v>1028</v>
      </c>
      <c r="Z32" s="61" t="s">
        <v>1028</v>
      </c>
      <c r="AA32" s="114" t="s">
        <v>34</v>
      </c>
    </row>
    <row r="33" spans="1:27" x14ac:dyDescent="0.25">
      <c r="A33" s="23" t="s">
        <v>312</v>
      </c>
      <c r="B33" s="24" t="s">
        <v>34</v>
      </c>
      <c r="C33" s="39" t="s">
        <v>34</v>
      </c>
      <c r="D33" s="24" t="s">
        <v>34</v>
      </c>
      <c r="E33" s="39" t="s">
        <v>34</v>
      </c>
      <c r="F33" s="24" t="s">
        <v>34</v>
      </c>
      <c r="G33" s="39" t="s">
        <v>34</v>
      </c>
      <c r="H33" s="30">
        <v>3.1308815E-3</v>
      </c>
      <c r="I33" s="28">
        <f>SQRT((H33*(1-H33))/H$13)*TINV(0.05,H$13)</f>
        <v>7.5135708545209113E-3</v>
      </c>
      <c r="J33" s="30">
        <v>3.5127859999999999E-4</v>
      </c>
      <c r="K33" s="28">
        <f t="shared" si="4"/>
        <v>2.7211200541710856E-3</v>
      </c>
      <c r="L33" s="37" t="s">
        <v>34</v>
      </c>
      <c r="M33" s="61" t="s">
        <v>1028</v>
      </c>
      <c r="N33" s="61" t="s">
        <v>1028</v>
      </c>
      <c r="O33" s="37" t="s">
        <v>34</v>
      </c>
      <c r="P33" s="37" t="s">
        <v>34</v>
      </c>
      <c r="Q33" s="61" t="s">
        <v>1028</v>
      </c>
      <c r="R33" s="61" t="s">
        <v>1028</v>
      </c>
      <c r="S33" s="37" t="s">
        <v>34</v>
      </c>
      <c r="T33" s="37" t="s">
        <v>34</v>
      </c>
      <c r="U33" s="61" t="s">
        <v>1028</v>
      </c>
      <c r="V33" s="61" t="s">
        <v>1028</v>
      </c>
      <c r="W33" s="37" t="s">
        <v>34</v>
      </c>
      <c r="X33" s="60">
        <f>J33-H33</f>
        <v>-2.7796028999999998E-3</v>
      </c>
      <c r="Y33" s="61">
        <f t="shared" si="3"/>
        <v>2.7796028999999998E-3</v>
      </c>
      <c r="Z33" s="61">
        <f>(((((1-H33)*H33)/H13)+(((1-J33)*J33)/J13))^0.5)*(TINV(0.05,H13+J13-1))</f>
        <v>7.9693231420861488E-3</v>
      </c>
      <c r="AA33" s="97" t="s">
        <v>1028</v>
      </c>
    </row>
    <row r="34" spans="1:27" x14ac:dyDescent="0.25">
      <c r="A34" s="23" t="s">
        <v>310</v>
      </c>
      <c r="B34" s="24" t="s">
        <v>34</v>
      </c>
      <c r="C34" s="39" t="s">
        <v>34</v>
      </c>
      <c r="D34" s="24" t="s">
        <v>34</v>
      </c>
      <c r="E34" s="39" t="s">
        <v>34</v>
      </c>
      <c r="F34" s="24" t="s">
        <v>34</v>
      </c>
      <c r="G34" s="39" t="s">
        <v>34</v>
      </c>
      <c r="H34" s="30">
        <v>5.2294945999999997E-3</v>
      </c>
      <c r="I34" s="28">
        <f>SQRT((H34*(1-H34))/H$13)*TINV(0.05,H$13)</f>
        <v>9.7003032047214572E-3</v>
      </c>
      <c r="J34" s="30">
        <v>3.1979589999999998E-4</v>
      </c>
      <c r="K34" s="28">
        <f t="shared" si="4"/>
        <v>2.5963613817400998E-3</v>
      </c>
      <c r="L34" s="37" t="s">
        <v>34</v>
      </c>
      <c r="M34" s="61" t="s">
        <v>1028</v>
      </c>
      <c r="N34" s="61" t="s">
        <v>1028</v>
      </c>
      <c r="O34" s="37" t="s">
        <v>34</v>
      </c>
      <c r="P34" s="37" t="s">
        <v>34</v>
      </c>
      <c r="Q34" s="61" t="s">
        <v>1028</v>
      </c>
      <c r="R34" s="61" t="s">
        <v>1028</v>
      </c>
      <c r="S34" s="37" t="s">
        <v>34</v>
      </c>
      <c r="T34" s="37" t="s">
        <v>34</v>
      </c>
      <c r="U34" s="61" t="s">
        <v>1028</v>
      </c>
      <c r="V34" s="61" t="s">
        <v>1028</v>
      </c>
      <c r="W34" s="37" t="s">
        <v>34</v>
      </c>
      <c r="X34" s="60">
        <f>J34-H34</f>
        <v>-4.9096986999999995E-3</v>
      </c>
      <c r="Y34" s="61">
        <f t="shared" si="3"/>
        <v>4.9096986999999995E-3</v>
      </c>
      <c r="Z34" s="61">
        <f>(((((1-H34)*H34)/H13)+(((1-J34)*J34)/J13))^0.5)*(TINV(0.05,H13+J13-1))</f>
        <v>1.0014808045147988E-2</v>
      </c>
      <c r="AA34" s="97" t="s">
        <v>1028</v>
      </c>
    </row>
    <row r="35" spans="1:27" x14ac:dyDescent="0.25">
      <c r="A35" s="23" t="s">
        <v>311</v>
      </c>
      <c r="B35" s="24" t="s">
        <v>34</v>
      </c>
      <c r="C35" s="39" t="s">
        <v>34</v>
      </c>
      <c r="D35" s="24" t="s">
        <v>34</v>
      </c>
      <c r="E35" s="39" t="s">
        <v>34</v>
      </c>
      <c r="F35" s="24" t="s">
        <v>34</v>
      </c>
      <c r="G35" s="39" t="s">
        <v>34</v>
      </c>
      <c r="H35" s="30">
        <v>3.7870300999999999E-3</v>
      </c>
      <c r="I35" s="28">
        <f>SQRT((H35*(1-H35))/H$13)*TINV(0.05,H$13)</f>
        <v>8.2607499063649704E-3</v>
      </c>
      <c r="J35" s="30">
        <v>2.99599E-4</v>
      </c>
      <c r="K35" s="28">
        <f t="shared" si="4"/>
        <v>2.5130623390972459E-3</v>
      </c>
      <c r="L35" s="37" t="s">
        <v>34</v>
      </c>
      <c r="M35" s="61" t="s">
        <v>1028</v>
      </c>
      <c r="N35" s="61" t="s">
        <v>1028</v>
      </c>
      <c r="O35" s="37" t="s">
        <v>34</v>
      </c>
      <c r="P35" s="37" t="s">
        <v>34</v>
      </c>
      <c r="Q35" s="61" t="s">
        <v>1028</v>
      </c>
      <c r="R35" s="61" t="s">
        <v>1028</v>
      </c>
      <c r="S35" s="37" t="s">
        <v>34</v>
      </c>
      <c r="T35" s="37" t="s">
        <v>34</v>
      </c>
      <c r="U35" s="61" t="s">
        <v>1028</v>
      </c>
      <c r="V35" s="61" t="s">
        <v>1028</v>
      </c>
      <c r="W35" s="37" t="s">
        <v>34</v>
      </c>
      <c r="X35" s="60">
        <f>J35-H35</f>
        <v>-3.4874310999999996E-3</v>
      </c>
      <c r="Y35" s="61">
        <f t="shared" si="3"/>
        <v>3.4874310999999996E-3</v>
      </c>
      <c r="Z35" s="61">
        <f>(((((1-H35)*H35)/H13)+(((1-J35)*J35)/J13))^0.5)*(TINV(0.05,H13+J13-1))</f>
        <v>8.6112321521021468E-3</v>
      </c>
      <c r="AA35" s="97" t="s">
        <v>1028</v>
      </c>
    </row>
    <row r="36" spans="1:27" x14ac:dyDescent="0.25">
      <c r="A36" s="23" t="s">
        <v>468</v>
      </c>
      <c r="B36" s="24" t="s">
        <v>34</v>
      </c>
      <c r="C36" s="39" t="s">
        <v>34</v>
      </c>
      <c r="D36" s="24" t="s">
        <v>34</v>
      </c>
      <c r="E36" s="39" t="s">
        <v>34</v>
      </c>
      <c r="F36" s="24" t="s">
        <v>34</v>
      </c>
      <c r="G36" s="39" t="s">
        <v>34</v>
      </c>
      <c r="H36" s="30">
        <v>3.0322699999999999E-4</v>
      </c>
      <c r="I36" s="28">
        <f>SQRT((H36*(1-H36))/H$13)*TINV(0.05,H$13)</f>
        <v>2.3415966038822446E-3</v>
      </c>
      <c r="J36" s="30">
        <v>1.2962800000000001E-4</v>
      </c>
      <c r="K36" s="28">
        <f t="shared" si="4"/>
        <v>1.6531772075577226E-3</v>
      </c>
      <c r="L36" s="37" t="s">
        <v>34</v>
      </c>
      <c r="M36" s="61" t="s">
        <v>1028</v>
      </c>
      <c r="N36" s="61" t="s">
        <v>1028</v>
      </c>
      <c r="O36" s="37" t="s">
        <v>34</v>
      </c>
      <c r="P36" s="37" t="s">
        <v>34</v>
      </c>
      <c r="Q36" s="61" t="s">
        <v>1028</v>
      </c>
      <c r="R36" s="61" t="s">
        <v>1028</v>
      </c>
      <c r="S36" s="37" t="s">
        <v>34</v>
      </c>
      <c r="T36" s="37" t="s">
        <v>34</v>
      </c>
      <c r="U36" s="61" t="s">
        <v>1028</v>
      </c>
      <c r="V36" s="61" t="s">
        <v>1028</v>
      </c>
      <c r="W36" s="37" t="s">
        <v>34</v>
      </c>
      <c r="X36" s="60">
        <f>J36-H36</f>
        <v>-1.7359899999999998E-4</v>
      </c>
      <c r="Y36" s="61">
        <f t="shared" si="3"/>
        <v>1.7359899999999998E-4</v>
      </c>
      <c r="Z36" s="61">
        <f>(((((1-H36)*H36)/H13)+(((1-J36)*J36)/J13))^0.5)*(TINV(0.05,H13+J13-1))</f>
        <v>2.8579706410513449E-3</v>
      </c>
      <c r="AA36" s="97" t="s">
        <v>1028</v>
      </c>
    </row>
    <row r="37" spans="1:27" x14ac:dyDescent="0.25">
      <c r="A37" s="23" t="s">
        <v>610</v>
      </c>
      <c r="B37" s="24" t="s">
        <v>34</v>
      </c>
      <c r="C37" s="39" t="s">
        <v>34</v>
      </c>
      <c r="D37" s="24" t="s">
        <v>34</v>
      </c>
      <c r="E37" s="39" t="s">
        <v>34</v>
      </c>
      <c r="F37" s="24" t="s">
        <v>34</v>
      </c>
      <c r="G37" s="39" t="s">
        <v>34</v>
      </c>
      <c r="H37" s="34" t="s">
        <v>34</v>
      </c>
      <c r="I37" s="35" t="s">
        <v>34</v>
      </c>
      <c r="J37" s="30">
        <v>1.0490299999999999E-4</v>
      </c>
      <c r="K37" s="28">
        <f t="shared" si="4"/>
        <v>1.487199814201903E-3</v>
      </c>
      <c r="L37" s="37" t="s">
        <v>34</v>
      </c>
      <c r="M37" s="61" t="s">
        <v>1028</v>
      </c>
      <c r="N37" s="61" t="s">
        <v>1028</v>
      </c>
      <c r="O37" s="37" t="s">
        <v>34</v>
      </c>
      <c r="P37" s="37" t="s">
        <v>34</v>
      </c>
      <c r="Q37" s="61" t="s">
        <v>1028</v>
      </c>
      <c r="R37" s="61" t="s">
        <v>1028</v>
      </c>
      <c r="S37" s="37" t="s">
        <v>34</v>
      </c>
      <c r="T37" s="37" t="s">
        <v>34</v>
      </c>
      <c r="U37" s="61" t="s">
        <v>1028</v>
      </c>
      <c r="V37" s="61" t="s">
        <v>1028</v>
      </c>
      <c r="W37" s="37" t="s">
        <v>34</v>
      </c>
      <c r="X37" s="35" t="s">
        <v>34</v>
      </c>
      <c r="Y37" s="61" t="s">
        <v>1028</v>
      </c>
      <c r="Z37" s="61" t="s">
        <v>1028</v>
      </c>
      <c r="AA37" s="114" t="s">
        <v>34</v>
      </c>
    </row>
    <row r="38" spans="1:27" x14ac:dyDescent="0.25">
      <c r="A38" s="23" t="s">
        <v>314</v>
      </c>
      <c r="B38" s="24" t="s">
        <v>34</v>
      </c>
      <c r="C38" s="39" t="s">
        <v>34</v>
      </c>
      <c r="D38" s="24" t="s">
        <v>34</v>
      </c>
      <c r="E38" s="39" t="s">
        <v>34</v>
      </c>
      <c r="F38" s="24" t="s">
        <v>34</v>
      </c>
      <c r="G38" s="39" t="s">
        <v>34</v>
      </c>
      <c r="H38" s="30">
        <v>2.6853674999999999E-3</v>
      </c>
      <c r="I38" s="28">
        <f>SQRT((H38*(1-H38))/H$13)*TINV(0.05,H$13)</f>
        <v>6.9600435905475449E-3</v>
      </c>
      <c r="J38" s="30">
        <v>0</v>
      </c>
      <c r="K38" s="28">
        <f t="shared" si="4"/>
        <v>0</v>
      </c>
      <c r="L38" s="37" t="s">
        <v>34</v>
      </c>
      <c r="M38" s="61" t="s">
        <v>1028</v>
      </c>
      <c r="N38" s="61" t="s">
        <v>1028</v>
      </c>
      <c r="O38" s="37" t="s">
        <v>34</v>
      </c>
      <c r="P38" s="37" t="s">
        <v>34</v>
      </c>
      <c r="Q38" s="61" t="s">
        <v>1028</v>
      </c>
      <c r="R38" s="61" t="s">
        <v>1028</v>
      </c>
      <c r="S38" s="37" t="s">
        <v>34</v>
      </c>
      <c r="T38" s="37" t="s">
        <v>34</v>
      </c>
      <c r="U38" s="61" t="s">
        <v>1028</v>
      </c>
      <c r="V38" s="61" t="s">
        <v>1028</v>
      </c>
      <c r="W38" s="37" t="s">
        <v>34</v>
      </c>
      <c r="X38" s="60">
        <f t="shared" ref="X38:X43" si="8">J38-H38</f>
        <v>-2.6853674999999999E-3</v>
      </c>
      <c r="Y38" s="61">
        <f t="shared" si="3"/>
        <v>2.6853674999999999E-3</v>
      </c>
      <c r="Z38" s="61">
        <f>(((((1-H38)*H38)/H13)+(((1-J38)*J38)/J13))^0.5)*(TINV(0.05,H13+J13-1))</f>
        <v>6.941791955267335E-3</v>
      </c>
      <c r="AA38" s="97" t="s">
        <v>1028</v>
      </c>
    </row>
    <row r="39" spans="1:27" x14ac:dyDescent="0.25">
      <c r="A39" s="23" t="s">
        <v>316</v>
      </c>
      <c r="B39" s="24" t="s">
        <v>34</v>
      </c>
      <c r="C39" s="39" t="s">
        <v>34</v>
      </c>
      <c r="D39" s="24" t="s">
        <v>34</v>
      </c>
      <c r="E39" s="39" t="s">
        <v>34</v>
      </c>
      <c r="F39" s="24" t="s">
        <v>34</v>
      </c>
      <c r="G39" s="39" t="s">
        <v>34</v>
      </c>
      <c r="H39" s="30">
        <v>1.6351647E-3</v>
      </c>
      <c r="I39" s="28">
        <f>SQRT((H39*(1-H39))/H$13)*TINV(0.05,H$13)</f>
        <v>5.4339969360631202E-3</v>
      </c>
      <c r="J39" s="30">
        <v>0</v>
      </c>
      <c r="K39" s="28">
        <f t="shared" si="4"/>
        <v>0</v>
      </c>
      <c r="L39" s="37" t="s">
        <v>34</v>
      </c>
      <c r="M39" s="61" t="s">
        <v>1028</v>
      </c>
      <c r="N39" s="61" t="s">
        <v>1028</v>
      </c>
      <c r="O39" s="37" t="s">
        <v>34</v>
      </c>
      <c r="P39" s="37" t="s">
        <v>34</v>
      </c>
      <c r="Q39" s="61" t="s">
        <v>1028</v>
      </c>
      <c r="R39" s="61" t="s">
        <v>1028</v>
      </c>
      <c r="S39" s="37" t="s">
        <v>34</v>
      </c>
      <c r="T39" s="37" t="s">
        <v>34</v>
      </c>
      <c r="U39" s="61" t="s">
        <v>1028</v>
      </c>
      <c r="V39" s="61" t="s">
        <v>1028</v>
      </c>
      <c r="W39" s="37" t="s">
        <v>34</v>
      </c>
      <c r="X39" s="60">
        <f t="shared" si="8"/>
        <v>-1.6351647E-3</v>
      </c>
      <c r="Y39" s="61">
        <f t="shared" si="3"/>
        <v>1.6351647E-3</v>
      </c>
      <c r="Z39" s="61">
        <f>(((((1-H39)*H39)/H13)+(((1-J39)*J39)/J13))^0.5)*(TINV(0.05,H13+J13-1))</f>
        <v>5.4197471215468003E-3</v>
      </c>
      <c r="AA39" s="97" t="s">
        <v>1028</v>
      </c>
    </row>
    <row r="40" spans="1:27" x14ac:dyDescent="0.25">
      <c r="A40" s="23" t="s">
        <v>112</v>
      </c>
      <c r="B40" s="24" t="s">
        <v>34</v>
      </c>
      <c r="C40" s="39" t="s">
        <v>34</v>
      </c>
      <c r="D40" s="24" t="s">
        <v>34</v>
      </c>
      <c r="E40" s="39" t="s">
        <v>34</v>
      </c>
      <c r="F40" s="24" t="s">
        <v>34</v>
      </c>
      <c r="G40" s="39" t="s">
        <v>34</v>
      </c>
      <c r="H40" s="30">
        <v>4.4004438700000002E-2</v>
      </c>
      <c r="I40" s="28">
        <f t="shared" si="1"/>
        <v>2.7584821665354208E-2</v>
      </c>
      <c r="J40" s="30">
        <v>2.27669647E-2</v>
      </c>
      <c r="K40" s="28">
        <f t="shared" si="2"/>
        <v>2.1659567780910154E-2</v>
      </c>
      <c r="L40" s="37" t="s">
        <v>34</v>
      </c>
      <c r="M40" s="61" t="s">
        <v>1028</v>
      </c>
      <c r="N40" s="61" t="s">
        <v>1028</v>
      </c>
      <c r="O40" s="37" t="s">
        <v>34</v>
      </c>
      <c r="P40" s="37" t="s">
        <v>34</v>
      </c>
      <c r="Q40" s="61" t="s">
        <v>1028</v>
      </c>
      <c r="R40" s="61" t="s">
        <v>1028</v>
      </c>
      <c r="S40" s="37" t="s">
        <v>34</v>
      </c>
      <c r="T40" s="37" t="s">
        <v>34</v>
      </c>
      <c r="U40" s="61" t="s">
        <v>1028</v>
      </c>
      <c r="V40" s="61" t="s">
        <v>1028</v>
      </c>
      <c r="W40" s="37" t="s">
        <v>34</v>
      </c>
      <c r="X40" s="60">
        <f t="shared" si="8"/>
        <v>-2.1237474000000003E-2</v>
      </c>
      <c r="Y40" s="61">
        <f t="shared" si="3"/>
        <v>2.1237474000000003E-2</v>
      </c>
      <c r="Z40" s="61">
        <f>(((((1-H40)*H40)/H13)+(((1-J40)*J40)/J13))^0.5)*(TINV(0.05,H13+J13-1))</f>
        <v>3.4967863028024973E-2</v>
      </c>
      <c r="AA40" s="97" t="s">
        <v>1028</v>
      </c>
    </row>
    <row r="41" spans="1:27" x14ac:dyDescent="0.25">
      <c r="A41" s="23" t="s">
        <v>318</v>
      </c>
      <c r="B41" s="24" t="s">
        <v>34</v>
      </c>
      <c r="C41" s="39" t="s">
        <v>34</v>
      </c>
      <c r="D41" s="24" t="s">
        <v>34</v>
      </c>
      <c r="E41" s="39" t="s">
        <v>34</v>
      </c>
      <c r="F41" s="24" t="s">
        <v>34</v>
      </c>
      <c r="G41" s="39" t="s">
        <v>34</v>
      </c>
      <c r="H41" s="30">
        <v>1.2679895300000001E-2</v>
      </c>
      <c r="I41" s="28">
        <f t="shared" si="1"/>
        <v>1.5048070731474605E-2</v>
      </c>
      <c r="J41" s="30">
        <v>2.3681670000000001E-4</v>
      </c>
      <c r="K41" s="28">
        <f t="shared" si="2"/>
        <v>2.2343586281877905E-3</v>
      </c>
      <c r="L41" s="37" t="s">
        <v>34</v>
      </c>
      <c r="M41" s="61" t="s">
        <v>1028</v>
      </c>
      <c r="N41" s="61" t="s">
        <v>1028</v>
      </c>
      <c r="O41" s="37" t="s">
        <v>34</v>
      </c>
      <c r="P41" s="37" t="s">
        <v>34</v>
      </c>
      <c r="Q41" s="61" t="s">
        <v>1028</v>
      </c>
      <c r="R41" s="61" t="s">
        <v>1028</v>
      </c>
      <c r="S41" s="37" t="s">
        <v>34</v>
      </c>
      <c r="T41" s="37" t="s">
        <v>34</v>
      </c>
      <c r="U41" s="61" t="s">
        <v>1028</v>
      </c>
      <c r="V41" s="61" t="s">
        <v>1028</v>
      </c>
      <c r="W41" s="37" t="s">
        <v>34</v>
      </c>
      <c r="X41" s="60">
        <f t="shared" si="8"/>
        <v>-1.2443078600000001E-2</v>
      </c>
      <c r="Y41" s="61">
        <f t="shared" si="3"/>
        <v>1.2443078600000001E-2</v>
      </c>
      <c r="Z41" s="61">
        <f>(((((1-H41)*H41)/H13)+(((1-J41)*J41)/J13))^0.5)*(TINV(0.05,H13+J13-1))</f>
        <v>1.5172849554037958E-2</v>
      </c>
      <c r="AA41" s="97" t="s">
        <v>1028</v>
      </c>
    </row>
    <row r="42" spans="1:27" x14ac:dyDescent="0.25">
      <c r="A42" s="23" t="s">
        <v>35</v>
      </c>
      <c r="B42" s="24" t="s">
        <v>34</v>
      </c>
      <c r="C42" s="39" t="s">
        <v>34</v>
      </c>
      <c r="D42" s="24" t="s">
        <v>34</v>
      </c>
      <c r="E42" s="39" t="s">
        <v>34</v>
      </c>
      <c r="F42" s="24" t="s">
        <v>34</v>
      </c>
      <c r="G42" s="39" t="s">
        <v>34</v>
      </c>
      <c r="H42" s="30">
        <v>4.8494983000000004E-3</v>
      </c>
      <c r="I42" s="28">
        <f t="shared" si="1"/>
        <v>9.3430094623296201E-3</v>
      </c>
      <c r="J42" s="30">
        <v>2.6513139000000001E-3</v>
      </c>
      <c r="K42" s="28">
        <f t="shared" si="2"/>
        <v>7.4671045696969801E-3</v>
      </c>
      <c r="L42" s="37" t="s">
        <v>34</v>
      </c>
      <c r="M42" s="61" t="s">
        <v>1028</v>
      </c>
      <c r="N42" s="61" t="s">
        <v>1028</v>
      </c>
      <c r="O42" s="37" t="s">
        <v>34</v>
      </c>
      <c r="P42" s="37" t="s">
        <v>34</v>
      </c>
      <c r="Q42" s="61" t="s">
        <v>1028</v>
      </c>
      <c r="R42" s="61" t="s">
        <v>1028</v>
      </c>
      <c r="S42" s="37" t="s">
        <v>34</v>
      </c>
      <c r="T42" s="37" t="s">
        <v>34</v>
      </c>
      <c r="U42" s="61" t="s">
        <v>1028</v>
      </c>
      <c r="V42" s="61" t="s">
        <v>1028</v>
      </c>
      <c r="W42" s="37" t="s">
        <v>34</v>
      </c>
      <c r="X42" s="60">
        <f t="shared" si="8"/>
        <v>-2.1981844000000003E-3</v>
      </c>
      <c r="Y42" s="61">
        <f t="shared" si="3"/>
        <v>2.1981844000000003E-3</v>
      </c>
      <c r="Z42" s="61">
        <f>(((((1-H42)*H42)/H13)+(((1-J42)*J42)/J13))^0.5)*(TINV(0.05,H13+J13-1))</f>
        <v>1.1924655288210779E-2</v>
      </c>
      <c r="AA42" s="97" t="s">
        <v>1028</v>
      </c>
    </row>
    <row r="43" spans="1:27" ht="15.75" thickBot="1" x14ac:dyDescent="0.3">
      <c r="A43" s="98" t="s">
        <v>319</v>
      </c>
      <c r="B43" s="106" t="s">
        <v>34</v>
      </c>
      <c r="C43" s="110" t="s">
        <v>34</v>
      </c>
      <c r="D43" s="106" t="s">
        <v>34</v>
      </c>
      <c r="E43" s="110" t="s">
        <v>34</v>
      </c>
      <c r="F43" s="106" t="s">
        <v>34</v>
      </c>
      <c r="G43" s="110" t="s">
        <v>34</v>
      </c>
      <c r="H43" s="99">
        <v>0.72710394369999998</v>
      </c>
      <c r="I43" s="100">
        <f t="shared" si="1"/>
        <v>5.990883575059687E-2</v>
      </c>
      <c r="J43" s="99">
        <v>0.8003547661</v>
      </c>
      <c r="K43" s="100">
        <f t="shared" si="2"/>
        <v>5.8045544586365336E-2</v>
      </c>
      <c r="L43" s="111" t="s">
        <v>34</v>
      </c>
      <c r="M43" s="102" t="s">
        <v>1028</v>
      </c>
      <c r="N43" s="102" t="s">
        <v>1028</v>
      </c>
      <c r="O43" s="111" t="s">
        <v>34</v>
      </c>
      <c r="P43" s="111" t="s">
        <v>34</v>
      </c>
      <c r="Q43" s="102" t="s">
        <v>1028</v>
      </c>
      <c r="R43" s="102" t="s">
        <v>1028</v>
      </c>
      <c r="S43" s="111" t="s">
        <v>34</v>
      </c>
      <c r="T43" s="111" t="s">
        <v>34</v>
      </c>
      <c r="U43" s="102" t="s">
        <v>1028</v>
      </c>
      <c r="V43" s="102" t="s">
        <v>1028</v>
      </c>
      <c r="W43" s="111" t="s">
        <v>34</v>
      </c>
      <c r="X43" s="101">
        <f t="shared" si="8"/>
        <v>7.3250822400000026E-2</v>
      </c>
      <c r="Y43" s="102">
        <f t="shared" si="3"/>
        <v>7.3250822400000026E-2</v>
      </c>
      <c r="Z43" s="102">
        <f>(((((1-H43)*H43)/H13)+(((1-J43)*J43)/J13))^0.5)*(TINV(0.05,H13+J13-1))</f>
        <v>8.3160657654332309E-2</v>
      </c>
      <c r="AA43" s="104" t="s">
        <v>1028</v>
      </c>
    </row>
    <row r="44" spans="1:27" x14ac:dyDescent="0.25">
      <c r="L44" s="37"/>
    </row>
  </sheetData>
  <sortState xmlns:xlrd2="http://schemas.microsoft.com/office/spreadsheetml/2017/richdata2" ref="A16:K39">
    <sortCondition descending="1" ref="J16:J39"/>
  </sortState>
  <hyperlinks>
    <hyperlink ref="A5" location="CONTENTS!B1" display="Return to contents" xr:uid="{CA689D01-0CAE-4301-8877-5B7AC6A2ECE4}"/>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F2AD-81B6-4AFF-8262-FA98C4803F3E}">
  <dimension ref="A1:E120"/>
  <sheetViews>
    <sheetView zoomScale="75" zoomScaleNormal="75" workbookViewId="0">
      <pane xSplit="1" ySplit="1" topLeftCell="B59" activePane="bottomRight" state="frozen"/>
      <selection activeCell="A38" sqref="A38"/>
      <selection pane="topRight" activeCell="A38" sqref="A38"/>
      <selection pane="bottomLeft" activeCell="A38" sqref="A38"/>
      <selection pane="bottomRight" activeCell="D64" sqref="D64"/>
    </sheetView>
  </sheetViews>
  <sheetFormatPr defaultColWidth="9.140625" defaultRowHeight="19.5" customHeight="1" x14ac:dyDescent="0.25"/>
  <cols>
    <col min="1" max="1" width="11" style="9" hidden="1" customWidth="1"/>
    <col min="2" max="2" width="7.7109375" style="9" customWidth="1"/>
    <col min="3" max="3" width="48.7109375" style="82" customWidth="1"/>
    <col min="4" max="4" width="172.7109375" style="83" customWidth="1"/>
    <col min="5" max="5" width="124" style="83" customWidth="1"/>
    <col min="6" max="16384" width="9.140625" style="8"/>
  </cols>
  <sheetData>
    <row r="1" spans="1:5" s="6" customFormat="1" ht="47.25" customHeight="1" x14ac:dyDescent="0.25">
      <c r="A1" s="40" t="s">
        <v>17</v>
      </c>
      <c r="B1" s="40" t="s">
        <v>270</v>
      </c>
      <c r="C1" s="74" t="s">
        <v>891</v>
      </c>
      <c r="D1" s="75" t="s">
        <v>271</v>
      </c>
      <c r="E1" s="76" t="s">
        <v>12</v>
      </c>
    </row>
    <row r="2" spans="1:5" ht="19.5" customHeight="1" x14ac:dyDescent="0.25">
      <c r="A2" s="7">
        <v>4.0999999999999996</v>
      </c>
      <c r="B2" s="7">
        <v>1</v>
      </c>
      <c r="C2" s="77" t="s">
        <v>419</v>
      </c>
      <c r="D2" s="56" t="s">
        <v>279</v>
      </c>
      <c r="E2" s="78" t="s">
        <v>13</v>
      </c>
    </row>
    <row r="3" spans="1:5" ht="19.5" customHeight="1" x14ac:dyDescent="0.25">
      <c r="A3" s="41">
        <v>4.3</v>
      </c>
      <c r="B3" s="41">
        <v>2</v>
      </c>
      <c r="C3" s="79" t="s">
        <v>890</v>
      </c>
      <c r="D3" s="56" t="s">
        <v>578</v>
      </c>
      <c r="E3" s="80" t="s">
        <v>13</v>
      </c>
    </row>
    <row r="4" spans="1:5" ht="19.5" customHeight="1" x14ac:dyDescent="0.25">
      <c r="A4" s="7">
        <v>4.4000000000000004</v>
      </c>
      <c r="B4" s="7">
        <v>3</v>
      </c>
      <c r="C4" s="77" t="s">
        <v>892</v>
      </c>
      <c r="D4" s="56" t="s">
        <v>886</v>
      </c>
      <c r="E4" s="78" t="s">
        <v>13</v>
      </c>
    </row>
    <row r="5" spans="1:5" ht="19.5" customHeight="1" x14ac:dyDescent="0.25">
      <c r="A5" s="7">
        <v>4.4000000000000004</v>
      </c>
      <c r="B5" s="7">
        <v>4</v>
      </c>
      <c r="C5" s="77" t="s">
        <v>893</v>
      </c>
      <c r="D5" s="56" t="s">
        <v>887</v>
      </c>
      <c r="E5" s="78" t="s">
        <v>13</v>
      </c>
    </row>
    <row r="6" spans="1:5" ht="19.5" customHeight="1" x14ac:dyDescent="0.25">
      <c r="A6" s="7"/>
      <c r="B6" s="7">
        <v>5</v>
      </c>
      <c r="C6" s="77" t="s">
        <v>895</v>
      </c>
      <c r="D6" s="56" t="s">
        <v>484</v>
      </c>
      <c r="E6" s="78" t="s">
        <v>894</v>
      </c>
    </row>
    <row r="7" spans="1:5" ht="19.5" customHeight="1" x14ac:dyDescent="0.25">
      <c r="A7" s="7"/>
      <c r="B7" s="7">
        <v>6</v>
      </c>
      <c r="C7" s="77" t="s">
        <v>446</v>
      </c>
      <c r="D7" s="56" t="s">
        <v>580</v>
      </c>
      <c r="E7" s="78" t="s">
        <v>937</v>
      </c>
    </row>
    <row r="8" spans="1:5" ht="19.5" customHeight="1" x14ac:dyDescent="0.25">
      <c r="A8" s="7"/>
      <c r="B8" s="41">
        <v>7</v>
      </c>
      <c r="C8" s="77" t="s">
        <v>896</v>
      </c>
      <c r="D8" s="56" t="s">
        <v>493</v>
      </c>
      <c r="E8" s="78" t="s">
        <v>13</v>
      </c>
    </row>
    <row r="9" spans="1:5" ht="19.5" customHeight="1" x14ac:dyDescent="0.25">
      <c r="A9" s="7"/>
      <c r="B9" s="7">
        <v>8</v>
      </c>
      <c r="C9" s="77" t="s">
        <v>897</v>
      </c>
      <c r="D9" s="56" t="s">
        <v>496</v>
      </c>
      <c r="E9" s="78" t="s">
        <v>13</v>
      </c>
    </row>
    <row r="10" spans="1:5" ht="19.5" customHeight="1" x14ac:dyDescent="0.25">
      <c r="A10" s="7"/>
      <c r="B10" s="7">
        <v>9</v>
      </c>
      <c r="C10" s="77" t="s">
        <v>898</v>
      </c>
      <c r="D10" s="56" t="s">
        <v>507</v>
      </c>
      <c r="E10" s="78" t="s">
        <v>899</v>
      </c>
    </row>
    <row r="11" spans="1:5" ht="19.5" customHeight="1" x14ac:dyDescent="0.25">
      <c r="A11" s="7"/>
      <c r="B11" s="7">
        <v>10</v>
      </c>
      <c r="C11" s="77" t="s">
        <v>901</v>
      </c>
      <c r="D11" s="56" t="s">
        <v>582</v>
      </c>
      <c r="E11" s="78" t="s">
        <v>900</v>
      </c>
    </row>
    <row r="12" spans="1:5" ht="19.5" customHeight="1" x14ac:dyDescent="0.25">
      <c r="A12" s="7"/>
      <c r="B12" s="7">
        <v>11</v>
      </c>
      <c r="C12" s="77" t="s">
        <v>902</v>
      </c>
      <c r="D12" s="56" t="s">
        <v>604</v>
      </c>
      <c r="E12" s="78" t="s">
        <v>903</v>
      </c>
    </row>
    <row r="13" spans="1:5" ht="19.5" customHeight="1" x14ac:dyDescent="0.25">
      <c r="A13" s="7"/>
      <c r="B13" s="41">
        <v>12</v>
      </c>
      <c r="C13" s="77" t="s">
        <v>904</v>
      </c>
      <c r="D13" s="56" t="s">
        <v>514</v>
      </c>
      <c r="E13" s="78" t="s">
        <v>899</v>
      </c>
    </row>
    <row r="14" spans="1:5" ht="19.5" customHeight="1" x14ac:dyDescent="0.25">
      <c r="A14" s="7"/>
      <c r="B14" s="7">
        <v>13</v>
      </c>
      <c r="C14" s="77" t="s">
        <v>447</v>
      </c>
      <c r="D14" s="56" t="s">
        <v>381</v>
      </c>
      <c r="E14" s="78" t="s">
        <v>416</v>
      </c>
    </row>
    <row r="15" spans="1:5" ht="19.5" customHeight="1" x14ac:dyDescent="0.25">
      <c r="A15" s="7">
        <v>4.5</v>
      </c>
      <c r="B15" s="7">
        <v>14</v>
      </c>
      <c r="C15" s="77" t="s">
        <v>420</v>
      </c>
      <c r="D15" s="56" t="s">
        <v>846</v>
      </c>
      <c r="E15" s="78" t="s">
        <v>13</v>
      </c>
    </row>
    <row r="16" spans="1:5" ht="19.5" customHeight="1" x14ac:dyDescent="0.25">
      <c r="A16" s="7">
        <v>4.5</v>
      </c>
      <c r="B16" s="7">
        <v>15</v>
      </c>
      <c r="C16" s="77" t="s">
        <v>421</v>
      </c>
      <c r="D16" s="56" t="s">
        <v>404</v>
      </c>
      <c r="E16" s="78" t="s">
        <v>52</v>
      </c>
    </row>
    <row r="17" spans="1:5" ht="19.5" customHeight="1" x14ac:dyDescent="0.25">
      <c r="A17" s="7"/>
      <c r="B17" s="7">
        <v>16</v>
      </c>
      <c r="C17" s="77" t="s">
        <v>422</v>
      </c>
      <c r="D17" s="57" t="s">
        <v>294</v>
      </c>
      <c r="E17" s="78" t="s">
        <v>403</v>
      </c>
    </row>
    <row r="18" spans="1:5" ht="19.5" customHeight="1" x14ac:dyDescent="0.25">
      <c r="A18" s="7"/>
      <c r="B18" s="41">
        <v>17</v>
      </c>
      <c r="C18" s="77" t="s">
        <v>423</v>
      </c>
      <c r="D18" s="57" t="s">
        <v>298</v>
      </c>
      <c r="E18" s="78" t="s">
        <v>403</v>
      </c>
    </row>
    <row r="19" spans="1:5" ht="19.5" customHeight="1" x14ac:dyDescent="0.25">
      <c r="A19" s="7"/>
      <c r="B19" s="7">
        <v>18</v>
      </c>
      <c r="C19" s="77" t="s">
        <v>424</v>
      </c>
      <c r="D19" s="57" t="s">
        <v>320</v>
      </c>
      <c r="E19" s="78" t="s">
        <v>403</v>
      </c>
    </row>
    <row r="20" spans="1:5" ht="19.5" customHeight="1" x14ac:dyDescent="0.25">
      <c r="A20" s="7"/>
      <c r="B20" s="7">
        <v>19</v>
      </c>
      <c r="C20" s="77" t="s">
        <v>938</v>
      </c>
      <c r="D20" s="57" t="s">
        <v>611</v>
      </c>
      <c r="E20" s="78" t="s">
        <v>403</v>
      </c>
    </row>
    <row r="21" spans="1:5" ht="19.5" customHeight="1" x14ac:dyDescent="0.25">
      <c r="A21" s="7"/>
      <c r="B21" s="7">
        <v>20</v>
      </c>
      <c r="C21" s="77" t="s">
        <v>425</v>
      </c>
      <c r="D21" s="57" t="s">
        <v>616</v>
      </c>
      <c r="E21" s="78" t="s">
        <v>403</v>
      </c>
    </row>
    <row r="22" spans="1:5" ht="19.5" customHeight="1" x14ac:dyDescent="0.25">
      <c r="A22" s="51"/>
      <c r="B22" s="7">
        <v>21</v>
      </c>
      <c r="C22" s="77" t="s">
        <v>426</v>
      </c>
      <c r="D22" s="57" t="s">
        <v>841</v>
      </c>
      <c r="E22" s="78" t="s">
        <v>403</v>
      </c>
    </row>
    <row r="23" spans="1:5" ht="19.5" customHeight="1" x14ac:dyDescent="0.25">
      <c r="A23" s="7">
        <v>5.0999999999999996</v>
      </c>
      <c r="B23" s="41">
        <v>22</v>
      </c>
      <c r="C23" s="77" t="s">
        <v>430</v>
      </c>
      <c r="D23" s="56" t="s">
        <v>843</v>
      </c>
      <c r="E23" s="78" t="s">
        <v>13</v>
      </c>
    </row>
    <row r="24" spans="1:5" ht="19.5" customHeight="1" x14ac:dyDescent="0.25">
      <c r="A24" s="7">
        <v>5.0999999999999996</v>
      </c>
      <c r="B24" s="7">
        <v>23</v>
      </c>
      <c r="C24" s="77" t="s">
        <v>431</v>
      </c>
      <c r="D24" s="56" t="s">
        <v>844</v>
      </c>
      <c r="E24" s="78" t="s">
        <v>13</v>
      </c>
    </row>
    <row r="25" spans="1:5" ht="19.5" customHeight="1" x14ac:dyDescent="0.25">
      <c r="A25" s="7" t="s">
        <v>276</v>
      </c>
      <c r="B25" s="7">
        <v>24</v>
      </c>
      <c r="C25" s="77" t="s">
        <v>939</v>
      </c>
      <c r="D25" s="56" t="s">
        <v>848</v>
      </c>
      <c r="E25" s="78" t="s">
        <v>13</v>
      </c>
    </row>
    <row r="26" spans="1:5" ht="19.5" customHeight="1" x14ac:dyDescent="0.25">
      <c r="A26" s="7" t="s">
        <v>276</v>
      </c>
      <c r="B26" s="7">
        <v>25</v>
      </c>
      <c r="C26" s="77" t="s">
        <v>940</v>
      </c>
      <c r="D26" s="56" t="s">
        <v>849</v>
      </c>
      <c r="E26" s="78" t="s">
        <v>13</v>
      </c>
    </row>
    <row r="27" spans="1:5" ht="19.5" customHeight="1" x14ac:dyDescent="0.25">
      <c r="A27" s="7"/>
      <c r="B27" s="7">
        <v>26</v>
      </c>
      <c r="C27" s="77" t="s">
        <v>941</v>
      </c>
      <c r="D27" s="56" t="s">
        <v>850</v>
      </c>
      <c r="E27" s="78" t="s">
        <v>13</v>
      </c>
    </row>
    <row r="28" spans="1:5" ht="19.5" customHeight="1" x14ac:dyDescent="0.25">
      <c r="A28" s="7"/>
      <c r="B28" s="41">
        <v>27</v>
      </c>
      <c r="C28" s="77" t="s">
        <v>942</v>
      </c>
      <c r="D28" s="56" t="s">
        <v>851</v>
      </c>
      <c r="E28" s="78" t="s">
        <v>13</v>
      </c>
    </row>
    <row r="29" spans="1:5" ht="19.5" customHeight="1" x14ac:dyDescent="0.25">
      <c r="A29" s="7"/>
      <c r="B29" s="7">
        <v>28</v>
      </c>
      <c r="C29" s="77" t="s">
        <v>943</v>
      </c>
      <c r="D29" s="56" t="s">
        <v>852</v>
      </c>
      <c r="E29" s="78" t="s">
        <v>13</v>
      </c>
    </row>
    <row r="30" spans="1:5" ht="19.5" customHeight="1" x14ac:dyDescent="0.25">
      <c r="A30" s="7"/>
      <c r="B30" s="7">
        <v>29</v>
      </c>
      <c r="C30" s="77" t="s">
        <v>943</v>
      </c>
      <c r="D30" s="56" t="s">
        <v>864</v>
      </c>
      <c r="E30" s="78" t="s">
        <v>13</v>
      </c>
    </row>
    <row r="31" spans="1:5" ht="19.5" customHeight="1" x14ac:dyDescent="0.25">
      <c r="A31" s="7"/>
      <c r="B31" s="7">
        <v>30</v>
      </c>
      <c r="C31" s="77" t="s">
        <v>944</v>
      </c>
      <c r="D31" s="56" t="s">
        <v>870</v>
      </c>
      <c r="E31" s="78" t="s">
        <v>13</v>
      </c>
    </row>
    <row r="32" spans="1:5" ht="19.5" customHeight="1" x14ac:dyDescent="0.25">
      <c r="A32" s="7" t="s">
        <v>276</v>
      </c>
      <c r="B32" s="7">
        <v>31</v>
      </c>
      <c r="C32" s="77" t="s">
        <v>945</v>
      </c>
      <c r="D32" s="56" t="s">
        <v>641</v>
      </c>
      <c r="E32" s="78" t="s">
        <v>13</v>
      </c>
    </row>
    <row r="33" spans="1:5" ht="19.5" customHeight="1" x14ac:dyDescent="0.25">
      <c r="A33" s="7"/>
      <c r="B33" s="41">
        <v>32</v>
      </c>
      <c r="C33" s="77" t="s">
        <v>946</v>
      </c>
      <c r="D33" s="57" t="s">
        <v>831</v>
      </c>
      <c r="E33" s="78" t="s">
        <v>13</v>
      </c>
    </row>
    <row r="34" spans="1:5" ht="19.5" customHeight="1" x14ac:dyDescent="0.25">
      <c r="A34" s="7" t="s">
        <v>277</v>
      </c>
      <c r="B34" s="7">
        <v>33</v>
      </c>
      <c r="C34" s="77" t="s">
        <v>432</v>
      </c>
      <c r="D34" s="56" t="s">
        <v>405</v>
      </c>
      <c r="E34" s="81" t="s">
        <v>947</v>
      </c>
    </row>
    <row r="35" spans="1:5" ht="19.5" customHeight="1" x14ac:dyDescent="0.25">
      <c r="A35" s="7" t="s">
        <v>277</v>
      </c>
      <c r="B35" s="7">
        <v>34</v>
      </c>
      <c r="C35" s="77" t="s">
        <v>433</v>
      </c>
      <c r="D35" s="56" t="s">
        <v>406</v>
      </c>
      <c r="E35" s="81" t="s">
        <v>947</v>
      </c>
    </row>
    <row r="36" spans="1:5" ht="19.5" customHeight="1" x14ac:dyDescent="0.25">
      <c r="A36" s="7" t="s">
        <v>277</v>
      </c>
      <c r="B36" s="7">
        <v>35</v>
      </c>
      <c r="C36" s="77" t="s">
        <v>435</v>
      </c>
      <c r="D36" s="56" t="s">
        <v>407</v>
      </c>
      <c r="E36" s="81" t="s">
        <v>947</v>
      </c>
    </row>
    <row r="37" spans="1:5" ht="19.5" customHeight="1" x14ac:dyDescent="0.25">
      <c r="A37" s="7" t="s">
        <v>277</v>
      </c>
      <c r="B37" s="7">
        <v>36</v>
      </c>
      <c r="C37" s="77" t="s">
        <v>436</v>
      </c>
      <c r="D37" s="56" t="s">
        <v>408</v>
      </c>
      <c r="E37" s="81" t="s">
        <v>947</v>
      </c>
    </row>
    <row r="38" spans="1:5" ht="19.5" customHeight="1" x14ac:dyDescent="0.25">
      <c r="A38" s="7" t="s">
        <v>277</v>
      </c>
      <c r="B38" s="41">
        <v>37</v>
      </c>
      <c r="C38" s="77" t="s">
        <v>437</v>
      </c>
      <c r="D38" s="56" t="s">
        <v>409</v>
      </c>
      <c r="E38" s="81" t="s">
        <v>947</v>
      </c>
    </row>
    <row r="39" spans="1:5" ht="19.5" customHeight="1" x14ac:dyDescent="0.25">
      <c r="A39" s="7" t="s">
        <v>277</v>
      </c>
      <c r="B39" s="7">
        <v>38</v>
      </c>
      <c r="C39" s="77" t="s">
        <v>438</v>
      </c>
      <c r="D39" s="56" t="s">
        <v>410</v>
      </c>
      <c r="E39" s="81" t="s">
        <v>947</v>
      </c>
    </row>
    <row r="40" spans="1:5" ht="19.5" customHeight="1" x14ac:dyDescent="0.25">
      <c r="A40" s="7" t="s">
        <v>277</v>
      </c>
      <c r="B40" s="7">
        <v>39</v>
      </c>
      <c r="C40" s="77" t="s">
        <v>439</v>
      </c>
      <c r="D40" s="56" t="s">
        <v>411</v>
      </c>
      <c r="E40" s="81" t="s">
        <v>947</v>
      </c>
    </row>
    <row r="41" spans="1:5" ht="19.5" customHeight="1" x14ac:dyDescent="0.25">
      <c r="A41" s="7" t="s">
        <v>277</v>
      </c>
      <c r="B41" s="7">
        <v>40</v>
      </c>
      <c r="C41" s="77" t="s">
        <v>434</v>
      </c>
      <c r="D41" s="56" t="s">
        <v>412</v>
      </c>
      <c r="E41" s="81" t="s">
        <v>947</v>
      </c>
    </row>
    <row r="42" spans="1:5" ht="19.5" customHeight="1" x14ac:dyDescent="0.25">
      <c r="A42" s="7"/>
      <c r="B42" s="7">
        <v>41</v>
      </c>
      <c r="C42" s="77" t="s">
        <v>948</v>
      </c>
      <c r="D42" s="56" t="s">
        <v>525</v>
      </c>
      <c r="E42" s="81" t="s">
        <v>947</v>
      </c>
    </row>
    <row r="43" spans="1:5" ht="19.5" customHeight="1" x14ac:dyDescent="0.25">
      <c r="A43" s="7"/>
      <c r="B43" s="41">
        <v>42</v>
      </c>
      <c r="C43" s="77" t="s">
        <v>949</v>
      </c>
      <c r="D43" s="56" t="s">
        <v>628</v>
      </c>
      <c r="E43" s="78" t="s">
        <v>13</v>
      </c>
    </row>
    <row r="44" spans="1:5" ht="19.5" customHeight="1" x14ac:dyDescent="0.25">
      <c r="A44" s="7" t="s">
        <v>14</v>
      </c>
      <c r="B44" s="7">
        <v>43</v>
      </c>
      <c r="C44" s="77" t="s">
        <v>440</v>
      </c>
      <c r="D44" s="56" t="s">
        <v>280</v>
      </c>
      <c r="E44" s="81" t="s">
        <v>947</v>
      </c>
    </row>
    <row r="45" spans="1:5" ht="19.5" customHeight="1" x14ac:dyDescent="0.25">
      <c r="A45" s="7" t="s">
        <v>15</v>
      </c>
      <c r="B45" s="7">
        <v>44</v>
      </c>
      <c r="C45" s="77" t="s">
        <v>441</v>
      </c>
      <c r="D45" s="56" t="s">
        <v>281</v>
      </c>
      <c r="E45" s="81" t="s">
        <v>947</v>
      </c>
    </row>
    <row r="46" spans="1:5" ht="19.5" customHeight="1" x14ac:dyDescent="0.25">
      <c r="A46" s="7" t="s">
        <v>16</v>
      </c>
      <c r="B46" s="7">
        <v>45</v>
      </c>
      <c r="C46" s="77" t="s">
        <v>442</v>
      </c>
      <c r="D46" s="56" t="s">
        <v>282</v>
      </c>
      <c r="E46" s="81" t="s">
        <v>947</v>
      </c>
    </row>
    <row r="47" spans="1:5" ht="19.5" customHeight="1" x14ac:dyDescent="0.25">
      <c r="A47" s="7" t="s">
        <v>272</v>
      </c>
      <c r="B47" s="7">
        <v>46</v>
      </c>
      <c r="C47" s="77" t="s">
        <v>443</v>
      </c>
      <c r="D47" s="56" t="s">
        <v>832</v>
      </c>
      <c r="E47" s="81" t="s">
        <v>947</v>
      </c>
    </row>
    <row r="48" spans="1:5" ht="19.5" customHeight="1" x14ac:dyDescent="0.25">
      <c r="A48" s="7" t="s">
        <v>273</v>
      </c>
      <c r="B48" s="41">
        <v>47</v>
      </c>
      <c r="C48" s="77" t="s">
        <v>444</v>
      </c>
      <c r="D48" s="56" t="s">
        <v>413</v>
      </c>
      <c r="E48" s="78" t="s">
        <v>13</v>
      </c>
    </row>
    <row r="49" spans="1:5" ht="19.5" customHeight="1" x14ac:dyDescent="0.25">
      <c r="A49" s="7" t="s">
        <v>274</v>
      </c>
      <c r="B49" s="7">
        <v>48</v>
      </c>
      <c r="C49" s="77" t="s">
        <v>445</v>
      </c>
      <c r="D49" s="56" t="s">
        <v>833</v>
      </c>
      <c r="E49" s="81" t="s">
        <v>283</v>
      </c>
    </row>
    <row r="50" spans="1:5" ht="19.5" customHeight="1" x14ac:dyDescent="0.25">
      <c r="A50" s="7"/>
      <c r="B50" s="7">
        <v>49</v>
      </c>
      <c r="C50" s="77" t="s">
        <v>950</v>
      </c>
      <c r="D50" s="56" t="s">
        <v>526</v>
      </c>
      <c r="E50" s="81" t="s">
        <v>951</v>
      </c>
    </row>
    <row r="51" spans="1:5" ht="19.5" customHeight="1" x14ac:dyDescent="0.25">
      <c r="A51" s="7"/>
      <c r="B51" s="7">
        <v>50</v>
      </c>
      <c r="C51" s="77" t="s">
        <v>950</v>
      </c>
      <c r="D51" s="56" t="s">
        <v>531</v>
      </c>
      <c r="E51" s="81" t="s">
        <v>951</v>
      </c>
    </row>
    <row r="52" spans="1:5" ht="19.5" customHeight="1" x14ac:dyDescent="0.25">
      <c r="A52" s="7"/>
      <c r="B52" s="7">
        <v>51</v>
      </c>
      <c r="C52" s="77" t="s">
        <v>950</v>
      </c>
      <c r="D52" s="56" t="s">
        <v>532</v>
      </c>
      <c r="E52" s="81" t="s">
        <v>951</v>
      </c>
    </row>
    <row r="53" spans="1:5" ht="19.5" customHeight="1" x14ac:dyDescent="0.25">
      <c r="A53" s="7"/>
      <c r="B53" s="41">
        <v>52</v>
      </c>
      <c r="C53" s="77" t="s">
        <v>950</v>
      </c>
      <c r="D53" s="56" t="s">
        <v>533</v>
      </c>
      <c r="E53" s="81" t="s">
        <v>951</v>
      </c>
    </row>
    <row r="54" spans="1:5" ht="19.5" customHeight="1" x14ac:dyDescent="0.25">
      <c r="A54" s="7"/>
      <c r="B54" s="7">
        <v>53</v>
      </c>
      <c r="C54" s="77" t="s">
        <v>427</v>
      </c>
      <c r="D54" s="56" t="s">
        <v>353</v>
      </c>
      <c r="E54" s="78" t="s">
        <v>403</v>
      </c>
    </row>
    <row r="55" spans="1:5" ht="19.5" customHeight="1" x14ac:dyDescent="0.25">
      <c r="A55" s="7"/>
      <c r="B55" s="7">
        <v>54</v>
      </c>
      <c r="C55" s="77" t="s">
        <v>428</v>
      </c>
      <c r="D55" s="56" t="s">
        <v>363</v>
      </c>
      <c r="E55" s="81" t="s">
        <v>415</v>
      </c>
    </row>
    <row r="56" spans="1:5" ht="19.5" customHeight="1" x14ac:dyDescent="0.25">
      <c r="A56" s="7"/>
      <c r="B56" s="7">
        <v>55</v>
      </c>
      <c r="C56" s="77" t="s">
        <v>429</v>
      </c>
      <c r="D56" s="56" t="s">
        <v>364</v>
      </c>
      <c r="E56" s="78" t="s">
        <v>403</v>
      </c>
    </row>
    <row r="57" spans="1:5" ht="19.5" customHeight="1" x14ac:dyDescent="0.25">
      <c r="A57" s="33">
        <v>7.4</v>
      </c>
      <c r="B57" s="7">
        <v>56</v>
      </c>
      <c r="C57" s="77" t="s">
        <v>952</v>
      </c>
      <c r="D57" s="56" t="s">
        <v>652</v>
      </c>
      <c r="E57" s="81" t="s">
        <v>947</v>
      </c>
    </row>
    <row r="58" spans="1:5" ht="19.5" customHeight="1" x14ac:dyDescent="0.25">
      <c r="A58" s="33">
        <v>7.4</v>
      </c>
      <c r="B58" s="41">
        <v>57</v>
      </c>
      <c r="C58" s="77" t="s">
        <v>953</v>
      </c>
      <c r="D58" s="56" t="s">
        <v>651</v>
      </c>
      <c r="E58" s="81" t="s">
        <v>947</v>
      </c>
    </row>
    <row r="59" spans="1:5" ht="19.5" customHeight="1" x14ac:dyDescent="0.25">
      <c r="A59" s="33">
        <v>7.4</v>
      </c>
      <c r="B59" s="7">
        <v>58</v>
      </c>
      <c r="C59" s="77" t="s">
        <v>954</v>
      </c>
      <c r="D59" s="56" t="s">
        <v>650</v>
      </c>
      <c r="E59" s="81" t="s">
        <v>947</v>
      </c>
    </row>
    <row r="60" spans="1:5" ht="19.5" customHeight="1" x14ac:dyDescent="0.25">
      <c r="A60" s="33">
        <v>7.4</v>
      </c>
      <c r="B60" s="7">
        <v>59</v>
      </c>
      <c r="C60" s="77" t="s">
        <v>955</v>
      </c>
      <c r="D60" s="56" t="s">
        <v>649</v>
      </c>
      <c r="E60" s="81" t="s">
        <v>947</v>
      </c>
    </row>
    <row r="61" spans="1:5" ht="19.5" customHeight="1" x14ac:dyDescent="0.25">
      <c r="A61" s="33">
        <v>7.4</v>
      </c>
      <c r="B61" s="7">
        <v>60</v>
      </c>
      <c r="C61" s="77" t="s">
        <v>956</v>
      </c>
      <c r="D61" s="56" t="s">
        <v>648</v>
      </c>
      <c r="E61" s="81" t="s">
        <v>947</v>
      </c>
    </row>
    <row r="62" spans="1:5" ht="19.5" customHeight="1" x14ac:dyDescent="0.25">
      <c r="A62" s="33">
        <v>7.4</v>
      </c>
      <c r="B62" s="7">
        <v>61</v>
      </c>
      <c r="C62" s="77" t="s">
        <v>957</v>
      </c>
      <c r="D62" s="56" t="s">
        <v>647</v>
      </c>
      <c r="E62" s="81" t="s">
        <v>947</v>
      </c>
    </row>
    <row r="63" spans="1:5" ht="19.5" customHeight="1" x14ac:dyDescent="0.25">
      <c r="A63" s="33"/>
      <c r="B63" s="41">
        <v>62</v>
      </c>
      <c r="C63" s="77" t="s">
        <v>958</v>
      </c>
      <c r="D63" s="56" t="s">
        <v>646</v>
      </c>
      <c r="E63" s="81" t="s">
        <v>947</v>
      </c>
    </row>
    <row r="64" spans="1:5" ht="19.5" customHeight="1" x14ac:dyDescent="0.25">
      <c r="A64" s="33"/>
      <c r="B64" s="7">
        <v>63</v>
      </c>
      <c r="C64" s="77" t="s">
        <v>959</v>
      </c>
      <c r="D64" s="56" t="s">
        <v>834</v>
      </c>
      <c r="E64" s="81" t="s">
        <v>960</v>
      </c>
    </row>
    <row r="65" spans="1:5" ht="19.5" customHeight="1" x14ac:dyDescent="0.25">
      <c r="A65" s="33"/>
      <c r="B65" s="7">
        <v>64</v>
      </c>
      <c r="C65" s="77" t="s">
        <v>961</v>
      </c>
      <c r="D65" s="56" t="s">
        <v>656</v>
      </c>
      <c r="E65" s="81" t="s">
        <v>960</v>
      </c>
    </row>
    <row r="66" spans="1:5" ht="19.5" customHeight="1" x14ac:dyDescent="0.25">
      <c r="A66" s="33"/>
      <c r="B66" s="7">
        <v>65</v>
      </c>
      <c r="C66" s="77" t="s">
        <v>962</v>
      </c>
      <c r="D66" s="56" t="s">
        <v>658</v>
      </c>
      <c r="E66" s="81" t="s">
        <v>960</v>
      </c>
    </row>
    <row r="67" spans="1:5" ht="19.5" customHeight="1" x14ac:dyDescent="0.25">
      <c r="A67" s="33"/>
      <c r="B67" s="7">
        <v>66</v>
      </c>
      <c r="C67" s="77" t="s">
        <v>963</v>
      </c>
      <c r="D67" s="56" t="s">
        <v>659</v>
      </c>
      <c r="E67" s="81" t="s">
        <v>960</v>
      </c>
    </row>
    <row r="68" spans="1:5" ht="30" x14ac:dyDescent="0.25">
      <c r="A68" s="33"/>
      <c r="B68" s="41">
        <v>67</v>
      </c>
      <c r="C68" s="77" t="s">
        <v>964</v>
      </c>
      <c r="D68" s="56" t="s">
        <v>660</v>
      </c>
      <c r="E68" s="81" t="s">
        <v>965</v>
      </c>
    </row>
    <row r="69" spans="1:5" ht="30" x14ac:dyDescent="0.25">
      <c r="A69" s="33"/>
      <c r="B69" s="7">
        <v>68</v>
      </c>
      <c r="C69" s="77" t="s">
        <v>966</v>
      </c>
      <c r="D69" s="56" t="s">
        <v>677</v>
      </c>
      <c r="E69" s="81" t="s">
        <v>967</v>
      </c>
    </row>
    <row r="70" spans="1:5" ht="30" x14ac:dyDescent="0.25">
      <c r="A70" s="33"/>
      <c r="B70" s="7">
        <v>69</v>
      </c>
      <c r="C70" s="77" t="s">
        <v>968</v>
      </c>
      <c r="D70" s="56" t="s">
        <v>689</v>
      </c>
      <c r="E70" s="81" t="s">
        <v>969</v>
      </c>
    </row>
    <row r="71" spans="1:5" ht="30" x14ac:dyDescent="0.25">
      <c r="A71" s="33"/>
      <c r="B71" s="7">
        <v>70</v>
      </c>
      <c r="C71" s="77" t="s">
        <v>970</v>
      </c>
      <c r="D71" s="56" t="s">
        <v>701</v>
      </c>
      <c r="E71" s="81" t="s">
        <v>971</v>
      </c>
    </row>
    <row r="72" spans="1:5" ht="30" x14ac:dyDescent="0.25">
      <c r="A72" s="33"/>
      <c r="B72" s="7">
        <v>71</v>
      </c>
      <c r="C72" s="77" t="s">
        <v>972</v>
      </c>
      <c r="D72" s="56" t="s">
        <v>713</v>
      </c>
      <c r="E72" s="81" t="s">
        <v>973</v>
      </c>
    </row>
    <row r="73" spans="1:5" ht="30" x14ac:dyDescent="0.25">
      <c r="A73" s="33"/>
      <c r="B73" s="41">
        <v>72</v>
      </c>
      <c r="C73" s="77" t="s">
        <v>974</v>
      </c>
      <c r="D73" s="56" t="s">
        <v>715</v>
      </c>
      <c r="E73" s="81" t="s">
        <v>973</v>
      </c>
    </row>
    <row r="74" spans="1:5" ht="30" x14ac:dyDescent="0.25">
      <c r="A74" s="33"/>
      <c r="B74" s="7">
        <v>73</v>
      </c>
      <c r="C74" s="77" t="s">
        <v>975</v>
      </c>
      <c r="D74" s="56" t="s">
        <v>716</v>
      </c>
      <c r="E74" s="81" t="s">
        <v>973</v>
      </c>
    </row>
    <row r="75" spans="1:5" ht="30" x14ac:dyDescent="0.25">
      <c r="A75" s="33"/>
      <c r="B75" s="7">
        <v>74</v>
      </c>
      <c r="C75" s="77" t="s">
        <v>976</v>
      </c>
      <c r="D75" s="56" t="s">
        <v>717</v>
      </c>
      <c r="E75" s="81" t="s">
        <v>973</v>
      </c>
    </row>
    <row r="76" spans="1:5" ht="19.5" customHeight="1" x14ac:dyDescent="0.25">
      <c r="A76" s="33"/>
      <c r="B76" s="7">
        <v>75</v>
      </c>
      <c r="C76" s="77" t="s">
        <v>977</v>
      </c>
      <c r="D76" s="56" t="s">
        <v>718</v>
      </c>
      <c r="E76" s="81" t="s">
        <v>978</v>
      </c>
    </row>
    <row r="77" spans="1:5" ht="19.5" customHeight="1" x14ac:dyDescent="0.25">
      <c r="A77" s="33"/>
      <c r="B77" s="7">
        <v>76</v>
      </c>
      <c r="C77" s="77" t="s">
        <v>979</v>
      </c>
      <c r="D77" s="56" t="s">
        <v>726</v>
      </c>
      <c r="E77" s="81" t="s">
        <v>980</v>
      </c>
    </row>
    <row r="78" spans="1:5" ht="19.5" customHeight="1" x14ac:dyDescent="0.25">
      <c r="A78" s="33"/>
      <c r="B78" s="41">
        <v>77</v>
      </c>
      <c r="C78" s="77" t="s">
        <v>981</v>
      </c>
      <c r="D78" s="56" t="s">
        <v>729</v>
      </c>
      <c r="E78" s="81" t="s">
        <v>982</v>
      </c>
    </row>
    <row r="79" spans="1:5" ht="30" x14ac:dyDescent="0.25">
      <c r="A79" s="33"/>
      <c r="B79" s="7">
        <v>78</v>
      </c>
      <c r="C79" s="77" t="s">
        <v>983</v>
      </c>
      <c r="D79" s="56" t="s">
        <v>734</v>
      </c>
      <c r="E79" s="81" t="s">
        <v>984</v>
      </c>
    </row>
    <row r="80" spans="1:5" ht="19.5" customHeight="1" x14ac:dyDescent="0.25">
      <c r="A80" s="33"/>
      <c r="B80" s="7">
        <v>79</v>
      </c>
      <c r="C80" s="77" t="s">
        <v>985</v>
      </c>
      <c r="D80" s="56" t="s">
        <v>873</v>
      </c>
      <c r="E80" s="81" t="s">
        <v>986</v>
      </c>
    </row>
    <row r="81" spans="1:5" ht="19.5" customHeight="1" x14ac:dyDescent="0.25">
      <c r="A81" s="33"/>
      <c r="B81" s="7">
        <v>80</v>
      </c>
      <c r="C81" s="77" t="s">
        <v>987</v>
      </c>
      <c r="D81" s="56" t="s">
        <v>874</v>
      </c>
      <c r="E81" s="81" t="s">
        <v>986</v>
      </c>
    </row>
    <row r="82" spans="1:5" ht="19.5" customHeight="1" x14ac:dyDescent="0.25">
      <c r="A82" s="33"/>
      <c r="B82" s="7">
        <v>81</v>
      </c>
      <c r="C82" s="77" t="s">
        <v>988</v>
      </c>
      <c r="D82" s="56" t="s">
        <v>875</v>
      </c>
      <c r="E82" s="81" t="s">
        <v>986</v>
      </c>
    </row>
    <row r="83" spans="1:5" ht="19.5" customHeight="1" x14ac:dyDescent="0.25">
      <c r="A83" s="33"/>
      <c r="B83" s="41">
        <v>82</v>
      </c>
      <c r="C83" s="77" t="s">
        <v>989</v>
      </c>
      <c r="D83" s="56" t="s">
        <v>876</v>
      </c>
      <c r="E83" s="81" t="s">
        <v>986</v>
      </c>
    </row>
    <row r="84" spans="1:5" ht="19.5" customHeight="1" x14ac:dyDescent="0.25">
      <c r="A84" s="33"/>
      <c r="B84" s="7">
        <v>83</v>
      </c>
      <c r="C84" s="77" t="s">
        <v>990</v>
      </c>
      <c r="D84" s="56" t="s">
        <v>912</v>
      </c>
      <c r="E84" s="81" t="s">
        <v>991</v>
      </c>
    </row>
    <row r="85" spans="1:5" ht="19.5" customHeight="1" x14ac:dyDescent="0.25">
      <c r="A85" s="33"/>
      <c r="B85" s="7">
        <v>84</v>
      </c>
      <c r="C85" s="77" t="s">
        <v>992</v>
      </c>
      <c r="D85" s="56" t="s">
        <v>915</v>
      </c>
      <c r="E85" s="81" t="s">
        <v>993</v>
      </c>
    </row>
    <row r="86" spans="1:5" ht="19.5" customHeight="1" x14ac:dyDescent="0.25">
      <c r="A86" s="33"/>
      <c r="B86" s="7">
        <v>85</v>
      </c>
      <c r="C86" s="77" t="s">
        <v>994</v>
      </c>
      <c r="D86" s="56" t="s">
        <v>918</v>
      </c>
      <c r="E86" s="81" t="s">
        <v>995</v>
      </c>
    </row>
    <row r="87" spans="1:5" ht="19.5" customHeight="1" x14ac:dyDescent="0.25">
      <c r="A87" s="33"/>
      <c r="B87" s="7">
        <v>86</v>
      </c>
      <c r="C87" s="77" t="s">
        <v>996</v>
      </c>
      <c r="D87" s="56" t="s">
        <v>923</v>
      </c>
      <c r="E87" s="81" t="s">
        <v>997</v>
      </c>
    </row>
    <row r="88" spans="1:5" ht="19.5" customHeight="1" x14ac:dyDescent="0.25">
      <c r="A88" s="33"/>
      <c r="B88" s="41">
        <v>87</v>
      </c>
      <c r="C88" s="77" t="s">
        <v>998</v>
      </c>
      <c r="D88" s="56" t="s">
        <v>929</v>
      </c>
      <c r="E88" s="81" t="s">
        <v>999</v>
      </c>
    </row>
    <row r="89" spans="1:5" ht="19.5" customHeight="1" x14ac:dyDescent="0.25">
      <c r="A89" s="33"/>
      <c r="B89" s="7">
        <v>88</v>
      </c>
      <c r="C89" s="77" t="s">
        <v>1000</v>
      </c>
      <c r="D89" s="56" t="s">
        <v>930</v>
      </c>
      <c r="E89" s="81" t="s">
        <v>1001</v>
      </c>
    </row>
    <row r="90" spans="1:5" ht="19.5" customHeight="1" x14ac:dyDescent="0.25">
      <c r="A90" s="33"/>
      <c r="B90" s="7">
        <v>89</v>
      </c>
      <c r="C90" s="77" t="s">
        <v>1002</v>
      </c>
      <c r="D90" s="56" t="s">
        <v>737</v>
      </c>
      <c r="E90" s="81" t="s">
        <v>1003</v>
      </c>
    </row>
    <row r="91" spans="1:5" ht="19.5" customHeight="1" x14ac:dyDescent="0.25">
      <c r="A91" s="33"/>
      <c r="B91" s="41">
        <v>90</v>
      </c>
      <c r="C91" s="77" t="s">
        <v>1004</v>
      </c>
      <c r="D91" s="56" t="s">
        <v>541</v>
      </c>
      <c r="E91" s="78" t="s">
        <v>13</v>
      </c>
    </row>
    <row r="92" spans="1:5" ht="19.5" customHeight="1" x14ac:dyDescent="0.25">
      <c r="A92" s="33"/>
      <c r="B92" s="7">
        <v>91</v>
      </c>
      <c r="C92" s="77" t="s">
        <v>1005</v>
      </c>
      <c r="D92" s="56" t="s">
        <v>745</v>
      </c>
      <c r="E92" s="78" t="s">
        <v>13</v>
      </c>
    </row>
    <row r="93" spans="1:5" ht="19.5" customHeight="1" x14ac:dyDescent="0.25">
      <c r="A93" s="33"/>
      <c r="B93" s="7">
        <v>92</v>
      </c>
      <c r="C93" s="77" t="s">
        <v>1006</v>
      </c>
      <c r="D93" s="56" t="s">
        <v>548</v>
      </c>
      <c r="E93" s="78" t="s">
        <v>13</v>
      </c>
    </row>
    <row r="94" spans="1:5" ht="19.5" customHeight="1" x14ac:dyDescent="0.25">
      <c r="A94" s="33"/>
      <c r="B94" s="7">
        <v>93</v>
      </c>
      <c r="C94" s="77" t="s">
        <v>1007</v>
      </c>
      <c r="D94" s="56" t="s">
        <v>551</v>
      </c>
      <c r="E94" s="78" t="s">
        <v>13</v>
      </c>
    </row>
    <row r="95" spans="1:5" ht="19.5" customHeight="1" x14ac:dyDescent="0.25">
      <c r="A95" s="33"/>
      <c r="B95" s="7">
        <v>94</v>
      </c>
      <c r="C95" s="77" t="s">
        <v>1007</v>
      </c>
      <c r="D95" s="56" t="s">
        <v>760</v>
      </c>
      <c r="E95" s="78" t="s">
        <v>13</v>
      </c>
    </row>
    <row r="96" spans="1:5" ht="19.5" customHeight="1" x14ac:dyDescent="0.25">
      <c r="A96" s="33">
        <v>9.1</v>
      </c>
      <c r="B96" s="41">
        <v>95</v>
      </c>
      <c r="C96" s="77" t="s">
        <v>448</v>
      </c>
      <c r="D96" s="56" t="s">
        <v>761</v>
      </c>
      <c r="E96" s="78" t="s">
        <v>13</v>
      </c>
    </row>
    <row r="97" spans="1:5" ht="19.5" customHeight="1" x14ac:dyDescent="0.25">
      <c r="A97" s="33"/>
      <c r="B97" s="7">
        <v>96</v>
      </c>
      <c r="C97" s="77" t="s">
        <v>1008</v>
      </c>
      <c r="D97" s="56" t="s">
        <v>557</v>
      </c>
      <c r="E97" s="78" t="s">
        <v>13</v>
      </c>
    </row>
    <row r="98" spans="1:5" ht="19.5" customHeight="1" x14ac:dyDescent="0.25">
      <c r="A98" s="7">
        <v>11.1</v>
      </c>
      <c r="B98" s="7">
        <v>97</v>
      </c>
      <c r="C98" s="77" t="s">
        <v>458</v>
      </c>
      <c r="D98" s="56" t="s">
        <v>291</v>
      </c>
      <c r="E98" s="81" t="s">
        <v>1009</v>
      </c>
    </row>
    <row r="99" spans="1:5" ht="19.5" customHeight="1" x14ac:dyDescent="0.25">
      <c r="A99" s="7">
        <v>10.199999999999999</v>
      </c>
      <c r="B99" s="41">
        <v>98</v>
      </c>
      <c r="C99" s="77" t="s">
        <v>456</v>
      </c>
      <c r="D99" s="56" t="s">
        <v>910</v>
      </c>
      <c r="E99" s="78" t="s">
        <v>13</v>
      </c>
    </row>
    <row r="100" spans="1:5" ht="19.5" customHeight="1" x14ac:dyDescent="0.25">
      <c r="A100" s="7">
        <v>10.199999999999999</v>
      </c>
      <c r="B100" s="7">
        <v>99</v>
      </c>
      <c r="C100" s="77" t="s">
        <v>457</v>
      </c>
      <c r="D100" s="56" t="s">
        <v>911</v>
      </c>
      <c r="E100" s="78" t="s">
        <v>13</v>
      </c>
    </row>
    <row r="101" spans="1:5" ht="19.5" customHeight="1" x14ac:dyDescent="0.25">
      <c r="A101" s="7">
        <v>10.199999999999999</v>
      </c>
      <c r="B101" s="7">
        <v>100</v>
      </c>
      <c r="C101" s="77" t="s">
        <v>449</v>
      </c>
      <c r="D101" s="56" t="s">
        <v>845</v>
      </c>
      <c r="E101" s="81" t="s">
        <v>284</v>
      </c>
    </row>
    <row r="102" spans="1:5" ht="19.5" customHeight="1" x14ac:dyDescent="0.25">
      <c r="A102" s="7" t="s">
        <v>275</v>
      </c>
      <c r="B102" s="7">
        <v>101</v>
      </c>
      <c r="C102" s="77" t="s">
        <v>419</v>
      </c>
      <c r="D102" s="56" t="s">
        <v>285</v>
      </c>
      <c r="E102" s="78" t="s">
        <v>1010</v>
      </c>
    </row>
    <row r="103" spans="1:5" ht="19.5" customHeight="1" x14ac:dyDescent="0.25">
      <c r="A103" s="7" t="s">
        <v>278</v>
      </c>
      <c r="B103" s="7">
        <v>102</v>
      </c>
      <c r="C103" s="77" t="s">
        <v>450</v>
      </c>
      <c r="D103" s="56" t="s">
        <v>780</v>
      </c>
      <c r="E103" s="81" t="s">
        <v>1011</v>
      </c>
    </row>
    <row r="104" spans="1:5" ht="19.5" customHeight="1" x14ac:dyDescent="0.25">
      <c r="A104" s="7" t="s">
        <v>278</v>
      </c>
      <c r="B104" s="41">
        <v>103</v>
      </c>
      <c r="C104" s="77" t="s">
        <v>451</v>
      </c>
      <c r="D104" s="56" t="s">
        <v>779</v>
      </c>
      <c r="E104" s="81" t="s">
        <v>1012</v>
      </c>
    </row>
    <row r="105" spans="1:5" ht="19.5" customHeight="1" x14ac:dyDescent="0.25">
      <c r="A105" s="7"/>
      <c r="B105" s="7">
        <v>104</v>
      </c>
      <c r="C105" s="77" t="s">
        <v>452</v>
      </c>
      <c r="D105" s="56" t="s">
        <v>402</v>
      </c>
      <c r="E105" s="81" t="s">
        <v>417</v>
      </c>
    </row>
    <row r="106" spans="1:5" ht="19.5" customHeight="1" x14ac:dyDescent="0.25">
      <c r="A106" s="7"/>
      <c r="B106" s="7">
        <v>105</v>
      </c>
      <c r="C106" s="77" t="s">
        <v>453</v>
      </c>
      <c r="D106" s="56" t="s">
        <v>781</v>
      </c>
      <c r="E106" s="81" t="s">
        <v>418</v>
      </c>
    </row>
    <row r="107" spans="1:5" ht="19.5" customHeight="1" x14ac:dyDescent="0.25">
      <c r="A107" s="7">
        <v>10.4</v>
      </c>
      <c r="B107" s="41">
        <v>106</v>
      </c>
      <c r="C107" s="77" t="s">
        <v>1013</v>
      </c>
      <c r="D107" s="56" t="s">
        <v>286</v>
      </c>
      <c r="E107" s="78" t="s">
        <v>1010</v>
      </c>
    </row>
    <row r="108" spans="1:5" ht="19.5" customHeight="1" x14ac:dyDescent="0.25">
      <c r="A108" s="7">
        <v>10.4</v>
      </c>
      <c r="B108" s="7">
        <v>107</v>
      </c>
      <c r="C108" s="77" t="s">
        <v>1014</v>
      </c>
      <c r="D108" s="56" t="s">
        <v>287</v>
      </c>
      <c r="E108" s="78" t="s">
        <v>1010</v>
      </c>
    </row>
    <row r="109" spans="1:5" ht="19.5" customHeight="1" x14ac:dyDescent="0.25">
      <c r="A109" s="7">
        <v>10.4</v>
      </c>
      <c r="B109" s="7">
        <v>108</v>
      </c>
      <c r="C109" s="77" t="s">
        <v>1015</v>
      </c>
      <c r="D109" s="56" t="s">
        <v>288</v>
      </c>
      <c r="E109" s="78" t="s">
        <v>1010</v>
      </c>
    </row>
    <row r="110" spans="1:5" ht="19.5" customHeight="1" x14ac:dyDescent="0.25">
      <c r="A110" s="7">
        <v>10.4</v>
      </c>
      <c r="B110" s="7">
        <v>109</v>
      </c>
      <c r="C110" s="77" t="s">
        <v>1016</v>
      </c>
      <c r="D110" s="56" t="s">
        <v>289</v>
      </c>
      <c r="E110" s="78" t="s">
        <v>1010</v>
      </c>
    </row>
    <row r="111" spans="1:5" ht="19.5" customHeight="1" x14ac:dyDescent="0.25">
      <c r="A111" s="7">
        <v>10.4</v>
      </c>
      <c r="B111" s="7">
        <v>110</v>
      </c>
      <c r="C111" s="77" t="s">
        <v>1017</v>
      </c>
      <c r="D111" s="56" t="s">
        <v>290</v>
      </c>
      <c r="E111" s="78" t="s">
        <v>1010</v>
      </c>
    </row>
    <row r="112" spans="1:5" ht="19.5" customHeight="1" x14ac:dyDescent="0.25">
      <c r="A112" s="7">
        <v>11.1</v>
      </c>
      <c r="B112" s="41">
        <v>111</v>
      </c>
      <c r="C112" s="77" t="s">
        <v>454</v>
      </c>
      <c r="D112" s="56" t="s">
        <v>783</v>
      </c>
      <c r="E112" s="78" t="s">
        <v>1010</v>
      </c>
    </row>
    <row r="113" spans="1:5" ht="30" x14ac:dyDescent="0.25">
      <c r="A113" s="7">
        <v>11.1</v>
      </c>
      <c r="B113" s="7">
        <v>112</v>
      </c>
      <c r="C113" s="77" t="s">
        <v>455</v>
      </c>
      <c r="D113" s="56" t="s">
        <v>785</v>
      </c>
      <c r="E113" s="81" t="s">
        <v>1018</v>
      </c>
    </row>
    <row r="114" spans="1:5" ht="19.5" customHeight="1" x14ac:dyDescent="0.25">
      <c r="A114" s="7">
        <v>11.3</v>
      </c>
      <c r="B114" s="7">
        <v>113</v>
      </c>
      <c r="C114" s="77" t="s">
        <v>459</v>
      </c>
      <c r="D114" s="56" t="s">
        <v>835</v>
      </c>
      <c r="E114" s="81" t="s">
        <v>292</v>
      </c>
    </row>
    <row r="115" spans="1:5" ht="19.5" customHeight="1" x14ac:dyDescent="0.25">
      <c r="A115" s="7">
        <v>11.4</v>
      </c>
      <c r="B115" s="41">
        <v>114</v>
      </c>
      <c r="C115" s="77" t="s">
        <v>460</v>
      </c>
      <c r="D115" s="56" t="s">
        <v>836</v>
      </c>
      <c r="E115" s="81" t="s">
        <v>1019</v>
      </c>
    </row>
    <row r="116" spans="1:5" ht="19.5" customHeight="1" x14ac:dyDescent="0.25">
      <c r="B116" s="7">
        <v>115</v>
      </c>
      <c r="C116" s="77" t="s">
        <v>1020</v>
      </c>
      <c r="D116" s="57" t="s">
        <v>790</v>
      </c>
      <c r="E116" s="78" t="s">
        <v>13</v>
      </c>
    </row>
    <row r="117" spans="1:5" ht="19.5" customHeight="1" x14ac:dyDescent="0.25">
      <c r="B117" s="7">
        <v>116</v>
      </c>
      <c r="C117" s="77" t="s">
        <v>1021</v>
      </c>
      <c r="D117" s="57" t="s">
        <v>814</v>
      </c>
      <c r="E117" s="78" t="s">
        <v>13</v>
      </c>
    </row>
    <row r="118" spans="1:5" ht="19.5" customHeight="1" x14ac:dyDescent="0.25">
      <c r="B118" s="7">
        <v>117</v>
      </c>
      <c r="C118" s="77" t="s">
        <v>1022</v>
      </c>
      <c r="D118" s="57" t="s">
        <v>817</v>
      </c>
      <c r="E118" s="78" t="s">
        <v>1023</v>
      </c>
    </row>
    <row r="120" spans="1:5" ht="19.5" customHeight="1" x14ac:dyDescent="0.25">
      <c r="D120" s="43"/>
    </row>
  </sheetData>
  <hyperlinks>
    <hyperlink ref="D2" location="'1'!A1" display="Exporting segments (composite measure)" xr:uid="{E317B42E-862B-450E-A387-F7A653E6D258}"/>
    <hyperlink ref="D3" location="'2'!A1" display="Q15A_Q15AI_Q15B_Q15BI_Q17A_Q17AI_Q17B_Q17BI. Whether have exported goods, services or both in past 12 months (composite measure)" xr:uid="{145E6695-A87B-474E-88ED-721FB6A87A29}"/>
    <hyperlink ref="D4" location="'3'!A1" display="Q20C. Change in export of services since October 2015" xr:uid="{70529CCD-C0B9-4319-AB10-B87B2E886B08}"/>
    <hyperlink ref="D5" location="'4'!A1" display="Q23C. Change in export of goods since October 2015" xr:uid="{AB5E0821-6E6E-4E04-80AF-AD67FF447D45}"/>
    <hyperlink ref="D15" location="'14'!A1" display="Q27. Whether plan to export in the future" xr:uid="{E4B5AE46-DCB8-40AF-9A9D-FE9D88E23DBC}"/>
    <hyperlink ref="D16" location="'15'!A1" display="Q27a. What businesses have done already with a view to starting to export" xr:uid="{83B3274C-D152-4213-BBED-EED92B831BC8}"/>
    <hyperlink ref="D17" location="'16'!A1" display="Q24A1. Approach to exporting" xr:uid="{913E84B1-7C24-441A-A040-4D37EA3B5EE9}"/>
    <hyperlink ref="D18" location="'17'!A1" display="Q24B1. Actions taken to target customers outside the UK" xr:uid="{67367FEB-F0C7-4A28-B57B-F52206B01508}"/>
    <hyperlink ref="D19" location="'18'!A1" display="Q24C1. Actions taken to help foreign customers place orders with you" xr:uid="{5B6AA1C8-2DA7-493C-B066-97D93A84B3B8}"/>
    <hyperlink ref="D21" location="'20'!A1" display="Q25A. Countries/Regions exported to over last five years" xr:uid="{53582991-E696-42EA-B8B6-CE5CEDC61F4C}"/>
    <hyperlink ref="D22" location="'21'!A1" display="Q25B. Countries/Regions seriously considered exporting to over the past five years, but decided against" xr:uid="{19D0D08A-256B-45DC-8855-93BE65A650D4}"/>
    <hyperlink ref="D23" location="'22'!A1" display="GROWATT. Current thinking on growth" xr:uid="{6B45D82B-3D7A-49A0-9BED-24E7E748FC81}"/>
    <hyperlink ref="D24" location="'23'!A1" display="INNOV. Whether business has introduced new or significantly improved products in past 12 months" xr:uid="{7E77281A-F3B0-4FE4-B852-1329357B26C9}"/>
    <hyperlink ref="D25" location="'24'!A1" display="Q14-1. Attitude towards exporting - Agreement that 'There is a lot of demand for British products or services around the world'" xr:uid="{5539E695-713B-4BFE-9DAB-B9FDB291C50C}"/>
    <hyperlink ref="D26" location="'25'!A1" display="Q14-2. Attitude towards exporting - Agreement that 'A lot more businesses could export than do export'" xr:uid="{0D7C6BC7-0334-4555-A611-7492215D3761}"/>
    <hyperlink ref="D32" location="'31'!A1" display="Q40a. Whether believe total value of UK exports will increase or decrease over the next five years" xr:uid="{5B88AAFA-F655-4003-9BF5-EB14B28803D0}"/>
    <hyperlink ref="D33" location="'32'!A1" display="Q40b. Whether believe total value of UK exports will increase or decrease over the next 12 months" xr:uid="{1EE7CFE5-5CF8-4F63-A65C-29A64EFBA6FE}"/>
    <hyperlink ref="D34" location="'33'!A1" display="EXP_STAT (1) Agreement with exporting statement - International growth is an exciting prospect for my business" xr:uid="{41CA43B2-2957-4478-8C5C-696F9EE29C2A}"/>
    <hyperlink ref="D35" location="'34'!A1" display="EXP_STAT (2) Agreement with exporting statement - More and more businesses like mine are starting to export" xr:uid="{6864505E-E668-4912-8AEC-7B9F9CE5E7A5}"/>
    <hyperlink ref="D36" location="'35'!A1" display="EXP_STAT (3) Agreement with exporting statement - There is a lot of support available to help small and medium businesses start exporting" xr:uid="{49DF4EDA-852B-4148-B054-88D0B0511F1C}"/>
    <hyperlink ref="D37" location="'36'!A1" display="EXP_STAT (4) Agreement with exporting statement - There is a lot of opportunity for my business to grow internationally" xr:uid="{3B49D06D-BE1C-4550-9D83-53B7164C6B0D}"/>
    <hyperlink ref="D38" location="'37'!A1" display="EXP_STAT (5) Agreement with exporting statement - Being a successful exporter is something to be proud of" xr:uid="{40F4EED6-471D-43AA-85EA-6C8E59DA782E}"/>
    <hyperlink ref="D39" location="'38'!A1" display="EXP_STAT (6) Agreement with exporting statement - There are too many risks in taking a business international" xr:uid="{6EAD55C6-2040-4C75-A08A-2A91C5A3F120}"/>
    <hyperlink ref="D40" location="'39'!A1" display="EXP_STAT (7) Agreement with exporting statement - There would not be enough demand for my business overseas to make it worthwhile" xr:uid="{DCFD9780-25F9-4EDE-9ABB-E8E9F2F563A9}"/>
    <hyperlink ref="D41" location="'40'!A1" display="EXP_STAT (8) Agreement with exporting statement - Exporting would give my business the opportunity for higher or faster growth" xr:uid="{94BE2C69-1BA9-496C-AE18-67FD6CCCF544}"/>
    <hyperlink ref="D44" location="'43'!A1" display="EXP_KNOW (1) Self-perceived knowledge on exporting topics - Your current knowledge about HOW to export" xr:uid="{42139F80-3889-4EB1-9D44-8002FDFB805B}"/>
    <hyperlink ref="D45" location="'44'!A1" display="EXP_KNOW (2) Self-perceived knowledge on exporting topics - Where to go for INFORMATION about exporting" xr:uid="{DABC718E-54BC-488E-A4C0-997D32FD47BD}"/>
    <hyperlink ref="D46" location="'45'!A1" display="EXP_KNOW (3) Self-perceived knowledge on exporting topics - Where to go for HELP AND SUPPORT with exporting" xr:uid="{BF9F077D-FEA1-4B86-BB5B-AB000CE05B51}"/>
    <hyperlink ref="D47" location="'46'!A1" display="EXPAD_B. Whether sought exporting advice" xr:uid="{8DB1DF2C-6647-4D9B-ABDB-C87C9DA46A0C}"/>
    <hyperlink ref="D48" location="'47'!A1" display="Q34A. Sources of exporting advice would use" xr:uid="{516BF5DC-4493-4808-9415-59B132D321EF}"/>
    <hyperlink ref="D49" location="'48'!A1" display="ADVGOVT. Interest in using information and business support services to assist with exporting" xr:uid="{975ECE86-6A21-4EAE-8007-7F30E4FC4FA6}"/>
    <hyperlink ref="D54" location="'53'!A1" display="Q32A. Whether in last five years business has hired an export services organisation to help export" xr:uid="{B59D17C5-FBF2-4A03-952F-0D6326F2D6EB}"/>
    <hyperlink ref="D55" location="'54'!A1" display="Q32B. Ease of identifying an appropriate organisation to help with exporting activities of business" xr:uid="{9CD740A8-2635-431C-9D5F-743128BA05F2}"/>
    <hyperlink ref="D56" location="'55'!A1" display="Q32C. Export services paid for" xr:uid="{8811E71E-C12F-4C08-B578-9B54152FEA65}"/>
    <hyperlink ref="D57" location="'56'!A1" display="Q31a_1. Whether business has enough MANAGERIAL TIME to focus on exporting" xr:uid="{AC4DD727-4588-49E9-A760-75C84F40EB34}"/>
    <hyperlink ref="D58" location="'57'!A1" display="Q31a_2. Whether business has enough STAFF CAPACITY to focus on exporting" xr:uid="{CD0BE4CC-93B7-4BCF-A4D9-5A9F0CF5F4FE}"/>
    <hyperlink ref="D59" location="'58'!A1" display="Q31a_3. Whether business has enough CAPABILITY TO ASSESS INTERNATIONAL COMPETITION FOR YOUR PRODUCT OR SERVICE to focus on exporting" xr:uid="{3314DBDE-2AC8-417B-9C7D-032C582A48E3}"/>
    <hyperlink ref="D60" location="'59'!A1" display="Q31a_4. Whether business has enough CAPABILITY TO ASSESS THE COST OF EXPORTING (COSTING PRODUCTS, TAXES, TRANSPORT ETC.) to focus on exporting" xr:uid="{5FAB6D03-479A-4C24-963C-373B322361DA}"/>
    <hyperlink ref="D61" location="'60'!A1" display="Q31a_5. Whether business has enough CAPABILITY TO UNDERTAKE A MARKET RESEARCH STUDY to focus on exporting" xr:uid="{AE71F30D-91D1-434D-A672-E7416B68D39D}"/>
    <hyperlink ref="D62" location="'61'!A1" display="Q31a_6. Whether business has enough CAPABILITY TO DEVELOP AN EXPORT BUSINESS PLAN to focus on exporting" xr:uid="{8AE670B9-0E44-4452-A73A-4A8C37FB5A31}"/>
    <hyperlink ref="D96" location="'95'!A1" display="AD4A. Whether have heard of and/or visited the Exporting is GREAT website at great.gov.uk" xr:uid="{68998D93-6E83-4F2A-BB39-9F4970522D47}"/>
    <hyperlink ref="D101" location="'100'!A1" display="AD4. Who believe was responsible for information, publicity or advertising recalled" xr:uid="{0D249E69-7FB9-4950-A220-BE053EBAF5A4}"/>
    <hyperlink ref="D102" location="'101'!A1" display="Overall prompted recognition of any campaign element (composite measure)" xr:uid="{405F4BD2-76C8-4811-AAC8-178B95DC6371}"/>
    <hyperlink ref="D105" location="'104'!A1" display="AD8. Prompted recognition of still adverts in past year" xr:uid="{1610F342-57EC-4268-A8D0-37B45E0ECE6E}"/>
    <hyperlink ref="D106" location="'105'!A1" display="AD9. Recognition of Exporting is GREAT logo" xr:uid="{A47721A4-95DF-4753-A6A2-B498FE1248AD}"/>
    <hyperlink ref="D107" location="'106'!A1" display="Ad16.1 Agreement that: The advertising is relevant to you" xr:uid="{A3926962-7218-429D-AC03-8D640135A284}"/>
    <hyperlink ref="D108" location="'107'!A1" display="Ad16.2 Agreement that: The advertising told you something new" xr:uid="{873D2BF6-E1B2-47D0-9539-3DAD833C4488}"/>
    <hyperlink ref="D109" location="'108'!A1" display="Ad16.3 Agreement that: This advertising stands out from other advertising" xr:uid="{96B9637B-581A-4F60-9453-05B0DAA7A29F}"/>
    <hyperlink ref="D110" location="'109'!A1" display="Ad16.4 Agreement that: This advertising is clear and easy to understand" xr:uid="{7D21374E-A5B9-4EAA-BE39-860E5E163126}"/>
    <hyperlink ref="D111" location="'110'!A1" display="Ad16.5 Agreement that: You trust the information given by these adverts" xr:uid="{D78F9053-3CDA-4555-B4D8-C8D06EB87B82}"/>
    <hyperlink ref="D112" location="'111'!A1" display="AD10. Whether ads increased interest in finding out more about exporting" xr:uid="{F1E6CF04-1115-40A5-87A8-7065D609579E}"/>
    <hyperlink ref="D113" location="'112'!A1" display="AD11. Why ads did not increase interest in finding out more about exporting" xr:uid="{674E3758-30F9-409F-B932-9535D50894DA}"/>
    <hyperlink ref="D98" location="'97'!A1" display="EXPINSPIRE.Who or what encouraged you to consider exporting" xr:uid="{D1771244-99A0-42E3-AB38-1AFDC893146A}"/>
    <hyperlink ref="D114" location="'113'!A1" display="AD13. What (if any) action taken since seeing or hearing the adverts" xr:uid="{1DC692C7-2760-4EB2-82B5-07BC71C3F13A}"/>
    <hyperlink ref="D115" location="'114'!A1" display="AD15. To what extent would you say that your decision to start exporting was a direct result of the Exporting is GREAT adverts that you saw before today" xr:uid="{DFF6CE89-3C70-4EFF-A237-FD2BD92EA597}"/>
    <hyperlink ref="D99" location="'98'!A1" display="AD_AWARE. Spontaneous awareness of advertising, publicity or other information about exporting in last six months (Waves 1 and 2)/nine months (Wave 3)/year (Waves 4 and 5)" xr:uid="{11A30A20-7583-41C6-918D-28D85F272917}"/>
    <hyperlink ref="D100" location="'99'!A1" display="AD_SOURCE. Where seen advertising in last six months (Waves 1 and 2)/nine months (Wave 3)/year (Waves 4 and 5)" xr:uid="{9E26CC50-2325-4A3B-88C9-5AFDC67C02F5}"/>
    <hyperlink ref="D103" location="'102'!A1" display="AD6. Prompted recognition of video advert in past year (stills shown from video ad)" xr:uid="{2BD757E3-8A85-41DA-976A-AA0EC8529B8E}"/>
    <hyperlink ref="D104" location="'103'!A1" display="AD7. Prompted recognition of radio advert (in past 6 months at Wave 2 / in past 9 months at Wave 3 / in past year at Wave 4) / podcast trailer in past year (Wave 5)" xr:uid="{7A8A24DD-F051-4D2F-A216-006F7312D2F8}"/>
    <hyperlink ref="D116" location="'115'!A1" display="F1. Channels used to find out about exporting or business products" xr:uid="{EB41D779-60CC-4404-8B64-8539CB1FC02F}"/>
    <hyperlink ref="D6" location="'5'!A1" display="Q19a. Whether business's products and services would ever be suitable for export" xr:uid="{365611FF-3BDF-4537-86E0-44E45118C90D}"/>
    <hyperlink ref="D7" location="'6'!A1" display="Q19. Why believe product or service is unsuitable for exporting" xr:uid="{6D1445A3-C2FF-44F0-B2BE-80A1A161E279}"/>
    <hyperlink ref="D8" location="'7'!A1" display="COVID1. Impact of coronavirus on business" xr:uid="{9C9CD1B3-09E3-49E8-BCE5-852E39DF757D}"/>
    <hyperlink ref="D117" location="'116'!A1" display="F2. Sources used to stay informed about industry" xr:uid="{97BEE177-20A8-4090-AE00-8BD132A8EAA4}"/>
    <hyperlink ref="D9" location="'8'!A1" display="COVID10. Expected length of impact of coronavirus on business" xr:uid="{8E47F68D-3EF4-4239-A3E3-8524A3F6420C}"/>
    <hyperlink ref="D10" location="'9'!A1" display="COVID2. Impact of coronavirus on business's exports " xr:uid="{E00F929B-83C7-4455-999B-88978D3E7609}"/>
    <hyperlink ref="D12" location="'11'!A1" display="COVID4. Reasons for business increasing exports since start of coronavirus outbreak" xr:uid="{50ED46CB-5E85-4393-8BFE-A60897108FD2}"/>
    <hyperlink ref="D11" location="'10'!A1" display="COVID3. Reasons for business stopping/reducing exports since start of coronavirus outbreak" xr:uid="{ACC44011-85DF-4E44-8CAF-8097544AF174}"/>
    <hyperlink ref="D13" location="'12'!A1" display="COVID5/COVID6. Experience of supply chain issues and use of alternatives as a result of coronavirus" xr:uid="{C3A6EFB5-E197-43F6-8ADF-8D67C7AE844B}"/>
    <hyperlink ref="D14" location="'13'!A1" display="Q26. Reasons for reducing or stopping exporting" xr:uid="{47CFEB3B-F7AE-4D5F-8B40-8E5E7334EA99}"/>
    <hyperlink ref="D118" location="'117'!A1" display="A18. Number of partners and directors in business who are women" xr:uid="{CE6DDE29-59C3-4451-A767-E3AA592BE267}"/>
    <hyperlink ref="D20" location="'19'!A1" display="Q52. Nature of customers exported to" xr:uid="{5A5CF747-5381-4824-ACAC-D450D50FACF3}"/>
    <hyperlink ref="D27" location="'26'!A1" display="Q14-3a. Attitude towards exporting - Agreement that 'In general, demand for British products or services around the world has decreased over the past year'" xr:uid="{1D7478D3-F996-4C67-9B9E-710AC2E772B6}"/>
    <hyperlink ref="D28" location="'27'!A1" display="Q14-3b. Attitude towards exporting - Agreement that 'In general, demand for British products or services around the world has decreased since the coronavirus outbreak'" xr:uid="{FB366534-DCC1-465A-9181-11A8BD45A272}"/>
    <hyperlink ref="D29" location="'28'!A1" display="Q14A. Perceived main factor contributing to reduction in demand for British exports in the past year (unprompted)" xr:uid="{66086D7A-F522-4428-B2E8-37B904B7BE37}"/>
    <hyperlink ref="D30" location="'29'!A1" display="Q14A. Perceived main factor contributing to reduction in demand for British exports since the coronavirus outbreak (unprompted)" xr:uid="{C068402E-128E-440B-8B81-63093B19894D}"/>
    <hyperlink ref="D31" location="'30'!A1" display="Q14A/Q14B. All factors contributing to reduction in demand for British exports since the coronavirus outbreak (main + others, unprompted)" xr:uid="{B3AE498E-E472-4D89-924A-C4A56855308F}"/>
    <hyperlink ref="D42" location="'41'!A1" display="EXP_STAT (9) Agreement with exporting statement - There are enough opportunities for growth within the UK to mean my business isn't interested in exports" xr:uid="{85A65944-F455-4566-B9AC-C3C5DE54314E}"/>
    <hyperlink ref="D43" location="'42'!A1" display="Q55. Understanding of term 'exporting' (unprompted)" xr:uid="{7167A4F4-F5F4-48CD-BDAF-4E4430A6A352}"/>
    <hyperlink ref="D50" location="'49'!A1" display="Q37a. Willingness to use support services to assist with exporting if they cost £9,000" xr:uid="{BB5CCC4C-EF05-41FC-8081-02163E309270}"/>
    <hyperlink ref="D51" location="'50'!A1" display="Q37a. Willingness to use support services to assist with exporting if they cost £5,000" xr:uid="{2BFB4665-9743-4CEE-9763-7C5743FEF7D4}"/>
    <hyperlink ref="D52" location="'51'!A1" display="Q37a. Willingness to use support services to assist with exporting if they cost £1,000" xr:uid="{97D86D7F-A616-4661-A273-870730FFDFDB}"/>
    <hyperlink ref="D53" location="'52'!A1" display="Q37a. Willingness to use support services to assist with exporting if they cost nothing at all" xr:uid="{2800A456-E719-4437-B099-9A319BEEE20F}"/>
    <hyperlink ref="D63" location="'62'!A1" display="Q31a_7. Whether business has enough ADEQUATE SUPPLY CHAINS to focus on exporting" xr:uid="{D3B50354-BD10-4C66-86D1-29FC50A949F1}"/>
    <hyperlink ref="D64" location="'63'!A1" display="Q24D_1. Extent to which COST is a barrier to exporting - All four key markets combined (USA/Australia/China/New Zealand)" xr:uid="{0B38CAF2-F869-4BF5-856B-5284C37DC46F}"/>
    <hyperlink ref="D65" location="'64'!A1" display="Q24D_2. Extent to which LACK OF KNOWLEDGE is a barrier to exporting - All four key markets combined (USA/Australia/China/New Zealand)" xr:uid="{9C731298-5B4D-4F9B-AC55-08264651CC54}"/>
    <hyperlink ref="D66" location="'65'!A1" display="Q24D_3. Extent to which CAPACITY OF BUSINESS TO EXPORT AND CATER FOR INTERNATIONAL CONTRACTS is a barrier to exporting - All four key markets combined (USA/Australia/China/New Zealand)" xr:uid="{B4568ACA-E35E-4AA1-A5AD-151D262EAE8A}"/>
    <hyperlink ref="D67" location="'66'!A1" display="Q24D_4. Extent to which ACCESS TO CONTACTS, CUSTOMERS AND THE RIGHT NETWORKS is a barrier to exporting - All four key markets combined (USA/Australia/China/New Zealand)" xr:uid="{FA51D09F-7AF5-457B-B5C8-D16358D0DB90}"/>
    <hyperlink ref="D68" location="'67'!A1" display="Q24D1. Specific issues with barriers related to costs - All four key markets combined (USA/Australia/China/New Zealand)" xr:uid="{25524A6C-4B81-465C-AB76-4B27EB74742B}"/>
    <hyperlink ref="D69" location="'68'!A1" display="Q24D2. Specific issues with barriers related to lack of knowledge - All four key markets combined (USA/Australia/China/New Zealand)" xr:uid="{E66AB142-E001-4720-B9B2-2E4EBD4E67E9}"/>
    <hyperlink ref="D70" location="'69'!A1" display="Q24D3. Specific issues with barriers related to capacity issues - All four key markets combined (USA/Australia/China/New Zealand)" xr:uid="{494176E8-9B04-460D-A9BB-E57AAF9A1C71}"/>
    <hyperlink ref="D71" location="'70'!A1" display="Q24D4. Specific issues with barriers related to access to contacts, customers and the right networks - All four key markets combined (USA/Australia/China/New Zealand)" xr:uid="{5ED3B0B7-84B0-4C5D-B90E-763BB27E4025}"/>
    <hyperlink ref="D72" location="'71'!A1" display="Q24xE_1. Extent to which COST is a barrier to exporting in general" xr:uid="{681212CC-0881-460D-B27F-F2B61F27CF20}"/>
    <hyperlink ref="D73" location="'72'!A1" display="Q24xE_2. Extent to which LACK OF KNOWLEDGE is a barrier to exporting in general" xr:uid="{C87F0528-6F07-4FF4-8670-C820D968A7F3}"/>
    <hyperlink ref="D74" location="'73'!A1" display="Q24xE_3. Extent to which CAPACITY OF BUSINESS TO EXPORT AND CATER FOR INTERNATIONAL CONTRACTS is a barrier to exporting in general" xr:uid="{058C6D43-1023-4861-A4E2-4735331B1CDE}"/>
    <hyperlink ref="D75" location="'74'!A1" display="Q24xE_4. Extent to which ACCESS TO CONTACTS, CUSTOMERS AND THE RIGHT NETWORKS is a barrier to exporting in general" xr:uid="{DA107ECC-F235-4C88-B70D-0165F4C2B3B3}"/>
    <hyperlink ref="D76" location="'75'!A1" display="Q24xE1. Specific issues with barriers to exporting in general related to costs" xr:uid="{581756DB-8CAE-480C-AFEC-FEE8EC959ED3}"/>
    <hyperlink ref="D77" location="'76'!A1" display="Q24xE2. Specific issues with barriers to exporting in general related to lack of knowledge" xr:uid="{7BD42B95-6275-4AAD-B0AB-E68F2B5FE492}"/>
    <hyperlink ref="D78" location="'77'!A1" display="Q24xE3. Specific issues with barriers to exporting in general related to capacity issues" xr:uid="{9D461E10-68F0-4665-9A8F-19A9DC7D80DB}"/>
    <hyperlink ref="D79" location="'78'!A1" display="Q24xE4. Specific issues with barriers to exporting in general related to access to contacts, customers and the right networks" xr:uid="{268A9947-ECEB-4B30-A45E-BCCA8E24B76F}"/>
    <hyperlink ref="D80" location="'79'!A1" display="Q24D_1/Q24xE_1. Extent to which COST is a barrier to exporting" xr:uid="{DE720511-6EB7-4225-AA4F-C4F2B25CE231}"/>
    <hyperlink ref="D81" location="'80'!A1" display="Q24D_2/Q24xE_2. Extent to which LACK OF KNOWLEDGE is a barrier to exporting" xr:uid="{E8214020-E256-4B68-B96B-B8FCF2D44564}"/>
    <hyperlink ref="D82" location="'81'!A1" display="Q24D_3/Q24xE_3. Extent to which CAPACITY OF BUSINESS TO EXPORT AND CATER FOR INTERNATIONAL CONTRACTS is a barrier to exporting" xr:uid="{BC77ED84-D129-4066-BC67-71EDE1828BDE}"/>
    <hyperlink ref="D83" location="'82'!A1" display="Q24D_4/Q24xE_4. Extent to which ACCESS TO CONTACTS, CUSTOMERS AND THE RIGHT NETWORKS is a barrier to exporting" xr:uid="{AC868277-284A-4972-AA3A-FB93B538C540}"/>
    <hyperlink ref="D84" location="'83'!A1" display="Q24D1/Q24xE1. Specific issues with barriers to exporting related to costs" xr:uid="{E408E3DA-E618-421D-91A7-D747484B58AF}"/>
    <hyperlink ref="D85" location="'84'!A1" display="Q24D2/Q24xE2. Specific issues with barriers to exporting related to lack of knowledge" xr:uid="{B5CF822C-4F9C-4E7F-9ED5-BB1BDCAEB353}"/>
    <hyperlink ref="D86" location="'85'!A1" display="Q24D3/Q24xE3. Specific issues with barriers to exporting related to capacity" xr:uid="{CB484EAA-72E6-4E28-800B-5CA8874100A9}"/>
    <hyperlink ref="D87" location="'86'!A1" display="Q24D4/Q24xE4. Specific issues with barriers to exporting related to access to contacts, customers and the right networks" xr:uid="{32EE9390-323A-4C4B-9A1D-16BEDC38786E}"/>
    <hyperlink ref="D88" location="'87'!A1" display="Q54. Awareness of eligibility for reduced customs duties on goods most frequently exported to non-EU countries" xr:uid="{F4B617F6-B1FD-4173-A121-C45653B75AE6}"/>
    <hyperlink ref="D89" location="'88'!A1" display="Q54a. How often goods most frequently exported to non-EU countries benefit from reduced customs duties" xr:uid="{9CF77149-34EF-46A5-A0EA-981369CD8503}"/>
    <hyperlink ref="D90" location="'89'!A1" display="Q54b. Main reasons which prevent exports to non-EU countries from obtaining reduced customs duties" xr:uid="{9DEB6B3F-E7FB-4B29-9CBD-35F51525AF34}"/>
    <hyperlink ref="D91" location="'90'!A1" display="Q56. Knowledge of World Expos" xr:uid="{6169BD81-69A6-46BA-A5BE-5B49DCEC7ADC}"/>
    <hyperlink ref="D92" location="'91'!A1" display="Q56A. Awareness of which city is hosting the World Expo in October 2020" xr:uid="{06203AD6-96A4-4490-93F7-E1A22758D584}"/>
    <hyperlink ref="D93" location="'92'!A1" display="Q57. Knowledge of whether the UK is participating in the World Expo in October 2020" xr:uid="{022162C5-0F3A-42D8-B23B-7CC5A9F07439}"/>
    <hyperlink ref="D94" location="'93'!A1" display="Q58_WORLD_EXPO_2020. Interest in participating in World Expo 2020" xr:uid="{7BE52F79-8DBB-4901-BA94-EAECE7F99204}"/>
    <hyperlink ref="D95" location="'94'!A1" display="Q58_FUTURE_WORLD_EXPOS. Interest in participating in future World Expos" xr:uid="{648C86FF-F120-4BAF-ABEB-9139DFC0E3D7}"/>
    <hyperlink ref="D97" location="'96'!A1" display="AD4B. Whether have heard of and/or visited the Northern Powerhouse website" xr:uid="{B7BF191D-506F-4B94-9A70-84789B0BBA4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7"/>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320</v>
      </c>
      <c r="B3" s="27"/>
    </row>
    <row r="4" spans="1:27" ht="18.75" x14ac:dyDescent="0.25">
      <c r="A4" s="20" t="s">
        <v>339</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ht="25.5" x14ac:dyDescent="0.25">
      <c r="A14" s="23" t="s">
        <v>297</v>
      </c>
      <c r="B14" s="24" t="s">
        <v>34</v>
      </c>
      <c r="C14" s="39" t="s">
        <v>34</v>
      </c>
      <c r="D14" s="24" t="s">
        <v>34</v>
      </c>
      <c r="E14" s="39" t="s">
        <v>34</v>
      </c>
      <c r="F14" s="24" t="s">
        <v>34</v>
      </c>
      <c r="G14" s="39" t="s">
        <v>34</v>
      </c>
      <c r="H14" s="30">
        <v>0.6578051868</v>
      </c>
      <c r="I14" s="28">
        <f>SQRT((H14*(1-H14))/H$13)*TINV(0.05,H$13)</f>
        <v>6.3808620835608745E-2</v>
      </c>
      <c r="J14" s="30">
        <v>0.77579311480000002</v>
      </c>
      <c r="K14" s="28">
        <f>SQRT((J14*(1-J14))/J$13)*TINV(0.05,J$13)</f>
        <v>6.0561354797413078E-2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 t="shared" ref="X14:X36" si="0">J14-H14</f>
        <v>0.11798792800000002</v>
      </c>
      <c r="Y14" s="61">
        <f>(((X14)^2)^0.5)</f>
        <v>0.11798792800000002</v>
      </c>
      <c r="Z14" s="61">
        <f>(((((1-H14)*H14)/H13)+(((1-J14)*J14)/J13))^0.5)*(TINV(0.05,H13+J13-1))</f>
        <v>8.7703584446633814E-2</v>
      </c>
      <c r="AA14" s="97" t="str">
        <f>IF(Y14&gt;Z14,"*"," ")</f>
        <v>*</v>
      </c>
    </row>
    <row r="15" spans="1:27" x14ac:dyDescent="0.25">
      <c r="A15" s="23" t="s">
        <v>51</v>
      </c>
      <c r="B15" s="24" t="s">
        <v>34</v>
      </c>
      <c r="C15" s="39" t="s">
        <v>34</v>
      </c>
      <c r="D15" s="24" t="s">
        <v>34</v>
      </c>
      <c r="E15" s="39" t="s">
        <v>34</v>
      </c>
      <c r="F15" s="24" t="s">
        <v>34</v>
      </c>
      <c r="G15" s="39" t="s">
        <v>34</v>
      </c>
      <c r="H15" s="30">
        <v>0.34976314850000001</v>
      </c>
      <c r="I15" s="28">
        <f t="shared" ref="I15:I36" si="1">SQRT((H15*(1-H15))/H$13)*TINV(0.05,H$13)</f>
        <v>6.4138206891928465E-2</v>
      </c>
      <c r="J15" s="30">
        <f>J14-(J34+J35)</f>
        <v>0.27924608490000002</v>
      </c>
      <c r="K15" s="28">
        <f t="shared" ref="K15:K36" si="2">SQRT((J15*(1-J15))/J$13)*TINV(0.05,J$13)</f>
        <v>6.5145616821938077E-2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 t="shared" si="0"/>
        <v>-7.0517063599999985E-2</v>
      </c>
      <c r="Y15" s="61">
        <f t="shared" ref="Y15:Y36" si="3">(((X15)^2)^0.5)</f>
        <v>7.0517063599999985E-2</v>
      </c>
      <c r="Z15" s="61">
        <f>(((((1-H15)*H15)/H13)+(((1-J15)*J15)/J13))^0.5)*(TINV(0.05,H13+J13-1))</f>
        <v>9.1137588758079285E-2</v>
      </c>
      <c r="AA15" s="97" t="s">
        <v>1028</v>
      </c>
    </row>
    <row r="16" spans="1:27" x14ac:dyDescent="0.25">
      <c r="A16" s="23" t="s">
        <v>334</v>
      </c>
      <c r="B16" s="24" t="s">
        <v>34</v>
      </c>
      <c r="C16" s="39" t="s">
        <v>34</v>
      </c>
      <c r="D16" s="24" t="s">
        <v>34</v>
      </c>
      <c r="E16" s="39" t="s">
        <v>34</v>
      </c>
      <c r="F16" s="24" t="s">
        <v>34</v>
      </c>
      <c r="G16" s="39" t="s">
        <v>34</v>
      </c>
      <c r="H16" s="30">
        <v>5.4991824000000002E-3</v>
      </c>
      <c r="I16" s="28">
        <f t="shared" ref="I16:I32" si="4">SQRT((H16*(1-H16))/H$13)*TINV(0.05,H$13)</f>
        <v>9.9459354090349755E-3</v>
      </c>
      <c r="J16" s="30">
        <v>8.2778827200000002E-2</v>
      </c>
      <c r="K16" s="28">
        <f t="shared" ref="K16:K32" si="5">SQRT((J16*(1-J16))/J$13)*TINV(0.05,J$13)</f>
        <v>4.0012420028549517E-2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 t="shared" si="0"/>
        <v>7.7279644800000005E-2</v>
      </c>
      <c r="Y16" s="61">
        <f t="shared" si="3"/>
        <v>7.7279644800000005E-2</v>
      </c>
      <c r="Z16" s="61">
        <f>(((((1-H16)*H16)/H13)+(((1-J16)*J16)/J13))^0.5)*(TINV(0.05,H13+J13-1))</f>
        <v>4.1086002807472599E-2</v>
      </c>
      <c r="AA16" s="97" t="str">
        <f t="shared" ref="AA16:AA36" si="6">IF(Y16&gt;Z16,"*"," ")</f>
        <v>*</v>
      </c>
    </row>
    <row r="17" spans="1:27" x14ac:dyDescent="0.25">
      <c r="A17" s="23" t="s">
        <v>322</v>
      </c>
      <c r="B17" s="24" t="s">
        <v>34</v>
      </c>
      <c r="C17" s="39" t="s">
        <v>34</v>
      </c>
      <c r="D17" s="24" t="s">
        <v>34</v>
      </c>
      <c r="E17" s="39" t="s">
        <v>34</v>
      </c>
      <c r="F17" s="24" t="s">
        <v>34</v>
      </c>
      <c r="G17" s="39" t="s">
        <v>34</v>
      </c>
      <c r="H17" s="30">
        <v>9.1503027700000003E-2</v>
      </c>
      <c r="I17" s="28">
        <f t="shared" si="4"/>
        <v>3.8776934602331004E-2</v>
      </c>
      <c r="J17" s="30">
        <v>6.6373677199999995E-2</v>
      </c>
      <c r="K17" s="28">
        <f t="shared" si="5"/>
        <v>3.6147863386921997E-2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 t="shared" si="0"/>
        <v>-2.5129350500000008E-2</v>
      </c>
      <c r="Y17" s="61">
        <f t="shared" si="3"/>
        <v>2.5129350500000008E-2</v>
      </c>
      <c r="Z17" s="61">
        <f>(((((1-H17)*H17)/H13)+(((1-J17)*J17)/J13))^0.5)*(TINV(0.05,H13+J13-1))</f>
        <v>5.2850634035945636E-2</v>
      </c>
      <c r="AA17" s="97" t="s">
        <v>1028</v>
      </c>
    </row>
    <row r="18" spans="1:27" x14ac:dyDescent="0.25">
      <c r="A18" s="23" t="s">
        <v>301</v>
      </c>
      <c r="B18" s="24" t="s">
        <v>34</v>
      </c>
      <c r="C18" s="39" t="s">
        <v>34</v>
      </c>
      <c r="D18" s="24" t="s">
        <v>34</v>
      </c>
      <c r="E18" s="39" t="s">
        <v>34</v>
      </c>
      <c r="F18" s="24" t="s">
        <v>34</v>
      </c>
      <c r="G18" s="39" t="s">
        <v>34</v>
      </c>
      <c r="H18" s="30">
        <v>3.0336030399999998E-2</v>
      </c>
      <c r="I18" s="28">
        <f t="shared" si="4"/>
        <v>2.3066622307339611E-2</v>
      </c>
      <c r="J18" s="30">
        <v>5.7044929899999999E-2</v>
      </c>
      <c r="K18" s="28">
        <f t="shared" si="5"/>
        <v>3.3678456111673805E-2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 t="shared" si="0"/>
        <v>2.6708899500000001E-2</v>
      </c>
      <c r="Y18" s="61">
        <f t="shared" si="3"/>
        <v>2.6708899500000001E-2</v>
      </c>
      <c r="Z18" s="61">
        <f>(((((1-H18)*H18)/H13)+(((1-J18)*J18)/J13))^0.5)*(TINV(0.05,H13+J13-1))</f>
        <v>4.0687692831800945E-2</v>
      </c>
      <c r="AA18" s="97" t="s">
        <v>1028</v>
      </c>
    </row>
    <row r="19" spans="1:27" x14ac:dyDescent="0.25">
      <c r="A19" s="23" t="s">
        <v>321</v>
      </c>
      <c r="B19" s="24" t="s">
        <v>34</v>
      </c>
      <c r="C19" s="39" t="s">
        <v>34</v>
      </c>
      <c r="D19" s="24" t="s">
        <v>34</v>
      </c>
      <c r="E19" s="39" t="s">
        <v>34</v>
      </c>
      <c r="F19" s="24" t="s">
        <v>34</v>
      </c>
      <c r="G19" s="39" t="s">
        <v>34</v>
      </c>
      <c r="H19" s="30">
        <v>0.1073359983</v>
      </c>
      <c r="I19" s="28">
        <f t="shared" si="4"/>
        <v>4.1630412146743213E-2</v>
      </c>
      <c r="J19" s="30">
        <v>3.2934079499999998E-2</v>
      </c>
      <c r="K19" s="28">
        <f t="shared" si="5"/>
        <v>2.5914865145209562E-2</v>
      </c>
      <c r="L19" s="37" t="s">
        <v>34</v>
      </c>
      <c r="M19" s="61" t="s">
        <v>1028</v>
      </c>
      <c r="N19" s="61" t="s">
        <v>1028</v>
      </c>
      <c r="O19" s="37" t="s">
        <v>34</v>
      </c>
      <c r="P19" s="37" t="s">
        <v>34</v>
      </c>
      <c r="Q19" s="61" t="s">
        <v>1028</v>
      </c>
      <c r="R19" s="61" t="s">
        <v>1028</v>
      </c>
      <c r="S19" s="37" t="s">
        <v>34</v>
      </c>
      <c r="T19" s="37" t="s">
        <v>34</v>
      </c>
      <c r="U19" s="61" t="s">
        <v>1028</v>
      </c>
      <c r="V19" s="61" t="s">
        <v>1028</v>
      </c>
      <c r="W19" s="37" t="s">
        <v>34</v>
      </c>
      <c r="X19" s="60">
        <f t="shared" si="0"/>
        <v>-7.4401918799999994E-2</v>
      </c>
      <c r="Y19" s="61">
        <f t="shared" si="3"/>
        <v>7.4401918799999994E-2</v>
      </c>
      <c r="Z19" s="61">
        <f>(((((1-H19)*H19)/H13)+(((1-J19)*J19)/J13))^0.5)*(TINV(0.05,H13+J13-1))</f>
        <v>4.8896195838306844E-2</v>
      </c>
      <c r="AA19" s="97" t="str">
        <f t="shared" si="6"/>
        <v>*</v>
      </c>
    </row>
    <row r="20" spans="1:27" x14ac:dyDescent="0.25">
      <c r="A20" s="23" t="s">
        <v>327</v>
      </c>
      <c r="B20" s="24" t="s">
        <v>34</v>
      </c>
      <c r="C20" s="39" t="s">
        <v>34</v>
      </c>
      <c r="D20" s="24" t="s">
        <v>34</v>
      </c>
      <c r="E20" s="39" t="s">
        <v>34</v>
      </c>
      <c r="F20" s="24" t="s">
        <v>34</v>
      </c>
      <c r="G20" s="39" t="s">
        <v>34</v>
      </c>
      <c r="H20" s="30">
        <v>1.7507505900000001E-2</v>
      </c>
      <c r="I20" s="28">
        <f t="shared" si="4"/>
        <v>1.763887006775372E-2</v>
      </c>
      <c r="J20" s="30">
        <v>2.5417280099999998E-2</v>
      </c>
      <c r="K20" s="28">
        <f t="shared" si="5"/>
        <v>2.2854516595266251E-2</v>
      </c>
      <c r="L20" s="37" t="s">
        <v>34</v>
      </c>
      <c r="M20" s="61" t="s">
        <v>1028</v>
      </c>
      <c r="N20" s="61" t="s">
        <v>1028</v>
      </c>
      <c r="O20" s="37" t="s">
        <v>34</v>
      </c>
      <c r="P20" s="37" t="s">
        <v>34</v>
      </c>
      <c r="Q20" s="61" t="s">
        <v>1028</v>
      </c>
      <c r="R20" s="61" t="s">
        <v>1028</v>
      </c>
      <c r="S20" s="37" t="s">
        <v>34</v>
      </c>
      <c r="T20" s="37" t="s">
        <v>34</v>
      </c>
      <c r="U20" s="61" t="s">
        <v>1028</v>
      </c>
      <c r="V20" s="61" t="s">
        <v>1028</v>
      </c>
      <c r="W20" s="37" t="s">
        <v>34</v>
      </c>
      <c r="X20" s="60">
        <f t="shared" si="0"/>
        <v>7.9097741999999971E-3</v>
      </c>
      <c r="Y20" s="61">
        <f t="shared" si="3"/>
        <v>7.9097741999999971E-3</v>
      </c>
      <c r="Z20" s="61">
        <f>(((((1-H20)*H20)/H13)+(((1-J20)*J20)/J13))^0.5)*(TINV(0.05,H13+J13-1))</f>
        <v>2.8777249557427977E-2</v>
      </c>
      <c r="AA20" s="97" t="s">
        <v>1028</v>
      </c>
    </row>
    <row r="21" spans="1:27" ht="15" customHeight="1" x14ac:dyDescent="0.25">
      <c r="A21" s="23" t="s">
        <v>325</v>
      </c>
      <c r="B21" s="24" t="s">
        <v>34</v>
      </c>
      <c r="C21" s="39" t="s">
        <v>34</v>
      </c>
      <c r="D21" s="24" t="s">
        <v>34</v>
      </c>
      <c r="E21" s="39" t="s">
        <v>34</v>
      </c>
      <c r="F21" s="24" t="s">
        <v>34</v>
      </c>
      <c r="G21" s="39" t="s">
        <v>34</v>
      </c>
      <c r="H21" s="30">
        <v>2.13980444E-2</v>
      </c>
      <c r="I21" s="28">
        <f t="shared" si="4"/>
        <v>1.9461848238326737E-2</v>
      </c>
      <c r="J21" s="30">
        <v>2.09168455E-2</v>
      </c>
      <c r="K21" s="28">
        <f t="shared" si="5"/>
        <v>2.078050189213072E-2</v>
      </c>
      <c r="L21" s="37" t="s">
        <v>34</v>
      </c>
      <c r="M21" s="61" t="s">
        <v>1028</v>
      </c>
      <c r="N21" s="61" t="s">
        <v>1028</v>
      </c>
      <c r="O21" s="37" t="s">
        <v>34</v>
      </c>
      <c r="P21" s="37" t="s">
        <v>34</v>
      </c>
      <c r="Q21" s="61" t="s">
        <v>1028</v>
      </c>
      <c r="R21" s="61" t="s">
        <v>1028</v>
      </c>
      <c r="S21" s="37" t="s">
        <v>34</v>
      </c>
      <c r="T21" s="37" t="s">
        <v>34</v>
      </c>
      <c r="U21" s="61" t="s">
        <v>1028</v>
      </c>
      <c r="V21" s="61" t="s">
        <v>1028</v>
      </c>
      <c r="W21" s="37" t="s">
        <v>34</v>
      </c>
      <c r="X21" s="60">
        <f t="shared" si="0"/>
        <v>-4.8119890000000026E-4</v>
      </c>
      <c r="Y21" s="61">
        <f t="shared" si="3"/>
        <v>4.8119890000000026E-4</v>
      </c>
      <c r="Z21" s="61">
        <f>(((((1-H21)*H21)/H13)+(((1-J21)*J21)/J13))^0.5)*(TINV(0.05,H13+J13-1))</f>
        <v>2.8382227762126875E-2</v>
      </c>
      <c r="AA21" s="97" t="s">
        <v>1028</v>
      </c>
    </row>
    <row r="22" spans="1:27" x14ac:dyDescent="0.25">
      <c r="A22" s="23" t="s">
        <v>331</v>
      </c>
      <c r="B22" s="24" t="s">
        <v>34</v>
      </c>
      <c r="C22" s="39" t="s">
        <v>34</v>
      </c>
      <c r="D22" s="24" t="s">
        <v>34</v>
      </c>
      <c r="E22" s="39" t="s">
        <v>34</v>
      </c>
      <c r="F22" s="24" t="s">
        <v>34</v>
      </c>
      <c r="G22" s="39" t="s">
        <v>34</v>
      </c>
      <c r="H22" s="30">
        <v>9.2359101999999992E-3</v>
      </c>
      <c r="I22" s="28">
        <f t="shared" si="4"/>
        <v>1.2865272198140612E-2</v>
      </c>
      <c r="J22" s="30">
        <v>1.5140696699999999E-2</v>
      </c>
      <c r="K22" s="28">
        <f t="shared" si="5"/>
        <v>1.7732018457864047E-2</v>
      </c>
      <c r="L22" s="37" t="s">
        <v>34</v>
      </c>
      <c r="M22" s="61" t="s">
        <v>1028</v>
      </c>
      <c r="N22" s="61" t="s">
        <v>1028</v>
      </c>
      <c r="O22" s="37" t="s">
        <v>34</v>
      </c>
      <c r="P22" s="37" t="s">
        <v>34</v>
      </c>
      <c r="Q22" s="61" t="s">
        <v>1028</v>
      </c>
      <c r="R22" s="61" t="s">
        <v>1028</v>
      </c>
      <c r="S22" s="37" t="s">
        <v>34</v>
      </c>
      <c r="T22" s="37" t="s">
        <v>34</v>
      </c>
      <c r="U22" s="61" t="s">
        <v>1028</v>
      </c>
      <c r="V22" s="61" t="s">
        <v>1028</v>
      </c>
      <c r="W22" s="37" t="s">
        <v>34</v>
      </c>
      <c r="X22" s="60">
        <f t="shared" si="0"/>
        <v>5.9047865000000001E-3</v>
      </c>
      <c r="Y22" s="61">
        <f t="shared" si="3"/>
        <v>5.9047865000000001E-3</v>
      </c>
      <c r="Z22" s="61">
        <f>(((((1-H22)*H22)/H13)+(((1-J22)*J22)/J13))^0.5)*(TINV(0.05,H13+J13-1))</f>
        <v>2.1836806888149415E-2</v>
      </c>
      <c r="AA22" s="97" t="s">
        <v>1028</v>
      </c>
    </row>
    <row r="23" spans="1:27" x14ac:dyDescent="0.25">
      <c r="A23" s="23" t="s">
        <v>326</v>
      </c>
      <c r="B23" s="24" t="s">
        <v>34</v>
      </c>
      <c r="C23" s="39" t="s">
        <v>34</v>
      </c>
      <c r="D23" s="24" t="s">
        <v>34</v>
      </c>
      <c r="E23" s="39" t="s">
        <v>34</v>
      </c>
      <c r="F23" s="24" t="s">
        <v>34</v>
      </c>
      <c r="G23" s="39" t="s">
        <v>34</v>
      </c>
      <c r="H23" s="30">
        <v>2.0451750800000001E-2</v>
      </c>
      <c r="I23" s="28">
        <f t="shared" si="4"/>
        <v>1.9035845107879711E-2</v>
      </c>
      <c r="J23" s="30">
        <v>1.0999689700000001E-2</v>
      </c>
      <c r="K23" s="28">
        <f t="shared" si="5"/>
        <v>1.5145603385459476E-2</v>
      </c>
      <c r="L23" s="37" t="s">
        <v>34</v>
      </c>
      <c r="M23" s="61" t="s">
        <v>1028</v>
      </c>
      <c r="N23" s="61" t="s">
        <v>1028</v>
      </c>
      <c r="O23" s="37" t="s">
        <v>34</v>
      </c>
      <c r="P23" s="37" t="s">
        <v>34</v>
      </c>
      <c r="Q23" s="61" t="s">
        <v>1028</v>
      </c>
      <c r="R23" s="61" t="s">
        <v>1028</v>
      </c>
      <c r="S23" s="37" t="s">
        <v>34</v>
      </c>
      <c r="T23" s="37" t="s">
        <v>34</v>
      </c>
      <c r="U23" s="61" t="s">
        <v>1028</v>
      </c>
      <c r="V23" s="61" t="s">
        <v>1028</v>
      </c>
      <c r="W23" s="37" t="s">
        <v>34</v>
      </c>
      <c r="X23" s="60">
        <f t="shared" si="0"/>
        <v>-9.4520611000000008E-3</v>
      </c>
      <c r="Y23" s="61">
        <f t="shared" si="3"/>
        <v>9.4520611000000008E-3</v>
      </c>
      <c r="Z23" s="61">
        <f>(((((1-H23)*H23)/H13)+(((1-J23)*J23)/J13))^0.5)*(TINV(0.05,H13+J13-1))</f>
        <v>2.4253458751449991E-2</v>
      </c>
      <c r="AA23" s="97" t="s">
        <v>1028</v>
      </c>
    </row>
    <row r="24" spans="1:27" x14ac:dyDescent="0.25">
      <c r="A24" s="23" t="s">
        <v>329</v>
      </c>
      <c r="B24" s="24" t="s">
        <v>34</v>
      </c>
      <c r="C24" s="39" t="s">
        <v>34</v>
      </c>
      <c r="D24" s="24" t="s">
        <v>34</v>
      </c>
      <c r="E24" s="39" t="s">
        <v>34</v>
      </c>
      <c r="F24" s="24" t="s">
        <v>34</v>
      </c>
      <c r="G24" s="39" t="s">
        <v>34</v>
      </c>
      <c r="H24" s="30">
        <v>1.1797063199999999E-2</v>
      </c>
      <c r="I24" s="28">
        <f t="shared" si="4"/>
        <v>1.4521250688877588E-2</v>
      </c>
      <c r="J24" s="30">
        <v>1.02970502E-2</v>
      </c>
      <c r="K24" s="28">
        <f t="shared" si="5"/>
        <v>1.4659089497000051E-2</v>
      </c>
      <c r="L24" s="37" t="s">
        <v>34</v>
      </c>
      <c r="M24" s="61" t="s">
        <v>1028</v>
      </c>
      <c r="N24" s="61" t="s">
        <v>1028</v>
      </c>
      <c r="O24" s="37" t="s">
        <v>34</v>
      </c>
      <c r="P24" s="37" t="s">
        <v>34</v>
      </c>
      <c r="Q24" s="61" t="s">
        <v>1028</v>
      </c>
      <c r="R24" s="61" t="s">
        <v>1028</v>
      </c>
      <c r="S24" s="37" t="s">
        <v>34</v>
      </c>
      <c r="T24" s="37" t="s">
        <v>34</v>
      </c>
      <c r="U24" s="61" t="s">
        <v>1028</v>
      </c>
      <c r="V24" s="61" t="s">
        <v>1028</v>
      </c>
      <c r="W24" s="37" t="s">
        <v>34</v>
      </c>
      <c r="X24" s="60">
        <f t="shared" si="0"/>
        <v>-1.5000129999999997E-3</v>
      </c>
      <c r="Y24" s="61">
        <f t="shared" si="3"/>
        <v>1.5000129999999997E-3</v>
      </c>
      <c r="Z24" s="61">
        <f>(((((1-H24)*H24)/H13)+(((1-J24)*J24)/J13))^0.5)*(TINV(0.05,H13+J13-1))</f>
        <v>2.0570109007228488E-2</v>
      </c>
      <c r="AA24" s="97" t="s">
        <v>1028</v>
      </c>
    </row>
    <row r="25" spans="1:27" x14ac:dyDescent="0.25">
      <c r="A25" s="23" t="s">
        <v>330</v>
      </c>
      <c r="B25" s="24" t="s">
        <v>34</v>
      </c>
      <c r="C25" s="39" t="s">
        <v>34</v>
      </c>
      <c r="D25" s="24" t="s">
        <v>34</v>
      </c>
      <c r="E25" s="39" t="s">
        <v>34</v>
      </c>
      <c r="F25" s="24" t="s">
        <v>34</v>
      </c>
      <c r="G25" s="39" t="s">
        <v>34</v>
      </c>
      <c r="H25" s="30">
        <v>1.1660883E-2</v>
      </c>
      <c r="I25" s="28">
        <f t="shared" si="4"/>
        <v>1.4438188615291945E-2</v>
      </c>
      <c r="J25" s="30">
        <v>7.9061089999999997E-3</v>
      </c>
      <c r="K25" s="28">
        <f t="shared" si="5"/>
        <v>1.2860443195260958E-2</v>
      </c>
      <c r="L25" s="37" t="s">
        <v>34</v>
      </c>
      <c r="M25" s="61" t="s">
        <v>1028</v>
      </c>
      <c r="N25" s="61" t="s">
        <v>1028</v>
      </c>
      <c r="O25" s="37" t="s">
        <v>34</v>
      </c>
      <c r="P25" s="37" t="s">
        <v>34</v>
      </c>
      <c r="Q25" s="61" t="s">
        <v>1028</v>
      </c>
      <c r="R25" s="61" t="s">
        <v>1028</v>
      </c>
      <c r="S25" s="37" t="s">
        <v>34</v>
      </c>
      <c r="T25" s="37" t="s">
        <v>34</v>
      </c>
      <c r="U25" s="61" t="s">
        <v>1028</v>
      </c>
      <c r="V25" s="61" t="s">
        <v>1028</v>
      </c>
      <c r="W25" s="37" t="s">
        <v>34</v>
      </c>
      <c r="X25" s="60">
        <f t="shared" si="0"/>
        <v>-3.7547740000000007E-3</v>
      </c>
      <c r="Y25" s="61">
        <f t="shared" si="3"/>
        <v>3.7547740000000007E-3</v>
      </c>
      <c r="Z25" s="61">
        <f>(((((1-H25)*H25)/H13)+(((1-J25)*J25)/J13))^0.5)*(TINV(0.05,H13+J13-1))</f>
        <v>1.9276648367955285E-2</v>
      </c>
      <c r="AA25" s="97" t="s">
        <v>1028</v>
      </c>
    </row>
    <row r="26" spans="1:27" x14ac:dyDescent="0.25">
      <c r="A26" s="23" t="s">
        <v>328</v>
      </c>
      <c r="B26" s="24" t="s">
        <v>34</v>
      </c>
      <c r="C26" s="39" t="s">
        <v>34</v>
      </c>
      <c r="D26" s="24" t="s">
        <v>34</v>
      </c>
      <c r="E26" s="39" t="s">
        <v>34</v>
      </c>
      <c r="F26" s="24" t="s">
        <v>34</v>
      </c>
      <c r="G26" s="39" t="s">
        <v>34</v>
      </c>
      <c r="H26" s="30">
        <v>1.7424706799999998E-2</v>
      </c>
      <c r="I26" s="28">
        <f t="shared" si="4"/>
        <v>1.7597851930361359E-2</v>
      </c>
      <c r="J26" s="30">
        <v>7.1396830999999996E-3</v>
      </c>
      <c r="K26" s="28">
        <f t="shared" si="5"/>
        <v>1.222592404381012E-2</v>
      </c>
      <c r="L26" s="37" t="s">
        <v>34</v>
      </c>
      <c r="M26" s="61" t="s">
        <v>1028</v>
      </c>
      <c r="N26" s="61" t="s">
        <v>1028</v>
      </c>
      <c r="O26" s="37" t="s">
        <v>34</v>
      </c>
      <c r="P26" s="37" t="s">
        <v>34</v>
      </c>
      <c r="Q26" s="61" t="s">
        <v>1028</v>
      </c>
      <c r="R26" s="61" t="s">
        <v>1028</v>
      </c>
      <c r="S26" s="37" t="s">
        <v>34</v>
      </c>
      <c r="T26" s="37" t="s">
        <v>34</v>
      </c>
      <c r="U26" s="61" t="s">
        <v>1028</v>
      </c>
      <c r="V26" s="61" t="s">
        <v>1028</v>
      </c>
      <c r="W26" s="37" t="s">
        <v>34</v>
      </c>
      <c r="X26" s="60">
        <f t="shared" si="0"/>
        <v>-1.02850237E-2</v>
      </c>
      <c r="Y26" s="61">
        <f t="shared" si="3"/>
        <v>1.02850237E-2</v>
      </c>
      <c r="Z26" s="61">
        <f>(((((1-H26)*H26)/H13)+(((1-J26)*J26)/J13))^0.5)*(TINV(0.05,H13+J13-1))</f>
        <v>2.136532306973905E-2</v>
      </c>
      <c r="AA26" s="97" t="s">
        <v>1028</v>
      </c>
    </row>
    <row r="27" spans="1:27" x14ac:dyDescent="0.25">
      <c r="A27" s="23" t="s">
        <v>323</v>
      </c>
      <c r="B27" s="24" t="s">
        <v>34</v>
      </c>
      <c r="C27" s="39" t="s">
        <v>34</v>
      </c>
      <c r="D27" s="24" t="s">
        <v>34</v>
      </c>
      <c r="E27" s="39" t="s">
        <v>34</v>
      </c>
      <c r="F27" s="24" t="s">
        <v>34</v>
      </c>
      <c r="G27" s="39" t="s">
        <v>34</v>
      </c>
      <c r="H27" s="30">
        <v>2.70294388E-2</v>
      </c>
      <c r="I27" s="28">
        <f t="shared" si="4"/>
        <v>2.181033640776223E-2</v>
      </c>
      <c r="J27" s="30">
        <v>2.9877570000000002E-3</v>
      </c>
      <c r="K27" s="28">
        <f t="shared" si="5"/>
        <v>7.9253970868928929E-3</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 t="shared" si="0"/>
        <v>-2.4041681799999999E-2</v>
      </c>
      <c r="Y27" s="61">
        <f t="shared" si="3"/>
        <v>2.4041681799999999E-2</v>
      </c>
      <c r="Z27" s="61">
        <f>(((((1-H27)*H27)/H13)+(((1-J27)*J27)/J13))^0.5)*(TINV(0.05,H13+J13-1))</f>
        <v>2.3142305496281584E-2</v>
      </c>
      <c r="AA27" s="97" t="str">
        <f t="shared" si="6"/>
        <v>*</v>
      </c>
    </row>
    <row r="28" spans="1:27" x14ac:dyDescent="0.25">
      <c r="A28" s="23" t="s">
        <v>335</v>
      </c>
      <c r="B28" s="24" t="s">
        <v>34</v>
      </c>
      <c r="C28" s="39" t="s">
        <v>34</v>
      </c>
      <c r="D28" s="24" t="s">
        <v>34</v>
      </c>
      <c r="E28" s="39" t="s">
        <v>34</v>
      </c>
      <c r="F28" s="24" t="s">
        <v>34</v>
      </c>
      <c r="G28" s="39" t="s">
        <v>34</v>
      </c>
      <c r="H28" s="30">
        <v>3.352814E-3</v>
      </c>
      <c r="I28" s="28">
        <f t="shared" si="4"/>
        <v>7.7744460275245434E-3</v>
      </c>
      <c r="J28" s="30">
        <v>2.6255597999999998E-3</v>
      </c>
      <c r="K28" s="28">
        <f t="shared" si="5"/>
        <v>7.4308453561302643E-3</v>
      </c>
      <c r="L28" s="37" t="s">
        <v>34</v>
      </c>
      <c r="M28" s="61" t="s">
        <v>1028</v>
      </c>
      <c r="N28" s="61" t="s">
        <v>1028</v>
      </c>
      <c r="O28" s="37" t="s">
        <v>34</v>
      </c>
      <c r="P28" s="37" t="s">
        <v>34</v>
      </c>
      <c r="Q28" s="61" t="s">
        <v>1028</v>
      </c>
      <c r="R28" s="61" t="s">
        <v>1028</v>
      </c>
      <c r="S28" s="37" t="s">
        <v>34</v>
      </c>
      <c r="T28" s="37" t="s">
        <v>34</v>
      </c>
      <c r="U28" s="61" t="s">
        <v>1028</v>
      </c>
      <c r="V28" s="61" t="s">
        <v>1028</v>
      </c>
      <c r="W28" s="37" t="s">
        <v>34</v>
      </c>
      <c r="X28" s="60">
        <f t="shared" si="0"/>
        <v>-7.2725420000000016E-4</v>
      </c>
      <c r="Y28" s="61">
        <f t="shared" si="3"/>
        <v>7.2725420000000016E-4</v>
      </c>
      <c r="Z28" s="61">
        <f>(((((1-H28)*H28)/H13)+(((1-J28)*J28)/J13))^0.5)*(TINV(0.05,H13+J13-1))</f>
        <v>1.0721560555113065E-2</v>
      </c>
      <c r="AA28" s="97" t="s">
        <v>1028</v>
      </c>
    </row>
    <row r="29" spans="1:27" x14ac:dyDescent="0.25">
      <c r="A29" s="23" t="s">
        <v>333</v>
      </c>
      <c r="B29" s="24" t="s">
        <v>34</v>
      </c>
      <c r="C29" s="39" t="s">
        <v>34</v>
      </c>
      <c r="D29" s="24" t="s">
        <v>34</v>
      </c>
      <c r="E29" s="39" t="s">
        <v>34</v>
      </c>
      <c r="F29" s="24" t="s">
        <v>34</v>
      </c>
      <c r="G29" s="39" t="s">
        <v>34</v>
      </c>
      <c r="H29" s="30">
        <v>5.8877058999999999E-3</v>
      </c>
      <c r="I29" s="28">
        <f t="shared" si="4"/>
        <v>1.0289275037416945E-2</v>
      </c>
      <c r="J29" s="30">
        <v>2.3206472E-3</v>
      </c>
      <c r="K29" s="28">
        <f t="shared" si="5"/>
        <v>6.9871199953830034E-3</v>
      </c>
      <c r="L29" s="37" t="s">
        <v>34</v>
      </c>
      <c r="M29" s="61" t="s">
        <v>1028</v>
      </c>
      <c r="N29" s="61" t="s">
        <v>1028</v>
      </c>
      <c r="O29" s="37" t="s">
        <v>34</v>
      </c>
      <c r="P29" s="37" t="s">
        <v>34</v>
      </c>
      <c r="Q29" s="61" t="s">
        <v>1028</v>
      </c>
      <c r="R29" s="61" t="s">
        <v>1028</v>
      </c>
      <c r="S29" s="37" t="s">
        <v>34</v>
      </c>
      <c r="T29" s="37" t="s">
        <v>34</v>
      </c>
      <c r="U29" s="61" t="s">
        <v>1028</v>
      </c>
      <c r="V29" s="61" t="s">
        <v>1028</v>
      </c>
      <c r="W29" s="37" t="s">
        <v>34</v>
      </c>
      <c r="X29" s="60">
        <f t="shared" si="0"/>
        <v>-3.5670586999999999E-3</v>
      </c>
      <c r="Y29" s="61">
        <f t="shared" si="3"/>
        <v>3.5670586999999999E-3</v>
      </c>
      <c r="Z29" s="61">
        <f>(((((1-H29)*H29)/H13)+(((1-J29)*J29)/J13))^0.5)*(TINV(0.05,H13+J13-1))</f>
        <v>1.2401160432615766E-2</v>
      </c>
      <c r="AA29" s="97" t="s">
        <v>1028</v>
      </c>
    </row>
    <row r="30" spans="1:27" x14ac:dyDescent="0.25">
      <c r="A30" s="23" t="s">
        <v>324</v>
      </c>
      <c r="B30" s="24" t="s">
        <v>34</v>
      </c>
      <c r="C30" s="39" t="s">
        <v>34</v>
      </c>
      <c r="D30" s="24" t="s">
        <v>34</v>
      </c>
      <c r="E30" s="39" t="s">
        <v>34</v>
      </c>
      <c r="F30" s="24" t="s">
        <v>34</v>
      </c>
      <c r="G30" s="39" t="s">
        <v>34</v>
      </c>
      <c r="H30" s="30">
        <v>2.6540940499999999E-2</v>
      </c>
      <c r="I30" s="28">
        <f t="shared" si="4"/>
        <v>2.1617775363023405E-2</v>
      </c>
      <c r="J30" s="30">
        <v>1.1964542999999999E-3</v>
      </c>
      <c r="K30" s="28">
        <f t="shared" si="5"/>
        <v>5.0197980336132899E-3</v>
      </c>
      <c r="L30" s="37" t="s">
        <v>34</v>
      </c>
      <c r="M30" s="61" t="s">
        <v>1028</v>
      </c>
      <c r="N30" s="61" t="s">
        <v>1028</v>
      </c>
      <c r="O30" s="37" t="s">
        <v>34</v>
      </c>
      <c r="P30" s="37" t="s">
        <v>34</v>
      </c>
      <c r="Q30" s="61" t="s">
        <v>1028</v>
      </c>
      <c r="R30" s="61" t="s">
        <v>1028</v>
      </c>
      <c r="S30" s="37" t="s">
        <v>34</v>
      </c>
      <c r="T30" s="37" t="s">
        <v>34</v>
      </c>
      <c r="U30" s="61" t="s">
        <v>1028</v>
      </c>
      <c r="V30" s="61" t="s">
        <v>1028</v>
      </c>
      <c r="W30" s="37" t="s">
        <v>34</v>
      </c>
      <c r="X30" s="60">
        <f t="shared" si="0"/>
        <v>-2.5344486199999999E-2</v>
      </c>
      <c r="Y30" s="61">
        <f t="shared" si="3"/>
        <v>2.5344486199999999E-2</v>
      </c>
      <c r="Z30" s="61">
        <f>(((((1-H30)*H30)/H13)+(((1-J30)*J30)/J13))^0.5)*(TINV(0.05,H13+J13-1))</f>
        <v>2.2133692886069027E-2</v>
      </c>
      <c r="AA30" s="97" t="str">
        <f t="shared" si="6"/>
        <v>*</v>
      </c>
    </row>
    <row r="31" spans="1:27" x14ac:dyDescent="0.25">
      <c r="A31" s="23" t="s">
        <v>332</v>
      </c>
      <c r="B31" s="24" t="s">
        <v>34</v>
      </c>
      <c r="C31" s="39" t="s">
        <v>34</v>
      </c>
      <c r="D31" s="24" t="s">
        <v>34</v>
      </c>
      <c r="E31" s="39" t="s">
        <v>34</v>
      </c>
      <c r="F31" s="24" t="s">
        <v>34</v>
      </c>
      <c r="G31" s="39" t="s">
        <v>34</v>
      </c>
      <c r="H31" s="30">
        <v>6.5138962999999996E-3</v>
      </c>
      <c r="I31" s="28">
        <f t="shared" si="4"/>
        <v>1.0819204219156211E-2</v>
      </c>
      <c r="J31" s="30">
        <v>1.0532174999999999E-3</v>
      </c>
      <c r="K31" s="28">
        <f t="shared" si="5"/>
        <v>4.7100808119594651E-3</v>
      </c>
      <c r="L31" s="37" t="s">
        <v>34</v>
      </c>
      <c r="M31" s="61" t="s">
        <v>1028</v>
      </c>
      <c r="N31" s="61" t="s">
        <v>1028</v>
      </c>
      <c r="O31" s="37" t="s">
        <v>34</v>
      </c>
      <c r="P31" s="37" t="s">
        <v>34</v>
      </c>
      <c r="Q31" s="61" t="s">
        <v>1028</v>
      </c>
      <c r="R31" s="61" t="s">
        <v>1028</v>
      </c>
      <c r="S31" s="37" t="s">
        <v>34</v>
      </c>
      <c r="T31" s="37" t="s">
        <v>34</v>
      </c>
      <c r="U31" s="61" t="s">
        <v>1028</v>
      </c>
      <c r="V31" s="61" t="s">
        <v>1028</v>
      </c>
      <c r="W31" s="37" t="s">
        <v>34</v>
      </c>
      <c r="X31" s="60">
        <f t="shared" si="0"/>
        <v>-5.4606787999999995E-3</v>
      </c>
      <c r="Y31" s="61">
        <f t="shared" si="3"/>
        <v>5.4606787999999995E-3</v>
      </c>
      <c r="Z31" s="61">
        <f>(((((1-H31)*H31)/H13)+(((1-J31)*J31)/J13))^0.5)*(TINV(0.05,H13+J13-1))</f>
        <v>1.1767320140212416E-2</v>
      </c>
      <c r="AA31" s="97" t="s">
        <v>1028</v>
      </c>
    </row>
    <row r="32" spans="1:27" x14ac:dyDescent="0.25">
      <c r="A32" s="23" t="s">
        <v>336</v>
      </c>
      <c r="B32" s="24" t="s">
        <v>34</v>
      </c>
      <c r="C32" s="39" t="s">
        <v>34</v>
      </c>
      <c r="D32" s="24" t="s">
        <v>34</v>
      </c>
      <c r="E32" s="39" t="s">
        <v>34</v>
      </c>
      <c r="F32" s="24" t="s">
        <v>34</v>
      </c>
      <c r="G32" s="39" t="s">
        <v>34</v>
      </c>
      <c r="H32" s="30">
        <v>2.1484881000000001E-3</v>
      </c>
      <c r="I32" s="28">
        <f t="shared" si="4"/>
        <v>6.2272089144170531E-3</v>
      </c>
      <c r="J32" s="30">
        <v>6.5596019999999999E-4</v>
      </c>
      <c r="K32" s="28">
        <f t="shared" si="5"/>
        <v>3.7178717724225111E-3</v>
      </c>
      <c r="L32" s="37" t="s">
        <v>34</v>
      </c>
      <c r="M32" s="61" t="s">
        <v>1028</v>
      </c>
      <c r="N32" s="61" t="s">
        <v>1028</v>
      </c>
      <c r="O32" s="37" t="s">
        <v>34</v>
      </c>
      <c r="P32" s="37" t="s">
        <v>34</v>
      </c>
      <c r="Q32" s="61" t="s">
        <v>1028</v>
      </c>
      <c r="R32" s="61" t="s">
        <v>1028</v>
      </c>
      <c r="S32" s="37" t="s">
        <v>34</v>
      </c>
      <c r="T32" s="37" t="s">
        <v>34</v>
      </c>
      <c r="U32" s="61" t="s">
        <v>1028</v>
      </c>
      <c r="V32" s="61" t="s">
        <v>1028</v>
      </c>
      <c r="W32" s="37" t="s">
        <v>34</v>
      </c>
      <c r="X32" s="60">
        <f t="shared" si="0"/>
        <v>-1.4925279000000001E-3</v>
      </c>
      <c r="Y32" s="61">
        <f t="shared" si="3"/>
        <v>1.4925279000000001E-3</v>
      </c>
      <c r="Z32" s="61">
        <f>(((((1-H32)*H32)/H13)+(((1-J32)*J32)/J13))^0.5)*(TINV(0.05,H13+J13-1))</f>
        <v>7.2318533304537979E-3</v>
      </c>
      <c r="AA32" s="97" t="s">
        <v>1028</v>
      </c>
    </row>
    <row r="33" spans="1:27" x14ac:dyDescent="0.25">
      <c r="A33" s="23" t="s">
        <v>337</v>
      </c>
      <c r="B33" s="24" t="s">
        <v>34</v>
      </c>
      <c r="C33" s="39" t="s">
        <v>34</v>
      </c>
      <c r="D33" s="24" t="s">
        <v>34</v>
      </c>
      <c r="E33" s="39" t="s">
        <v>34</v>
      </c>
      <c r="F33" s="24" t="s">
        <v>34</v>
      </c>
      <c r="G33" s="39" t="s">
        <v>34</v>
      </c>
      <c r="H33" s="30">
        <v>3.0665741199999999E-2</v>
      </c>
      <c r="I33" s="28">
        <f t="shared" si="1"/>
        <v>2.3187691515796978E-2</v>
      </c>
      <c r="J33" s="30">
        <v>1.97206623E-2</v>
      </c>
      <c r="K33" s="28">
        <f t="shared" si="2"/>
        <v>2.0189883892723595E-2</v>
      </c>
      <c r="L33" s="37" t="s">
        <v>34</v>
      </c>
      <c r="M33" s="61" t="s">
        <v>1028</v>
      </c>
      <c r="N33" s="61" t="s">
        <v>1028</v>
      </c>
      <c r="O33" s="37" t="s">
        <v>34</v>
      </c>
      <c r="P33" s="37" t="s">
        <v>34</v>
      </c>
      <c r="Q33" s="61" t="s">
        <v>1028</v>
      </c>
      <c r="R33" s="61" t="s">
        <v>1028</v>
      </c>
      <c r="S33" s="37" t="s">
        <v>34</v>
      </c>
      <c r="T33" s="37" t="s">
        <v>34</v>
      </c>
      <c r="U33" s="61" t="s">
        <v>1028</v>
      </c>
      <c r="V33" s="61" t="s">
        <v>1028</v>
      </c>
      <c r="W33" s="37" t="s">
        <v>34</v>
      </c>
      <c r="X33" s="60">
        <f t="shared" si="0"/>
        <v>-1.0945078899999999E-2</v>
      </c>
      <c r="Y33" s="61">
        <f t="shared" si="3"/>
        <v>1.0945078899999999E-2</v>
      </c>
      <c r="Z33" s="61">
        <f>(((((1-H33)*H33)/H13)+(((1-J33)*J33)/J13))^0.5)*(TINV(0.05,H13+J13-1))</f>
        <v>3.0652855479298434E-2</v>
      </c>
      <c r="AA33" s="97" t="s">
        <v>1028</v>
      </c>
    </row>
    <row r="34" spans="1:27" x14ac:dyDescent="0.25">
      <c r="A34" s="23" t="s">
        <v>318</v>
      </c>
      <c r="B34" s="24" t="s">
        <v>34</v>
      </c>
      <c r="C34" s="39" t="s">
        <v>34</v>
      </c>
      <c r="D34" s="24" t="s">
        <v>34</v>
      </c>
      <c r="E34" s="39" t="s">
        <v>34</v>
      </c>
      <c r="F34" s="24" t="s">
        <v>34</v>
      </c>
      <c r="G34" s="39" t="s">
        <v>34</v>
      </c>
      <c r="H34" s="30">
        <v>0.29654174280000001</v>
      </c>
      <c r="I34" s="28">
        <f t="shared" si="1"/>
        <v>6.1426544272505532E-2</v>
      </c>
      <c r="J34" s="30">
        <v>0.47156343589999999</v>
      </c>
      <c r="K34" s="28">
        <f t="shared" si="2"/>
        <v>7.2487753528585941E-2</v>
      </c>
      <c r="L34" s="37" t="s">
        <v>34</v>
      </c>
      <c r="M34" s="61" t="s">
        <v>1028</v>
      </c>
      <c r="N34" s="61" t="s">
        <v>1028</v>
      </c>
      <c r="O34" s="37" t="s">
        <v>34</v>
      </c>
      <c r="P34" s="37" t="s">
        <v>34</v>
      </c>
      <c r="Q34" s="61" t="s">
        <v>1028</v>
      </c>
      <c r="R34" s="61" t="s">
        <v>1028</v>
      </c>
      <c r="S34" s="37" t="s">
        <v>34</v>
      </c>
      <c r="T34" s="37" t="s">
        <v>34</v>
      </c>
      <c r="U34" s="61" t="s">
        <v>1028</v>
      </c>
      <c r="V34" s="61" t="s">
        <v>1028</v>
      </c>
      <c r="W34" s="37" t="s">
        <v>34</v>
      </c>
      <c r="X34" s="60">
        <f t="shared" si="0"/>
        <v>0.17502169309999999</v>
      </c>
      <c r="Y34" s="61">
        <f t="shared" si="3"/>
        <v>0.17502169309999999</v>
      </c>
      <c r="Z34" s="61">
        <f>(((((1-H34)*H34)/H13)+(((1-J34)*J34)/J13))^0.5)*(TINV(0.05,H13+J13-1))</f>
        <v>9.4713890971850262E-2</v>
      </c>
      <c r="AA34" s="97" t="str">
        <f t="shared" si="6"/>
        <v>*</v>
      </c>
    </row>
    <row r="35" spans="1:27" x14ac:dyDescent="0.25">
      <c r="A35" s="23" t="s">
        <v>41</v>
      </c>
      <c r="B35" s="24" t="s">
        <v>34</v>
      </c>
      <c r="C35" s="39" t="s">
        <v>34</v>
      </c>
      <c r="D35" s="24" t="s">
        <v>34</v>
      </c>
      <c r="E35" s="39" t="s">
        <v>34</v>
      </c>
      <c r="F35" s="24" t="s">
        <v>34</v>
      </c>
      <c r="G35" s="39" t="s">
        <v>34</v>
      </c>
      <c r="H35" s="30">
        <v>1.15002955E-2</v>
      </c>
      <c r="I35" s="28">
        <f t="shared" si="1"/>
        <v>1.433959123821741E-2</v>
      </c>
      <c r="J35" s="30">
        <v>2.4983594000000001E-2</v>
      </c>
      <c r="K35" s="28">
        <f t="shared" si="2"/>
        <v>2.2663739385286458E-2</v>
      </c>
      <c r="L35" s="37" t="s">
        <v>34</v>
      </c>
      <c r="M35" s="61" t="s">
        <v>1028</v>
      </c>
      <c r="N35" s="61" t="s">
        <v>1028</v>
      </c>
      <c r="O35" s="37" t="s">
        <v>34</v>
      </c>
      <c r="P35" s="37" t="s">
        <v>34</v>
      </c>
      <c r="Q35" s="61" t="s">
        <v>1028</v>
      </c>
      <c r="R35" s="61" t="s">
        <v>1028</v>
      </c>
      <c r="S35" s="37" t="s">
        <v>34</v>
      </c>
      <c r="T35" s="37" t="s">
        <v>34</v>
      </c>
      <c r="U35" s="61" t="s">
        <v>1028</v>
      </c>
      <c r="V35" s="61" t="s">
        <v>1028</v>
      </c>
      <c r="W35" s="37" t="s">
        <v>34</v>
      </c>
      <c r="X35" s="60">
        <f t="shared" si="0"/>
        <v>1.3483298500000001E-2</v>
      </c>
      <c r="Y35" s="61">
        <f t="shared" si="3"/>
        <v>1.3483298500000001E-2</v>
      </c>
      <c r="Z35" s="61">
        <f>(((((1-H35)*H35)/H13)+(((1-J35)*J35)/J13))^0.5)*(TINV(0.05,H13+J13-1))</f>
        <v>2.6731152266688381E-2</v>
      </c>
      <c r="AA35" s="97" t="s">
        <v>1028</v>
      </c>
    </row>
    <row r="36" spans="1:27" ht="15.75" thickBot="1" x14ac:dyDescent="0.3">
      <c r="A36" s="98" t="s">
        <v>338</v>
      </c>
      <c r="B36" s="106" t="s">
        <v>34</v>
      </c>
      <c r="C36" s="110" t="s">
        <v>34</v>
      </c>
      <c r="D36" s="106" t="s">
        <v>34</v>
      </c>
      <c r="E36" s="110" t="s">
        <v>34</v>
      </c>
      <c r="F36" s="106" t="s">
        <v>34</v>
      </c>
      <c r="G36" s="110" t="s">
        <v>34</v>
      </c>
      <c r="H36" s="99">
        <v>0.3421948132</v>
      </c>
      <c r="I36" s="100">
        <f t="shared" si="1"/>
        <v>6.3808620835608745E-2</v>
      </c>
      <c r="J36" s="99">
        <v>0.22420688520000001</v>
      </c>
      <c r="K36" s="100">
        <f t="shared" si="2"/>
        <v>6.0561354797413085E-2</v>
      </c>
      <c r="L36" s="111" t="s">
        <v>34</v>
      </c>
      <c r="M36" s="102" t="s">
        <v>1028</v>
      </c>
      <c r="N36" s="102" t="s">
        <v>1028</v>
      </c>
      <c r="O36" s="111" t="s">
        <v>34</v>
      </c>
      <c r="P36" s="111" t="s">
        <v>34</v>
      </c>
      <c r="Q36" s="102" t="s">
        <v>1028</v>
      </c>
      <c r="R36" s="102" t="s">
        <v>1028</v>
      </c>
      <c r="S36" s="111" t="s">
        <v>34</v>
      </c>
      <c r="T36" s="111" t="s">
        <v>34</v>
      </c>
      <c r="U36" s="102" t="s">
        <v>1028</v>
      </c>
      <c r="V36" s="102" t="s">
        <v>1028</v>
      </c>
      <c r="W36" s="111" t="s">
        <v>34</v>
      </c>
      <c r="X36" s="101">
        <f t="shared" si="0"/>
        <v>-0.11798792799999999</v>
      </c>
      <c r="Y36" s="102">
        <f t="shared" si="3"/>
        <v>0.11798792799999999</v>
      </c>
      <c r="Z36" s="102">
        <f>(((((1-H36)*H36)/H13)+(((1-J36)*J36)/J13))^0.5)*(TINV(0.05,H13+J13-1))</f>
        <v>8.7703584446633814E-2</v>
      </c>
      <c r="AA36" s="104" t="str">
        <f t="shared" si="6"/>
        <v>*</v>
      </c>
    </row>
    <row r="37" spans="1:27" x14ac:dyDescent="0.25">
      <c r="L37" s="37"/>
    </row>
  </sheetData>
  <sortState xmlns:xlrd2="http://schemas.microsoft.com/office/spreadsheetml/2017/richdata2" ref="A16:K32">
    <sortCondition descending="1" ref="J16:J32"/>
  </sortState>
  <hyperlinks>
    <hyperlink ref="A5" location="CONTENTS!B1" display="Return to contents" xr:uid="{AFBA2208-CED3-49A0-9216-38683627B439}"/>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DC89-7EAC-4F19-9110-D83DB95F3092}">
  <dimension ref="A1:AA18"/>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611</v>
      </c>
      <c r="B3" s="27"/>
    </row>
    <row r="4" spans="1:27" ht="18.75" x14ac:dyDescent="0.25">
      <c r="A4" s="20" t="s">
        <v>295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1324</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184.5</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s="44" customFormat="1" x14ac:dyDescent="0.25">
      <c r="A14" s="46" t="s">
        <v>612</v>
      </c>
      <c r="B14" s="24" t="s">
        <v>34</v>
      </c>
      <c r="C14" s="39" t="s">
        <v>34</v>
      </c>
      <c r="D14" s="24" t="s">
        <v>34</v>
      </c>
      <c r="E14" s="39" t="s">
        <v>34</v>
      </c>
      <c r="F14" s="24" t="s">
        <v>34</v>
      </c>
      <c r="G14" s="39" t="s">
        <v>34</v>
      </c>
      <c r="H14" s="24" t="s">
        <v>34</v>
      </c>
      <c r="I14" s="39" t="s">
        <v>34</v>
      </c>
      <c r="J14" s="47">
        <v>0.78322334689999995</v>
      </c>
      <c r="K14" s="50">
        <f t="shared" ref="K14:K18" si="0">SQRT((J14*(1-J14))/J$13)*TINV(0.05,J$13)</f>
        <v>5.9850099648061782E-2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613</v>
      </c>
      <c r="B15" s="24" t="s">
        <v>34</v>
      </c>
      <c r="C15" s="39" t="s">
        <v>34</v>
      </c>
      <c r="D15" s="24" t="s">
        <v>34</v>
      </c>
      <c r="E15" s="39" t="s">
        <v>34</v>
      </c>
      <c r="F15" s="24" t="s">
        <v>34</v>
      </c>
      <c r="G15" s="39" t="s">
        <v>34</v>
      </c>
      <c r="H15" s="24" t="s">
        <v>34</v>
      </c>
      <c r="I15" s="39" t="s">
        <v>34</v>
      </c>
      <c r="J15" s="30">
        <v>0.2763737121</v>
      </c>
      <c r="K15" s="28">
        <f t="shared" si="0"/>
        <v>6.495630999007751E-2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614</v>
      </c>
      <c r="B16" s="24" t="s">
        <v>34</v>
      </c>
      <c r="C16" s="39" t="s">
        <v>34</v>
      </c>
      <c r="D16" s="24" t="s">
        <v>34</v>
      </c>
      <c r="E16" s="39" t="s">
        <v>34</v>
      </c>
      <c r="F16" s="24" t="s">
        <v>34</v>
      </c>
      <c r="G16" s="39" t="s">
        <v>34</v>
      </c>
      <c r="H16" s="24" t="s">
        <v>34</v>
      </c>
      <c r="I16" s="39" t="s">
        <v>34</v>
      </c>
      <c r="J16" s="30">
        <v>0.1128276612</v>
      </c>
      <c r="K16" s="28">
        <f t="shared" si="0"/>
        <v>4.595445301621276E-2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615</v>
      </c>
      <c r="B17" s="24" t="s">
        <v>34</v>
      </c>
      <c r="C17" s="39" t="s">
        <v>34</v>
      </c>
      <c r="D17" s="24" t="s">
        <v>34</v>
      </c>
      <c r="E17" s="39" t="s">
        <v>34</v>
      </c>
      <c r="F17" s="24" t="s">
        <v>34</v>
      </c>
      <c r="G17" s="39" t="s">
        <v>34</v>
      </c>
      <c r="H17" s="24" t="s">
        <v>34</v>
      </c>
      <c r="I17" s="39" t="s">
        <v>34</v>
      </c>
      <c r="J17" s="30">
        <v>5.8134346000000003E-2</v>
      </c>
      <c r="K17" s="28">
        <f t="shared" si="0"/>
        <v>3.3988084376804881E-2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ht="15.75" thickBot="1" x14ac:dyDescent="0.3">
      <c r="A18" s="98" t="s">
        <v>35</v>
      </c>
      <c r="B18" s="106" t="s">
        <v>34</v>
      </c>
      <c r="C18" s="110" t="s">
        <v>34</v>
      </c>
      <c r="D18" s="106" t="s">
        <v>34</v>
      </c>
      <c r="E18" s="110" t="s">
        <v>34</v>
      </c>
      <c r="F18" s="106" t="s">
        <v>34</v>
      </c>
      <c r="G18" s="110" t="s">
        <v>34</v>
      </c>
      <c r="H18" s="106" t="s">
        <v>34</v>
      </c>
      <c r="I18" s="110" t="s">
        <v>34</v>
      </c>
      <c r="J18" s="99">
        <v>2.1331449999999999E-4</v>
      </c>
      <c r="K18" s="100">
        <f t="shared" si="0"/>
        <v>2.1211905088619294E-3</v>
      </c>
      <c r="L18" s="111" t="s">
        <v>34</v>
      </c>
      <c r="M18" s="102" t="s">
        <v>1028</v>
      </c>
      <c r="N18" s="102" t="s">
        <v>1028</v>
      </c>
      <c r="O18" s="111" t="s">
        <v>34</v>
      </c>
      <c r="P18" s="111" t="s">
        <v>34</v>
      </c>
      <c r="Q18" s="102" t="s">
        <v>1028</v>
      </c>
      <c r="R18" s="102" t="s">
        <v>1028</v>
      </c>
      <c r="S18" s="111" t="s">
        <v>34</v>
      </c>
      <c r="T18" s="111" t="s">
        <v>34</v>
      </c>
      <c r="U18" s="102" t="s">
        <v>1028</v>
      </c>
      <c r="V18" s="102" t="s">
        <v>1028</v>
      </c>
      <c r="W18" s="111" t="s">
        <v>34</v>
      </c>
      <c r="X18" s="111" t="s">
        <v>34</v>
      </c>
      <c r="Y18" s="102" t="s">
        <v>1028</v>
      </c>
      <c r="Z18" s="102" t="s">
        <v>1028</v>
      </c>
      <c r="AA18" s="112" t="s">
        <v>34</v>
      </c>
    </row>
  </sheetData>
  <hyperlinks>
    <hyperlink ref="A5" location="CONTENTS!B1" display="Return to contents" xr:uid="{F9D90881-039A-49FE-AB8A-39C8F44D855F}"/>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616</v>
      </c>
      <c r="B3" s="27"/>
    </row>
    <row r="4" spans="1:27" ht="18.75" x14ac:dyDescent="0.25">
      <c r="A4" s="20" t="s">
        <v>295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617</v>
      </c>
      <c r="B14" s="24" t="s">
        <v>34</v>
      </c>
      <c r="C14" s="39" t="s">
        <v>34</v>
      </c>
      <c r="D14" s="24" t="s">
        <v>34</v>
      </c>
      <c r="E14" s="39" t="s">
        <v>34</v>
      </c>
      <c r="F14" s="24" t="s">
        <v>34</v>
      </c>
      <c r="G14" s="39" t="s">
        <v>34</v>
      </c>
      <c r="H14" s="30">
        <f>1-(H27+H28)</f>
        <v>0.55524404250000003</v>
      </c>
      <c r="I14" s="28">
        <f>SQRT((H14*(1-H14))/H$13)*TINV(0.05,H$13)</f>
        <v>6.683390556063154E-2</v>
      </c>
      <c r="J14" s="30">
        <v>0.57058901289999997</v>
      </c>
      <c r="K14" s="28">
        <f>SQRT((J14*(1-J14))/J$13)*TINV(0.05,J$13)</f>
        <v>7.1878073335068945E-2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1.5344970399999935E-2</v>
      </c>
      <c r="Y14" s="61">
        <f>(((X14)^2)^0.5)</f>
        <v>1.5344970399999935E-2</v>
      </c>
      <c r="Z14" s="61">
        <f>(((((1-H14)*H14)/H13)+(((1-J14)*J14)/J13))^0.5)*(TINV(0.05,H13+J13-1))</f>
        <v>9.7842962768345976E-2</v>
      </c>
      <c r="AA14" s="97" t="s">
        <v>1028</v>
      </c>
    </row>
    <row r="15" spans="1:27" x14ac:dyDescent="0.25">
      <c r="A15" s="23" t="s">
        <v>341</v>
      </c>
      <c r="B15" s="24" t="s">
        <v>34</v>
      </c>
      <c r="C15" s="39" t="s">
        <v>34</v>
      </c>
      <c r="D15" s="24" t="s">
        <v>34</v>
      </c>
      <c r="E15" s="39" t="s">
        <v>34</v>
      </c>
      <c r="F15" s="24" t="s">
        <v>34</v>
      </c>
      <c r="G15" s="39" t="s">
        <v>34</v>
      </c>
      <c r="H15" s="30">
        <v>0.44330607160000002</v>
      </c>
      <c r="I15" s="28">
        <f t="shared" ref="I15:I28" si="0">SQRT((H15*(1-H15))/H$13)*TINV(0.05,H$13)</f>
        <v>6.6811939924077718E-2</v>
      </c>
      <c r="J15" s="30">
        <v>0.48666802279999999</v>
      </c>
      <c r="K15" s="28">
        <f t="shared" ref="K15:K28" si="1">SQRT((J15*(1-J15))/J$13)*TINV(0.05,J$13)</f>
        <v>7.2579456878089324E-2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4.3361951199999971E-2</v>
      </c>
      <c r="Y15" s="61">
        <f t="shared" ref="Y15:Y28" si="2">(((X15)^2)^0.5)</f>
        <v>4.3361951199999971E-2</v>
      </c>
      <c r="Z15" s="61">
        <f>(((((1-H15)*H15)/H13)+(((1-J15)*J15)/J13))^0.5)*(TINV(0.05,H13+J13-1))</f>
        <v>9.8340875261435895E-2</v>
      </c>
      <c r="AA15" s="97" t="s">
        <v>1028</v>
      </c>
    </row>
    <row r="16" spans="1:27" x14ac:dyDescent="0.25">
      <c r="A16" s="23" t="s">
        <v>342</v>
      </c>
      <c r="B16" s="24" t="s">
        <v>34</v>
      </c>
      <c r="C16" s="39" t="s">
        <v>34</v>
      </c>
      <c r="D16" s="24" t="s">
        <v>34</v>
      </c>
      <c r="E16" s="39" t="s">
        <v>34</v>
      </c>
      <c r="F16" s="24" t="s">
        <v>34</v>
      </c>
      <c r="G16" s="39" t="s">
        <v>34</v>
      </c>
      <c r="H16" s="30">
        <v>0.27122650840000001</v>
      </c>
      <c r="I16" s="28">
        <f t="shared" si="0"/>
        <v>5.9793826925014906E-2</v>
      </c>
      <c r="J16" s="30">
        <v>0.29238581330000002</v>
      </c>
      <c r="K16" s="28">
        <f t="shared" si="1"/>
        <v>6.6050264781470983E-2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J16-H16</f>
        <v>2.1159304900000009E-2</v>
      </c>
      <c r="Y16" s="61">
        <f t="shared" si="2"/>
        <v>2.1159304900000009E-2</v>
      </c>
      <c r="Z16" s="61">
        <f>(((((1-H16)*H16)/H13)+(((1-J16)*J16)/J13))^0.5)*(TINV(0.05,H13+J13-1))</f>
        <v>8.8816203005623637E-2</v>
      </c>
      <c r="AA16" s="97" t="s">
        <v>1028</v>
      </c>
    </row>
    <row r="17" spans="1:27" x14ac:dyDescent="0.25">
      <c r="A17" s="23" t="s">
        <v>343</v>
      </c>
      <c r="B17" s="24" t="s">
        <v>34</v>
      </c>
      <c r="C17" s="39" t="s">
        <v>34</v>
      </c>
      <c r="D17" s="24" t="s">
        <v>34</v>
      </c>
      <c r="E17" s="39" t="s">
        <v>34</v>
      </c>
      <c r="F17" s="24" t="s">
        <v>34</v>
      </c>
      <c r="G17" s="39" t="s">
        <v>34</v>
      </c>
      <c r="H17" s="30">
        <v>0.228230603</v>
      </c>
      <c r="I17" s="28">
        <f t="shared" si="0"/>
        <v>5.6444900969166677E-2</v>
      </c>
      <c r="J17" s="30">
        <v>0.15862112619999999</v>
      </c>
      <c r="K17" s="28">
        <f t="shared" si="1"/>
        <v>5.3048665723842862E-2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J17-H17</f>
        <v>-6.9609476800000014E-2</v>
      </c>
      <c r="Y17" s="61">
        <f t="shared" si="2"/>
        <v>6.9609476800000014E-2</v>
      </c>
      <c r="Z17" s="61">
        <f>(((((1-H17)*H17)/H13)+(((1-J17)*J17)/J13))^0.5)*(TINV(0.05,H13+J13-1))</f>
        <v>7.7224161705088987E-2</v>
      </c>
      <c r="AA17" s="97" t="s">
        <v>1028</v>
      </c>
    </row>
    <row r="18" spans="1:27" x14ac:dyDescent="0.25">
      <c r="A18" s="23" t="s">
        <v>344</v>
      </c>
      <c r="B18" s="24" t="s">
        <v>34</v>
      </c>
      <c r="C18" s="39" t="s">
        <v>34</v>
      </c>
      <c r="D18" s="24" t="s">
        <v>34</v>
      </c>
      <c r="E18" s="39" t="s">
        <v>34</v>
      </c>
      <c r="F18" s="24" t="s">
        <v>34</v>
      </c>
      <c r="G18" s="39" t="s">
        <v>34</v>
      </c>
      <c r="H18" s="30">
        <v>0.1211649772</v>
      </c>
      <c r="I18" s="28">
        <f t="shared" si="0"/>
        <v>4.3887033911582697E-2</v>
      </c>
      <c r="J18" s="30">
        <v>0.1285806914</v>
      </c>
      <c r="K18" s="28">
        <f t="shared" si="1"/>
        <v>4.8607089446404912E-2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J18-H18</f>
        <v>7.4157142000000065E-3</v>
      </c>
      <c r="Y18" s="61">
        <f t="shared" si="2"/>
        <v>7.4157142000000065E-3</v>
      </c>
      <c r="Z18" s="61">
        <f>(((((1-H18)*H18)/H13)+(((1-J18)*J18)/J13))^0.5)*(TINV(0.05,H13+J13-1))</f>
        <v>6.5283237546789941E-2</v>
      </c>
      <c r="AA18" s="97" t="s">
        <v>1028</v>
      </c>
    </row>
    <row r="19" spans="1:27" x14ac:dyDescent="0.25">
      <c r="A19" s="23" t="s">
        <v>618</v>
      </c>
      <c r="B19" s="24" t="s">
        <v>34</v>
      </c>
      <c r="C19" s="39" t="s">
        <v>34</v>
      </c>
      <c r="D19" s="24" t="s">
        <v>34</v>
      </c>
      <c r="E19" s="39" t="s">
        <v>34</v>
      </c>
      <c r="F19" s="24" t="s">
        <v>34</v>
      </c>
      <c r="G19" s="39" t="s">
        <v>34</v>
      </c>
      <c r="H19" s="34" t="s">
        <v>34</v>
      </c>
      <c r="I19" s="67" t="s">
        <v>34</v>
      </c>
      <c r="J19" s="30">
        <v>0.84534303470000005</v>
      </c>
      <c r="K19" s="28">
        <f t="shared" si="1"/>
        <v>5.2504844951809328E-2</v>
      </c>
      <c r="L19" s="37" t="s">
        <v>34</v>
      </c>
      <c r="M19" s="61" t="s">
        <v>1028</v>
      </c>
      <c r="N19" s="61" t="s">
        <v>1028</v>
      </c>
      <c r="O19" s="37" t="s">
        <v>34</v>
      </c>
      <c r="P19" s="37" t="s">
        <v>34</v>
      </c>
      <c r="Q19" s="61" t="s">
        <v>1028</v>
      </c>
      <c r="R19" s="61" t="s">
        <v>1028</v>
      </c>
      <c r="S19" s="37" t="s">
        <v>34</v>
      </c>
      <c r="T19" s="37" t="s">
        <v>34</v>
      </c>
      <c r="U19" s="61" t="s">
        <v>1028</v>
      </c>
      <c r="V19" s="61" t="s">
        <v>1028</v>
      </c>
      <c r="W19" s="37" t="s">
        <v>34</v>
      </c>
      <c r="X19" s="35" t="s">
        <v>34</v>
      </c>
      <c r="Y19" s="61" t="s">
        <v>1028</v>
      </c>
      <c r="Z19" s="61" t="s">
        <v>1028</v>
      </c>
      <c r="AA19" s="114" t="s">
        <v>34</v>
      </c>
    </row>
    <row r="20" spans="1:27" x14ac:dyDescent="0.25">
      <c r="A20" s="23" t="s">
        <v>619</v>
      </c>
      <c r="B20" s="24" t="s">
        <v>34</v>
      </c>
      <c r="C20" s="39" t="s">
        <v>34</v>
      </c>
      <c r="D20" s="24" t="s">
        <v>34</v>
      </c>
      <c r="E20" s="39" t="s">
        <v>34</v>
      </c>
      <c r="F20" s="24" t="s">
        <v>34</v>
      </c>
      <c r="G20" s="39" t="s">
        <v>34</v>
      </c>
      <c r="H20" s="34" t="s">
        <v>34</v>
      </c>
      <c r="I20" s="67" t="s">
        <v>34</v>
      </c>
      <c r="J20" s="30">
        <v>0.19055032450000001</v>
      </c>
      <c r="K20" s="28">
        <f t="shared" si="1"/>
        <v>5.7029284379953173E-2</v>
      </c>
      <c r="L20" s="37" t="s">
        <v>34</v>
      </c>
      <c r="M20" s="61" t="s">
        <v>1028</v>
      </c>
      <c r="N20" s="61" t="s">
        <v>1028</v>
      </c>
      <c r="O20" s="37" t="s">
        <v>34</v>
      </c>
      <c r="P20" s="37" t="s">
        <v>34</v>
      </c>
      <c r="Q20" s="61" t="s">
        <v>1028</v>
      </c>
      <c r="R20" s="61" t="s">
        <v>1028</v>
      </c>
      <c r="S20" s="37" t="s">
        <v>34</v>
      </c>
      <c r="T20" s="37" t="s">
        <v>34</v>
      </c>
      <c r="U20" s="61" t="s">
        <v>1028</v>
      </c>
      <c r="V20" s="61" t="s">
        <v>1028</v>
      </c>
      <c r="W20" s="37" t="s">
        <v>34</v>
      </c>
      <c r="X20" s="35" t="s">
        <v>34</v>
      </c>
      <c r="Y20" s="61" t="s">
        <v>1028</v>
      </c>
      <c r="Z20" s="61" t="s">
        <v>1028</v>
      </c>
      <c r="AA20" s="114" t="s">
        <v>34</v>
      </c>
    </row>
    <row r="21" spans="1:27" x14ac:dyDescent="0.25">
      <c r="A21" s="23" t="s">
        <v>620</v>
      </c>
      <c r="B21" s="24" t="s">
        <v>34</v>
      </c>
      <c r="C21" s="39" t="s">
        <v>34</v>
      </c>
      <c r="D21" s="24" t="s">
        <v>34</v>
      </c>
      <c r="E21" s="39" t="s">
        <v>34</v>
      </c>
      <c r="F21" s="24" t="s">
        <v>34</v>
      </c>
      <c r="G21" s="39" t="s">
        <v>34</v>
      </c>
      <c r="H21" s="34" t="s">
        <v>34</v>
      </c>
      <c r="I21" s="67" t="s">
        <v>34</v>
      </c>
      <c r="J21" s="30">
        <v>0.14197829270000001</v>
      </c>
      <c r="K21" s="28">
        <f t="shared" si="1"/>
        <v>5.06825271092659E-2</v>
      </c>
      <c r="L21" s="37" t="s">
        <v>34</v>
      </c>
      <c r="M21" s="61" t="s">
        <v>1028</v>
      </c>
      <c r="N21" s="61" t="s">
        <v>1028</v>
      </c>
      <c r="O21" s="37" t="s">
        <v>34</v>
      </c>
      <c r="P21" s="37" t="s">
        <v>34</v>
      </c>
      <c r="Q21" s="61" t="s">
        <v>1028</v>
      </c>
      <c r="R21" s="61" t="s">
        <v>1028</v>
      </c>
      <c r="S21" s="37" t="s">
        <v>34</v>
      </c>
      <c r="T21" s="37" t="s">
        <v>34</v>
      </c>
      <c r="U21" s="61" t="s">
        <v>1028</v>
      </c>
      <c r="V21" s="61" t="s">
        <v>1028</v>
      </c>
      <c r="W21" s="37" t="s">
        <v>34</v>
      </c>
      <c r="X21" s="35" t="s">
        <v>34</v>
      </c>
      <c r="Y21" s="61" t="s">
        <v>1028</v>
      </c>
      <c r="Z21" s="61" t="s">
        <v>1028</v>
      </c>
      <c r="AA21" s="114" t="s">
        <v>34</v>
      </c>
    </row>
    <row r="22" spans="1:27" x14ac:dyDescent="0.25">
      <c r="A22" s="23" t="s">
        <v>621</v>
      </c>
      <c r="B22" s="24" t="s">
        <v>34</v>
      </c>
      <c r="C22" s="39" t="s">
        <v>34</v>
      </c>
      <c r="D22" s="24" t="s">
        <v>34</v>
      </c>
      <c r="E22" s="39" t="s">
        <v>34</v>
      </c>
      <c r="F22" s="24" t="s">
        <v>34</v>
      </c>
      <c r="G22" s="39" t="s">
        <v>34</v>
      </c>
      <c r="H22" s="34" t="s">
        <v>34</v>
      </c>
      <c r="I22" s="67" t="s">
        <v>34</v>
      </c>
      <c r="J22" s="30">
        <v>0.13932156970000001</v>
      </c>
      <c r="K22" s="28">
        <f t="shared" si="1"/>
        <v>5.0283764991263309E-2</v>
      </c>
      <c r="L22" s="37" t="s">
        <v>34</v>
      </c>
      <c r="M22" s="61" t="s">
        <v>1028</v>
      </c>
      <c r="N22" s="61" t="s">
        <v>1028</v>
      </c>
      <c r="O22" s="37" t="s">
        <v>34</v>
      </c>
      <c r="P22" s="37" t="s">
        <v>34</v>
      </c>
      <c r="Q22" s="61" t="s">
        <v>1028</v>
      </c>
      <c r="R22" s="61" t="s">
        <v>1028</v>
      </c>
      <c r="S22" s="37" t="s">
        <v>34</v>
      </c>
      <c r="T22" s="37" t="s">
        <v>34</v>
      </c>
      <c r="U22" s="61" t="s">
        <v>1028</v>
      </c>
      <c r="V22" s="61" t="s">
        <v>1028</v>
      </c>
      <c r="W22" s="37" t="s">
        <v>34</v>
      </c>
      <c r="X22" s="35" t="s">
        <v>34</v>
      </c>
      <c r="Y22" s="61" t="s">
        <v>1028</v>
      </c>
      <c r="Z22" s="61" t="s">
        <v>1028</v>
      </c>
      <c r="AA22" s="114" t="s">
        <v>34</v>
      </c>
    </row>
    <row r="23" spans="1:27" x14ac:dyDescent="0.25">
      <c r="A23" s="23" t="s">
        <v>622</v>
      </c>
      <c r="B23" s="24" t="s">
        <v>34</v>
      </c>
      <c r="C23" s="39" t="s">
        <v>34</v>
      </c>
      <c r="D23" s="24" t="s">
        <v>34</v>
      </c>
      <c r="E23" s="39" t="s">
        <v>34</v>
      </c>
      <c r="F23" s="24" t="s">
        <v>34</v>
      </c>
      <c r="G23" s="39" t="s">
        <v>34</v>
      </c>
      <c r="H23" s="34" t="s">
        <v>34</v>
      </c>
      <c r="I23" s="67" t="s">
        <v>34</v>
      </c>
      <c r="J23" s="30">
        <v>0.13578316830000001</v>
      </c>
      <c r="K23" s="28">
        <f t="shared" si="1"/>
        <v>4.9743057753187395E-2</v>
      </c>
      <c r="L23" s="37" t="s">
        <v>34</v>
      </c>
      <c r="M23" s="61" t="s">
        <v>1028</v>
      </c>
      <c r="N23" s="61" t="s">
        <v>1028</v>
      </c>
      <c r="O23" s="37" t="s">
        <v>34</v>
      </c>
      <c r="P23" s="37" t="s">
        <v>34</v>
      </c>
      <c r="Q23" s="61" t="s">
        <v>1028</v>
      </c>
      <c r="R23" s="61" t="s">
        <v>1028</v>
      </c>
      <c r="S23" s="37" t="s">
        <v>34</v>
      </c>
      <c r="T23" s="37" t="s">
        <v>34</v>
      </c>
      <c r="U23" s="61" t="s">
        <v>1028</v>
      </c>
      <c r="V23" s="61" t="s">
        <v>1028</v>
      </c>
      <c r="W23" s="37" t="s">
        <v>34</v>
      </c>
      <c r="X23" s="35" t="s">
        <v>34</v>
      </c>
      <c r="Y23" s="61" t="s">
        <v>1028</v>
      </c>
      <c r="Z23" s="61" t="s">
        <v>1028</v>
      </c>
      <c r="AA23" s="114" t="s">
        <v>34</v>
      </c>
    </row>
    <row r="24" spans="1:27" x14ac:dyDescent="0.25">
      <c r="A24" s="23" t="s">
        <v>623</v>
      </c>
      <c r="B24" s="24" t="s">
        <v>34</v>
      </c>
      <c r="C24" s="39" t="s">
        <v>34</v>
      </c>
      <c r="D24" s="24" t="s">
        <v>34</v>
      </c>
      <c r="E24" s="39" t="s">
        <v>34</v>
      </c>
      <c r="F24" s="24" t="s">
        <v>34</v>
      </c>
      <c r="G24" s="39" t="s">
        <v>34</v>
      </c>
      <c r="H24" s="34" t="s">
        <v>34</v>
      </c>
      <c r="I24" s="67" t="s">
        <v>34</v>
      </c>
      <c r="J24" s="30">
        <v>9.0229006099999995E-2</v>
      </c>
      <c r="K24" s="28">
        <f t="shared" si="1"/>
        <v>4.1604209900973341E-2</v>
      </c>
      <c r="L24" s="37" t="s">
        <v>34</v>
      </c>
      <c r="M24" s="61" t="s">
        <v>1028</v>
      </c>
      <c r="N24" s="61" t="s">
        <v>1028</v>
      </c>
      <c r="O24" s="37" t="s">
        <v>34</v>
      </c>
      <c r="P24" s="37" t="s">
        <v>34</v>
      </c>
      <c r="Q24" s="61" t="s">
        <v>1028</v>
      </c>
      <c r="R24" s="61" t="s">
        <v>1028</v>
      </c>
      <c r="S24" s="37" t="s">
        <v>34</v>
      </c>
      <c r="T24" s="37" t="s">
        <v>34</v>
      </c>
      <c r="U24" s="61" t="s">
        <v>1028</v>
      </c>
      <c r="V24" s="61" t="s">
        <v>1028</v>
      </c>
      <c r="W24" s="37" t="s">
        <v>34</v>
      </c>
      <c r="X24" s="35" t="s">
        <v>34</v>
      </c>
      <c r="Y24" s="61" t="s">
        <v>1028</v>
      </c>
      <c r="Z24" s="61" t="s">
        <v>1028</v>
      </c>
      <c r="AA24" s="114" t="s">
        <v>34</v>
      </c>
    </row>
    <row r="25" spans="1:27" x14ac:dyDescent="0.25">
      <c r="A25" s="23" t="s">
        <v>624</v>
      </c>
      <c r="B25" s="24" t="s">
        <v>34</v>
      </c>
      <c r="C25" s="39" t="s">
        <v>34</v>
      </c>
      <c r="D25" s="24" t="s">
        <v>34</v>
      </c>
      <c r="E25" s="39" t="s">
        <v>34</v>
      </c>
      <c r="F25" s="24" t="s">
        <v>34</v>
      </c>
      <c r="G25" s="39" t="s">
        <v>34</v>
      </c>
      <c r="H25" s="34" t="s">
        <v>34</v>
      </c>
      <c r="I25" s="67" t="s">
        <v>34</v>
      </c>
      <c r="J25" s="30">
        <v>4.8821328800000001E-2</v>
      </c>
      <c r="K25" s="28">
        <f t="shared" si="1"/>
        <v>3.1292048771963142E-2</v>
      </c>
      <c r="L25" s="37" t="s">
        <v>34</v>
      </c>
      <c r="M25" s="61" t="s">
        <v>1028</v>
      </c>
      <c r="N25" s="61" t="s">
        <v>1028</v>
      </c>
      <c r="O25" s="37" t="s">
        <v>34</v>
      </c>
      <c r="P25" s="37" t="s">
        <v>34</v>
      </c>
      <c r="Q25" s="61" t="s">
        <v>1028</v>
      </c>
      <c r="R25" s="61" t="s">
        <v>1028</v>
      </c>
      <c r="S25" s="37" t="s">
        <v>34</v>
      </c>
      <c r="T25" s="37" t="s">
        <v>34</v>
      </c>
      <c r="U25" s="61" t="s">
        <v>1028</v>
      </c>
      <c r="V25" s="61" t="s">
        <v>1028</v>
      </c>
      <c r="W25" s="37" t="s">
        <v>34</v>
      </c>
      <c r="X25" s="35" t="s">
        <v>34</v>
      </c>
      <c r="Y25" s="61" t="s">
        <v>1028</v>
      </c>
      <c r="Z25" s="61" t="s">
        <v>1028</v>
      </c>
      <c r="AA25" s="114" t="s">
        <v>34</v>
      </c>
    </row>
    <row r="26" spans="1:27" x14ac:dyDescent="0.25">
      <c r="A26" s="23" t="s">
        <v>625</v>
      </c>
      <c r="B26" s="24" t="s">
        <v>34</v>
      </c>
      <c r="C26" s="39" t="s">
        <v>34</v>
      </c>
      <c r="D26" s="24" t="s">
        <v>34</v>
      </c>
      <c r="E26" s="39" t="s">
        <v>34</v>
      </c>
      <c r="F26" s="24" t="s">
        <v>34</v>
      </c>
      <c r="G26" s="39" t="s">
        <v>34</v>
      </c>
      <c r="H26" s="34" t="s">
        <v>34</v>
      </c>
      <c r="I26" s="67" t="s">
        <v>34</v>
      </c>
      <c r="J26" s="30">
        <v>0.3803417288</v>
      </c>
      <c r="K26" s="28">
        <f t="shared" si="1"/>
        <v>7.0495478476543166E-2</v>
      </c>
      <c r="L26" s="37" t="s">
        <v>34</v>
      </c>
      <c r="M26" s="61" t="s">
        <v>1028</v>
      </c>
      <c r="N26" s="61" t="s">
        <v>1028</v>
      </c>
      <c r="O26" s="37" t="s">
        <v>34</v>
      </c>
      <c r="P26" s="37" t="s">
        <v>34</v>
      </c>
      <c r="Q26" s="61" t="s">
        <v>1028</v>
      </c>
      <c r="R26" s="61" t="s">
        <v>1028</v>
      </c>
      <c r="S26" s="37" t="s">
        <v>34</v>
      </c>
      <c r="T26" s="37" t="s">
        <v>34</v>
      </c>
      <c r="U26" s="61" t="s">
        <v>1028</v>
      </c>
      <c r="V26" s="61" t="s">
        <v>1028</v>
      </c>
      <c r="W26" s="37" t="s">
        <v>34</v>
      </c>
      <c r="X26" s="35" t="s">
        <v>34</v>
      </c>
      <c r="Y26" s="61" t="s">
        <v>1028</v>
      </c>
      <c r="Z26" s="61" t="s">
        <v>1028</v>
      </c>
      <c r="AA26" s="114" t="s">
        <v>34</v>
      </c>
    </row>
    <row r="27" spans="1:27" x14ac:dyDescent="0.25">
      <c r="A27" s="23" t="s">
        <v>626</v>
      </c>
      <c r="B27" s="24" t="s">
        <v>34</v>
      </c>
      <c r="C27" s="39" t="s">
        <v>34</v>
      </c>
      <c r="D27" s="24" t="s">
        <v>34</v>
      </c>
      <c r="E27" s="39" t="s">
        <v>34</v>
      </c>
      <c r="F27" s="24" t="s">
        <v>34</v>
      </c>
      <c r="G27" s="39" t="s">
        <v>34</v>
      </c>
      <c r="H27" s="30">
        <v>0.43578912110000001</v>
      </c>
      <c r="I27" s="28">
        <f t="shared" si="0"/>
        <v>6.6688802637916642E-2</v>
      </c>
      <c r="J27" s="30">
        <v>5.4436270600000003E-2</v>
      </c>
      <c r="K27" s="28">
        <f t="shared" si="1"/>
        <v>3.2944865097800549E-2</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J27-H27</f>
        <v>-0.38135285050000001</v>
      </c>
      <c r="Y27" s="61">
        <f t="shared" si="2"/>
        <v>0.38135285050000001</v>
      </c>
      <c r="Z27" s="61">
        <f>(((((1-H27)*H27)/H13)+(((1-J27)*J27)/J13))^0.5)*(TINV(0.05,H13+J13-1))</f>
        <v>7.4173983083341347E-2</v>
      </c>
      <c r="AA27" s="97" t="str">
        <f t="shared" ref="AA27" si="3">IF(Y27&gt;Z27,"*"," ")</f>
        <v>*</v>
      </c>
    </row>
    <row r="28" spans="1:27" ht="15.75" thickBot="1" x14ac:dyDescent="0.3">
      <c r="A28" s="98" t="s">
        <v>35</v>
      </c>
      <c r="B28" s="106" t="s">
        <v>34</v>
      </c>
      <c r="C28" s="110" t="s">
        <v>34</v>
      </c>
      <c r="D28" s="106" t="s">
        <v>34</v>
      </c>
      <c r="E28" s="110" t="s">
        <v>34</v>
      </c>
      <c r="F28" s="106" t="s">
        <v>34</v>
      </c>
      <c r="G28" s="110" t="s">
        <v>34</v>
      </c>
      <c r="H28" s="99">
        <v>8.9668364000000007E-3</v>
      </c>
      <c r="I28" s="100">
        <f t="shared" si="0"/>
        <v>1.2678203452550552E-2</v>
      </c>
      <c r="J28" s="99">
        <v>1.86874E-5</v>
      </c>
      <c r="K28" s="100">
        <f t="shared" si="1"/>
        <v>6.2772370853233389E-4</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01">
        <f>J28-H28</f>
        <v>-8.9481490000000007E-3</v>
      </c>
      <c r="Y28" s="102">
        <f t="shared" si="2"/>
        <v>8.9481490000000007E-3</v>
      </c>
      <c r="Z28" s="102">
        <f>(((((1-H28)*H28)/H13)+(((1-J28)*J28)/J13))^0.5)*(TINV(0.05,H13+J13-1))</f>
        <v>1.2660417838868282E-2</v>
      </c>
      <c r="AA28" s="104" t="s">
        <v>1028</v>
      </c>
    </row>
    <row r="29" spans="1:27" x14ac:dyDescent="0.25">
      <c r="L29" s="37"/>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sheetData>
  <hyperlinks>
    <hyperlink ref="A5" location="CONTENTS!B1" display="Return to contents" xr:uid="{97407A44-FD83-4293-8A2C-108B254921CD}"/>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841</v>
      </c>
      <c r="B3" s="27"/>
    </row>
    <row r="4" spans="1:27" ht="18.75" x14ac:dyDescent="0.25">
      <c r="A4" s="20" t="s">
        <v>627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617</v>
      </c>
      <c r="B14" s="24" t="s">
        <v>34</v>
      </c>
      <c r="C14" s="39" t="s">
        <v>34</v>
      </c>
      <c r="D14" s="24" t="s">
        <v>34</v>
      </c>
      <c r="E14" s="39" t="s">
        <v>34</v>
      </c>
      <c r="F14" s="24" t="s">
        <v>34</v>
      </c>
      <c r="G14" s="39" t="s">
        <v>34</v>
      </c>
      <c r="H14" s="30">
        <f>1-(H27+H28)</f>
        <v>0.16863890879999999</v>
      </c>
      <c r="I14" s="28">
        <f>SQRT((H14*(1-H14))/H$13)*TINV(0.05,H$13)</f>
        <v>5.0357914840427551E-2</v>
      </c>
      <c r="J14" s="30">
        <v>0.1552736861</v>
      </c>
      <c r="K14" s="28">
        <f>SQRT((J14*(1-J14))/J$13)*TINV(0.05,J$13)</f>
        <v>5.2590232640136139E-2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-1.3365222699999985E-2</v>
      </c>
      <c r="Y14" s="61">
        <f>(((X14)^2)^0.5)</f>
        <v>1.3365222699999985E-2</v>
      </c>
      <c r="Z14" s="61">
        <f>(((((1-H14)*H14)/H13)+(((1-J14)*J14)/J13))^0.5)*(TINV(0.05,H13+J13-1))</f>
        <v>7.2586387280408393E-2</v>
      </c>
      <c r="AA14" s="97" t="s">
        <v>1028</v>
      </c>
    </row>
    <row r="15" spans="1:27" x14ac:dyDescent="0.25">
      <c r="A15" s="23" t="s">
        <v>341</v>
      </c>
      <c r="B15" s="24" t="s">
        <v>34</v>
      </c>
      <c r="C15" s="39" t="s">
        <v>34</v>
      </c>
      <c r="D15" s="24" t="s">
        <v>34</v>
      </c>
      <c r="E15" s="39" t="s">
        <v>34</v>
      </c>
      <c r="F15" s="24" t="s">
        <v>34</v>
      </c>
      <c r="G15" s="39" t="s">
        <v>34</v>
      </c>
      <c r="H15" s="30">
        <v>6.7156324000000003E-2</v>
      </c>
      <c r="I15" s="28">
        <f t="shared" ref="I15:I28" si="0">SQRT((H15*(1-H15))/H$13)*TINV(0.05,H$13)</f>
        <v>3.3662153304956345E-2</v>
      </c>
      <c r="J15" s="30">
        <v>4.0769354700000003E-2</v>
      </c>
      <c r="K15" s="28">
        <f t="shared" ref="K15:K28" si="1">SQRT((J15*(1-J15))/J$13)*TINV(0.05,J$13)</f>
        <v>2.8716174928476678E-2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-2.63869693E-2</v>
      </c>
      <c r="Y15" s="61">
        <f t="shared" ref="Y15:Y28" si="2">(((X15)^2)^0.5)</f>
        <v>2.63869693E-2</v>
      </c>
      <c r="Z15" s="61">
        <f>(((((1-H15)*H15)/H13)+(((1-J15)*J15)/J13))^0.5)*(TINV(0.05,H13+J13-1))</f>
        <v>4.4113313788849487E-2</v>
      </c>
      <c r="AA15" s="97" t="s">
        <v>1028</v>
      </c>
    </row>
    <row r="16" spans="1:27" x14ac:dyDescent="0.25">
      <c r="A16" s="23" t="s">
        <v>342</v>
      </c>
      <c r="B16" s="24" t="s">
        <v>34</v>
      </c>
      <c r="C16" s="39" t="s">
        <v>34</v>
      </c>
      <c r="D16" s="24" t="s">
        <v>34</v>
      </c>
      <c r="E16" s="39" t="s">
        <v>34</v>
      </c>
      <c r="F16" s="24" t="s">
        <v>34</v>
      </c>
      <c r="G16" s="39" t="s">
        <v>34</v>
      </c>
      <c r="H16" s="30">
        <v>5.8621853100000003E-2</v>
      </c>
      <c r="I16" s="28">
        <f t="shared" si="0"/>
        <v>3.1594088289775939E-2</v>
      </c>
      <c r="J16" s="30">
        <v>3.2794030600000003E-2</v>
      </c>
      <c r="K16" s="28">
        <f t="shared" si="1"/>
        <v>2.5861578661362895E-2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J16-H16</f>
        <v>-2.58278225E-2</v>
      </c>
      <c r="Y16" s="61">
        <f t="shared" si="2"/>
        <v>2.58278225E-2</v>
      </c>
      <c r="Z16" s="61">
        <f>(((((1-H16)*H16)/H13)+(((1-J16)*J16)/J13))^0.5)*(TINV(0.05,H13+J13-1))</f>
        <v>4.0706793221156397E-2</v>
      </c>
      <c r="AA16" s="97" t="s">
        <v>1028</v>
      </c>
    </row>
    <row r="17" spans="1:27" x14ac:dyDescent="0.25">
      <c r="A17" s="23" t="s">
        <v>343</v>
      </c>
      <c r="B17" s="24" t="s">
        <v>34</v>
      </c>
      <c r="C17" s="39" t="s">
        <v>34</v>
      </c>
      <c r="D17" s="24" t="s">
        <v>34</v>
      </c>
      <c r="E17" s="39" t="s">
        <v>34</v>
      </c>
      <c r="F17" s="24" t="s">
        <v>34</v>
      </c>
      <c r="G17" s="39" t="s">
        <v>34</v>
      </c>
      <c r="H17" s="30">
        <v>8.44333944E-2</v>
      </c>
      <c r="I17" s="28">
        <f t="shared" si="0"/>
        <v>3.7393498250276103E-2</v>
      </c>
      <c r="J17" s="30">
        <v>7.0920246899999997E-2</v>
      </c>
      <c r="K17" s="28">
        <f t="shared" si="1"/>
        <v>3.7274323177460801E-2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J17-H17</f>
        <v>-1.3513147500000003E-2</v>
      </c>
      <c r="Y17" s="61">
        <f t="shared" si="2"/>
        <v>1.3513147500000003E-2</v>
      </c>
      <c r="Z17" s="61">
        <f>(((((1-H17)*H17)/H13)+(((1-J17)*J17)/J13))^0.5)*(TINV(0.05,H13+J13-1))</f>
        <v>5.2635405930154464E-2</v>
      </c>
      <c r="AA17" s="97" t="s">
        <v>1028</v>
      </c>
    </row>
    <row r="18" spans="1:27" x14ac:dyDescent="0.25">
      <c r="A18" s="23" t="s">
        <v>344</v>
      </c>
      <c r="B18" s="24" t="s">
        <v>34</v>
      </c>
      <c r="C18" s="39" t="s">
        <v>34</v>
      </c>
      <c r="D18" s="24" t="s">
        <v>34</v>
      </c>
      <c r="E18" s="39" t="s">
        <v>34</v>
      </c>
      <c r="F18" s="24" t="s">
        <v>34</v>
      </c>
      <c r="G18" s="39" t="s">
        <v>34</v>
      </c>
      <c r="H18" s="30">
        <v>4.2566900400000003E-2</v>
      </c>
      <c r="I18" s="28">
        <f t="shared" si="0"/>
        <v>2.7150900125509948E-2</v>
      </c>
      <c r="J18" s="30">
        <v>5.0070321600000002E-2</v>
      </c>
      <c r="K18" s="28">
        <f t="shared" si="1"/>
        <v>3.1668979405993787E-2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J18-H18</f>
        <v>7.5034211999999989E-3</v>
      </c>
      <c r="Y18" s="61">
        <f t="shared" si="2"/>
        <v>7.5034211999999989E-3</v>
      </c>
      <c r="Z18" s="61">
        <f>(((((1-H18)*H18)/H13)+(((1-J18)*J18)/J13))^0.5)*(TINV(0.05,H13+J13-1))</f>
        <v>4.1582834687662502E-2</v>
      </c>
      <c r="AA18" s="97" t="s">
        <v>1028</v>
      </c>
    </row>
    <row r="19" spans="1:27" x14ac:dyDescent="0.25">
      <c r="A19" s="23" t="s">
        <v>618</v>
      </c>
      <c r="B19" s="24" t="s">
        <v>34</v>
      </c>
      <c r="C19" s="39" t="s">
        <v>34</v>
      </c>
      <c r="D19" s="24" t="s">
        <v>34</v>
      </c>
      <c r="E19" s="39" t="s">
        <v>34</v>
      </c>
      <c r="F19" s="24" t="s">
        <v>34</v>
      </c>
      <c r="G19" s="39" t="s">
        <v>34</v>
      </c>
      <c r="H19" s="34" t="s">
        <v>34</v>
      </c>
      <c r="I19" s="67" t="s">
        <v>34</v>
      </c>
      <c r="J19" s="30">
        <v>5.4070517000000002E-3</v>
      </c>
      <c r="K19" s="28">
        <f t="shared" si="1"/>
        <v>1.0648810481794202E-2</v>
      </c>
      <c r="L19" s="37" t="s">
        <v>34</v>
      </c>
      <c r="M19" s="61" t="s">
        <v>1028</v>
      </c>
      <c r="N19" s="61" t="s">
        <v>1028</v>
      </c>
      <c r="O19" s="37" t="s">
        <v>34</v>
      </c>
      <c r="P19" s="37" t="s">
        <v>34</v>
      </c>
      <c r="Q19" s="61" t="s">
        <v>1028</v>
      </c>
      <c r="R19" s="61" t="s">
        <v>1028</v>
      </c>
      <c r="S19" s="37" t="s">
        <v>34</v>
      </c>
      <c r="T19" s="37" t="s">
        <v>34</v>
      </c>
      <c r="U19" s="61" t="s">
        <v>1028</v>
      </c>
      <c r="V19" s="61" t="s">
        <v>1028</v>
      </c>
      <c r="W19" s="37" t="s">
        <v>34</v>
      </c>
      <c r="X19" s="35" t="s">
        <v>34</v>
      </c>
      <c r="Y19" s="61" t="s">
        <v>1028</v>
      </c>
      <c r="Z19" s="61" t="s">
        <v>1028</v>
      </c>
      <c r="AA19" s="114" t="s">
        <v>34</v>
      </c>
    </row>
    <row r="20" spans="1:27" x14ac:dyDescent="0.25">
      <c r="A20" s="23" t="s">
        <v>619</v>
      </c>
      <c r="B20" s="24" t="s">
        <v>34</v>
      </c>
      <c r="C20" s="39" t="s">
        <v>34</v>
      </c>
      <c r="D20" s="24" t="s">
        <v>34</v>
      </c>
      <c r="E20" s="39" t="s">
        <v>34</v>
      </c>
      <c r="F20" s="24" t="s">
        <v>34</v>
      </c>
      <c r="G20" s="39" t="s">
        <v>34</v>
      </c>
      <c r="H20" s="34" t="s">
        <v>34</v>
      </c>
      <c r="I20" s="67" t="s">
        <v>34</v>
      </c>
      <c r="J20" s="30">
        <v>2.3688799199999999E-2</v>
      </c>
      <c r="K20" s="28">
        <f t="shared" si="1"/>
        <v>2.2083291652578517E-2</v>
      </c>
      <c r="L20" s="37" t="s">
        <v>34</v>
      </c>
      <c r="M20" s="61" t="s">
        <v>1028</v>
      </c>
      <c r="N20" s="61" t="s">
        <v>1028</v>
      </c>
      <c r="O20" s="37" t="s">
        <v>34</v>
      </c>
      <c r="P20" s="37" t="s">
        <v>34</v>
      </c>
      <c r="Q20" s="61" t="s">
        <v>1028</v>
      </c>
      <c r="R20" s="61" t="s">
        <v>1028</v>
      </c>
      <c r="S20" s="37" t="s">
        <v>34</v>
      </c>
      <c r="T20" s="37" t="s">
        <v>34</v>
      </c>
      <c r="U20" s="61" t="s">
        <v>1028</v>
      </c>
      <c r="V20" s="61" t="s">
        <v>1028</v>
      </c>
      <c r="W20" s="37" t="s">
        <v>34</v>
      </c>
      <c r="X20" s="35" t="s">
        <v>34</v>
      </c>
      <c r="Y20" s="61" t="s">
        <v>1028</v>
      </c>
      <c r="Z20" s="61" t="s">
        <v>1028</v>
      </c>
      <c r="AA20" s="114" t="s">
        <v>34</v>
      </c>
    </row>
    <row r="21" spans="1:27" x14ac:dyDescent="0.25">
      <c r="A21" s="23" t="s">
        <v>620</v>
      </c>
      <c r="B21" s="24" t="s">
        <v>34</v>
      </c>
      <c r="C21" s="39" t="s">
        <v>34</v>
      </c>
      <c r="D21" s="24" t="s">
        <v>34</v>
      </c>
      <c r="E21" s="39" t="s">
        <v>34</v>
      </c>
      <c r="F21" s="24" t="s">
        <v>34</v>
      </c>
      <c r="G21" s="39" t="s">
        <v>34</v>
      </c>
      <c r="H21" s="34" t="s">
        <v>34</v>
      </c>
      <c r="I21" s="67" t="s">
        <v>34</v>
      </c>
      <c r="J21" s="30">
        <v>2.39839822E-2</v>
      </c>
      <c r="K21" s="28">
        <f t="shared" si="1"/>
        <v>2.2217094797902938E-2</v>
      </c>
      <c r="L21" s="37" t="s">
        <v>34</v>
      </c>
      <c r="M21" s="61" t="s">
        <v>1028</v>
      </c>
      <c r="N21" s="61" t="s">
        <v>1028</v>
      </c>
      <c r="O21" s="37" t="s">
        <v>34</v>
      </c>
      <c r="P21" s="37" t="s">
        <v>34</v>
      </c>
      <c r="Q21" s="61" t="s">
        <v>1028</v>
      </c>
      <c r="R21" s="61" t="s">
        <v>1028</v>
      </c>
      <c r="S21" s="37" t="s">
        <v>34</v>
      </c>
      <c r="T21" s="37" t="s">
        <v>34</v>
      </c>
      <c r="U21" s="61" t="s">
        <v>1028</v>
      </c>
      <c r="V21" s="61" t="s">
        <v>1028</v>
      </c>
      <c r="W21" s="37" t="s">
        <v>34</v>
      </c>
      <c r="X21" s="35" t="s">
        <v>34</v>
      </c>
      <c r="Y21" s="61" t="s">
        <v>1028</v>
      </c>
      <c r="Z21" s="61" t="s">
        <v>1028</v>
      </c>
      <c r="AA21" s="114" t="s">
        <v>34</v>
      </c>
    </row>
    <row r="22" spans="1:27" x14ac:dyDescent="0.25">
      <c r="A22" s="23" t="s">
        <v>621</v>
      </c>
      <c r="B22" s="24" t="s">
        <v>34</v>
      </c>
      <c r="C22" s="39" t="s">
        <v>34</v>
      </c>
      <c r="D22" s="24" t="s">
        <v>34</v>
      </c>
      <c r="E22" s="39" t="s">
        <v>34</v>
      </c>
      <c r="F22" s="24" t="s">
        <v>34</v>
      </c>
      <c r="G22" s="39" t="s">
        <v>34</v>
      </c>
      <c r="H22" s="34" t="s">
        <v>34</v>
      </c>
      <c r="I22" s="67" t="s">
        <v>34</v>
      </c>
      <c r="J22" s="30">
        <v>4.1652559899999997E-2</v>
      </c>
      <c r="K22" s="28">
        <f t="shared" si="1"/>
        <v>2.9012188553912348E-2</v>
      </c>
      <c r="L22" s="37" t="s">
        <v>34</v>
      </c>
      <c r="M22" s="61" t="s">
        <v>1028</v>
      </c>
      <c r="N22" s="61" t="s">
        <v>1028</v>
      </c>
      <c r="O22" s="37" t="s">
        <v>34</v>
      </c>
      <c r="P22" s="37" t="s">
        <v>34</v>
      </c>
      <c r="Q22" s="61" t="s">
        <v>1028</v>
      </c>
      <c r="R22" s="61" t="s">
        <v>1028</v>
      </c>
      <c r="S22" s="37" t="s">
        <v>34</v>
      </c>
      <c r="T22" s="37" t="s">
        <v>34</v>
      </c>
      <c r="U22" s="61" t="s">
        <v>1028</v>
      </c>
      <c r="V22" s="61" t="s">
        <v>1028</v>
      </c>
      <c r="W22" s="37" t="s">
        <v>34</v>
      </c>
      <c r="X22" s="35" t="s">
        <v>34</v>
      </c>
      <c r="Y22" s="61" t="s">
        <v>1028</v>
      </c>
      <c r="Z22" s="61" t="s">
        <v>1028</v>
      </c>
      <c r="AA22" s="114" t="s">
        <v>34</v>
      </c>
    </row>
    <row r="23" spans="1:27" x14ac:dyDescent="0.25">
      <c r="A23" s="23" t="s">
        <v>622</v>
      </c>
      <c r="B23" s="24" t="s">
        <v>34</v>
      </c>
      <c r="C23" s="39" t="s">
        <v>34</v>
      </c>
      <c r="D23" s="24" t="s">
        <v>34</v>
      </c>
      <c r="E23" s="39" t="s">
        <v>34</v>
      </c>
      <c r="F23" s="24" t="s">
        <v>34</v>
      </c>
      <c r="G23" s="39" t="s">
        <v>34</v>
      </c>
      <c r="H23" s="34" t="s">
        <v>34</v>
      </c>
      <c r="I23" s="67" t="s">
        <v>34</v>
      </c>
      <c r="J23" s="30">
        <v>1.6413058899999999E-2</v>
      </c>
      <c r="K23" s="28">
        <f t="shared" si="1"/>
        <v>1.8450124029041285E-2</v>
      </c>
      <c r="L23" s="37" t="s">
        <v>34</v>
      </c>
      <c r="M23" s="61" t="s">
        <v>1028</v>
      </c>
      <c r="N23" s="61" t="s">
        <v>1028</v>
      </c>
      <c r="O23" s="37" t="s">
        <v>34</v>
      </c>
      <c r="P23" s="37" t="s">
        <v>34</v>
      </c>
      <c r="Q23" s="61" t="s">
        <v>1028</v>
      </c>
      <c r="R23" s="61" t="s">
        <v>1028</v>
      </c>
      <c r="S23" s="37" t="s">
        <v>34</v>
      </c>
      <c r="T23" s="37" t="s">
        <v>34</v>
      </c>
      <c r="U23" s="61" t="s">
        <v>1028</v>
      </c>
      <c r="V23" s="61" t="s">
        <v>1028</v>
      </c>
      <c r="W23" s="37" t="s">
        <v>34</v>
      </c>
      <c r="X23" s="35" t="s">
        <v>34</v>
      </c>
      <c r="Y23" s="61" t="s">
        <v>1028</v>
      </c>
      <c r="Z23" s="61" t="s">
        <v>1028</v>
      </c>
      <c r="AA23" s="114" t="s">
        <v>34</v>
      </c>
    </row>
    <row r="24" spans="1:27" x14ac:dyDescent="0.25">
      <c r="A24" s="23" t="s">
        <v>623</v>
      </c>
      <c r="B24" s="24" t="s">
        <v>34</v>
      </c>
      <c r="C24" s="39" t="s">
        <v>34</v>
      </c>
      <c r="D24" s="24" t="s">
        <v>34</v>
      </c>
      <c r="E24" s="39" t="s">
        <v>34</v>
      </c>
      <c r="F24" s="24" t="s">
        <v>34</v>
      </c>
      <c r="G24" s="39" t="s">
        <v>34</v>
      </c>
      <c r="H24" s="34" t="s">
        <v>34</v>
      </c>
      <c r="I24" s="67" t="s">
        <v>34</v>
      </c>
      <c r="J24" s="30">
        <v>1.5763397799999999E-2</v>
      </c>
      <c r="K24" s="28">
        <f t="shared" si="1"/>
        <v>1.8087261708651416E-2</v>
      </c>
      <c r="L24" s="37" t="s">
        <v>34</v>
      </c>
      <c r="M24" s="61" t="s">
        <v>1028</v>
      </c>
      <c r="N24" s="61" t="s">
        <v>1028</v>
      </c>
      <c r="O24" s="37" t="s">
        <v>34</v>
      </c>
      <c r="P24" s="37" t="s">
        <v>34</v>
      </c>
      <c r="Q24" s="61" t="s">
        <v>1028</v>
      </c>
      <c r="R24" s="61" t="s">
        <v>1028</v>
      </c>
      <c r="S24" s="37" t="s">
        <v>34</v>
      </c>
      <c r="T24" s="37" t="s">
        <v>34</v>
      </c>
      <c r="U24" s="61" t="s">
        <v>1028</v>
      </c>
      <c r="V24" s="61" t="s">
        <v>1028</v>
      </c>
      <c r="W24" s="37" t="s">
        <v>34</v>
      </c>
      <c r="X24" s="35" t="s">
        <v>34</v>
      </c>
      <c r="Y24" s="61" t="s">
        <v>1028</v>
      </c>
      <c r="Z24" s="61" t="s">
        <v>1028</v>
      </c>
      <c r="AA24" s="114" t="s">
        <v>34</v>
      </c>
    </row>
    <row r="25" spans="1:27" x14ac:dyDescent="0.25">
      <c r="A25" s="23" t="s">
        <v>624</v>
      </c>
      <c r="B25" s="24" t="s">
        <v>34</v>
      </c>
      <c r="C25" s="39" t="s">
        <v>34</v>
      </c>
      <c r="D25" s="24" t="s">
        <v>34</v>
      </c>
      <c r="E25" s="39" t="s">
        <v>34</v>
      </c>
      <c r="F25" s="24" t="s">
        <v>34</v>
      </c>
      <c r="G25" s="39" t="s">
        <v>34</v>
      </c>
      <c r="H25" s="34" t="s">
        <v>34</v>
      </c>
      <c r="I25" s="67" t="s">
        <v>34</v>
      </c>
      <c r="J25" s="30">
        <v>2.3667284699999999E-2</v>
      </c>
      <c r="K25" s="28">
        <f t="shared" si="1"/>
        <v>2.2073504404434466E-2</v>
      </c>
      <c r="L25" s="37" t="s">
        <v>34</v>
      </c>
      <c r="M25" s="61" t="s">
        <v>1028</v>
      </c>
      <c r="N25" s="61" t="s">
        <v>1028</v>
      </c>
      <c r="O25" s="37" t="s">
        <v>34</v>
      </c>
      <c r="P25" s="37" t="s">
        <v>34</v>
      </c>
      <c r="Q25" s="61" t="s">
        <v>1028</v>
      </c>
      <c r="R25" s="61" t="s">
        <v>1028</v>
      </c>
      <c r="S25" s="37" t="s">
        <v>34</v>
      </c>
      <c r="T25" s="37" t="s">
        <v>34</v>
      </c>
      <c r="U25" s="61" t="s">
        <v>1028</v>
      </c>
      <c r="V25" s="61" t="s">
        <v>1028</v>
      </c>
      <c r="W25" s="37" t="s">
        <v>34</v>
      </c>
      <c r="X25" s="35" t="s">
        <v>34</v>
      </c>
      <c r="Y25" s="61" t="s">
        <v>1028</v>
      </c>
      <c r="Z25" s="61" t="s">
        <v>1028</v>
      </c>
      <c r="AA25" s="114" t="s">
        <v>34</v>
      </c>
    </row>
    <row r="26" spans="1:27" x14ac:dyDescent="0.25">
      <c r="A26" s="23" t="s">
        <v>625</v>
      </c>
      <c r="B26" s="24" t="s">
        <v>34</v>
      </c>
      <c r="C26" s="39" t="s">
        <v>34</v>
      </c>
      <c r="D26" s="24" t="s">
        <v>34</v>
      </c>
      <c r="E26" s="39" t="s">
        <v>34</v>
      </c>
      <c r="F26" s="24" t="s">
        <v>34</v>
      </c>
      <c r="G26" s="39" t="s">
        <v>34</v>
      </c>
      <c r="H26" s="34" t="s">
        <v>34</v>
      </c>
      <c r="I26" s="67" t="s">
        <v>34</v>
      </c>
      <c r="J26" s="30">
        <v>2.8356318299999999E-2</v>
      </c>
      <c r="K26" s="28">
        <f t="shared" si="1"/>
        <v>2.4103304415381988E-2</v>
      </c>
      <c r="L26" s="37" t="s">
        <v>34</v>
      </c>
      <c r="M26" s="61" t="s">
        <v>1028</v>
      </c>
      <c r="N26" s="61" t="s">
        <v>1028</v>
      </c>
      <c r="O26" s="37" t="s">
        <v>34</v>
      </c>
      <c r="P26" s="37" t="s">
        <v>34</v>
      </c>
      <c r="Q26" s="61" t="s">
        <v>1028</v>
      </c>
      <c r="R26" s="61" t="s">
        <v>1028</v>
      </c>
      <c r="S26" s="37" t="s">
        <v>34</v>
      </c>
      <c r="T26" s="37" t="s">
        <v>34</v>
      </c>
      <c r="U26" s="61" t="s">
        <v>1028</v>
      </c>
      <c r="V26" s="61" t="s">
        <v>1028</v>
      </c>
      <c r="W26" s="37" t="s">
        <v>34</v>
      </c>
      <c r="X26" s="35" t="s">
        <v>34</v>
      </c>
      <c r="Y26" s="61" t="s">
        <v>1028</v>
      </c>
      <c r="Z26" s="61" t="s">
        <v>1028</v>
      </c>
      <c r="AA26" s="114" t="s">
        <v>34</v>
      </c>
    </row>
    <row r="27" spans="1:27" x14ac:dyDescent="0.25">
      <c r="A27" s="23" t="s">
        <v>50</v>
      </c>
      <c r="B27" s="24" t="s">
        <v>34</v>
      </c>
      <c r="C27" s="39" t="s">
        <v>34</v>
      </c>
      <c r="D27" s="24" t="s">
        <v>34</v>
      </c>
      <c r="E27" s="39" t="s">
        <v>34</v>
      </c>
      <c r="F27" s="24" t="s">
        <v>34</v>
      </c>
      <c r="G27" s="39" t="s">
        <v>34</v>
      </c>
      <c r="H27" s="30">
        <v>0.79570856889999997</v>
      </c>
      <c r="I27" s="28">
        <f t="shared" si="0"/>
        <v>5.4224566995461167E-2</v>
      </c>
      <c r="J27" s="30">
        <v>0.78596754980000005</v>
      </c>
      <c r="K27" s="28">
        <f t="shared" si="1"/>
        <v>5.9558022358210096E-2</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J27-H27</f>
        <v>-9.7410190999999147E-3</v>
      </c>
      <c r="Y27" s="61">
        <f t="shared" si="2"/>
        <v>9.7410190999999147E-3</v>
      </c>
      <c r="Z27" s="61">
        <f>(((((1-H27)*H27)/H13)+(((1-J27)*J27)/J13))^0.5)*(TINV(0.05,H13+J13-1))</f>
        <v>8.0292847187850167E-2</v>
      </c>
      <c r="AA27" s="97" t="s">
        <v>1028</v>
      </c>
    </row>
    <row r="28" spans="1:27" ht="15.75" thickBot="1" x14ac:dyDescent="0.3">
      <c r="A28" s="98" t="s">
        <v>35</v>
      </c>
      <c r="B28" s="106" t="s">
        <v>34</v>
      </c>
      <c r="C28" s="110" t="s">
        <v>34</v>
      </c>
      <c r="D28" s="106" t="s">
        <v>34</v>
      </c>
      <c r="E28" s="110" t="s">
        <v>34</v>
      </c>
      <c r="F28" s="106" t="s">
        <v>34</v>
      </c>
      <c r="G28" s="110" t="s">
        <v>34</v>
      </c>
      <c r="H28" s="99">
        <v>3.5652522300000003E-2</v>
      </c>
      <c r="I28" s="100">
        <f t="shared" si="0"/>
        <v>2.4937671766020884E-2</v>
      </c>
      <c r="J28" s="99">
        <v>8.7502994999999993E-3</v>
      </c>
      <c r="K28" s="100">
        <f t="shared" si="1"/>
        <v>1.3523874831228227E-2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01">
        <f>J28-H28</f>
        <v>-2.6902222800000004E-2</v>
      </c>
      <c r="Y28" s="102">
        <f t="shared" si="2"/>
        <v>2.6902222800000004E-2</v>
      </c>
      <c r="Z28" s="102">
        <f>(((((1-H28)*H28)/H13)+(((1-J28)*J28)/J13))^0.5)*(TINV(0.05,H13+J13-1))</f>
        <v>2.8288339276885309E-2</v>
      </c>
      <c r="AA28" s="104" t="s">
        <v>1028</v>
      </c>
    </row>
    <row r="29" spans="1:27" x14ac:dyDescent="0.25">
      <c r="L29" s="37"/>
    </row>
  </sheetData>
  <hyperlinks>
    <hyperlink ref="A5" location="CONTENTS!B1" display="Return to contents" xr:uid="{9631F232-2F12-4D1F-A25C-8B82EFB41416}"/>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843</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345</v>
      </c>
      <c r="B14" s="24" t="s">
        <v>34</v>
      </c>
      <c r="C14" s="39" t="s">
        <v>34</v>
      </c>
      <c r="D14" s="24" t="s">
        <v>34</v>
      </c>
      <c r="E14" s="39" t="s">
        <v>34</v>
      </c>
      <c r="F14" s="24" t="s">
        <v>34</v>
      </c>
      <c r="G14" s="39" t="s">
        <v>34</v>
      </c>
      <c r="H14" s="30">
        <v>0.36674027120000002</v>
      </c>
      <c r="I14" s="28">
        <f>SQRT((H14*(1-H14))/H$13)*TINV(0.05,H$13)</f>
        <v>3.7569238052444123E-2</v>
      </c>
      <c r="J14" s="30">
        <v>0.31903623860000002</v>
      </c>
      <c r="K14" s="28">
        <f>SQRT((J14*(1-J14))/J$13)*TINV(0.05,J$13)</f>
        <v>3.9795402894494854E-2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-4.7704032600000001E-2</v>
      </c>
      <c r="Y14" s="61">
        <f>(((X14)^2)^0.5)</f>
        <v>4.7704032600000001E-2</v>
      </c>
      <c r="Z14" s="61">
        <f>(((((1-H14)*H14)/H13)+(((1-J14)*J14)/J13))^0.5)*(TINV(0.05,H13+J13-1))</f>
        <v>5.4669208786731455E-2</v>
      </c>
      <c r="AA14" s="97" t="s">
        <v>1028</v>
      </c>
    </row>
    <row r="15" spans="1:27" x14ac:dyDescent="0.25">
      <c r="A15" s="23" t="s">
        <v>346</v>
      </c>
      <c r="B15" s="24" t="s">
        <v>34</v>
      </c>
      <c r="C15" s="39" t="s">
        <v>34</v>
      </c>
      <c r="D15" s="24" t="s">
        <v>34</v>
      </c>
      <c r="E15" s="39" t="s">
        <v>34</v>
      </c>
      <c r="F15" s="24" t="s">
        <v>34</v>
      </c>
      <c r="G15" s="39" t="s">
        <v>34</v>
      </c>
      <c r="H15" s="30">
        <v>0.25313205960000001</v>
      </c>
      <c r="I15" s="28">
        <f>SQRT((H15*(1-H15))/H$13)*TINV(0.05,H$13)</f>
        <v>3.3896716892844188E-2</v>
      </c>
      <c r="J15" s="30">
        <v>0.2301968969</v>
      </c>
      <c r="K15" s="28">
        <f>SQRT((J15*(1-J15))/J$13)*TINV(0.05,J$13)</f>
        <v>3.5941024994278904E-2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-2.2935162700000011E-2</v>
      </c>
      <c r="Y15" s="61">
        <f t="shared" ref="Y15:Y16" si="0">(((X15)^2)^0.5)</f>
        <v>2.2935162700000011E-2</v>
      </c>
      <c r="Z15" s="61">
        <f>(((((1-H15)*H15)/H13)+(((1-J15)*J15)/J13))^0.5)*(TINV(0.05,H13+J13-1))</f>
        <v>4.9351078035528274E-2</v>
      </c>
      <c r="AA15" s="97" t="s">
        <v>1028</v>
      </c>
    </row>
    <row r="16" spans="1:27" ht="15.75" thickBot="1" x14ac:dyDescent="0.3">
      <c r="A16" s="98" t="s">
        <v>347</v>
      </c>
      <c r="B16" s="106" t="s">
        <v>34</v>
      </c>
      <c r="C16" s="110" t="s">
        <v>34</v>
      </c>
      <c r="D16" s="106" t="s">
        <v>34</v>
      </c>
      <c r="E16" s="110" t="s">
        <v>34</v>
      </c>
      <c r="F16" s="106" t="s">
        <v>34</v>
      </c>
      <c r="G16" s="110" t="s">
        <v>34</v>
      </c>
      <c r="H16" s="99">
        <v>0.38012766920000002</v>
      </c>
      <c r="I16" s="100">
        <f>SQRT((H16*(1-H16))/H$13)*TINV(0.05,H$13)</f>
        <v>3.7842343009760762E-2</v>
      </c>
      <c r="J16" s="99">
        <v>0.45076686449999998</v>
      </c>
      <c r="K16" s="100">
        <f>SQRT((J16*(1-J16))/J$13)*TINV(0.05,J$13)</f>
        <v>4.2482029340226282E-2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01">
        <f>J16-H16</f>
        <v>7.0639195299999957E-2</v>
      </c>
      <c r="Y16" s="102">
        <f t="shared" si="0"/>
        <v>7.0639195299999957E-2</v>
      </c>
      <c r="Z16" s="102">
        <f>(((((1-H16)*H16)/H13)+(((1-J16)*J16)/J13))^0.5)*(TINV(0.05,H13+J13-1))</f>
        <v>5.6831148242227347E-2</v>
      </c>
      <c r="AA16" s="104" t="str">
        <f t="shared" ref="AA16" si="1">IF(Y16&gt;Z16,"*"," ")</f>
        <v>*</v>
      </c>
    </row>
  </sheetData>
  <hyperlinks>
    <hyperlink ref="A5" location="CONTENTS!B1" display="Return to contents" xr:uid="{83AE9199-7B6F-47F1-B503-399EA5D204EB}"/>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844</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v>0.49293500880000002</v>
      </c>
      <c r="C14" s="28">
        <f>SQRT((B14*(1-B14))/B$13)*TINV(0.05,B$13)</f>
        <v>5.2795193753922727E-2</v>
      </c>
      <c r="D14" s="26">
        <v>0.49099625870000002</v>
      </c>
      <c r="E14" s="28">
        <f>SQRT((D14*(1-D14))/D$13)*TINV(0.05,D$13)</f>
        <v>4.8809637798962496E-2</v>
      </c>
      <c r="F14" s="30">
        <v>0.4785517124</v>
      </c>
      <c r="G14" s="28">
        <f>SQRT((F14*(1-F14))/F$13)*TINV(0.05,F$13)</f>
        <v>4.1844153633000966E-2</v>
      </c>
      <c r="H14" s="30">
        <v>0.42610467169999999</v>
      </c>
      <c r="I14" s="28">
        <f>SQRT((H14*(1-H14))/H$13)*TINV(0.05,H$13)</f>
        <v>3.8551088372702734E-2</v>
      </c>
      <c r="J14" s="30">
        <v>0.38300716229999998</v>
      </c>
      <c r="K14" s="28">
        <f>SQRT((J14*(1-J14))/J$13)*TINV(0.05,J$13)</f>
        <v>4.1504425456643089E-2</v>
      </c>
      <c r="L14" s="17">
        <f>J14-B14</f>
        <v>-0.10992784650000004</v>
      </c>
      <c r="M14" s="15">
        <f>(((L14)^2)^0.5)</f>
        <v>0.10992784650000004</v>
      </c>
      <c r="N14" s="15">
        <f>(((((1-B14)*B14)/B13)+(((1-J14)*J14)/J13))^0.5)*(TINV(0.05,B13+J13-1))</f>
        <v>6.7045040350143068E-2</v>
      </c>
      <c r="O14" s="5" t="str">
        <f>IF(M14&gt;N14,"*"," ")</f>
        <v>*</v>
      </c>
      <c r="P14" s="17">
        <f>J14-D14</f>
        <v>-0.10798909640000004</v>
      </c>
      <c r="Q14" s="15">
        <f>(((P14)^2)^0.5)</f>
        <v>0.10798909640000004</v>
      </c>
      <c r="R14" s="15">
        <f>(((((1-D14)*D14)/D13)+(((1-J14)*J14)/J13))^0.5)*(TINV(0.05,D13+J13-1))</f>
        <v>6.3980627424038483E-2</v>
      </c>
      <c r="S14" s="5" t="str">
        <f>IF(Q14&gt;R14,"*"," ")</f>
        <v>*</v>
      </c>
      <c r="T14" s="17">
        <f>J14-F14</f>
        <v>-9.5544550100000014E-2</v>
      </c>
      <c r="U14" s="15">
        <f>(((T14)^2)^0.5)</f>
        <v>9.5544550100000014E-2</v>
      </c>
      <c r="V14" s="15">
        <f>(((((1-F14)*F14)/F13)+(((1-J14)*J14)/J13))^0.5)*(TINV(0.05,F13+J13-1))</f>
        <v>5.8870565547322617E-2</v>
      </c>
      <c r="W14" s="5" t="str">
        <f>IF(U14&gt;V14,"*"," ")</f>
        <v>*</v>
      </c>
      <c r="X14" s="17">
        <f>J14-H14</f>
        <v>-4.3097509400000011E-2</v>
      </c>
      <c r="Y14" s="15">
        <f>(((X14)^2)^0.5)</f>
        <v>4.3097509400000011E-2</v>
      </c>
      <c r="Z14" s="15">
        <f>(((((1-H14)*H14)/H13)+(((1-J14)*J14)/J13))^0.5)*(TINV(0.05,H13+J13-1))</f>
        <v>5.6585582747341746E-2</v>
      </c>
      <c r="AA14" s="97" t="s">
        <v>1028</v>
      </c>
    </row>
    <row r="15" spans="1:27" x14ac:dyDescent="0.25">
      <c r="A15" s="23" t="s">
        <v>53</v>
      </c>
      <c r="B15" s="24">
        <v>0.49253541410000001</v>
      </c>
      <c r="C15" s="28">
        <f>SQRT((B15*(1-B15))/B$13)*TINV(0.05,B$13)</f>
        <v>5.2794580576271899E-2</v>
      </c>
      <c r="D15" s="26">
        <v>0.50432919070000004</v>
      </c>
      <c r="E15" s="28">
        <f>SQRT((D15*(1-D15))/D$13)*TINV(0.05,D$13)</f>
        <v>4.8815723559886455E-2</v>
      </c>
      <c r="F15" s="30">
        <v>0.51824629280000001</v>
      </c>
      <c r="G15" s="28">
        <f>SQRT((F15*(1-F15))/F$13)*TINV(0.05,F$13)</f>
        <v>4.1854808823509761E-2</v>
      </c>
      <c r="H15" s="30">
        <v>0.55919094650000001</v>
      </c>
      <c r="I15" s="28">
        <f>SQRT((H15*(1-H15))/H$13)*TINV(0.05,H$13)</f>
        <v>3.8705035442527284E-2</v>
      </c>
      <c r="J15" s="30">
        <v>0.60515151379999998</v>
      </c>
      <c r="K15" s="28">
        <f>SQRT((J15*(1-J15))/J$13)*TINV(0.05,J$13)</f>
        <v>4.1734786676291546E-2</v>
      </c>
      <c r="L15" s="17">
        <f>J15-B15</f>
        <v>0.11261609969999997</v>
      </c>
      <c r="M15" s="15">
        <f>(((L15)^2)^0.5)</f>
        <v>0.11261609969999997</v>
      </c>
      <c r="N15" s="15">
        <f>(((((1-B15)*B15)/B13)+(((1-J15)*J15)/J13))^0.5)*(TINV(0.05,B13+J13-1))</f>
        <v>6.7187151474234277E-2</v>
      </c>
      <c r="O15" s="5" t="str">
        <f>IF(M15&gt;N15,"*"," ")</f>
        <v>*</v>
      </c>
      <c r="P15" s="17">
        <f>J15-D15</f>
        <v>0.10082232309999994</v>
      </c>
      <c r="Q15" s="15">
        <f>(((P15)^2)^0.5)</f>
        <v>0.10082232309999994</v>
      </c>
      <c r="R15" s="15">
        <f>(((((1-D15)*D15)/D13)+(((1-J15)*J15)/J13))^0.5)*(TINV(0.05,D13+J13-1))</f>
        <v>6.4134622966256133E-2</v>
      </c>
      <c r="S15" s="5" t="str">
        <f>IF(Q15&gt;R15,"*"," ")</f>
        <v>*</v>
      </c>
      <c r="T15" s="17">
        <f>J15-F15</f>
        <v>8.6905220999999977E-2</v>
      </c>
      <c r="U15" s="15">
        <f>(((T15)^2)^0.5)</f>
        <v>8.6905220999999977E-2</v>
      </c>
      <c r="V15" s="15">
        <f>(((((1-F15)*F15)/F13)+(((1-J15)*J15)/J13))^0.5)*(TINV(0.05,F13+J13-1))</f>
        <v>5.9040357074470161E-2</v>
      </c>
      <c r="W15" s="5" t="str">
        <f>IF(U15&gt;V15,"*"," ")</f>
        <v>*</v>
      </c>
      <c r="X15" s="17">
        <f>J15-H15</f>
        <v>4.5960567299999977E-2</v>
      </c>
      <c r="Y15" s="15">
        <f>(((X15)^2)^0.5)</f>
        <v>4.5960567299999977E-2</v>
      </c>
      <c r="Z15" s="15">
        <f>(((((1-H15)*H15)/H13)+(((1-J15)*J15)/J13))^0.5)*(TINV(0.05,H13+J13-1))</f>
        <v>5.6858844100986086E-2</v>
      </c>
      <c r="AA15" s="97" t="s">
        <v>1028</v>
      </c>
    </row>
    <row r="16" spans="1:27" ht="15.75" thickBot="1" x14ac:dyDescent="0.3">
      <c r="A16" s="98" t="s">
        <v>41</v>
      </c>
      <c r="B16" s="106">
        <v>1.45295771E-2</v>
      </c>
      <c r="C16" s="100">
        <f>SQRT((B16*(1-B16))/B$13)*TINV(0.05,B$13)</f>
        <v>1.2636186494195054E-2</v>
      </c>
      <c r="D16" s="107">
        <v>4.6745505999999997E-3</v>
      </c>
      <c r="E16" s="100">
        <f>SQRT((D16*(1-D16))/D$13)*TINV(0.05,D$13)</f>
        <v>6.6597586886847117E-3</v>
      </c>
      <c r="F16" s="99">
        <v>3.2019949E-3</v>
      </c>
      <c r="G16" s="100">
        <f>SQRT((F16*(1-F16))/F$13)*TINV(0.05,F$13)</f>
        <v>4.7323692732068471E-3</v>
      </c>
      <c r="H16" s="99">
        <v>1.4704381900000001E-2</v>
      </c>
      <c r="I16" s="100">
        <f>SQRT((H16*(1-H16))/H$13)*TINV(0.05,H$13)</f>
        <v>9.3835854557376731E-3</v>
      </c>
      <c r="J16" s="99">
        <v>1.1841323900000001E-2</v>
      </c>
      <c r="K16" s="100">
        <f>SQRT((J16*(1-J16))/J$13)*TINV(0.05,J$13)</f>
        <v>9.2355841922303582E-3</v>
      </c>
      <c r="L16" s="101">
        <f>J16-B16</f>
        <v>-2.688253199999999E-3</v>
      </c>
      <c r="M16" s="102">
        <f>(((L16)^2)^0.5)</f>
        <v>2.688253199999999E-3</v>
      </c>
      <c r="N16" s="102">
        <f>(((((1-B16)*B16)/B13)+(((1-J16)*J16)/J13))^0.5)*(TINV(0.05,B13+J13-1))</f>
        <v>1.5624954548956838E-2</v>
      </c>
      <c r="O16" s="103" t="s">
        <v>1028</v>
      </c>
      <c r="P16" s="101">
        <f>J16-D16</f>
        <v>7.1667733000000009E-3</v>
      </c>
      <c r="Q16" s="102">
        <f>(((P16)^2)^0.5)</f>
        <v>7.1667733000000009E-3</v>
      </c>
      <c r="R16" s="102">
        <f>(((((1-D16)*D16)/D13)+(((1-J16)*J16)/J13))^0.5)*(TINV(0.05,D13+J13-1))</f>
        <v>1.1372298954693985E-2</v>
      </c>
      <c r="S16" s="103" t="s">
        <v>1028</v>
      </c>
      <c r="T16" s="101">
        <f>J16-F16</f>
        <v>8.6393290000000011E-3</v>
      </c>
      <c r="U16" s="102">
        <f>(((T16)^2)^0.5)</f>
        <v>8.6393290000000011E-3</v>
      </c>
      <c r="V16" s="102">
        <f>(((((1-F16)*F16)/F13)+(((1-J16)*J16)/J13))^0.5)*(TINV(0.05,F13+J13-1))</f>
        <v>1.0365518566174192E-2</v>
      </c>
      <c r="W16" s="103" t="s">
        <v>1028</v>
      </c>
      <c r="X16" s="101">
        <f>J16-H16</f>
        <v>-2.8630579999999999E-3</v>
      </c>
      <c r="Y16" s="102">
        <f>(((X16)^2)^0.5)</f>
        <v>2.8630579999999999E-3</v>
      </c>
      <c r="Z16" s="102">
        <f>(((((1-H16)*H16)/H13)+(((1-J16)*J16)/J13))^0.5)*(TINV(0.05,H13+J13-1))</f>
        <v>1.3152267454124549E-2</v>
      </c>
      <c r="AA16" s="104" t="s">
        <v>1028</v>
      </c>
    </row>
  </sheetData>
  <hyperlinks>
    <hyperlink ref="A5" location="CONTENTS!B1" display="Return to contents" xr:uid="{F0A5D19F-AFA6-4C0E-B8EF-CC2B8D5F3594}"/>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848</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0.35617985740000002</v>
      </c>
      <c r="C14" s="28">
        <f>SQRT((B14*(1-B14))/B$13)*TINV(0.05,B$13)</f>
        <v>5.056903902186051E-2</v>
      </c>
      <c r="D14" s="26">
        <v>0.38075118460000001</v>
      </c>
      <c r="E14" s="28">
        <f>SQRT((D14*(1-D14))/D$13)*TINV(0.05,D$13)</f>
        <v>4.7408829182549635E-2</v>
      </c>
      <c r="F14" s="30">
        <v>0.40794152049999999</v>
      </c>
      <c r="G14" s="28">
        <f>SQRT((F14*(1-F14))/F$13)*TINV(0.05,F$13)</f>
        <v>4.116669347980513E-2</v>
      </c>
      <c r="H14" s="30">
        <v>0.42520856309999999</v>
      </c>
      <c r="I14" s="28">
        <f t="shared" ref="I14:I21" si="0">SQRT((H14*(1-H14))/H$13)*TINV(0.05,H$13)</f>
        <v>3.8540584491761121E-2</v>
      </c>
      <c r="J14" s="30">
        <v>0.37114195519999998</v>
      </c>
      <c r="K14" s="28">
        <f>SQRT((J14*(1-J14))/J$13)*TINV(0.05,J$13)</f>
        <v>4.1247462228378516E-2</v>
      </c>
      <c r="L14" s="17">
        <f t="shared" ref="L14:L21" si="1">J14-B14</f>
        <v>1.4962097799999963E-2</v>
      </c>
      <c r="M14" s="15">
        <f>(((L14)^2)^0.5)</f>
        <v>1.4962097799999963E-2</v>
      </c>
      <c r="N14" s="15">
        <f>(((((1-B14)*B14)/B13)+(((1-J14)*J14)/J13))^0.5)*(TINV(0.05,B13+J13-1))</f>
        <v>6.5151212590511515E-2</v>
      </c>
      <c r="O14" s="5" t="s">
        <v>1028</v>
      </c>
      <c r="P14" s="17">
        <f t="shared" ref="P14:P21" si="2">J14-D14</f>
        <v>-9.60922940000003E-3</v>
      </c>
      <c r="Q14" s="15">
        <f>(((P14)^2)^0.5)</f>
        <v>9.60922940000003E-3</v>
      </c>
      <c r="R14" s="15">
        <f>(((((1-D14)*D14)/D13)+(((1-J14)*J14)/J13))^0.5)*(TINV(0.05,D13+J13-1))</f>
        <v>6.2753255566281863E-2</v>
      </c>
      <c r="S14" s="5" t="s">
        <v>1028</v>
      </c>
      <c r="T14" s="17">
        <f t="shared" ref="T14:T21" si="3">J14-F14</f>
        <v>-3.6799565300000003E-2</v>
      </c>
      <c r="U14" s="15">
        <f>(((T14)^2)^0.5)</f>
        <v>3.6799565300000003E-2</v>
      </c>
      <c r="V14" s="15">
        <f>(((((1-F14)*F14)/F13)+(((1-J14)*J14)/J13))^0.5)*(TINV(0.05,F13+J13-1))</f>
        <v>5.8210085727630402E-2</v>
      </c>
      <c r="W14" s="5" t="s">
        <v>1028</v>
      </c>
      <c r="X14" s="17">
        <f t="shared" ref="X14:X21" si="4">J14-H14</f>
        <v>-5.4066607900000008E-2</v>
      </c>
      <c r="Y14" s="15">
        <f>(((X14)^2)^0.5)</f>
        <v>5.4066607900000008E-2</v>
      </c>
      <c r="Z14" s="15">
        <f>(((((1-H14)*H14)/H13)+(((1-J14)*J14)/J13))^0.5)*(TINV(0.05,H13+J13-1))</f>
        <v>5.6390678778464556E-2</v>
      </c>
      <c r="AA14" s="97" t="s">
        <v>1028</v>
      </c>
    </row>
    <row r="15" spans="1:27" x14ac:dyDescent="0.25">
      <c r="A15" s="23" t="s">
        <v>57</v>
      </c>
      <c r="B15" s="24">
        <v>0.31087825390000001</v>
      </c>
      <c r="C15" s="28">
        <f t="shared" ref="C15:C20" si="5">SQRT((B15*(1-B15))/B$13)*TINV(0.05,B$13)</f>
        <v>4.8877714723240484E-2</v>
      </c>
      <c r="D15" s="26">
        <v>0.32381410980000003</v>
      </c>
      <c r="E15" s="28">
        <f t="shared" ref="E15:E20" si="6">SQRT((D15*(1-D15))/D$13)*TINV(0.05,D$13)</f>
        <v>4.5686400505481714E-2</v>
      </c>
      <c r="F15" s="30">
        <v>0.2750638594</v>
      </c>
      <c r="G15" s="28">
        <f t="shared" ref="G15:G20" si="7">SQRT((F15*(1-F15))/F$13)*TINV(0.05,F$13)</f>
        <v>3.740514733107269E-2</v>
      </c>
      <c r="H15" s="30">
        <v>0.30769210139999997</v>
      </c>
      <c r="I15" s="28">
        <f t="shared" si="0"/>
        <v>3.5980729818429646E-2</v>
      </c>
      <c r="J15" s="30">
        <v>0.28658312520000001</v>
      </c>
      <c r="K15" s="28">
        <f t="shared" ref="K15:K21" si="8">SQRT((J15*(1-J15))/J$13)*TINV(0.05,J$13)</f>
        <v>3.860538548408704E-2</v>
      </c>
      <c r="L15" s="17">
        <f t="shared" si="1"/>
        <v>-2.4295128700000002E-2</v>
      </c>
      <c r="M15" s="15">
        <f t="shared" ref="M15:M21" si="9">(((L15)^2)^0.5)</f>
        <v>2.4295128700000002E-2</v>
      </c>
      <c r="N15" s="15">
        <f>(((((1-B15)*B15)/B13)+(((1-J15)*J15)/J13))^0.5)*(TINV(0.05,B13+J13-1))</f>
        <v>6.2181992067718128E-2</v>
      </c>
      <c r="O15" s="5" t="s">
        <v>1028</v>
      </c>
      <c r="P15" s="17">
        <f t="shared" si="2"/>
        <v>-3.7230984600000017E-2</v>
      </c>
      <c r="Q15" s="15">
        <f t="shared" ref="Q15:Q21" si="10">(((P15)^2)^0.5)</f>
        <v>3.7230984600000017E-2</v>
      </c>
      <c r="R15" s="15">
        <f>(((((1-D15)*D15)/D13)+(((1-J15)*J15)/J13))^0.5)*(TINV(0.05,D13+J13-1))</f>
        <v>5.972942984713752E-2</v>
      </c>
      <c r="S15" s="5" t="s">
        <v>1028</v>
      </c>
      <c r="T15" s="17">
        <f t="shared" si="3"/>
        <v>1.1519265800000011E-2</v>
      </c>
      <c r="U15" s="15">
        <f t="shared" ref="U15:U21" si="11">(((T15)^2)^0.5)</f>
        <v>1.1519265800000011E-2</v>
      </c>
      <c r="V15" s="15">
        <f>(((((1-F15)*F15)/F13)+(((1-J15)*J15)/J13))^0.5)*(TINV(0.05,F13+J13-1))</f>
        <v>5.3693732189007963E-2</v>
      </c>
      <c r="W15" s="5" t="s">
        <v>1028</v>
      </c>
      <c r="X15" s="17">
        <f t="shared" si="4"/>
        <v>-2.1108976199999963E-2</v>
      </c>
      <c r="Y15" s="15">
        <f t="shared" ref="Y15:Y21" si="12">(((X15)^2)^0.5)</f>
        <v>2.1108976199999963E-2</v>
      </c>
      <c r="Z15" s="15">
        <f>(((((1-H15)*H15)/H13)+(((1-J15)*J15)/J13))^0.5)*(TINV(0.05,H13+J13-1))</f>
        <v>5.2716456906957629E-2</v>
      </c>
      <c r="AA15" s="97" t="s">
        <v>1028</v>
      </c>
    </row>
    <row r="16" spans="1:27" x14ac:dyDescent="0.25">
      <c r="A16" s="23" t="s">
        <v>58</v>
      </c>
      <c r="B16" s="24">
        <v>0.14997280399999999</v>
      </c>
      <c r="C16" s="28">
        <f t="shared" si="5"/>
        <v>3.7704258911803429E-2</v>
      </c>
      <c r="D16" s="26">
        <v>0.16122198800000001</v>
      </c>
      <c r="E16" s="28">
        <f t="shared" si="6"/>
        <v>3.5903902909473394E-2</v>
      </c>
      <c r="F16" s="30">
        <v>0.15290616100000001</v>
      </c>
      <c r="G16" s="28">
        <f t="shared" si="7"/>
        <v>3.0146922308559469E-2</v>
      </c>
      <c r="H16" s="30">
        <v>0.1343136234</v>
      </c>
      <c r="I16" s="28">
        <f t="shared" si="0"/>
        <v>2.658290719664529E-2</v>
      </c>
      <c r="J16" s="30">
        <v>0.14595728550000001</v>
      </c>
      <c r="K16" s="28">
        <f t="shared" si="8"/>
        <v>3.0144187489999426E-2</v>
      </c>
      <c r="L16" s="17">
        <f t="shared" si="1"/>
        <v>-4.0155184999999816E-3</v>
      </c>
      <c r="M16" s="15">
        <f t="shared" si="9"/>
        <v>4.0155184999999816E-3</v>
      </c>
      <c r="N16" s="15">
        <f>(((((1-B16)*B16)/B13)+(((1-J16)*J16)/J13))^0.5)*(TINV(0.05,B13+J13-1))</f>
        <v>4.8193598974850906E-2</v>
      </c>
      <c r="O16" s="5" t="s">
        <v>1028</v>
      </c>
      <c r="P16" s="17">
        <f t="shared" si="2"/>
        <v>-1.5264702500000005E-2</v>
      </c>
      <c r="Q16" s="15">
        <f t="shared" si="10"/>
        <v>1.5264702500000005E-2</v>
      </c>
      <c r="R16" s="15">
        <f>(((((1-D16)*D16)/D13)+(((1-J16)*J16)/J13))^0.5)*(TINV(0.05,D13+J13-1))</f>
        <v>4.6814510519605848E-2</v>
      </c>
      <c r="S16" s="5" t="s">
        <v>1028</v>
      </c>
      <c r="T16" s="17">
        <f t="shared" si="3"/>
        <v>-6.9488755000000069E-3</v>
      </c>
      <c r="U16" s="15">
        <f t="shared" si="11"/>
        <v>6.9488755000000069E-3</v>
      </c>
      <c r="V16" s="15">
        <f>(((((1-F16)*F16)/F13)+(((1-J16)*J16)/J13))^0.5)*(TINV(0.05,F13+J13-1))</f>
        <v>4.2584301915676505E-2</v>
      </c>
      <c r="W16" s="5" t="s">
        <v>1028</v>
      </c>
      <c r="X16" s="17">
        <f t="shared" si="4"/>
        <v>1.1643662100000007E-2</v>
      </c>
      <c r="Y16" s="15">
        <f t="shared" si="12"/>
        <v>1.1643662100000007E-2</v>
      </c>
      <c r="Z16" s="15">
        <f>(((((1-H16)*H16)/H13)+(((1-J16)*J16)/J13))^0.5)*(TINV(0.05,H13+J13-1))</f>
        <v>4.0147607133639386E-2</v>
      </c>
      <c r="AA16" s="97" t="s">
        <v>1028</v>
      </c>
    </row>
    <row r="17" spans="1:27" x14ac:dyDescent="0.25">
      <c r="A17" s="23" t="s">
        <v>59</v>
      </c>
      <c r="B17" s="24">
        <v>4.8190057500000001E-2</v>
      </c>
      <c r="C17" s="28">
        <f t="shared" si="5"/>
        <v>2.2616301422929502E-2</v>
      </c>
      <c r="D17" s="26">
        <v>4.1450736100000003E-2</v>
      </c>
      <c r="E17" s="28">
        <f t="shared" si="6"/>
        <v>1.9461636152124272E-2</v>
      </c>
      <c r="F17" s="30">
        <v>2.8964523999999998E-2</v>
      </c>
      <c r="G17" s="28">
        <f t="shared" si="7"/>
        <v>1.4048031556407544E-2</v>
      </c>
      <c r="H17" s="30">
        <v>4.58051072E-2</v>
      </c>
      <c r="I17" s="28">
        <f t="shared" si="0"/>
        <v>1.6298125090641061E-2</v>
      </c>
      <c r="J17" s="30">
        <v>6.7321241000000004E-2</v>
      </c>
      <c r="K17" s="28">
        <f t="shared" si="8"/>
        <v>2.1394049533106342E-2</v>
      </c>
      <c r="L17" s="17">
        <f t="shared" si="1"/>
        <v>1.9131183500000003E-2</v>
      </c>
      <c r="M17" s="15">
        <f t="shared" si="9"/>
        <v>1.9131183500000003E-2</v>
      </c>
      <c r="N17" s="15">
        <f>(((((1-B17)*B17)/B13)+(((1-J17)*J17)/J13))^0.5)*(TINV(0.05,B13+J13-1))</f>
        <v>3.1083910241266718E-2</v>
      </c>
      <c r="O17" s="5" t="s">
        <v>1028</v>
      </c>
      <c r="P17" s="17">
        <f t="shared" si="2"/>
        <v>2.5870504900000001E-2</v>
      </c>
      <c r="Q17" s="15">
        <f t="shared" si="10"/>
        <v>2.5870504900000001E-2</v>
      </c>
      <c r="R17" s="15">
        <f>(((((1-D17)*D17)/D13)+(((1-J17)*J17)/J13))^0.5)*(TINV(0.05,D13+J13-1))</f>
        <v>2.8883756589890223E-2</v>
      </c>
      <c r="S17" s="5" t="s">
        <v>1028</v>
      </c>
      <c r="T17" s="17">
        <f t="shared" si="3"/>
        <v>3.8356717000000005E-2</v>
      </c>
      <c r="U17" s="15">
        <f t="shared" si="11"/>
        <v>3.8356717000000005E-2</v>
      </c>
      <c r="V17" s="15">
        <f>(((((1-F17)*F17)/F13)+(((1-J17)*J17)/J13))^0.5)*(TINV(0.05,F13+J13-1))</f>
        <v>2.5564782939018166E-2</v>
      </c>
      <c r="W17" s="5" t="str">
        <f t="shared" ref="W17:W21" si="13">IF(U17&gt;V17,"*"," ")</f>
        <v>*</v>
      </c>
      <c r="X17" s="17">
        <f t="shared" si="4"/>
        <v>2.1516133800000004E-2</v>
      </c>
      <c r="Y17" s="15">
        <f t="shared" si="12"/>
        <v>2.1516133800000004E-2</v>
      </c>
      <c r="Z17" s="15">
        <f>(((((1-H17)*H17)/H13)+(((1-J17)*J17)/J13))^0.5)*(TINV(0.05,H13+J13-1))</f>
        <v>2.6865065604241931E-2</v>
      </c>
      <c r="AA17" s="97" t="s">
        <v>1028</v>
      </c>
    </row>
    <row r="18" spans="1:27" x14ac:dyDescent="0.25">
      <c r="A18" s="23" t="s">
        <v>60</v>
      </c>
      <c r="B18" s="24">
        <v>3.44712348E-2</v>
      </c>
      <c r="C18" s="28">
        <f t="shared" si="5"/>
        <v>1.9265432875206288E-2</v>
      </c>
      <c r="D18" s="26">
        <v>2.21415381E-2</v>
      </c>
      <c r="E18" s="28">
        <f t="shared" si="6"/>
        <v>1.4366398161622959E-2</v>
      </c>
      <c r="F18" s="30">
        <v>2.2377792000000001E-2</v>
      </c>
      <c r="G18" s="28">
        <f t="shared" si="7"/>
        <v>1.2389645308668481E-2</v>
      </c>
      <c r="H18" s="30">
        <v>1.1816566800000001E-2</v>
      </c>
      <c r="I18" s="28">
        <f t="shared" si="0"/>
        <v>8.4241597228044088E-3</v>
      </c>
      <c r="J18" s="30">
        <v>2.7308846099999999E-2</v>
      </c>
      <c r="K18" s="28">
        <f t="shared" si="8"/>
        <v>1.3915219310433822E-2</v>
      </c>
      <c r="L18" s="17">
        <f t="shared" si="1"/>
        <v>-7.1623887000000011E-3</v>
      </c>
      <c r="M18" s="15">
        <f t="shared" si="9"/>
        <v>7.1623887000000011E-3</v>
      </c>
      <c r="N18" s="15">
        <f>(((((1-B18)*B18)/B13)+(((1-J18)*J18)/J13))^0.5)*(TINV(0.05,B13+J13-1))</f>
        <v>2.3724865949197937E-2</v>
      </c>
      <c r="O18" s="5" t="s">
        <v>1028</v>
      </c>
      <c r="P18" s="17">
        <f t="shared" si="2"/>
        <v>5.1673079999999989E-3</v>
      </c>
      <c r="Q18" s="15">
        <f t="shared" si="10"/>
        <v>5.1673079999999989E-3</v>
      </c>
      <c r="R18" s="15">
        <f>(((((1-D18)*D18)/D13)+(((1-J18)*J18)/J13))^0.5)*(TINV(0.05,D13+J13-1))</f>
        <v>1.9973591649396279E-2</v>
      </c>
      <c r="S18" s="5" t="s">
        <v>1028</v>
      </c>
      <c r="T18" s="17">
        <f t="shared" si="3"/>
        <v>4.9310540999999986E-3</v>
      </c>
      <c r="U18" s="15">
        <f t="shared" si="11"/>
        <v>4.9310540999999986E-3</v>
      </c>
      <c r="V18" s="15">
        <f>(((((1-F18)*F18)/F13)+(((1-J18)*J18)/J13))^0.5)*(TINV(0.05,F13+J13-1))</f>
        <v>1.8610557378263282E-2</v>
      </c>
      <c r="W18" s="5" t="s">
        <v>1028</v>
      </c>
      <c r="X18" s="17">
        <f t="shared" si="4"/>
        <v>1.5492279299999998E-2</v>
      </c>
      <c r="Y18" s="15">
        <f t="shared" si="12"/>
        <v>1.5492279299999998E-2</v>
      </c>
      <c r="Z18" s="15">
        <f>(((((1-H18)*H18)/H13)+(((1-J18)*J18)/J13))^0.5)*(TINV(0.05,H13+J13-1))</f>
        <v>1.6247884194962686E-2</v>
      </c>
      <c r="AA18" s="97" t="s">
        <v>1028</v>
      </c>
    </row>
    <row r="19" spans="1:27" ht="15" customHeight="1" x14ac:dyDescent="0.25">
      <c r="A19" s="23" t="s">
        <v>41</v>
      </c>
      <c r="B19" s="24">
        <v>0.10030779250000001</v>
      </c>
      <c r="C19" s="28">
        <f>SQRT((B19*(1-B19))/B$13)*TINV(0.05,B$13)</f>
        <v>3.1723570308496332E-2</v>
      </c>
      <c r="D19" s="26">
        <v>7.0620443399999996E-2</v>
      </c>
      <c r="E19" s="28">
        <f t="shared" si="6"/>
        <v>2.5013115228198171E-2</v>
      </c>
      <c r="F19" s="30">
        <v>0.11274614299999999</v>
      </c>
      <c r="G19" s="28">
        <f t="shared" si="7"/>
        <v>2.6493511402147413E-2</v>
      </c>
      <c r="H19" s="30">
        <v>7.5164038200000005E-2</v>
      </c>
      <c r="I19" s="28">
        <f t="shared" si="0"/>
        <v>2.0554151705000294E-2</v>
      </c>
      <c r="J19" s="30">
        <v>0.1016875471</v>
      </c>
      <c r="K19" s="28">
        <f t="shared" si="8"/>
        <v>2.5804680908473248E-2</v>
      </c>
      <c r="L19" s="17">
        <f t="shared" si="1"/>
        <v>1.3797545999999911E-3</v>
      </c>
      <c r="M19" s="15">
        <f t="shared" si="9"/>
        <v>1.3797545999999911E-3</v>
      </c>
      <c r="N19" s="15">
        <f>(((((1-B19)*B19)/B13)+(((1-J19)*J19)/J13))^0.5)*(TINV(0.05,B13+J13-1))</f>
        <v>4.0826495261350466E-2</v>
      </c>
      <c r="O19" s="5" t="s">
        <v>1028</v>
      </c>
      <c r="P19" s="17">
        <f t="shared" si="2"/>
        <v>3.1067103700000001E-2</v>
      </c>
      <c r="Q19" s="15">
        <f t="shared" si="10"/>
        <v>3.1067103700000001E-2</v>
      </c>
      <c r="R19" s="15">
        <f>(((((1-D19)*D19)/D13)+(((1-J19)*J19)/J13))^0.5)*(TINV(0.05,D13+J13-1))</f>
        <v>3.5890109778059273E-2</v>
      </c>
      <c r="S19" s="5" t="s">
        <v>1028</v>
      </c>
      <c r="T19" s="17">
        <f t="shared" si="3"/>
        <v>-1.1058595899999996E-2</v>
      </c>
      <c r="U19" s="15">
        <f t="shared" si="11"/>
        <v>1.1058595899999996E-2</v>
      </c>
      <c r="V19" s="15">
        <f>(((((1-F19)*F19)/F13)+(((1-J19)*J19)/J13))^0.5)*(TINV(0.05,F13+J13-1))</f>
        <v>3.6942057086037983E-2</v>
      </c>
      <c r="W19" s="5" t="s">
        <v>1028</v>
      </c>
      <c r="X19" s="17">
        <f t="shared" si="4"/>
        <v>2.6523508899999992E-2</v>
      </c>
      <c r="Y19" s="15">
        <f t="shared" si="12"/>
        <v>2.6523508899999992E-2</v>
      </c>
      <c r="Z19" s="15">
        <f>(((((1-H19)*H19)/H13)+(((1-J19)*J19)/J13))^0.5)*(TINV(0.05,H13+J13-1))</f>
        <v>3.2953919737105465E-2</v>
      </c>
      <c r="AA19" s="97" t="s">
        <v>1028</v>
      </c>
    </row>
    <row r="20" spans="1:27" x14ac:dyDescent="0.25">
      <c r="A20" s="23" t="s">
        <v>61</v>
      </c>
      <c r="B20" s="24">
        <v>0.66705811120000003</v>
      </c>
      <c r="C20" s="28">
        <f t="shared" si="5"/>
        <v>4.9766121677458815E-2</v>
      </c>
      <c r="D20" s="26">
        <v>0.70456529440000004</v>
      </c>
      <c r="E20" s="28">
        <f t="shared" si="6"/>
        <v>4.454483817378941E-2</v>
      </c>
      <c r="F20" s="30">
        <v>0.68300537989999999</v>
      </c>
      <c r="G20" s="28">
        <f t="shared" si="7"/>
        <v>3.8976490850577986E-2</v>
      </c>
      <c r="H20" s="30">
        <v>0.73290066450000002</v>
      </c>
      <c r="I20" s="28">
        <f t="shared" si="0"/>
        <v>3.4492217219547261E-2</v>
      </c>
      <c r="J20" s="30">
        <v>0.65772508029999999</v>
      </c>
      <c r="K20" s="28">
        <f t="shared" si="8"/>
        <v>4.0509850202985122E-2</v>
      </c>
      <c r="L20" s="17">
        <f t="shared" si="1"/>
        <v>-9.3330309000000389E-3</v>
      </c>
      <c r="M20" s="15">
        <f t="shared" si="9"/>
        <v>9.3330309000000389E-3</v>
      </c>
      <c r="N20" s="15">
        <f>(((((1-B20)*B20)/B13)+(((1-J20)*J20)/J13))^0.5)*(TINV(0.05,B13+J13-1))</f>
        <v>6.406453415710045E-2</v>
      </c>
      <c r="O20" s="5" t="s">
        <v>1028</v>
      </c>
      <c r="P20" s="17">
        <f t="shared" si="2"/>
        <v>-4.6840214100000055E-2</v>
      </c>
      <c r="Q20" s="15">
        <f t="shared" si="10"/>
        <v>4.6840214100000055E-2</v>
      </c>
      <c r="R20" s="15">
        <f>(((((1-D20)*D20)/D13)+(((1-J20)*J20)/J13))^0.5)*(TINV(0.05,D13+J13-1))</f>
        <v>6.0127549051893291E-2</v>
      </c>
      <c r="S20" s="5" t="s">
        <v>1028</v>
      </c>
      <c r="T20" s="17">
        <f t="shared" si="3"/>
        <v>-2.52802996E-2</v>
      </c>
      <c r="U20" s="15">
        <f t="shared" si="11"/>
        <v>2.52802996E-2</v>
      </c>
      <c r="V20" s="15">
        <f>(((((1-F20)*F20)/F13)+(((1-J20)*J20)/J13))^0.5)*(TINV(0.05,F13+J13-1))</f>
        <v>5.6152468354464975E-2</v>
      </c>
      <c r="W20" s="5" t="s">
        <v>1028</v>
      </c>
      <c r="X20" s="17">
        <f t="shared" si="4"/>
        <v>-7.5175584200000034E-2</v>
      </c>
      <c r="Y20" s="15">
        <f t="shared" si="12"/>
        <v>7.5175584200000034E-2</v>
      </c>
      <c r="Z20" s="15">
        <f>(((((1-H20)*H20)/H13)+(((1-J20)*J20)/J13))^0.5)*(TINV(0.05,H13+J13-1))</f>
        <v>5.314699896940412E-2</v>
      </c>
      <c r="AA20" s="97" t="str">
        <f t="shared" ref="AA20:AA21" si="14">IF(Y20&gt;Z20,"*"," ")</f>
        <v>*</v>
      </c>
    </row>
    <row r="21" spans="1:27" ht="15.75" thickBot="1" x14ac:dyDescent="0.3">
      <c r="A21" s="98" t="s">
        <v>62</v>
      </c>
      <c r="B21" s="106">
        <v>8.26612922E-2</v>
      </c>
      <c r="C21" s="100">
        <f>SQRT((B21*(1-B21))/B$13)*TINV(0.05,B$13)</f>
        <v>2.9079283235675799E-2</v>
      </c>
      <c r="D21" s="107">
        <v>6.3592274200000007E-2</v>
      </c>
      <c r="E21" s="100">
        <f>SQRT((D21*(1-D21))/D$13)*TINV(0.05,D$13)</f>
        <v>2.3825426218912364E-2</v>
      </c>
      <c r="F21" s="99">
        <v>5.1342315999999999E-2</v>
      </c>
      <c r="G21" s="100">
        <f>SQRT((F21*(1-F21))/F$13)*TINV(0.05,F$13)</f>
        <v>1.8486607473509303E-2</v>
      </c>
      <c r="H21" s="99">
        <v>5.7621673900000003E-2</v>
      </c>
      <c r="I21" s="100">
        <f t="shared" si="0"/>
        <v>1.8166352236506568E-2</v>
      </c>
      <c r="J21" s="99">
        <v>9.4630087099999996E-2</v>
      </c>
      <c r="K21" s="100">
        <f t="shared" si="8"/>
        <v>2.4990707201981273E-2</v>
      </c>
      <c r="L21" s="101">
        <f t="shared" si="1"/>
        <v>1.1968794899999996E-2</v>
      </c>
      <c r="M21" s="102">
        <f t="shared" si="9"/>
        <v>1.1968794899999996E-2</v>
      </c>
      <c r="N21" s="102">
        <f>(((((1-B21)*B21)/B13)+(((1-J21)*J21)/J13))^0.5)*(TINV(0.05,B13+J13-1))</f>
        <v>3.828095495619184E-2</v>
      </c>
      <c r="O21" s="103" t="s">
        <v>1028</v>
      </c>
      <c r="P21" s="101">
        <f t="shared" si="2"/>
        <v>3.1037812899999989E-2</v>
      </c>
      <c r="Q21" s="102">
        <f t="shared" si="10"/>
        <v>3.1037812899999989E-2</v>
      </c>
      <c r="R21" s="102">
        <f>(((((1-D21)*D21)/D13)+(((1-J21)*J21)/J13))^0.5)*(TINV(0.05,D13+J13-1))</f>
        <v>3.4482272776554232E-2</v>
      </c>
      <c r="S21" s="103" t="s">
        <v>1028</v>
      </c>
      <c r="T21" s="101">
        <f t="shared" si="3"/>
        <v>4.3287771099999997E-2</v>
      </c>
      <c r="U21" s="102">
        <f t="shared" si="11"/>
        <v>4.3287771099999997E-2</v>
      </c>
      <c r="V21" s="102">
        <f>(((((1-F21)*F21)/F13)+(((1-J21)*J21)/J13))^0.5)*(TINV(0.05,F13+J13-1))</f>
        <v>3.1049864338485594E-2</v>
      </c>
      <c r="W21" s="103" t="str">
        <f t="shared" si="13"/>
        <v>*</v>
      </c>
      <c r="X21" s="101">
        <f t="shared" si="4"/>
        <v>3.7008413199999993E-2</v>
      </c>
      <c r="Y21" s="102">
        <f t="shared" si="12"/>
        <v>3.7008413199999993E-2</v>
      </c>
      <c r="Z21" s="102">
        <f>(((((1-H21)*H21)/H13)+(((1-J21)*J21)/J13))^0.5)*(TINV(0.05,H13+J13-1))</f>
        <v>3.0861327225961875E-2</v>
      </c>
      <c r="AA21" s="104" t="str">
        <f t="shared" si="14"/>
        <v>*</v>
      </c>
    </row>
  </sheetData>
  <hyperlinks>
    <hyperlink ref="A5" location="CONTENTS!B1" display="Return to contents" xr:uid="{FF2473B7-E90D-46B2-9ECE-10442A907530}"/>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849</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0.28976975760000001</v>
      </c>
      <c r="C14" s="28">
        <f>SQRT((B14*(1-B14))/B$13)*TINV(0.05,B$13)</f>
        <v>4.7906434836574738E-2</v>
      </c>
      <c r="D14" s="26">
        <v>0.28757791690000001</v>
      </c>
      <c r="E14" s="28">
        <f>SQRT((D14*(1-D14))/D$13)*TINV(0.05,D$13)</f>
        <v>4.4192895717537484E-2</v>
      </c>
      <c r="F14" s="30">
        <v>0.30234836300000001</v>
      </c>
      <c r="G14" s="28">
        <f>SQRT((F14*(1-F14))/F$13)*TINV(0.05,F$13)</f>
        <v>3.8471387295523927E-2</v>
      </c>
      <c r="H14" s="30">
        <v>0.26105857430000001</v>
      </c>
      <c r="I14" s="28">
        <f t="shared" ref="I14:I21" si="0">SQRT((H14*(1-H14))/H$13)*TINV(0.05,H$13)</f>
        <v>3.4240187876315685E-2</v>
      </c>
      <c r="J14" s="30">
        <v>0.2448889887</v>
      </c>
      <c r="K14" s="28">
        <f>SQRT((J14*(1-J14))/J$13)*TINV(0.05,J$13)</f>
        <v>3.6714779802497217E-2</v>
      </c>
      <c r="L14" s="17">
        <f t="shared" ref="L14:L21" si="1">J14-B14</f>
        <v>-4.4880768900000007E-2</v>
      </c>
      <c r="M14" s="15">
        <f>(((L14)^2)^0.5)</f>
        <v>4.4880768900000007E-2</v>
      </c>
      <c r="N14" s="15">
        <f>(((((1-B14)*B14)/B13)+(((1-J14)*J14)/J13))^0.5)*(TINV(0.05,B13+J13-1))</f>
        <v>6.0256539209384542E-2</v>
      </c>
      <c r="O14" s="5" t="s">
        <v>1028</v>
      </c>
      <c r="P14" s="17">
        <f t="shared" ref="P14:P21" si="2">J14-D14</f>
        <v>-4.2688928200000004E-2</v>
      </c>
      <c r="Q14" s="15">
        <f>(((P14)^2)^0.5)</f>
        <v>4.2688928200000004E-2</v>
      </c>
      <c r="R14" s="15">
        <f>(((((1-D14)*D14)/D13)+(((1-J14)*J14)/J13))^0.5)*(TINV(0.05,D13+J13-1))</f>
        <v>5.737338666951846E-2</v>
      </c>
      <c r="S14" s="5" t="s">
        <v>1028</v>
      </c>
      <c r="T14" s="17">
        <f t="shared" ref="T14:T21" si="3">J14-F14</f>
        <v>-5.7459374300000005E-2</v>
      </c>
      <c r="U14" s="15">
        <f>(((T14)^2)^0.5)</f>
        <v>5.7459374300000005E-2</v>
      </c>
      <c r="V14" s="15">
        <f>(((((1-F14)*F14)/F13)+(((1-J14)*J14)/J13))^0.5)*(TINV(0.05,F13+J13-1))</f>
        <v>5.3119446644944057E-2</v>
      </c>
      <c r="W14" s="5" t="str">
        <f>IF(U14&gt;V14,"*"," ")</f>
        <v>*</v>
      </c>
      <c r="X14" s="17">
        <f t="shared" ref="X14:X21" si="4">J14-H14</f>
        <v>-1.6169585600000008E-2</v>
      </c>
      <c r="Y14" s="15">
        <f>(((X14)^2)^0.5)</f>
        <v>1.6169585600000008E-2</v>
      </c>
      <c r="Z14" s="15">
        <f>(((((1-H14)*H14)/H13)+(((1-J14)*J14)/J13))^0.5)*(TINV(0.05,H13+J13-1))</f>
        <v>5.0149465754472461E-2</v>
      </c>
      <c r="AA14" s="97" t="s">
        <v>1028</v>
      </c>
    </row>
    <row r="15" spans="1:27" x14ac:dyDescent="0.25">
      <c r="A15" s="23" t="s">
        <v>57</v>
      </c>
      <c r="B15" s="24">
        <v>0.253161886</v>
      </c>
      <c r="C15" s="28">
        <f t="shared" ref="C15:C21" si="5">SQRT((B15*(1-B15))/B$13)*TINV(0.05,B$13)</f>
        <v>4.5917701539563191E-2</v>
      </c>
      <c r="D15" s="26">
        <v>0.29580046830000001</v>
      </c>
      <c r="E15" s="28">
        <f t="shared" ref="E15:E21" si="6">SQRT((D15*(1-D15))/D$13)*TINV(0.05,D$13)</f>
        <v>4.4560833002708737E-2</v>
      </c>
      <c r="F15" s="30">
        <v>0.29986784220000001</v>
      </c>
      <c r="G15" s="28">
        <f t="shared" ref="G15:G21" si="7">SQRT((F15*(1-F15))/F$13)*TINV(0.05,F$13)</f>
        <v>3.8381300662897348E-2</v>
      </c>
      <c r="H15" s="30">
        <v>0.35035660610000002</v>
      </c>
      <c r="I15" s="28">
        <f t="shared" si="0"/>
        <v>3.7192452717974653E-2</v>
      </c>
      <c r="J15" s="30">
        <v>0.3002065699</v>
      </c>
      <c r="K15" s="28">
        <f t="shared" ref="K15:K21" si="8">SQRT((J15*(1-J15))/J$13)*TINV(0.05,J$13)</f>
        <v>3.913325059071799E-2</v>
      </c>
      <c r="L15" s="17">
        <f t="shared" si="1"/>
        <v>4.7044683899999995E-2</v>
      </c>
      <c r="M15" s="15">
        <f t="shared" ref="M15:M21" si="9">(((L15)^2)^0.5)</f>
        <v>4.7044683899999995E-2</v>
      </c>
      <c r="N15" s="15">
        <f>(((((1-B15)*B15)/B13)+(((1-J15)*J15)/J13))^0.5)*(TINV(0.05,B13+J13-1))</f>
        <v>6.0234149705378749E-2</v>
      </c>
      <c r="O15" s="5" t="s">
        <v>1028</v>
      </c>
      <c r="P15" s="17">
        <f t="shared" si="2"/>
        <v>4.4061015999999897E-3</v>
      </c>
      <c r="Q15" s="15">
        <f t="shared" ref="Q15:Q21" si="10">(((P15)^2)^0.5)</f>
        <v>4.4061015999999897E-3</v>
      </c>
      <c r="R15" s="15">
        <f>(((((1-D15)*D15)/D13)+(((1-J15)*J15)/J13))^0.5)*(TINV(0.05,D13+J13-1))</f>
        <v>5.922265870655169E-2</v>
      </c>
      <c r="S15" s="5" t="s">
        <v>1028</v>
      </c>
      <c r="T15" s="17">
        <f t="shared" si="3"/>
        <v>3.3872769999998553E-4</v>
      </c>
      <c r="U15" s="15">
        <f t="shared" ref="U15:U21" si="11">(((T15)^2)^0.5)</f>
        <v>3.3872769999998553E-4</v>
      </c>
      <c r="V15" s="15">
        <f>(((((1-F15)*F15)/F13)+(((1-J15)*J15)/J13))^0.5)*(TINV(0.05,F13+J13-1))</f>
        <v>5.4751947434021106E-2</v>
      </c>
      <c r="W15" s="5" t="s">
        <v>1028</v>
      </c>
      <c r="X15" s="17">
        <f t="shared" si="4"/>
        <v>-5.0150036200000025E-2</v>
      </c>
      <c r="Y15" s="15">
        <f t="shared" ref="Y15:Y21" si="12">(((X15)^2)^0.5)</f>
        <v>5.0150036200000025E-2</v>
      </c>
      <c r="Z15" s="15">
        <f>(((((1-H15)*H15)/H13)+(((1-J15)*J15)/J13))^0.5)*(TINV(0.05,H13+J13-1))</f>
        <v>5.3930230090824358E-2</v>
      </c>
      <c r="AA15" s="97" t="s">
        <v>1028</v>
      </c>
    </row>
    <row r="16" spans="1:27" x14ac:dyDescent="0.25">
      <c r="A16" s="23" t="s">
        <v>58</v>
      </c>
      <c r="B16" s="24">
        <v>0.1977153881</v>
      </c>
      <c r="C16" s="28">
        <f t="shared" si="5"/>
        <v>4.2058347971491883E-2</v>
      </c>
      <c r="D16" s="26">
        <v>0.2276440173</v>
      </c>
      <c r="E16" s="28">
        <f t="shared" si="6"/>
        <v>4.0939532991805555E-2</v>
      </c>
      <c r="F16" s="30">
        <v>0.1859078794</v>
      </c>
      <c r="G16" s="28">
        <f t="shared" si="7"/>
        <v>3.2587451816598473E-2</v>
      </c>
      <c r="H16" s="30">
        <v>0.19850735880000001</v>
      </c>
      <c r="I16" s="28">
        <f t="shared" si="0"/>
        <v>3.1095692006801529E-2</v>
      </c>
      <c r="J16" s="30">
        <v>0.21802408779999999</v>
      </c>
      <c r="K16" s="28">
        <f t="shared" si="8"/>
        <v>3.525330383668427E-2</v>
      </c>
      <c r="L16" s="17">
        <f t="shared" si="1"/>
        <v>2.0308699699999988E-2</v>
      </c>
      <c r="M16" s="15">
        <f t="shared" si="9"/>
        <v>2.0308699699999988E-2</v>
      </c>
      <c r="N16" s="15">
        <f>(((((1-B16)*B16)/B13)+(((1-J16)*J16)/J13))^0.5)*(TINV(0.05,B13+J13-1))</f>
        <v>5.479019459650665E-2</v>
      </c>
      <c r="O16" s="5" t="s">
        <v>1028</v>
      </c>
      <c r="P16" s="17">
        <f t="shared" si="2"/>
        <v>-9.6199295000000129E-3</v>
      </c>
      <c r="Q16" s="15">
        <f t="shared" si="10"/>
        <v>9.6199295000000129E-3</v>
      </c>
      <c r="R16" s="15">
        <f>(((((1-D16)*D16)/D13)+(((1-J16)*J16)/J13))^0.5)*(TINV(0.05,D13+J13-1))</f>
        <v>5.3950949685858375E-2</v>
      </c>
      <c r="S16" s="5" t="s">
        <v>1028</v>
      </c>
      <c r="T16" s="17">
        <f t="shared" si="3"/>
        <v>3.2116208399999985E-2</v>
      </c>
      <c r="U16" s="15">
        <f t="shared" si="11"/>
        <v>3.2116208399999985E-2</v>
      </c>
      <c r="V16" s="15">
        <f>(((((1-F16)*F16)/F13)+(((1-J16)*J16)/J13))^0.5)*(TINV(0.05,F13+J13-1))</f>
        <v>4.7953527044567422E-2</v>
      </c>
      <c r="W16" s="5" t="s">
        <v>1028</v>
      </c>
      <c r="X16" s="17">
        <f t="shared" si="4"/>
        <v>1.9516728999999983E-2</v>
      </c>
      <c r="Y16" s="15">
        <f t="shared" si="12"/>
        <v>1.9516728999999983E-2</v>
      </c>
      <c r="Z16" s="15">
        <f>(((((1-H16)*H16)/H13)+(((1-J16)*J16)/J13))^0.5)*(TINV(0.05,H13+J13-1))</f>
        <v>4.6956999608060802E-2</v>
      </c>
      <c r="AA16" s="97" t="s">
        <v>1028</v>
      </c>
    </row>
    <row r="17" spans="1:27" x14ac:dyDescent="0.25">
      <c r="A17" s="23" t="s">
        <v>59</v>
      </c>
      <c r="B17" s="24">
        <v>6.4368513099999997E-2</v>
      </c>
      <c r="C17" s="28">
        <f t="shared" si="5"/>
        <v>2.59153390931957E-2</v>
      </c>
      <c r="D17" s="26">
        <v>5.4914927699999998E-2</v>
      </c>
      <c r="E17" s="28">
        <f t="shared" si="6"/>
        <v>2.2242657066822723E-2</v>
      </c>
      <c r="F17" s="30">
        <v>2.6908323200000001E-2</v>
      </c>
      <c r="G17" s="28">
        <f t="shared" si="7"/>
        <v>1.355454440031784E-2</v>
      </c>
      <c r="H17" s="30">
        <v>5.3486100199999997E-2</v>
      </c>
      <c r="I17" s="28">
        <f t="shared" si="0"/>
        <v>1.7540667484602653E-2</v>
      </c>
      <c r="J17" s="30">
        <v>5.8212372700000001E-2</v>
      </c>
      <c r="K17" s="28">
        <f t="shared" si="8"/>
        <v>1.999102389323263E-2</v>
      </c>
      <c r="L17" s="17">
        <f t="shared" si="1"/>
        <v>-6.1561403999999958E-3</v>
      </c>
      <c r="M17" s="15">
        <f t="shared" si="9"/>
        <v>6.1561403999999958E-3</v>
      </c>
      <c r="N17" s="15">
        <f>(((((1-B17)*B17)/B13)+(((1-J17)*J17)/J13))^0.5)*(TINV(0.05,B13+J13-1))</f>
        <v>3.2675382848394087E-2</v>
      </c>
      <c r="O17" s="5" t="s">
        <v>1028</v>
      </c>
      <c r="P17" s="17">
        <f t="shared" si="2"/>
        <v>3.297445000000003E-3</v>
      </c>
      <c r="Q17" s="15">
        <f t="shared" si="10"/>
        <v>3.297445000000003E-3</v>
      </c>
      <c r="R17" s="15">
        <f>(((((1-D17)*D17)/D13)+(((1-J17)*J17)/J13))^0.5)*(TINV(0.05,D13+J13-1))</f>
        <v>2.9864866807907824E-2</v>
      </c>
      <c r="S17" s="5" t="s">
        <v>1028</v>
      </c>
      <c r="T17" s="17">
        <f t="shared" si="3"/>
        <v>3.13040495E-2</v>
      </c>
      <c r="U17" s="15">
        <f t="shared" si="11"/>
        <v>3.13040495E-2</v>
      </c>
      <c r="V17" s="15">
        <f>(((((1-F17)*F17)/F13)+(((1-J17)*J17)/J13))^0.5)*(TINV(0.05,F13+J13-1))</f>
        <v>2.4125446367422372E-2</v>
      </c>
      <c r="W17" s="5" t="str">
        <f t="shared" ref="W17:W21" si="13">IF(U17&gt;V17,"*"," ")</f>
        <v>*</v>
      </c>
      <c r="X17" s="17">
        <f t="shared" si="4"/>
        <v>4.7262725000000033E-3</v>
      </c>
      <c r="Y17" s="15">
        <f t="shared" si="12"/>
        <v>4.7262725000000033E-3</v>
      </c>
      <c r="Z17" s="15">
        <f>(((((1-H17)*H17)/H13)+(((1-J17)*J17)/J13))^0.5)*(TINV(0.05,H13+J13-1))</f>
        <v>2.6566621388412308E-2</v>
      </c>
      <c r="AA17" s="97" t="s">
        <v>1028</v>
      </c>
    </row>
    <row r="18" spans="1:27" x14ac:dyDescent="0.25">
      <c r="A18" s="23" t="s">
        <v>60</v>
      </c>
      <c r="B18" s="24">
        <v>3.0844967500000001E-2</v>
      </c>
      <c r="C18" s="28">
        <f t="shared" si="5"/>
        <v>1.8258139837898844E-2</v>
      </c>
      <c r="D18" s="26">
        <v>1.3399044000000001E-2</v>
      </c>
      <c r="E18" s="28">
        <f t="shared" si="6"/>
        <v>1.1225706385133259E-2</v>
      </c>
      <c r="F18" s="30">
        <v>1.1612931E-2</v>
      </c>
      <c r="G18" s="28">
        <f t="shared" si="7"/>
        <v>8.9742709618354632E-3</v>
      </c>
      <c r="H18" s="30">
        <v>1.29821313E-2</v>
      </c>
      <c r="I18" s="28">
        <f t="shared" si="0"/>
        <v>8.8246534043238175E-3</v>
      </c>
      <c r="J18" s="30">
        <v>2.6998772399999999E-2</v>
      </c>
      <c r="K18" s="28">
        <f t="shared" si="8"/>
        <v>1.3838199912264962E-2</v>
      </c>
      <c r="L18" s="17">
        <f t="shared" si="1"/>
        <v>-3.8461951000000015E-3</v>
      </c>
      <c r="M18" s="15">
        <f t="shared" si="9"/>
        <v>3.8461951000000015E-3</v>
      </c>
      <c r="N18" s="15">
        <f>(((((1-B18)*B18)/B13)+(((1-J18)*J18)/J13))^0.5)*(TINV(0.05,B13+J13-1))</f>
        <v>2.2871341506967749E-2</v>
      </c>
      <c r="O18" s="5" t="s">
        <v>1028</v>
      </c>
      <c r="P18" s="17">
        <f t="shared" si="2"/>
        <v>1.3599728399999999E-2</v>
      </c>
      <c r="Q18" s="15">
        <f t="shared" si="10"/>
        <v>1.3599728399999999E-2</v>
      </c>
      <c r="R18" s="15">
        <f>(((((1-D18)*D18)/D13)+(((1-J18)*J18)/J13))^0.5)*(TINV(0.05,D13+J13-1))</f>
        <v>1.7796238886245111E-2</v>
      </c>
      <c r="S18" s="5" t="s">
        <v>1028</v>
      </c>
      <c r="T18" s="17">
        <f t="shared" si="3"/>
        <v>1.5385841399999999E-2</v>
      </c>
      <c r="U18" s="15">
        <f t="shared" si="11"/>
        <v>1.5385841399999999E-2</v>
      </c>
      <c r="V18" s="15">
        <f>(((((1-F18)*F18)/F13)+(((1-J18)*J18)/J13))^0.5)*(TINV(0.05,F13+J13-1))</f>
        <v>1.6474600762100607E-2</v>
      </c>
      <c r="W18" s="5" t="s">
        <v>1028</v>
      </c>
      <c r="X18" s="17">
        <f t="shared" si="4"/>
        <v>1.4016641099999999E-2</v>
      </c>
      <c r="Y18" s="15">
        <f t="shared" si="12"/>
        <v>1.4016641099999999E-2</v>
      </c>
      <c r="Z18" s="15">
        <f>(((((1-H18)*H18)/H13)+(((1-J18)*J18)/J13))^0.5)*(TINV(0.05,H13+J13-1))</f>
        <v>1.6393827147418299E-2</v>
      </c>
      <c r="AA18" s="97" t="s">
        <v>1028</v>
      </c>
    </row>
    <row r="19" spans="1:27" ht="15" customHeight="1" x14ac:dyDescent="0.25">
      <c r="A19" s="23" t="s">
        <v>41</v>
      </c>
      <c r="B19" s="24">
        <v>0.1641394877</v>
      </c>
      <c r="C19" s="28">
        <f>SQRT((B19*(1-B19))/B$13)*TINV(0.05,B$13)</f>
        <v>3.9114806312948287E-2</v>
      </c>
      <c r="D19" s="26">
        <v>0.12066362579999999</v>
      </c>
      <c r="E19" s="28">
        <f t="shared" si="6"/>
        <v>3.1803265218633164E-2</v>
      </c>
      <c r="F19" s="30">
        <v>0.1733546611</v>
      </c>
      <c r="G19" s="28">
        <f t="shared" si="7"/>
        <v>3.170969758285111E-2</v>
      </c>
      <c r="H19" s="30">
        <v>0.1236092292</v>
      </c>
      <c r="I19" s="28">
        <f t="shared" si="0"/>
        <v>2.5658809227044419E-2</v>
      </c>
      <c r="J19" s="30">
        <v>0.15166920850000001</v>
      </c>
      <c r="K19" s="28">
        <f t="shared" si="8"/>
        <v>3.0625431950593557E-2</v>
      </c>
      <c r="L19" s="17">
        <f t="shared" si="1"/>
        <v>-1.247027919999999E-2</v>
      </c>
      <c r="M19" s="15">
        <f t="shared" si="9"/>
        <v>1.247027919999999E-2</v>
      </c>
      <c r="N19" s="15">
        <f>(((((1-B19)*B19)/B13)+(((1-J19)*J19)/J13))^0.5)*(TINV(0.05,B13+J13-1))</f>
        <v>4.9595499373448239E-2</v>
      </c>
      <c r="O19" s="5" t="s">
        <v>1028</v>
      </c>
      <c r="P19" s="17">
        <f t="shared" si="2"/>
        <v>3.100558270000002E-2</v>
      </c>
      <c r="Q19" s="15">
        <f t="shared" si="10"/>
        <v>3.100558270000002E-2</v>
      </c>
      <c r="R19" s="15">
        <f>(((((1-D19)*D19)/D13)+(((1-J19)*J19)/J13))^0.5)*(TINV(0.05,D13+J13-1))</f>
        <v>4.4091749470655785E-2</v>
      </c>
      <c r="S19" s="5" t="s">
        <v>1028</v>
      </c>
      <c r="T19" s="17">
        <f t="shared" si="3"/>
        <v>-2.1685452599999988E-2</v>
      </c>
      <c r="U19" s="15">
        <f t="shared" si="11"/>
        <v>2.1685452599999988E-2</v>
      </c>
      <c r="V19" s="15">
        <f>(((((1-F19)*F19)/F13)+(((1-J19)*J19)/J13))^0.5)*(TINV(0.05,F13+J13-1))</f>
        <v>4.4034740198461694E-2</v>
      </c>
      <c r="W19" s="5" t="s">
        <v>1028</v>
      </c>
      <c r="X19" s="17">
        <f t="shared" si="4"/>
        <v>2.805997930000001E-2</v>
      </c>
      <c r="Y19" s="15">
        <f t="shared" si="12"/>
        <v>2.805997930000001E-2</v>
      </c>
      <c r="Z19" s="15">
        <f>(((((1-H19)*H19)/H13)+(((1-J19)*J19)/J13))^0.5)*(TINV(0.05,H13+J13-1))</f>
        <v>3.9910021451493069E-2</v>
      </c>
      <c r="AA19" s="97" t="s">
        <v>1028</v>
      </c>
    </row>
    <row r="20" spans="1:27" x14ac:dyDescent="0.25">
      <c r="A20" s="23" t="s">
        <v>61</v>
      </c>
      <c r="B20" s="24">
        <v>0.54293164360000001</v>
      </c>
      <c r="C20" s="28">
        <f t="shared" si="5"/>
        <v>5.2605469103596668E-2</v>
      </c>
      <c r="D20" s="26">
        <v>0.58337838519999996</v>
      </c>
      <c r="E20" s="28">
        <f t="shared" si="6"/>
        <v>4.8134013135095959E-2</v>
      </c>
      <c r="F20" s="30">
        <v>0.60221620519999997</v>
      </c>
      <c r="G20" s="28">
        <f t="shared" si="7"/>
        <v>4.0998171713500585E-2</v>
      </c>
      <c r="H20" s="30">
        <v>0.61141518049999999</v>
      </c>
      <c r="I20" s="28">
        <f t="shared" si="0"/>
        <v>3.7999088124572568E-2</v>
      </c>
      <c r="J20" s="30">
        <v>0.54509555860000003</v>
      </c>
      <c r="K20" s="28">
        <f t="shared" si="8"/>
        <v>4.2515501627088677E-2</v>
      </c>
      <c r="L20" s="17">
        <f t="shared" si="1"/>
        <v>2.1639150000000162E-3</v>
      </c>
      <c r="M20" s="15">
        <f t="shared" si="9"/>
        <v>2.1639150000000162E-3</v>
      </c>
      <c r="N20" s="15">
        <f>(((((1-B20)*B20)/B13)+(((1-J20)*J20)/J13))^0.5)*(TINV(0.05,B13+J13-1))</f>
        <v>6.7527191781872831E-2</v>
      </c>
      <c r="O20" s="5" t="s">
        <v>1028</v>
      </c>
      <c r="P20" s="17">
        <f t="shared" si="2"/>
        <v>-3.8282826599999931E-2</v>
      </c>
      <c r="Q20" s="15">
        <f t="shared" si="10"/>
        <v>3.8282826599999931E-2</v>
      </c>
      <c r="R20" s="15">
        <f>(((((1-D20)*D20)/D13)+(((1-J20)*J20)/J13))^0.5)*(TINV(0.05,D13+J13-1))</f>
        <v>6.4132884614764879E-2</v>
      </c>
      <c r="S20" s="5" t="s">
        <v>1028</v>
      </c>
      <c r="T20" s="17">
        <f t="shared" si="3"/>
        <v>-5.7120646599999936E-2</v>
      </c>
      <c r="U20" s="15">
        <f t="shared" si="11"/>
        <v>5.7120646599999936E-2</v>
      </c>
      <c r="V20" s="15">
        <f>(((((1-F20)*F20)/F13)+(((1-J20)*J20)/J13))^0.5)*(TINV(0.05,F13+J13-1))</f>
        <v>5.8996309863670687E-2</v>
      </c>
      <c r="W20" s="5" t="s">
        <v>1028</v>
      </c>
      <c r="X20" s="17">
        <f t="shared" si="4"/>
        <v>-6.6319621899999959E-2</v>
      </c>
      <c r="Y20" s="15">
        <f t="shared" si="12"/>
        <v>6.6319621899999959E-2</v>
      </c>
      <c r="Z20" s="15">
        <f>(((((1-H20)*H20)/H13)+(((1-J20)*J20)/J13))^0.5)*(TINV(0.05,H13+J13-1))</f>
        <v>5.6960376713152447E-2</v>
      </c>
      <c r="AA20" s="97" t="str">
        <f t="shared" ref="AA20" si="14">IF(Y20&gt;Z20,"*"," ")</f>
        <v>*</v>
      </c>
    </row>
    <row r="21" spans="1:27" ht="15.75" thickBot="1" x14ac:dyDescent="0.3">
      <c r="A21" s="98" t="s">
        <v>62</v>
      </c>
      <c r="B21" s="106">
        <v>9.5213480599999997E-2</v>
      </c>
      <c r="C21" s="100">
        <f t="shared" si="5"/>
        <v>3.0994884636332216E-2</v>
      </c>
      <c r="D21" s="107">
        <v>6.8313971700000004E-2</v>
      </c>
      <c r="E21" s="100">
        <f t="shared" si="6"/>
        <v>2.4631766861385219E-2</v>
      </c>
      <c r="F21" s="99">
        <v>3.8521254200000001E-2</v>
      </c>
      <c r="G21" s="100">
        <f t="shared" si="7"/>
        <v>1.6120732863926856E-2</v>
      </c>
      <c r="H21" s="99">
        <v>6.6468231599999997E-2</v>
      </c>
      <c r="I21" s="100">
        <f t="shared" si="0"/>
        <v>1.9419308631193576E-2</v>
      </c>
      <c r="J21" s="99">
        <v>8.5211145099999996E-2</v>
      </c>
      <c r="K21" s="100">
        <f t="shared" si="8"/>
        <v>2.3837435477405314E-2</v>
      </c>
      <c r="L21" s="101">
        <f t="shared" si="1"/>
        <v>-1.0002335500000001E-2</v>
      </c>
      <c r="M21" s="102">
        <f t="shared" si="9"/>
        <v>1.0002335500000001E-2</v>
      </c>
      <c r="N21" s="102">
        <f>(((((1-B21)*B21)/B13)+(((1-J21)*J21)/J13))^0.5)*(TINV(0.05,B13+J13-1))</f>
        <v>3.9036043221381142E-2</v>
      </c>
      <c r="O21" s="103" t="s">
        <v>1028</v>
      </c>
      <c r="P21" s="101">
        <f t="shared" si="2"/>
        <v>1.6897173399999993E-2</v>
      </c>
      <c r="Q21" s="102">
        <f t="shared" si="10"/>
        <v>1.6897173399999993E-2</v>
      </c>
      <c r="R21" s="102">
        <f>(((((1-D21)*D21)/D13)+(((1-J21)*J21)/J13))^0.5)*(TINV(0.05,D13+J13-1))</f>
        <v>3.423108926031438E-2</v>
      </c>
      <c r="S21" s="103" t="s">
        <v>1028</v>
      </c>
      <c r="T21" s="101">
        <f t="shared" si="3"/>
        <v>4.6689890899999996E-2</v>
      </c>
      <c r="U21" s="102">
        <f t="shared" si="11"/>
        <v>4.6689890899999996E-2</v>
      </c>
      <c r="V21" s="102">
        <f>(((((1-F21)*F21)/F13)+(((1-J21)*J21)/J13))^0.5)*(TINV(0.05,F13+J13-1))</f>
        <v>2.8743936456007424E-2</v>
      </c>
      <c r="W21" s="103" t="str">
        <f t="shared" si="13"/>
        <v>*</v>
      </c>
      <c r="X21" s="101">
        <f t="shared" si="4"/>
        <v>1.87429135E-2</v>
      </c>
      <c r="Y21" s="102">
        <f t="shared" si="12"/>
        <v>1.87429135E-2</v>
      </c>
      <c r="Z21" s="102">
        <f>(((((1-H21)*H21)/H13)+(((1-J21)*J21)/J13))^0.5)*(TINV(0.05,H13+J13-1))</f>
        <v>3.0712558866644202E-2</v>
      </c>
      <c r="AA21" s="104" t="s">
        <v>1028</v>
      </c>
    </row>
  </sheetData>
  <hyperlinks>
    <hyperlink ref="A5" location="CONTENTS!B1" display="Return to contents" xr:uid="{E1A6B44E-9F6D-439F-8259-EB0693DAFDB9}"/>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FB41-CF73-4134-8881-B1911C9FBD5E}">
  <dimension ref="A1:AA21"/>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850</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24" t="s">
        <v>34</v>
      </c>
      <c r="G14" s="39" t="s">
        <v>34</v>
      </c>
      <c r="H14" s="24" t="s">
        <v>34</v>
      </c>
      <c r="I14" s="39" t="s">
        <v>34</v>
      </c>
      <c r="J14" s="54">
        <v>0.11413192749999999</v>
      </c>
      <c r="K14" s="28">
        <f>SQRT((J14*(1-J14))/J$13)*TINV(0.05,J$13)</f>
        <v>5.453559584108307E-2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57</v>
      </c>
      <c r="B15" s="24" t="s">
        <v>34</v>
      </c>
      <c r="C15" s="39" t="s">
        <v>34</v>
      </c>
      <c r="D15" s="24" t="s">
        <v>34</v>
      </c>
      <c r="E15" s="39" t="s">
        <v>34</v>
      </c>
      <c r="F15" s="24" t="s">
        <v>34</v>
      </c>
      <c r="G15" s="39" t="s">
        <v>34</v>
      </c>
      <c r="H15" s="24" t="s">
        <v>34</v>
      </c>
      <c r="I15" s="39" t="s">
        <v>34</v>
      </c>
      <c r="J15" s="54">
        <v>0.15490295539999999</v>
      </c>
      <c r="K15" s="28">
        <f t="shared" ref="K15:K21" si="0">SQRT((J15*(1-J15))/J$13)*TINV(0.05,J$13)</f>
        <v>6.205476068713732E-2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58</v>
      </c>
      <c r="B16" s="24" t="s">
        <v>34</v>
      </c>
      <c r="C16" s="39" t="s">
        <v>34</v>
      </c>
      <c r="D16" s="24" t="s">
        <v>34</v>
      </c>
      <c r="E16" s="39" t="s">
        <v>34</v>
      </c>
      <c r="F16" s="24" t="s">
        <v>34</v>
      </c>
      <c r="G16" s="39" t="s">
        <v>34</v>
      </c>
      <c r="H16" s="24" t="s">
        <v>34</v>
      </c>
      <c r="I16" s="39" t="s">
        <v>34</v>
      </c>
      <c r="J16" s="54">
        <v>0.2246110566</v>
      </c>
      <c r="K16" s="28">
        <f t="shared" si="0"/>
        <v>7.1575984310800589E-2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59</v>
      </c>
      <c r="B17" s="24" t="s">
        <v>34</v>
      </c>
      <c r="C17" s="39" t="s">
        <v>34</v>
      </c>
      <c r="D17" s="24" t="s">
        <v>34</v>
      </c>
      <c r="E17" s="39" t="s">
        <v>34</v>
      </c>
      <c r="F17" s="24" t="s">
        <v>34</v>
      </c>
      <c r="G17" s="39" t="s">
        <v>34</v>
      </c>
      <c r="H17" s="24" t="s">
        <v>34</v>
      </c>
      <c r="I17" s="39" t="s">
        <v>34</v>
      </c>
      <c r="J17" s="54">
        <v>0.19064925460000001</v>
      </c>
      <c r="K17" s="28">
        <f t="shared" si="0"/>
        <v>6.7371761582266917E-2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60</v>
      </c>
      <c r="B18" s="24" t="s">
        <v>34</v>
      </c>
      <c r="C18" s="39" t="s">
        <v>34</v>
      </c>
      <c r="D18" s="24" t="s">
        <v>34</v>
      </c>
      <c r="E18" s="39" t="s">
        <v>34</v>
      </c>
      <c r="F18" s="24" t="s">
        <v>34</v>
      </c>
      <c r="G18" s="39" t="s">
        <v>34</v>
      </c>
      <c r="H18" s="24" t="s">
        <v>34</v>
      </c>
      <c r="I18" s="39" t="s">
        <v>34</v>
      </c>
      <c r="J18" s="54">
        <v>9.7731384199999993E-2</v>
      </c>
      <c r="K18" s="28">
        <f t="shared" si="0"/>
        <v>5.0930379507581634E-2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41</v>
      </c>
      <c r="B19" s="24" t="s">
        <v>34</v>
      </c>
      <c r="C19" s="39" t="s">
        <v>34</v>
      </c>
      <c r="D19" s="24" t="s">
        <v>34</v>
      </c>
      <c r="E19" s="39" t="s">
        <v>34</v>
      </c>
      <c r="F19" s="24" t="s">
        <v>34</v>
      </c>
      <c r="G19" s="39" t="s">
        <v>34</v>
      </c>
      <c r="H19" s="24" t="s">
        <v>34</v>
      </c>
      <c r="I19" s="39" t="s">
        <v>34</v>
      </c>
      <c r="J19" s="54">
        <v>0.21797342180000001</v>
      </c>
      <c r="K19" s="28">
        <f t="shared" si="0"/>
        <v>7.0811613362143672E-2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61</v>
      </c>
      <c r="B20" s="24" t="s">
        <v>34</v>
      </c>
      <c r="C20" s="39" t="s">
        <v>34</v>
      </c>
      <c r="D20" s="24" t="s">
        <v>34</v>
      </c>
      <c r="E20" s="39" t="s">
        <v>34</v>
      </c>
      <c r="F20" s="24" t="s">
        <v>34</v>
      </c>
      <c r="G20" s="39" t="s">
        <v>34</v>
      </c>
      <c r="H20" s="24" t="s">
        <v>34</v>
      </c>
      <c r="I20" s="39" t="s">
        <v>34</v>
      </c>
      <c r="J20" s="54">
        <v>0.26903488289999999</v>
      </c>
      <c r="K20" s="28">
        <f t="shared" si="0"/>
        <v>7.6057944609655259E-2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75" thickBot="1" x14ac:dyDescent="0.3">
      <c r="A21" s="98" t="s">
        <v>62</v>
      </c>
      <c r="B21" s="106" t="s">
        <v>34</v>
      </c>
      <c r="C21" s="110" t="s">
        <v>34</v>
      </c>
      <c r="D21" s="106" t="s">
        <v>34</v>
      </c>
      <c r="E21" s="110" t="s">
        <v>34</v>
      </c>
      <c r="F21" s="106" t="s">
        <v>34</v>
      </c>
      <c r="G21" s="110" t="s">
        <v>34</v>
      </c>
      <c r="H21" s="106" t="s">
        <v>34</v>
      </c>
      <c r="I21" s="110" t="s">
        <v>34</v>
      </c>
      <c r="J21" s="115">
        <v>0.28838063870000002</v>
      </c>
      <c r="K21" s="100">
        <f t="shared" si="0"/>
        <v>7.7696040881408371E-2</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11" t="s">
        <v>34</v>
      </c>
      <c r="Y21" s="102" t="s">
        <v>1028</v>
      </c>
      <c r="Z21" s="102" t="s">
        <v>1028</v>
      </c>
      <c r="AA21" s="112" t="s">
        <v>34</v>
      </c>
    </row>
  </sheetData>
  <hyperlinks>
    <hyperlink ref="A5" location="CONTENTS!B1" display="Return to contents" xr:uid="{FAA1D213-8E1D-4960-8F94-E2B9395E730B}"/>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C386-77AA-4B9D-AB68-0657D33338C9}">
  <dimension ref="A1:AA21"/>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851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2252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2251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396.4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24" t="s">
        <v>34</v>
      </c>
      <c r="G14" s="39" t="s">
        <v>34</v>
      </c>
      <c r="H14" s="24" t="s">
        <v>34</v>
      </c>
      <c r="I14" s="39" t="s">
        <v>34</v>
      </c>
      <c r="J14" s="54">
        <v>0.28080733250000001</v>
      </c>
      <c r="K14" s="28">
        <f>SQRT((J14*(1-J14))/J$13)*TINV(0.05,J$13)</f>
        <v>4.4374910194437428E-2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57</v>
      </c>
      <c r="B15" s="24" t="s">
        <v>34</v>
      </c>
      <c r="C15" s="39" t="s">
        <v>34</v>
      </c>
      <c r="D15" s="24" t="s">
        <v>34</v>
      </c>
      <c r="E15" s="39" t="s">
        <v>34</v>
      </c>
      <c r="F15" s="24" t="s">
        <v>34</v>
      </c>
      <c r="G15" s="39" t="s">
        <v>34</v>
      </c>
      <c r="H15" s="24" t="s">
        <v>34</v>
      </c>
      <c r="I15" s="39" t="s">
        <v>34</v>
      </c>
      <c r="J15" s="54">
        <v>0.18690370919999999</v>
      </c>
      <c r="K15" s="28">
        <f t="shared" ref="K15:K21" si="0">SQRT((J15*(1-J15))/J$13)*TINV(0.05,J$13)</f>
        <v>3.8493782647109773E-2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58</v>
      </c>
      <c r="B16" s="24" t="s">
        <v>34</v>
      </c>
      <c r="C16" s="39" t="s">
        <v>34</v>
      </c>
      <c r="D16" s="24" t="s">
        <v>34</v>
      </c>
      <c r="E16" s="39" t="s">
        <v>34</v>
      </c>
      <c r="F16" s="24" t="s">
        <v>34</v>
      </c>
      <c r="G16" s="39" t="s">
        <v>34</v>
      </c>
      <c r="H16" s="24" t="s">
        <v>34</v>
      </c>
      <c r="I16" s="39" t="s">
        <v>34</v>
      </c>
      <c r="J16" s="54">
        <v>0.2011685889</v>
      </c>
      <c r="K16" s="28">
        <f t="shared" si="0"/>
        <v>3.9583873608858705E-2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59</v>
      </c>
      <c r="B17" s="24" t="s">
        <v>34</v>
      </c>
      <c r="C17" s="39" t="s">
        <v>34</v>
      </c>
      <c r="D17" s="24" t="s">
        <v>34</v>
      </c>
      <c r="E17" s="39" t="s">
        <v>34</v>
      </c>
      <c r="F17" s="24" t="s">
        <v>34</v>
      </c>
      <c r="G17" s="39" t="s">
        <v>34</v>
      </c>
      <c r="H17" s="24" t="s">
        <v>34</v>
      </c>
      <c r="I17" s="39" t="s">
        <v>34</v>
      </c>
      <c r="J17" s="54">
        <v>9.4365862300000006E-2</v>
      </c>
      <c r="K17" s="28">
        <f t="shared" si="0"/>
        <v>2.8866523838969198E-2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60</v>
      </c>
      <c r="B18" s="24" t="s">
        <v>34</v>
      </c>
      <c r="C18" s="39" t="s">
        <v>34</v>
      </c>
      <c r="D18" s="24" t="s">
        <v>34</v>
      </c>
      <c r="E18" s="39" t="s">
        <v>34</v>
      </c>
      <c r="F18" s="24" t="s">
        <v>34</v>
      </c>
      <c r="G18" s="39" t="s">
        <v>34</v>
      </c>
      <c r="H18" s="24" t="s">
        <v>34</v>
      </c>
      <c r="I18" s="39" t="s">
        <v>34</v>
      </c>
      <c r="J18" s="54">
        <v>5.2960098300000001E-2</v>
      </c>
      <c r="K18" s="28">
        <f t="shared" si="0"/>
        <v>2.2114094937930172E-2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41</v>
      </c>
      <c r="B19" s="24" t="s">
        <v>34</v>
      </c>
      <c r="C19" s="39" t="s">
        <v>34</v>
      </c>
      <c r="D19" s="24" t="s">
        <v>34</v>
      </c>
      <c r="E19" s="39" t="s">
        <v>34</v>
      </c>
      <c r="F19" s="24" t="s">
        <v>34</v>
      </c>
      <c r="G19" s="39" t="s">
        <v>34</v>
      </c>
      <c r="H19" s="24" t="s">
        <v>34</v>
      </c>
      <c r="I19" s="39" t="s">
        <v>34</v>
      </c>
      <c r="J19" s="54">
        <v>0.1837944088</v>
      </c>
      <c r="K19" s="28">
        <f t="shared" si="0"/>
        <v>3.8245167755940661E-2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61</v>
      </c>
      <c r="B20" s="24" t="s">
        <v>34</v>
      </c>
      <c r="C20" s="39" t="s">
        <v>34</v>
      </c>
      <c r="D20" s="24" t="s">
        <v>34</v>
      </c>
      <c r="E20" s="39" t="s">
        <v>34</v>
      </c>
      <c r="F20" s="24" t="s">
        <v>34</v>
      </c>
      <c r="G20" s="39" t="s">
        <v>34</v>
      </c>
      <c r="H20" s="24" t="s">
        <v>34</v>
      </c>
      <c r="I20" s="39" t="s">
        <v>34</v>
      </c>
      <c r="J20" s="54">
        <v>0.4677110417</v>
      </c>
      <c r="K20" s="28">
        <f t="shared" si="0"/>
        <v>4.9268935582353519E-2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75" thickBot="1" x14ac:dyDescent="0.3">
      <c r="A21" s="98" t="s">
        <v>62</v>
      </c>
      <c r="B21" s="106" t="s">
        <v>34</v>
      </c>
      <c r="C21" s="110" t="s">
        <v>34</v>
      </c>
      <c r="D21" s="106" t="s">
        <v>34</v>
      </c>
      <c r="E21" s="110" t="s">
        <v>34</v>
      </c>
      <c r="F21" s="106" t="s">
        <v>34</v>
      </c>
      <c r="G21" s="110" t="s">
        <v>34</v>
      </c>
      <c r="H21" s="106" t="s">
        <v>34</v>
      </c>
      <c r="I21" s="110" t="s">
        <v>34</v>
      </c>
      <c r="J21" s="115">
        <v>0.1473259606</v>
      </c>
      <c r="K21" s="100">
        <f t="shared" si="0"/>
        <v>3.4997885078179344E-2</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11" t="s">
        <v>34</v>
      </c>
      <c r="Y21" s="102" t="s">
        <v>1028</v>
      </c>
      <c r="Z21" s="102" t="s">
        <v>1028</v>
      </c>
      <c r="AA21" s="112" t="s">
        <v>34</v>
      </c>
    </row>
  </sheetData>
  <hyperlinks>
    <hyperlink ref="A5" location="CONTENTS!B1" display="Return to contents" xr:uid="{99DAB836-BB9D-43B0-8E9A-3DDC4157765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2"/>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84" t="s">
        <v>471</v>
      </c>
      <c r="E1" s="84"/>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279</v>
      </c>
      <c r="B3" s="27"/>
    </row>
    <row r="4" spans="1:27" ht="18.75" x14ac:dyDescent="0.25">
      <c r="A4" s="20" t="s">
        <v>26</v>
      </c>
      <c r="B4" s="27"/>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27</v>
      </c>
      <c r="B14" s="24">
        <v>0.2217788591</v>
      </c>
      <c r="C14" s="28">
        <f t="shared" ref="C14:C20" si="0">SQRT((B14*(1-B14))/B$13)*TINV(0.05,B$13)</f>
        <v>4.3871181200606423E-2</v>
      </c>
      <c r="D14" s="26">
        <v>0.25550027409999998</v>
      </c>
      <c r="E14" s="28">
        <f>SQRT((D14*(1-D14))/D$13)*TINV(0.05,D$13)</f>
        <v>4.2582775265778694E-2</v>
      </c>
      <c r="F14" s="30">
        <v>0.26279400939999997</v>
      </c>
      <c r="G14" s="28">
        <f>SQRT((F14*(1-F14))/F$13)*TINV(0.05,F$13)</f>
        <v>3.6869469278362481E-2</v>
      </c>
      <c r="H14" s="30">
        <v>0.23665200589999999</v>
      </c>
      <c r="I14" s="28">
        <f>SQRT((H14*(1-H14))/H$13)*TINV(0.05,H$13)</f>
        <v>3.3134355713113767E-2</v>
      </c>
      <c r="J14" s="30">
        <v>0.28413640829999998</v>
      </c>
      <c r="K14" s="28">
        <f>SQRT((J14*(1-J14))/J$13)*TINV(0.05,J$13)</f>
        <v>3.8506095005900721E-2</v>
      </c>
      <c r="L14" s="17">
        <f t="shared" ref="L14:L20" si="1">J14-B14</f>
        <v>6.2357549199999973E-2</v>
      </c>
      <c r="M14" s="15">
        <f>(((L14)^2)^0.5)</f>
        <v>6.2357549199999973E-2</v>
      </c>
      <c r="N14" s="15">
        <f>(((((1-B14)*B14)/B13)+(((1-J14)*J14)/J13))^0.5)*(TINV(0.05,B13+J13-1))</f>
        <v>5.8280113916069319E-2</v>
      </c>
      <c r="O14" s="5" t="str">
        <f>IF(M14&gt;N14,"*"," ")</f>
        <v>*</v>
      </c>
      <c r="P14" s="17">
        <f t="shared" ref="P14:P20" si="2">J14-D14</f>
        <v>2.8636134199999996E-2</v>
      </c>
      <c r="Q14" s="15">
        <f>(((P14)^2)^0.5)</f>
        <v>2.8636134199999996E-2</v>
      </c>
      <c r="R14" s="15">
        <f>(((((1-D14)*D14)/D13)+(((1-J14)*J14)/J13))^0.5)*(TINV(0.05,D13+J13-1))</f>
        <v>5.7331807097568077E-2</v>
      </c>
      <c r="S14" s="5" t="s">
        <v>1028</v>
      </c>
      <c r="T14" s="17">
        <f t="shared" ref="T14:T20" si="3">J14-F14</f>
        <v>2.1342398900000004E-2</v>
      </c>
      <c r="U14" s="15">
        <f>(((T14)^2)^0.5)</f>
        <v>2.1342398900000004E-2</v>
      </c>
      <c r="V14" s="15">
        <f>(((((1-F14)*F14)/F13)+(((1-J14)*J14)/J13))^0.5)*(TINV(0.05,F13+J13-1))</f>
        <v>5.3251076475796126E-2</v>
      </c>
      <c r="W14" s="5" t="s">
        <v>1028</v>
      </c>
      <c r="X14" s="17">
        <f t="shared" ref="X14:X20" si="4">J14-H14</f>
        <v>4.7484402399999986E-2</v>
      </c>
      <c r="Y14" s="15">
        <f>(((X14)^2)^0.5)</f>
        <v>4.7484402399999986E-2</v>
      </c>
      <c r="Z14" s="15">
        <f>(((((1-H14)*H14)/H13)+(((1-J14)*J14)/J13))^0.5)*(TINV(0.05,H13+J13-1))</f>
        <v>5.0744473556405836E-2</v>
      </c>
      <c r="AA14" s="97" t="s">
        <v>1028</v>
      </c>
    </row>
    <row r="15" spans="1:27" x14ac:dyDescent="0.25">
      <c r="A15" s="23" t="s">
        <v>28</v>
      </c>
      <c r="B15" s="24">
        <v>7.1374048199999998E-2</v>
      </c>
      <c r="C15" s="28">
        <f t="shared" si="0"/>
        <v>2.7186814003734964E-2</v>
      </c>
      <c r="D15" s="26">
        <v>8.8457357E-2</v>
      </c>
      <c r="E15" s="28">
        <f t="shared" ref="E15:E20" si="5">SQRT((D15*(1-D15))/D$13)*TINV(0.05,D$13)</f>
        <v>2.7724356892952846E-2</v>
      </c>
      <c r="F15" s="30">
        <v>9.6088020100000004E-2</v>
      </c>
      <c r="G15" s="28">
        <f t="shared" ref="G15:G20" si="6">SQRT((F15*(1-F15))/F$13)*TINV(0.05,F$13)</f>
        <v>2.4686664871691272E-2</v>
      </c>
      <c r="H15" s="30">
        <v>8.4783828199999994E-2</v>
      </c>
      <c r="I15" s="28">
        <f t="shared" ref="I15:I20" si="7">SQRT((H15*(1-H15))/H$13)*TINV(0.05,H$13)</f>
        <v>2.1716033590945732E-2</v>
      </c>
      <c r="J15" s="30">
        <v>7.2728487100000003E-2</v>
      </c>
      <c r="K15" s="28">
        <f t="shared" ref="K15:K20" si="8">SQRT((J15*(1-J15))/J$13)*TINV(0.05,J$13)</f>
        <v>2.2172090008711846E-2</v>
      </c>
      <c r="L15" s="17">
        <f t="shared" si="1"/>
        <v>1.3544389000000046E-3</v>
      </c>
      <c r="M15" s="15">
        <f t="shared" ref="M15:M20" si="9">(((L15)^2)^0.5)</f>
        <v>1.3544389000000046E-3</v>
      </c>
      <c r="N15" s="15">
        <f>(((((1-B15)*B15)/B13)+(((1-J15)*J15)/J13))^0.5)*(TINV(0.05,B13+J13-1))</f>
        <v>3.5024377760963087E-2</v>
      </c>
      <c r="O15" s="5" t="s">
        <v>1028</v>
      </c>
      <c r="P15" s="17">
        <f t="shared" si="2"/>
        <v>-1.5728869899999998E-2</v>
      </c>
      <c r="Q15" s="15">
        <f t="shared" ref="Q15:Q20" si="10">(((P15)^2)^0.5)</f>
        <v>1.5728869899999998E-2</v>
      </c>
      <c r="R15" s="15">
        <f>(((((1-D15)*D15)/D13)+(((1-J15)*J15)/J13))^0.5)*(TINV(0.05,D13+J13-1))</f>
        <v>3.5449482182094733E-2</v>
      </c>
      <c r="S15" s="5" t="s">
        <v>1028</v>
      </c>
      <c r="T15" s="17">
        <f t="shared" si="3"/>
        <v>-2.3359533000000002E-2</v>
      </c>
      <c r="U15" s="15">
        <f t="shared" ref="U15:U20" si="11">(((T15)^2)^0.5)</f>
        <v>2.3359533000000002E-2</v>
      </c>
      <c r="V15" s="15">
        <f>(((((1-F15)*F15)/F13)+(((1-J15)*J15)/J13))^0.5)*(TINV(0.05,F13+J13-1))</f>
        <v>3.3144643984099033E-2</v>
      </c>
      <c r="W15" s="5" t="s">
        <v>1028</v>
      </c>
      <c r="X15" s="17">
        <f t="shared" si="4"/>
        <v>-1.2055341099999992E-2</v>
      </c>
      <c r="Y15" s="15">
        <f t="shared" ref="Y15:Y20" si="12">(((X15)^2)^0.5)</f>
        <v>1.2055341099999992E-2</v>
      </c>
      <c r="Z15" s="15">
        <f>(((((1-H15)*H15)/H13)+(((1-J15)*J15)/J13))^0.5)*(TINV(0.05,H13+J13-1))</f>
        <v>3.1002308846037024E-2</v>
      </c>
      <c r="AA15" s="97" t="s">
        <v>1028</v>
      </c>
    </row>
    <row r="16" spans="1:27" x14ac:dyDescent="0.25">
      <c r="A16" s="23" t="s">
        <v>29</v>
      </c>
      <c r="B16" s="24">
        <v>0.17248324670000001</v>
      </c>
      <c r="C16" s="28">
        <f t="shared" si="0"/>
        <v>3.9896022446854584E-2</v>
      </c>
      <c r="D16" s="26">
        <v>0.1482532812</v>
      </c>
      <c r="E16" s="28">
        <f t="shared" si="5"/>
        <v>3.469472087454778E-2</v>
      </c>
      <c r="F16" s="30">
        <v>0.19335242759999999</v>
      </c>
      <c r="G16" s="28">
        <f t="shared" si="6"/>
        <v>3.3081215468382226E-2</v>
      </c>
      <c r="H16" s="30">
        <v>0.15366272559999999</v>
      </c>
      <c r="I16" s="28">
        <f t="shared" si="7"/>
        <v>2.8113709395555443E-2</v>
      </c>
      <c r="J16" s="30">
        <v>0.1952145814</v>
      </c>
      <c r="K16" s="28">
        <f t="shared" si="8"/>
        <v>3.3841302791797208E-2</v>
      </c>
      <c r="L16" s="17">
        <f t="shared" si="1"/>
        <v>2.2731334699999994E-2</v>
      </c>
      <c r="M16" s="15">
        <f t="shared" si="9"/>
        <v>2.2731334699999994E-2</v>
      </c>
      <c r="N16" s="15">
        <f>(((((1-B16)*B16)/B13)+(((1-J16)*J16)/J13))^0.5)*(TINV(0.05,B13+J13-1))</f>
        <v>5.2231390723003188E-2</v>
      </c>
      <c r="O16" s="5" t="s">
        <v>1028</v>
      </c>
      <c r="P16" s="17">
        <f t="shared" si="2"/>
        <v>4.69613002E-2</v>
      </c>
      <c r="Q16" s="15">
        <f t="shared" si="10"/>
        <v>4.69613002E-2</v>
      </c>
      <c r="R16" s="15">
        <f>(((((1-D16)*D16)/D13)+(((1-J16)*J16)/J13))^0.5)*(TINV(0.05,D13+J13-1))</f>
        <v>4.8400550802192653E-2</v>
      </c>
      <c r="S16" s="5" t="s">
        <v>1028</v>
      </c>
      <c r="T16" s="17">
        <f t="shared" si="3"/>
        <v>1.862153800000016E-3</v>
      </c>
      <c r="U16" s="15">
        <f t="shared" si="11"/>
        <v>1.862153800000016E-3</v>
      </c>
      <c r="V16" s="15">
        <f>(((((1-F16)*F16)/F13)+(((1-J16)*J16)/J13))^0.5)*(TINV(0.05,F13+J13-1))</f>
        <v>4.7271145297461264E-2</v>
      </c>
      <c r="W16" s="5" t="s">
        <v>1028</v>
      </c>
      <c r="X16" s="17">
        <f t="shared" si="4"/>
        <v>4.1551855800000009E-2</v>
      </c>
      <c r="Y16" s="15">
        <f t="shared" si="12"/>
        <v>4.1551855800000009E-2</v>
      </c>
      <c r="Z16" s="15">
        <f>(((((1-H16)*H16)/H13)+(((1-J16)*J16)/J13))^0.5)*(TINV(0.05,H13+J13-1))</f>
        <v>4.3947542976519878E-2</v>
      </c>
      <c r="AA16" s="97" t="s">
        <v>1028</v>
      </c>
    </row>
    <row r="17" spans="1:27" x14ac:dyDescent="0.25">
      <c r="A17" s="23" t="s">
        <v>30</v>
      </c>
      <c r="B17" s="24">
        <v>0.49635248250000003</v>
      </c>
      <c r="C17" s="28">
        <f t="shared" si="0"/>
        <v>5.2799060018486998E-2</v>
      </c>
      <c r="D17" s="26">
        <v>0.4552546777</v>
      </c>
      <c r="E17" s="28">
        <f t="shared" si="5"/>
        <v>4.8621680977002486E-2</v>
      </c>
      <c r="F17" s="30">
        <v>0.37883647770000001</v>
      </c>
      <c r="G17" s="28">
        <f t="shared" si="6"/>
        <v>4.0634375993627521E-2</v>
      </c>
      <c r="H17" s="30">
        <v>0.42180851429999999</v>
      </c>
      <c r="I17" s="28">
        <f t="shared" si="7"/>
        <v>3.8499551293727452E-2</v>
      </c>
      <c r="J17" s="30">
        <v>0.44282644539999999</v>
      </c>
      <c r="K17" s="28">
        <f t="shared" si="8"/>
        <v>4.2409477252675708E-2</v>
      </c>
      <c r="L17" s="17">
        <f t="shared" si="1"/>
        <v>-5.3526037100000035E-2</v>
      </c>
      <c r="M17" s="15">
        <f t="shared" si="9"/>
        <v>5.3526037100000035E-2</v>
      </c>
      <c r="N17" s="15">
        <f>(((((1-B17)*B17)/B13)+(((1-J17)*J17)/J13))^0.5)*(TINV(0.05,B13+J13-1))</f>
        <v>6.7611040872137831E-2</v>
      </c>
      <c r="O17" s="5" t="s">
        <v>1028</v>
      </c>
      <c r="P17" s="17">
        <f t="shared" si="2"/>
        <v>-1.2428232300000008E-2</v>
      </c>
      <c r="Q17" s="15">
        <f t="shared" si="10"/>
        <v>1.2428232300000008E-2</v>
      </c>
      <c r="R17" s="15">
        <f>(((((1-D17)*D17)/D13)+(((1-J17)*J17)/J13))^0.5)*(TINV(0.05,D13+J13-1))</f>
        <v>6.4428763782198056E-2</v>
      </c>
      <c r="S17" s="5" t="s">
        <v>1028</v>
      </c>
      <c r="T17" s="17">
        <f t="shared" si="3"/>
        <v>6.3989967699999983E-2</v>
      </c>
      <c r="U17" s="15">
        <f t="shared" si="11"/>
        <v>6.3989967699999983E-2</v>
      </c>
      <c r="V17" s="15">
        <f>(((((1-F17)*F17)/F13)+(((1-J17)*J17)/J13))^0.5)*(TINV(0.05,F13+J13-1))</f>
        <v>5.8668118893860741E-2</v>
      </c>
      <c r="W17" s="5" t="str">
        <f t="shared" ref="W17:W20" si="13">IF(U17&gt;V17,"*"," ")</f>
        <v>*</v>
      </c>
      <c r="X17" s="17">
        <f t="shared" si="4"/>
        <v>2.1017931099999998E-2</v>
      </c>
      <c r="Y17" s="15">
        <f t="shared" si="12"/>
        <v>2.1017931099999998E-2</v>
      </c>
      <c r="Z17" s="15">
        <f>(((((1-H17)*H17)/H13)+(((1-J17)*J17)/J13))^0.5)*(TINV(0.05,H13+J13-1))</f>
        <v>5.7216441202599333E-2</v>
      </c>
      <c r="AA17" s="97" t="s">
        <v>1028</v>
      </c>
    </row>
    <row r="18" spans="1:27" x14ac:dyDescent="0.25">
      <c r="A18" s="23" t="s">
        <v>31</v>
      </c>
      <c r="B18" s="24">
        <v>0.29315290719999998</v>
      </c>
      <c r="C18" s="28">
        <f t="shared" si="0"/>
        <v>4.8070383141550183E-2</v>
      </c>
      <c r="D18" s="26">
        <v>0.34360262580000001</v>
      </c>
      <c r="E18" s="28">
        <f t="shared" si="5"/>
        <v>4.6367924939185054E-2</v>
      </c>
      <c r="F18" s="30">
        <v>0.35888202959999999</v>
      </c>
      <c r="G18" s="28">
        <f t="shared" si="6"/>
        <v>4.0179965465740014E-2</v>
      </c>
      <c r="H18" s="30">
        <v>0.32143583399999998</v>
      </c>
      <c r="I18" s="28">
        <f t="shared" si="7"/>
        <v>3.6408665178775571E-2</v>
      </c>
      <c r="J18" s="30">
        <v>0.35686489539999999</v>
      </c>
      <c r="K18" s="28">
        <f t="shared" si="8"/>
        <v>4.0902882958605981E-2</v>
      </c>
      <c r="L18" s="17">
        <f t="shared" si="1"/>
        <v>6.3711988200000014E-2</v>
      </c>
      <c r="M18" s="15">
        <f t="shared" si="9"/>
        <v>6.3711988200000014E-2</v>
      </c>
      <c r="N18" s="15">
        <f>(((((1-B18)*B18)/B13)+(((1-J18)*J18)/J13))^0.5)*(TINV(0.05,B13+J13-1))</f>
        <v>6.3015880813321559E-2</v>
      </c>
      <c r="O18" s="5" t="str">
        <f t="shared" ref="O18:O20" si="14">IF(M18&gt;N18,"*"," ")</f>
        <v>*</v>
      </c>
      <c r="P18" s="17">
        <f t="shared" si="2"/>
        <v>1.3262269599999987E-2</v>
      </c>
      <c r="Q18" s="15">
        <f t="shared" si="10"/>
        <v>1.3262269599999987E-2</v>
      </c>
      <c r="R18" s="15">
        <f>(((((1-D18)*D18)/D13)+(((1-J18)*J18)/J13))^0.5)*(TINV(0.05,D13+J13-1))</f>
        <v>6.1744939805805657E-2</v>
      </c>
      <c r="S18" s="5" t="s">
        <v>1028</v>
      </c>
      <c r="T18" s="17">
        <f t="shared" si="3"/>
        <v>-2.0171341999999925E-3</v>
      </c>
      <c r="U18" s="15">
        <f t="shared" si="11"/>
        <v>2.0171341999999925E-3</v>
      </c>
      <c r="V18" s="15">
        <f>(((((1-F18)*F18)/F13)+(((1-J18)*J18)/J13))^0.5)*(TINV(0.05,F13+J13-1))</f>
        <v>5.72719784753652E-2</v>
      </c>
      <c r="W18" s="5" t="s">
        <v>1028</v>
      </c>
      <c r="X18" s="17">
        <f t="shared" si="4"/>
        <v>3.5429061400000017E-2</v>
      </c>
      <c r="Y18" s="15">
        <f t="shared" si="12"/>
        <v>3.5429061400000017E-2</v>
      </c>
      <c r="Z18" s="15">
        <f>(((((1-H18)*H18)/H13)+(((1-J18)*J18)/J13))^0.5)*(TINV(0.05,H13+J13-1))</f>
        <v>5.4700672366442625E-2</v>
      </c>
      <c r="AA18" s="97" t="s">
        <v>1028</v>
      </c>
    </row>
    <row r="19" spans="1:27" x14ac:dyDescent="0.25">
      <c r="A19" s="23" t="s">
        <v>32</v>
      </c>
      <c r="B19" s="24">
        <v>0.66883572920000001</v>
      </c>
      <c r="C19" s="28">
        <f t="shared" si="0"/>
        <v>4.9699178801565547E-2</v>
      </c>
      <c r="D19" s="26">
        <v>0.60350795889999997</v>
      </c>
      <c r="E19" s="28">
        <f t="shared" si="5"/>
        <v>4.7760046848353291E-2</v>
      </c>
      <c r="F19" s="30">
        <v>0.57218890529999999</v>
      </c>
      <c r="G19" s="28">
        <f t="shared" si="6"/>
        <v>4.1443885557137246E-2</v>
      </c>
      <c r="H19" s="30">
        <v>0.57547123990000004</v>
      </c>
      <c r="I19" s="28">
        <f t="shared" si="7"/>
        <v>3.8532529676342908E-2</v>
      </c>
      <c r="J19" s="30">
        <v>0.63804102679999997</v>
      </c>
      <c r="K19" s="28">
        <f t="shared" si="8"/>
        <v>4.1030317130730819E-2</v>
      </c>
      <c r="L19" s="17">
        <f t="shared" si="1"/>
        <v>-3.079470240000004E-2</v>
      </c>
      <c r="M19" s="15">
        <f t="shared" si="9"/>
        <v>3.079470240000004E-2</v>
      </c>
      <c r="N19" s="15">
        <f>(((((1-B19)*B19)/B13)+(((1-J19)*J19)/J13))^0.5)*(TINV(0.05,B13+J13-1))</f>
        <v>6.4342803130328266E-2</v>
      </c>
      <c r="O19" s="5" t="s">
        <v>1028</v>
      </c>
      <c r="P19" s="17">
        <f t="shared" si="2"/>
        <v>3.4533067899999992E-2</v>
      </c>
      <c r="Q19" s="15">
        <f t="shared" si="10"/>
        <v>3.4533067899999992E-2</v>
      </c>
      <c r="R19" s="15">
        <f>(((((1-D19)*D19)/D13)+(((1-J19)*J19)/J13))^0.5)*(TINV(0.05,D13+J13-1))</f>
        <v>6.2876483537885108E-2</v>
      </c>
      <c r="S19" s="5" t="s">
        <v>1028</v>
      </c>
      <c r="T19" s="17">
        <f t="shared" si="3"/>
        <v>6.5852121499999972E-2</v>
      </c>
      <c r="U19" s="15">
        <f t="shared" si="11"/>
        <v>6.5852121499999972E-2</v>
      </c>
      <c r="V19" s="15">
        <f>(((((1-F19)*F19)/F13)+(((1-J19)*J19)/J13))^0.5)*(TINV(0.05,F13+J13-1))</f>
        <v>5.825323119506174E-2</v>
      </c>
      <c r="W19" s="5" t="str">
        <f t="shared" si="13"/>
        <v>*</v>
      </c>
      <c r="X19" s="17">
        <f t="shared" si="4"/>
        <v>6.2569786899999924E-2</v>
      </c>
      <c r="Y19" s="15">
        <f t="shared" si="12"/>
        <v>6.2569786899999924E-2</v>
      </c>
      <c r="Z19" s="15">
        <f>(((((1-H19)*H19)/H13)+(((1-J19)*J19)/J13))^0.5)*(TINV(0.05,H13+J13-1))</f>
        <v>5.6226926446455189E-2</v>
      </c>
      <c r="AA19" s="97" t="str">
        <f t="shared" ref="AA19:AA20" si="15">IF(Y19&gt;Z19,"*"," ")</f>
        <v>*</v>
      </c>
    </row>
    <row r="20" spans="1:27" ht="15.75" thickBot="1" x14ac:dyDescent="0.3">
      <c r="A20" s="98" t="s">
        <v>33</v>
      </c>
      <c r="B20" s="99">
        <f>1-(SUM(B14:B17))</f>
        <v>3.8011363499999895E-2</v>
      </c>
      <c r="C20" s="100">
        <f t="shared" si="0"/>
        <v>2.0193399534408771E-2</v>
      </c>
      <c r="D20" s="99">
        <f>1-(SUM(D14:D17))</f>
        <v>5.2534410000000031E-2</v>
      </c>
      <c r="E20" s="100">
        <f t="shared" si="5"/>
        <v>2.1782597112577549E-2</v>
      </c>
      <c r="F20" s="99">
        <f>1-(SUM(F14:F17))</f>
        <v>6.8929065200000084E-2</v>
      </c>
      <c r="G20" s="100">
        <f t="shared" si="6"/>
        <v>2.1220582791643752E-2</v>
      </c>
      <c r="H20" s="99">
        <f>1-(SUM(H14:H17))</f>
        <v>0.10309292599999997</v>
      </c>
      <c r="I20" s="100">
        <f t="shared" si="7"/>
        <v>2.3705564883108477E-2</v>
      </c>
      <c r="J20" s="99">
        <v>5.0940778000000001E-3</v>
      </c>
      <c r="K20" s="100">
        <f t="shared" si="8"/>
        <v>6.0781958833553522E-3</v>
      </c>
      <c r="L20" s="101">
        <f t="shared" si="1"/>
        <v>-3.2917285699999896E-2</v>
      </c>
      <c r="M20" s="102">
        <f t="shared" si="9"/>
        <v>3.2917285699999896E-2</v>
      </c>
      <c r="N20" s="102">
        <f>(((((1-B20)*B20)/B13)+(((1-J20)*J20)/J13))^0.5)*(TINV(0.05,B13+J13-1))</f>
        <v>2.1045801000535495E-2</v>
      </c>
      <c r="O20" s="103" t="str">
        <f t="shared" si="14"/>
        <v>*</v>
      </c>
      <c r="P20" s="101">
        <f t="shared" si="2"/>
        <v>-4.7440332200000032E-2</v>
      </c>
      <c r="Q20" s="102">
        <f t="shared" si="10"/>
        <v>4.7440332200000032E-2</v>
      </c>
      <c r="R20" s="102">
        <f>(((((1-D20)*D20)/D13)+(((1-J20)*J20)/J13))^0.5)*(TINV(0.05,D13+J13-1))</f>
        <v>2.2577581505878366E-2</v>
      </c>
      <c r="S20" s="103" t="str">
        <f t="shared" ref="S20" si="16">IF(Q20&gt;R20,"*"," ")</f>
        <v>*</v>
      </c>
      <c r="T20" s="101">
        <f t="shared" si="3"/>
        <v>-6.3834987400000084E-2</v>
      </c>
      <c r="U20" s="102">
        <f t="shared" si="11"/>
        <v>6.3834987400000084E-2</v>
      </c>
      <c r="V20" s="102">
        <f>(((((1-F20)*F20)/F13)+(((1-J20)*J20)/J13))^0.5)*(TINV(0.05,F13+J13-1))</f>
        <v>2.2049865679183763E-2</v>
      </c>
      <c r="W20" s="103" t="str">
        <f t="shared" si="13"/>
        <v>*</v>
      </c>
      <c r="X20" s="101">
        <f t="shared" si="4"/>
        <v>-9.7998848199999974E-2</v>
      </c>
      <c r="Y20" s="102">
        <f t="shared" si="12"/>
        <v>9.7998848199999974E-2</v>
      </c>
      <c r="Z20" s="102">
        <f>(((((1-H20)*H20)/H13)+(((1-J20)*J20)/J13))^0.5)*(TINV(0.05,H13+J13-1))</f>
        <v>2.445057553385695E-2</v>
      </c>
      <c r="AA20" s="104" t="str">
        <f t="shared" si="15"/>
        <v>*</v>
      </c>
    </row>
    <row r="22" spans="1:27" ht="15" customHeight="1" x14ac:dyDescent="0.25">
      <c r="B22" s="24"/>
    </row>
  </sheetData>
  <hyperlinks>
    <hyperlink ref="A5" location="CONTENTS!B1" display="Return to contents" xr:uid="{6E5EDB26-2781-459E-82C5-0A29FBD0435A}"/>
  </hyperlink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FD596-1137-4A9B-A64C-40107EDC1758}">
  <dimension ref="A1:AA26"/>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852</v>
      </c>
      <c r="B3" s="27"/>
    </row>
    <row r="4" spans="1:27" ht="18.75" x14ac:dyDescent="0.25">
      <c r="A4" s="20" t="s">
        <v>853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854</v>
      </c>
      <c r="B14" s="24" t="s">
        <v>34</v>
      </c>
      <c r="C14" s="39" t="s">
        <v>34</v>
      </c>
      <c r="D14" s="24" t="s">
        <v>34</v>
      </c>
      <c r="E14" s="39" t="s">
        <v>34</v>
      </c>
      <c r="F14" s="24" t="s">
        <v>34</v>
      </c>
      <c r="G14" s="39" t="s">
        <v>34</v>
      </c>
      <c r="H14" s="24" t="s">
        <v>34</v>
      </c>
      <c r="I14" s="39" t="s">
        <v>34</v>
      </c>
      <c r="J14" s="54">
        <v>0.26903488289999999</v>
      </c>
      <c r="K14" s="28">
        <f t="shared" ref="K14:K24" si="0">SQRT((J14*(1-J14))/J$13)*TINV(0.05,J$13)</f>
        <v>7.6057944609655259E-2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855</v>
      </c>
      <c r="B15" s="24" t="s">
        <v>34</v>
      </c>
      <c r="C15" s="39" t="s">
        <v>34</v>
      </c>
      <c r="D15" s="24" t="s">
        <v>34</v>
      </c>
      <c r="E15" s="39" t="s">
        <v>34</v>
      </c>
      <c r="F15" s="24" t="s">
        <v>34</v>
      </c>
      <c r="G15" s="39" t="s">
        <v>34</v>
      </c>
      <c r="H15" s="24" t="s">
        <v>34</v>
      </c>
      <c r="I15" s="39" t="s">
        <v>34</v>
      </c>
      <c r="J15" s="30">
        <v>8.7285974529600005E-2</v>
      </c>
      <c r="K15" s="28">
        <f t="shared" si="0"/>
        <v>4.8409606943172104E-2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856</v>
      </c>
      <c r="B16" s="24" t="s">
        <v>34</v>
      </c>
      <c r="C16" s="39" t="s">
        <v>34</v>
      </c>
      <c r="D16" s="24" t="s">
        <v>34</v>
      </c>
      <c r="E16" s="39" t="s">
        <v>34</v>
      </c>
      <c r="F16" s="24" t="s">
        <v>34</v>
      </c>
      <c r="G16" s="39" t="s">
        <v>34</v>
      </c>
      <c r="H16" s="24" t="s">
        <v>34</v>
      </c>
      <c r="I16" s="39" t="s">
        <v>34</v>
      </c>
      <c r="J16" s="30">
        <v>1.9485854317333334E-2</v>
      </c>
      <c r="K16" s="28">
        <f t="shared" si="0"/>
        <v>2.3707110237940324E-2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857</v>
      </c>
      <c r="B17" s="24" t="s">
        <v>34</v>
      </c>
      <c r="C17" s="39" t="s">
        <v>34</v>
      </c>
      <c r="D17" s="24" t="s">
        <v>34</v>
      </c>
      <c r="E17" s="39" t="s">
        <v>34</v>
      </c>
      <c r="F17" s="24" t="s">
        <v>34</v>
      </c>
      <c r="G17" s="39" t="s">
        <v>34</v>
      </c>
      <c r="H17" s="24" t="s">
        <v>34</v>
      </c>
      <c r="I17" s="39" t="s">
        <v>34</v>
      </c>
      <c r="J17" s="30">
        <v>1.5355582698933334E-2</v>
      </c>
      <c r="K17" s="28">
        <f t="shared" si="0"/>
        <v>2.1089429123949805E-2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858</v>
      </c>
      <c r="B18" s="24" t="s">
        <v>34</v>
      </c>
      <c r="C18" s="39" t="s">
        <v>34</v>
      </c>
      <c r="D18" s="24" t="s">
        <v>34</v>
      </c>
      <c r="E18" s="39" t="s">
        <v>34</v>
      </c>
      <c r="F18" s="24" t="s">
        <v>34</v>
      </c>
      <c r="G18" s="39" t="s">
        <v>34</v>
      </c>
      <c r="H18" s="24" t="s">
        <v>34</v>
      </c>
      <c r="I18" s="39" t="s">
        <v>34</v>
      </c>
      <c r="J18" s="30">
        <v>9.8471746183999998E-3</v>
      </c>
      <c r="K18" s="28">
        <f t="shared" si="0"/>
        <v>1.6935534071798236E-2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859</v>
      </c>
      <c r="B19" s="24" t="s">
        <v>34</v>
      </c>
      <c r="C19" s="39" t="s">
        <v>34</v>
      </c>
      <c r="D19" s="24" t="s">
        <v>34</v>
      </c>
      <c r="E19" s="39" t="s">
        <v>34</v>
      </c>
      <c r="F19" s="24" t="s">
        <v>34</v>
      </c>
      <c r="G19" s="39" t="s">
        <v>34</v>
      </c>
      <c r="H19" s="24" t="s">
        <v>34</v>
      </c>
      <c r="I19" s="39" t="s">
        <v>34</v>
      </c>
      <c r="J19" s="30">
        <v>4.5965312234666662E-3</v>
      </c>
      <c r="K19" s="28">
        <f t="shared" si="0"/>
        <v>1.1601299639984321E-2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860</v>
      </c>
      <c r="B20" s="24" t="s">
        <v>34</v>
      </c>
      <c r="C20" s="39" t="s">
        <v>34</v>
      </c>
      <c r="D20" s="24" t="s">
        <v>34</v>
      </c>
      <c r="E20" s="39" t="s">
        <v>34</v>
      </c>
      <c r="F20" s="24" t="s">
        <v>34</v>
      </c>
      <c r="G20" s="39" t="s">
        <v>34</v>
      </c>
      <c r="H20" s="24" t="s">
        <v>34</v>
      </c>
      <c r="I20" s="39" t="s">
        <v>34</v>
      </c>
      <c r="J20" s="30">
        <v>4.1034142640000004E-3</v>
      </c>
      <c r="K20" s="28">
        <f t="shared" si="0"/>
        <v>1.0964069135618752E-2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x14ac:dyDescent="0.25">
      <c r="A21" s="23" t="s">
        <v>861</v>
      </c>
      <c r="B21" s="24" t="s">
        <v>34</v>
      </c>
      <c r="C21" s="39" t="s">
        <v>34</v>
      </c>
      <c r="D21" s="24" t="s">
        <v>34</v>
      </c>
      <c r="E21" s="39" t="s">
        <v>34</v>
      </c>
      <c r="F21" s="24" t="s">
        <v>34</v>
      </c>
      <c r="G21" s="39" t="s">
        <v>34</v>
      </c>
      <c r="H21" s="24" t="s">
        <v>34</v>
      </c>
      <c r="I21" s="39" t="s">
        <v>34</v>
      </c>
      <c r="J21" s="30">
        <v>2.503180498666667E-4</v>
      </c>
      <c r="K21" s="28">
        <f t="shared" si="0"/>
        <v>2.7132117079374627E-3</v>
      </c>
      <c r="L21" s="37" t="s">
        <v>34</v>
      </c>
      <c r="M21" s="15" t="s">
        <v>1028</v>
      </c>
      <c r="N21" s="15" t="s">
        <v>1028</v>
      </c>
      <c r="O21" s="37" t="s">
        <v>34</v>
      </c>
      <c r="P21" s="37" t="s">
        <v>34</v>
      </c>
      <c r="Q21" s="15" t="s">
        <v>1028</v>
      </c>
      <c r="R21" s="15" t="s">
        <v>1028</v>
      </c>
      <c r="S21" s="37" t="s">
        <v>34</v>
      </c>
      <c r="T21" s="37" t="s">
        <v>34</v>
      </c>
      <c r="U21" s="15" t="s">
        <v>1028</v>
      </c>
      <c r="V21" s="15" t="s">
        <v>1028</v>
      </c>
      <c r="W21" s="37" t="s">
        <v>34</v>
      </c>
      <c r="X21" s="37" t="s">
        <v>34</v>
      </c>
      <c r="Y21" s="15" t="s">
        <v>1028</v>
      </c>
      <c r="Z21" s="15" t="s">
        <v>1028</v>
      </c>
      <c r="AA21" s="108" t="s">
        <v>34</v>
      </c>
    </row>
    <row r="22" spans="1:27" x14ac:dyDescent="0.25">
      <c r="A22" s="23" t="s">
        <v>862</v>
      </c>
      <c r="B22" s="24" t="s">
        <v>34</v>
      </c>
      <c r="C22" s="39" t="s">
        <v>34</v>
      </c>
      <c r="D22" s="24" t="s">
        <v>34</v>
      </c>
      <c r="E22" s="39" t="s">
        <v>34</v>
      </c>
      <c r="F22" s="24" t="s">
        <v>34</v>
      </c>
      <c r="G22" s="39" t="s">
        <v>34</v>
      </c>
      <c r="H22" s="24" t="s">
        <v>34</v>
      </c>
      <c r="I22" s="39" t="s">
        <v>34</v>
      </c>
      <c r="J22" s="30">
        <v>1.3303035893333332E-4</v>
      </c>
      <c r="K22" s="28">
        <f t="shared" si="0"/>
        <v>1.9780554147936784E-3</v>
      </c>
      <c r="L22" s="37" t="s">
        <v>34</v>
      </c>
      <c r="M22" s="15" t="s">
        <v>1028</v>
      </c>
      <c r="N22" s="15" t="s">
        <v>1028</v>
      </c>
      <c r="O22" s="37" t="s">
        <v>34</v>
      </c>
      <c r="P22" s="37" t="s">
        <v>34</v>
      </c>
      <c r="Q22" s="15" t="s">
        <v>1028</v>
      </c>
      <c r="R22" s="15" t="s">
        <v>1028</v>
      </c>
      <c r="S22" s="37" t="s">
        <v>34</v>
      </c>
      <c r="T22" s="37" t="s">
        <v>34</v>
      </c>
      <c r="U22" s="15" t="s">
        <v>1028</v>
      </c>
      <c r="V22" s="15" t="s">
        <v>1028</v>
      </c>
      <c r="W22" s="37" t="s">
        <v>34</v>
      </c>
      <c r="X22" s="37" t="s">
        <v>34</v>
      </c>
      <c r="Y22" s="15" t="s">
        <v>1028</v>
      </c>
      <c r="Z22" s="15" t="s">
        <v>1028</v>
      </c>
      <c r="AA22" s="108" t="s">
        <v>34</v>
      </c>
    </row>
    <row r="23" spans="1:27" x14ac:dyDescent="0.25">
      <c r="A23" s="23" t="s">
        <v>112</v>
      </c>
      <c r="B23" s="24" t="s">
        <v>34</v>
      </c>
      <c r="C23" s="39" t="s">
        <v>34</v>
      </c>
      <c r="D23" s="24" t="s">
        <v>34</v>
      </c>
      <c r="E23" s="39" t="s">
        <v>34</v>
      </c>
      <c r="F23" s="24" t="s">
        <v>34</v>
      </c>
      <c r="G23" s="39" t="s">
        <v>34</v>
      </c>
      <c r="H23" s="24" t="s">
        <v>34</v>
      </c>
      <c r="I23" s="39" t="s">
        <v>34</v>
      </c>
      <c r="J23" s="30">
        <v>0.12827545332666668</v>
      </c>
      <c r="K23" s="28">
        <f t="shared" si="0"/>
        <v>5.7352635350021622E-2</v>
      </c>
      <c r="L23" s="37" t="s">
        <v>34</v>
      </c>
      <c r="M23" s="15" t="s">
        <v>1028</v>
      </c>
      <c r="N23" s="15" t="s">
        <v>1028</v>
      </c>
      <c r="O23" s="37" t="s">
        <v>34</v>
      </c>
      <c r="P23" s="37" t="s">
        <v>34</v>
      </c>
      <c r="Q23" s="15" t="s">
        <v>1028</v>
      </c>
      <c r="R23" s="15" t="s">
        <v>1028</v>
      </c>
      <c r="S23" s="37" t="s">
        <v>34</v>
      </c>
      <c r="T23" s="37" t="s">
        <v>34</v>
      </c>
      <c r="U23" s="15" t="s">
        <v>1028</v>
      </c>
      <c r="V23" s="15" t="s">
        <v>1028</v>
      </c>
      <c r="W23" s="37" t="s">
        <v>34</v>
      </c>
      <c r="X23" s="37" t="s">
        <v>34</v>
      </c>
      <c r="Y23" s="15" t="s">
        <v>1028</v>
      </c>
      <c r="Z23" s="15" t="s">
        <v>1028</v>
      </c>
      <c r="AA23" s="108" t="s">
        <v>34</v>
      </c>
    </row>
    <row r="24" spans="1:27" ht="15.75" thickBot="1" x14ac:dyDescent="0.3">
      <c r="A24" s="98" t="s">
        <v>41</v>
      </c>
      <c r="B24" s="106" t="s">
        <v>34</v>
      </c>
      <c r="C24" s="110" t="s">
        <v>34</v>
      </c>
      <c r="D24" s="106" t="s">
        <v>34</v>
      </c>
      <c r="E24" s="110" t="s">
        <v>34</v>
      </c>
      <c r="F24" s="106" t="s">
        <v>34</v>
      </c>
      <c r="G24" s="110" t="s">
        <v>34</v>
      </c>
      <c r="H24" s="106" t="s">
        <v>34</v>
      </c>
      <c r="I24" s="110" t="s">
        <v>34</v>
      </c>
      <c r="J24" s="99">
        <v>0</v>
      </c>
      <c r="K24" s="100">
        <f t="shared" si="0"/>
        <v>0</v>
      </c>
      <c r="L24" s="111" t="s">
        <v>34</v>
      </c>
      <c r="M24" s="102" t="s">
        <v>1028</v>
      </c>
      <c r="N24" s="102" t="s">
        <v>1028</v>
      </c>
      <c r="O24" s="111" t="s">
        <v>34</v>
      </c>
      <c r="P24" s="111" t="s">
        <v>34</v>
      </c>
      <c r="Q24" s="102" t="s">
        <v>1028</v>
      </c>
      <c r="R24" s="102" t="s">
        <v>1028</v>
      </c>
      <c r="S24" s="111" t="s">
        <v>34</v>
      </c>
      <c r="T24" s="111" t="s">
        <v>34</v>
      </c>
      <c r="U24" s="102" t="s">
        <v>1028</v>
      </c>
      <c r="V24" s="102" t="s">
        <v>1028</v>
      </c>
      <c r="W24" s="111" t="s">
        <v>34</v>
      </c>
      <c r="X24" s="111" t="s">
        <v>34</v>
      </c>
      <c r="Y24" s="102" t="s">
        <v>1028</v>
      </c>
      <c r="Z24" s="102" t="s">
        <v>1028</v>
      </c>
      <c r="AA24" s="112" t="s">
        <v>34</v>
      </c>
    </row>
    <row r="25" spans="1:27" x14ac:dyDescent="0.25">
      <c r="A25" s="23"/>
      <c r="B25" s="24"/>
      <c r="C25" s="24"/>
      <c r="D25" s="24"/>
      <c r="E25" s="24"/>
      <c r="F25" s="30"/>
      <c r="G25" s="28"/>
      <c r="L25" s="24"/>
      <c r="M25" s="15"/>
      <c r="N25" s="15"/>
      <c r="O25" s="24"/>
      <c r="P25" s="24"/>
      <c r="Q25" s="15"/>
      <c r="R25" s="15"/>
      <c r="S25" s="24"/>
    </row>
    <row r="26" spans="1:27" x14ac:dyDescent="0.25">
      <c r="A26" s="23"/>
      <c r="B26" s="24"/>
      <c r="C26" s="24"/>
      <c r="D26" s="24"/>
      <c r="E26" s="24"/>
      <c r="F26" s="30"/>
      <c r="G26" s="28"/>
      <c r="L26" s="24"/>
      <c r="M26" s="15"/>
      <c r="N26" s="15"/>
      <c r="O26" s="24"/>
      <c r="P26" s="24"/>
      <c r="Q26" s="15"/>
      <c r="R26" s="15"/>
      <c r="S26" s="24"/>
    </row>
  </sheetData>
  <hyperlinks>
    <hyperlink ref="A5" location="CONTENTS!B1" display="Return to contents" xr:uid="{CD05963A-4D54-4420-90E3-29E711795F91}"/>
  </hyperlinks>
  <pageMargins left="0.7" right="0.7" top="0.75" bottom="0.75" header="0.3" footer="0.3"/>
  <pageSetup paperSize="9" orientation="portrait" horizontalDpi="30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7FC4-FDD4-477A-81F4-23CF9BAF0349}">
  <dimension ref="A1:AA30"/>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864</v>
      </c>
      <c r="B3" s="27"/>
    </row>
    <row r="4" spans="1:27" ht="18.75" x14ac:dyDescent="0.25">
      <c r="A4" s="20" t="s">
        <v>863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2252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2251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396.4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ht="25.5" x14ac:dyDescent="0.25">
      <c r="A14" s="23" t="s">
        <v>865</v>
      </c>
      <c r="B14" s="24" t="s">
        <v>34</v>
      </c>
      <c r="C14" s="39" t="s">
        <v>34</v>
      </c>
      <c r="D14" s="24" t="s">
        <v>34</v>
      </c>
      <c r="E14" s="39" t="s">
        <v>34</v>
      </c>
      <c r="F14" s="24" t="s">
        <v>34</v>
      </c>
      <c r="G14" s="39" t="s">
        <v>34</v>
      </c>
      <c r="H14" s="24" t="s">
        <v>34</v>
      </c>
      <c r="I14" s="39" t="s">
        <v>34</v>
      </c>
      <c r="J14" s="54">
        <v>0.4677110417</v>
      </c>
      <c r="K14" s="28">
        <f t="shared" ref="K14:K28" si="0">SQRT((J14*(1-J14))/J$13)*TINV(0.05,J$13)</f>
        <v>4.9268935582353519E-2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866</v>
      </c>
      <c r="B15" s="24" t="s">
        <v>34</v>
      </c>
      <c r="C15" s="39" t="s">
        <v>34</v>
      </c>
      <c r="D15" s="24" t="s">
        <v>34</v>
      </c>
      <c r="E15" s="39" t="s">
        <v>34</v>
      </c>
      <c r="F15" s="24" t="s">
        <v>34</v>
      </c>
      <c r="G15" s="39" t="s">
        <v>34</v>
      </c>
      <c r="H15" s="24" t="s">
        <v>34</v>
      </c>
      <c r="I15" s="39" t="s">
        <v>34</v>
      </c>
      <c r="J15" s="30">
        <v>0.20599283529635717</v>
      </c>
      <c r="K15" s="28">
        <f t="shared" si="0"/>
        <v>3.9934560391038487E-2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867</v>
      </c>
      <c r="B16" s="24" t="s">
        <v>34</v>
      </c>
      <c r="C16" s="39" t="s">
        <v>34</v>
      </c>
      <c r="D16" s="24" t="s">
        <v>34</v>
      </c>
      <c r="E16" s="39" t="s">
        <v>34</v>
      </c>
      <c r="F16" s="24" t="s">
        <v>34</v>
      </c>
      <c r="G16" s="39" t="s">
        <v>34</v>
      </c>
      <c r="H16" s="24" t="s">
        <v>34</v>
      </c>
      <c r="I16" s="39" t="s">
        <v>34</v>
      </c>
      <c r="J16" s="30">
        <v>5.3026395341181698E-2</v>
      </c>
      <c r="K16" s="28">
        <f t="shared" si="0"/>
        <v>2.2127157612024707E-2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858</v>
      </c>
      <c r="B17" s="24" t="s">
        <v>34</v>
      </c>
      <c r="C17" s="39" t="s">
        <v>34</v>
      </c>
      <c r="D17" s="24" t="s">
        <v>34</v>
      </c>
      <c r="E17" s="39" t="s">
        <v>34</v>
      </c>
      <c r="F17" s="24" t="s">
        <v>34</v>
      </c>
      <c r="G17" s="39" t="s">
        <v>34</v>
      </c>
      <c r="H17" s="24" t="s">
        <v>34</v>
      </c>
      <c r="I17" s="39" t="s">
        <v>34</v>
      </c>
      <c r="J17" s="30">
        <v>2.2851005739049308E-2</v>
      </c>
      <c r="K17" s="28">
        <f t="shared" si="0"/>
        <v>1.4755152214827842E-2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855</v>
      </c>
      <c r="B18" s="24" t="s">
        <v>34</v>
      </c>
      <c r="C18" s="39" t="s">
        <v>34</v>
      </c>
      <c r="D18" s="24" t="s">
        <v>34</v>
      </c>
      <c r="E18" s="39" t="s">
        <v>34</v>
      </c>
      <c r="F18" s="24" t="s">
        <v>34</v>
      </c>
      <c r="G18" s="39" t="s">
        <v>34</v>
      </c>
      <c r="H18" s="24" t="s">
        <v>34</v>
      </c>
      <c r="I18" s="39" t="s">
        <v>34</v>
      </c>
      <c r="J18" s="30">
        <v>2.2096796290048869E-2</v>
      </c>
      <c r="K18" s="28">
        <f t="shared" si="0"/>
        <v>1.4515206882291441E-2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861</v>
      </c>
      <c r="B19" s="24" t="s">
        <v>34</v>
      </c>
      <c r="C19" s="39" t="s">
        <v>34</v>
      </c>
      <c r="D19" s="24" t="s">
        <v>34</v>
      </c>
      <c r="E19" s="39" t="s">
        <v>34</v>
      </c>
      <c r="F19" s="24" t="s">
        <v>34</v>
      </c>
      <c r="G19" s="39" t="s">
        <v>34</v>
      </c>
      <c r="H19" s="24" t="s">
        <v>34</v>
      </c>
      <c r="I19" s="39" t="s">
        <v>34</v>
      </c>
      <c r="J19" s="30">
        <v>1.7735133460861842E-2</v>
      </c>
      <c r="K19" s="28">
        <f t="shared" si="0"/>
        <v>1.3032933384952693E-2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868</v>
      </c>
      <c r="B20" s="24" t="s">
        <v>34</v>
      </c>
      <c r="C20" s="39" t="s">
        <v>34</v>
      </c>
      <c r="D20" s="24" t="s">
        <v>34</v>
      </c>
      <c r="E20" s="39" t="s">
        <v>34</v>
      </c>
      <c r="F20" s="24" t="s">
        <v>34</v>
      </c>
      <c r="G20" s="39" t="s">
        <v>34</v>
      </c>
      <c r="H20" s="24" t="s">
        <v>34</v>
      </c>
      <c r="I20" s="39" t="s">
        <v>34</v>
      </c>
      <c r="J20" s="30">
        <v>1.0579444033673923E-2</v>
      </c>
      <c r="K20" s="28">
        <f t="shared" si="0"/>
        <v>1.0102585319198415E-2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x14ac:dyDescent="0.25">
      <c r="A21" s="23" t="s">
        <v>857</v>
      </c>
      <c r="B21" s="24" t="s">
        <v>34</v>
      </c>
      <c r="C21" s="39" t="s">
        <v>34</v>
      </c>
      <c r="D21" s="24" t="s">
        <v>34</v>
      </c>
      <c r="E21" s="39" t="s">
        <v>34</v>
      </c>
      <c r="F21" s="24" t="s">
        <v>34</v>
      </c>
      <c r="G21" s="39" t="s">
        <v>34</v>
      </c>
      <c r="H21" s="24" t="s">
        <v>34</v>
      </c>
      <c r="I21" s="39" t="s">
        <v>34</v>
      </c>
      <c r="J21" s="30">
        <v>8.215925328831631E-3</v>
      </c>
      <c r="K21" s="28">
        <f t="shared" si="0"/>
        <v>8.913483125643655E-3</v>
      </c>
      <c r="L21" s="37" t="s">
        <v>34</v>
      </c>
      <c r="M21" s="15" t="s">
        <v>1028</v>
      </c>
      <c r="N21" s="15" t="s">
        <v>1028</v>
      </c>
      <c r="O21" s="37" t="s">
        <v>34</v>
      </c>
      <c r="P21" s="37" t="s">
        <v>34</v>
      </c>
      <c r="Q21" s="15" t="s">
        <v>1028</v>
      </c>
      <c r="R21" s="15" t="s">
        <v>1028</v>
      </c>
      <c r="S21" s="37" t="s">
        <v>34</v>
      </c>
      <c r="T21" s="37" t="s">
        <v>34</v>
      </c>
      <c r="U21" s="15" t="s">
        <v>1028</v>
      </c>
      <c r="V21" s="15" t="s">
        <v>1028</v>
      </c>
      <c r="W21" s="37" t="s">
        <v>34</v>
      </c>
      <c r="X21" s="37" t="s">
        <v>34</v>
      </c>
      <c r="Y21" s="15" t="s">
        <v>1028</v>
      </c>
      <c r="Z21" s="15" t="s">
        <v>1028</v>
      </c>
      <c r="AA21" s="108" t="s">
        <v>34</v>
      </c>
    </row>
    <row r="22" spans="1:27" x14ac:dyDescent="0.25">
      <c r="A22" s="23" t="s">
        <v>862</v>
      </c>
      <c r="B22" s="24" t="s">
        <v>34</v>
      </c>
      <c r="C22" s="39" t="s">
        <v>34</v>
      </c>
      <c r="D22" s="24" t="s">
        <v>34</v>
      </c>
      <c r="E22" s="39" t="s">
        <v>34</v>
      </c>
      <c r="F22" s="24" t="s">
        <v>34</v>
      </c>
      <c r="G22" s="39" t="s">
        <v>34</v>
      </c>
      <c r="H22" s="24" t="s">
        <v>34</v>
      </c>
      <c r="I22" s="39" t="s">
        <v>34</v>
      </c>
      <c r="J22" s="30">
        <v>8.0192430791648159E-3</v>
      </c>
      <c r="K22" s="28">
        <f t="shared" si="0"/>
        <v>8.8070193886898955E-3</v>
      </c>
      <c r="L22" s="37" t="s">
        <v>34</v>
      </c>
      <c r="M22" s="15" t="s">
        <v>1028</v>
      </c>
      <c r="N22" s="15" t="s">
        <v>1028</v>
      </c>
      <c r="O22" s="37" t="s">
        <v>34</v>
      </c>
      <c r="P22" s="37" t="s">
        <v>34</v>
      </c>
      <c r="Q22" s="15" t="s">
        <v>1028</v>
      </c>
      <c r="R22" s="15" t="s">
        <v>1028</v>
      </c>
      <c r="S22" s="37" t="s">
        <v>34</v>
      </c>
      <c r="T22" s="37" t="s">
        <v>34</v>
      </c>
      <c r="U22" s="15" t="s">
        <v>1028</v>
      </c>
      <c r="V22" s="15" t="s">
        <v>1028</v>
      </c>
      <c r="W22" s="37" t="s">
        <v>34</v>
      </c>
      <c r="X22" s="37" t="s">
        <v>34</v>
      </c>
      <c r="Y22" s="15" t="s">
        <v>1028</v>
      </c>
      <c r="Z22" s="15" t="s">
        <v>1028</v>
      </c>
      <c r="AA22" s="108" t="s">
        <v>34</v>
      </c>
    </row>
    <row r="23" spans="1:27" x14ac:dyDescent="0.25">
      <c r="A23" s="23" t="s">
        <v>856</v>
      </c>
      <c r="B23" s="24" t="s">
        <v>34</v>
      </c>
      <c r="C23" s="39" t="s">
        <v>34</v>
      </c>
      <c r="D23" s="24" t="s">
        <v>34</v>
      </c>
      <c r="E23" s="39" t="s">
        <v>34</v>
      </c>
      <c r="F23" s="24" t="s">
        <v>34</v>
      </c>
      <c r="G23" s="39" t="s">
        <v>34</v>
      </c>
      <c r="H23" s="24" t="s">
        <v>34</v>
      </c>
      <c r="I23" s="39" t="s">
        <v>34</v>
      </c>
      <c r="J23" s="30">
        <v>7.1005829105730781E-3</v>
      </c>
      <c r="K23" s="28">
        <f t="shared" si="0"/>
        <v>8.2910640275395218E-3</v>
      </c>
      <c r="L23" s="37" t="s">
        <v>34</v>
      </c>
      <c r="M23" s="15" t="s">
        <v>1028</v>
      </c>
      <c r="N23" s="15" t="s">
        <v>1028</v>
      </c>
      <c r="O23" s="37" t="s">
        <v>34</v>
      </c>
      <c r="P23" s="37" t="s">
        <v>34</v>
      </c>
      <c r="Q23" s="15" t="s">
        <v>1028</v>
      </c>
      <c r="R23" s="15" t="s">
        <v>1028</v>
      </c>
      <c r="S23" s="37" t="s">
        <v>34</v>
      </c>
      <c r="T23" s="37" t="s">
        <v>34</v>
      </c>
      <c r="U23" s="15" t="s">
        <v>1028</v>
      </c>
      <c r="V23" s="15" t="s">
        <v>1028</v>
      </c>
      <c r="W23" s="37" t="s">
        <v>34</v>
      </c>
      <c r="X23" s="37" t="s">
        <v>34</v>
      </c>
      <c r="Y23" s="15" t="s">
        <v>1028</v>
      </c>
      <c r="Z23" s="15" t="s">
        <v>1028</v>
      </c>
      <c r="AA23" s="108" t="s">
        <v>34</v>
      </c>
    </row>
    <row r="24" spans="1:27" x14ac:dyDescent="0.25">
      <c r="A24" s="23" t="s">
        <v>860</v>
      </c>
      <c r="B24" s="24" t="s">
        <v>34</v>
      </c>
      <c r="C24" s="39" t="s">
        <v>34</v>
      </c>
      <c r="D24" s="24" t="s">
        <v>34</v>
      </c>
      <c r="E24" s="39" t="s">
        <v>34</v>
      </c>
      <c r="F24" s="24" t="s">
        <v>34</v>
      </c>
      <c r="G24" s="39" t="s">
        <v>34</v>
      </c>
      <c r="H24" s="24" t="s">
        <v>34</v>
      </c>
      <c r="I24" s="39" t="s">
        <v>34</v>
      </c>
      <c r="J24" s="30">
        <v>6.0715760605508659E-3</v>
      </c>
      <c r="K24" s="28">
        <f t="shared" si="0"/>
        <v>7.6707691848731602E-3</v>
      </c>
      <c r="L24" s="37" t="s">
        <v>34</v>
      </c>
      <c r="M24" s="15" t="s">
        <v>1028</v>
      </c>
      <c r="N24" s="15" t="s">
        <v>1028</v>
      </c>
      <c r="O24" s="37" t="s">
        <v>34</v>
      </c>
      <c r="P24" s="37" t="s">
        <v>34</v>
      </c>
      <c r="Q24" s="15" t="s">
        <v>1028</v>
      </c>
      <c r="R24" s="15" t="s">
        <v>1028</v>
      </c>
      <c r="S24" s="37" t="s">
        <v>34</v>
      </c>
      <c r="T24" s="37" t="s">
        <v>34</v>
      </c>
      <c r="U24" s="15" t="s">
        <v>1028</v>
      </c>
      <c r="V24" s="15" t="s">
        <v>1028</v>
      </c>
      <c r="W24" s="37" t="s">
        <v>34</v>
      </c>
      <c r="X24" s="37" t="s">
        <v>34</v>
      </c>
      <c r="Y24" s="15" t="s">
        <v>1028</v>
      </c>
      <c r="Z24" s="15" t="s">
        <v>1028</v>
      </c>
      <c r="AA24" s="108" t="s">
        <v>34</v>
      </c>
    </row>
    <row r="25" spans="1:27" x14ac:dyDescent="0.25">
      <c r="A25" s="23" t="s">
        <v>869</v>
      </c>
      <c r="B25" s="24" t="s">
        <v>34</v>
      </c>
      <c r="C25" s="39" t="s">
        <v>34</v>
      </c>
      <c r="D25" s="24" t="s">
        <v>34</v>
      </c>
      <c r="E25" s="39" t="s">
        <v>34</v>
      </c>
      <c r="F25" s="24" t="s">
        <v>34</v>
      </c>
      <c r="G25" s="39" t="s">
        <v>34</v>
      </c>
      <c r="H25" s="24" t="s">
        <v>34</v>
      </c>
      <c r="I25" s="39" t="s">
        <v>34</v>
      </c>
      <c r="J25" s="30">
        <v>5.2456238644158154E-3</v>
      </c>
      <c r="K25" s="28">
        <f t="shared" si="0"/>
        <v>7.1329165332264756E-3</v>
      </c>
      <c r="L25" s="37" t="s">
        <v>34</v>
      </c>
      <c r="M25" s="15" t="s">
        <v>1028</v>
      </c>
      <c r="N25" s="15" t="s">
        <v>1028</v>
      </c>
      <c r="O25" s="37" t="s">
        <v>34</v>
      </c>
      <c r="P25" s="37" t="s">
        <v>34</v>
      </c>
      <c r="Q25" s="15" t="s">
        <v>1028</v>
      </c>
      <c r="R25" s="15" t="s">
        <v>1028</v>
      </c>
      <c r="S25" s="37" t="s">
        <v>34</v>
      </c>
      <c r="T25" s="37" t="s">
        <v>34</v>
      </c>
      <c r="U25" s="15" t="s">
        <v>1028</v>
      </c>
      <c r="V25" s="15" t="s">
        <v>1028</v>
      </c>
      <c r="W25" s="37" t="s">
        <v>34</v>
      </c>
      <c r="X25" s="37" t="s">
        <v>34</v>
      </c>
      <c r="Y25" s="15" t="s">
        <v>1028</v>
      </c>
      <c r="Z25" s="15" t="s">
        <v>1028</v>
      </c>
      <c r="AA25" s="108" t="s">
        <v>34</v>
      </c>
    </row>
    <row r="26" spans="1:27" x14ac:dyDescent="0.25">
      <c r="A26" s="23" t="s">
        <v>859</v>
      </c>
      <c r="B26" s="24" t="s">
        <v>34</v>
      </c>
      <c r="C26" s="39" t="s">
        <v>34</v>
      </c>
      <c r="D26" s="24" t="s">
        <v>34</v>
      </c>
      <c r="E26" s="39" t="s">
        <v>34</v>
      </c>
      <c r="F26" s="24" t="s">
        <v>34</v>
      </c>
      <c r="G26" s="39" t="s">
        <v>34</v>
      </c>
      <c r="H26" s="24" t="s">
        <v>34</v>
      </c>
      <c r="I26" s="39" t="s">
        <v>34</v>
      </c>
      <c r="J26" s="30">
        <v>3.3869166808973791E-3</v>
      </c>
      <c r="K26" s="28">
        <f t="shared" si="0"/>
        <v>5.7368855821070134E-3</v>
      </c>
      <c r="L26" s="37" t="s">
        <v>34</v>
      </c>
      <c r="M26" s="15" t="s">
        <v>1028</v>
      </c>
      <c r="N26" s="15" t="s">
        <v>1028</v>
      </c>
      <c r="O26" s="37" t="s">
        <v>34</v>
      </c>
      <c r="P26" s="37" t="s">
        <v>34</v>
      </c>
      <c r="Q26" s="15" t="s">
        <v>1028</v>
      </c>
      <c r="R26" s="15" t="s">
        <v>1028</v>
      </c>
      <c r="S26" s="37" t="s">
        <v>34</v>
      </c>
      <c r="T26" s="37" t="s">
        <v>34</v>
      </c>
      <c r="U26" s="15" t="s">
        <v>1028</v>
      </c>
      <c r="V26" s="15" t="s">
        <v>1028</v>
      </c>
      <c r="W26" s="37" t="s">
        <v>34</v>
      </c>
      <c r="X26" s="37" t="s">
        <v>34</v>
      </c>
      <c r="Y26" s="15" t="s">
        <v>1028</v>
      </c>
      <c r="Z26" s="15" t="s">
        <v>1028</v>
      </c>
      <c r="AA26" s="108" t="s">
        <v>34</v>
      </c>
    </row>
    <row r="27" spans="1:27" x14ac:dyDescent="0.25">
      <c r="A27" s="23" t="s">
        <v>112</v>
      </c>
      <c r="B27" s="24" t="s">
        <v>34</v>
      </c>
      <c r="C27" s="39" t="s">
        <v>34</v>
      </c>
      <c r="D27" s="24" t="s">
        <v>34</v>
      </c>
      <c r="E27" s="39" t="s">
        <v>34</v>
      </c>
      <c r="F27" s="24" t="s">
        <v>34</v>
      </c>
      <c r="G27" s="39" t="s">
        <v>34</v>
      </c>
      <c r="H27" s="24" t="s">
        <v>34</v>
      </c>
      <c r="I27" s="39" t="s">
        <v>34</v>
      </c>
      <c r="J27" s="30">
        <v>8.9272952200355402E-2</v>
      </c>
      <c r="K27" s="28">
        <f t="shared" si="0"/>
        <v>2.8155594744047586E-2</v>
      </c>
      <c r="L27" s="37" t="s">
        <v>34</v>
      </c>
      <c r="M27" s="15" t="s">
        <v>1028</v>
      </c>
      <c r="N27" s="15" t="s">
        <v>1028</v>
      </c>
      <c r="O27" s="37" t="s">
        <v>34</v>
      </c>
      <c r="P27" s="37" t="s">
        <v>34</v>
      </c>
      <c r="Q27" s="15" t="s">
        <v>1028</v>
      </c>
      <c r="R27" s="15" t="s">
        <v>1028</v>
      </c>
      <c r="S27" s="37" t="s">
        <v>34</v>
      </c>
      <c r="T27" s="37" t="s">
        <v>34</v>
      </c>
      <c r="U27" s="15" t="s">
        <v>1028</v>
      </c>
      <c r="V27" s="15" t="s">
        <v>1028</v>
      </c>
      <c r="W27" s="37" t="s">
        <v>34</v>
      </c>
      <c r="X27" s="37" t="s">
        <v>34</v>
      </c>
      <c r="Y27" s="15" t="s">
        <v>1028</v>
      </c>
      <c r="Z27" s="15"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8.1976621174144823E-3</v>
      </c>
      <c r="K28" s="100">
        <f t="shared" si="0"/>
        <v>8.9036526833924639E-3</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A29" s="23"/>
      <c r="B29" s="24"/>
      <c r="C29" s="24"/>
      <c r="D29" s="24"/>
      <c r="E29" s="24"/>
      <c r="F29" s="30"/>
      <c r="G29" s="28"/>
      <c r="L29" s="24"/>
      <c r="M29" s="15"/>
      <c r="N29" s="15"/>
      <c r="O29" s="24"/>
      <c r="P29" s="24"/>
      <c r="Q29" s="15"/>
      <c r="R29" s="15"/>
      <c r="S29" s="24"/>
    </row>
    <row r="30" spans="1:27" x14ac:dyDescent="0.25">
      <c r="A30" s="23"/>
      <c r="B30" s="24"/>
      <c r="C30" s="24"/>
      <c r="D30" s="24"/>
      <c r="E30" s="24"/>
      <c r="F30" s="30"/>
      <c r="G30" s="28"/>
      <c r="L30" s="24"/>
      <c r="M30" s="15"/>
      <c r="N30" s="15"/>
      <c r="O30" s="24"/>
      <c r="P30" s="24"/>
      <c r="Q30" s="15"/>
      <c r="R30" s="15"/>
      <c r="S30" s="24"/>
    </row>
  </sheetData>
  <hyperlinks>
    <hyperlink ref="A5" location="CONTENTS!B1" display="Return to contents" xr:uid="{1ACEDD76-DDAA-4AF9-988F-FAD023C8F572}"/>
  </hyperlinks>
  <pageMargins left="0.7" right="0.7" top="0.75" bottom="0.75" header="0.3" footer="0.3"/>
  <pageSetup paperSize="9" orientation="portrait" horizontalDpi="30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E198-0C88-4855-A0BD-BF69ECA9587D}">
  <dimension ref="A1:AA30"/>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870</v>
      </c>
      <c r="B3" s="27"/>
    </row>
    <row r="4" spans="1:27" ht="18.75" x14ac:dyDescent="0.25">
      <c r="A4" s="20" t="s">
        <v>863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2252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2251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396.4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ht="25.5" x14ac:dyDescent="0.25">
      <c r="A14" s="23" t="s">
        <v>865</v>
      </c>
      <c r="B14" s="24" t="s">
        <v>34</v>
      </c>
      <c r="C14" s="39" t="s">
        <v>34</v>
      </c>
      <c r="D14" s="24" t="s">
        <v>34</v>
      </c>
      <c r="E14" s="39" t="s">
        <v>34</v>
      </c>
      <c r="F14" s="24" t="s">
        <v>34</v>
      </c>
      <c r="G14" s="39" t="s">
        <v>34</v>
      </c>
      <c r="H14" s="24" t="s">
        <v>34</v>
      </c>
      <c r="I14" s="39" t="s">
        <v>34</v>
      </c>
      <c r="J14" s="54">
        <v>0.4677110417</v>
      </c>
      <c r="K14" s="28">
        <f t="shared" ref="K14:K28" si="0">SQRT((J14*(1-J14))/J$13)*TINV(0.05,J$13)</f>
        <v>4.9268935582353519E-2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866</v>
      </c>
      <c r="B15" s="24" t="s">
        <v>34</v>
      </c>
      <c r="C15" s="39" t="s">
        <v>34</v>
      </c>
      <c r="D15" s="24" t="s">
        <v>34</v>
      </c>
      <c r="E15" s="39" t="s">
        <v>34</v>
      </c>
      <c r="F15" s="24" t="s">
        <v>34</v>
      </c>
      <c r="G15" s="39" t="s">
        <v>34</v>
      </c>
      <c r="H15" s="24" t="s">
        <v>34</v>
      </c>
      <c r="I15" s="39" t="s">
        <v>34</v>
      </c>
      <c r="J15" s="30">
        <v>0.24968364236268326</v>
      </c>
      <c r="K15" s="28">
        <f t="shared" si="0"/>
        <v>4.273934799632878E-2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871</v>
      </c>
      <c r="B16" s="24" t="s">
        <v>34</v>
      </c>
      <c r="C16" s="39" t="s">
        <v>34</v>
      </c>
      <c r="D16" s="24" t="s">
        <v>34</v>
      </c>
      <c r="E16" s="39" t="s">
        <v>34</v>
      </c>
      <c r="F16" s="24" t="s">
        <v>34</v>
      </c>
      <c r="G16" s="39" t="s">
        <v>34</v>
      </c>
      <c r="H16" s="24" t="s">
        <v>34</v>
      </c>
      <c r="I16" s="39" t="s">
        <v>34</v>
      </c>
      <c r="J16" s="30">
        <v>0.10223368706215015</v>
      </c>
      <c r="K16" s="28">
        <f t="shared" si="0"/>
        <v>2.9915020464738633E-2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855</v>
      </c>
      <c r="B17" s="24" t="s">
        <v>34</v>
      </c>
      <c r="C17" s="39" t="s">
        <v>34</v>
      </c>
      <c r="D17" s="24" t="s">
        <v>34</v>
      </c>
      <c r="E17" s="39" t="s">
        <v>34</v>
      </c>
      <c r="F17" s="24" t="s">
        <v>34</v>
      </c>
      <c r="G17" s="39" t="s">
        <v>34</v>
      </c>
      <c r="H17" s="24" t="s">
        <v>34</v>
      </c>
      <c r="I17" s="39" t="s">
        <v>34</v>
      </c>
      <c r="J17" s="30">
        <v>5.1480524259795643E-2</v>
      </c>
      <c r="K17" s="28">
        <f t="shared" si="0"/>
        <v>2.1820025131719604E-2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858</v>
      </c>
      <c r="B18" s="24" t="s">
        <v>34</v>
      </c>
      <c r="C18" s="39" t="s">
        <v>34</v>
      </c>
      <c r="D18" s="24" t="s">
        <v>34</v>
      </c>
      <c r="E18" s="39" t="s">
        <v>34</v>
      </c>
      <c r="F18" s="24" t="s">
        <v>34</v>
      </c>
      <c r="G18" s="39" t="s">
        <v>34</v>
      </c>
      <c r="H18" s="24" t="s">
        <v>34</v>
      </c>
      <c r="I18" s="39" t="s">
        <v>34</v>
      </c>
      <c r="J18" s="30">
        <v>5.0814695706397156E-2</v>
      </c>
      <c r="K18" s="28">
        <f t="shared" si="0"/>
        <v>2.1686067595458526E-2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856</v>
      </c>
      <c r="B19" s="24" t="s">
        <v>34</v>
      </c>
      <c r="C19" s="39" t="s">
        <v>34</v>
      </c>
      <c r="D19" s="24" t="s">
        <v>34</v>
      </c>
      <c r="E19" s="39" t="s">
        <v>34</v>
      </c>
      <c r="F19" s="24" t="s">
        <v>34</v>
      </c>
      <c r="G19" s="39" t="s">
        <v>34</v>
      </c>
      <c r="H19" s="24" t="s">
        <v>34</v>
      </c>
      <c r="I19" s="39" t="s">
        <v>34</v>
      </c>
      <c r="J19" s="30">
        <v>2.795964889857841E-2</v>
      </c>
      <c r="K19" s="28">
        <f t="shared" si="0"/>
        <v>1.6278659653593871E-2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861</v>
      </c>
      <c r="B20" s="24" t="s">
        <v>34</v>
      </c>
      <c r="C20" s="39" t="s">
        <v>34</v>
      </c>
      <c r="D20" s="24" t="s">
        <v>34</v>
      </c>
      <c r="E20" s="39" t="s">
        <v>34</v>
      </c>
      <c r="F20" s="24" t="s">
        <v>34</v>
      </c>
      <c r="G20" s="39" t="s">
        <v>34</v>
      </c>
      <c r="H20" s="24" t="s">
        <v>34</v>
      </c>
      <c r="I20" s="39" t="s">
        <v>34</v>
      </c>
      <c r="J20" s="30">
        <v>2.491304656765882E-2</v>
      </c>
      <c r="K20" s="28">
        <f t="shared" si="0"/>
        <v>1.5390252049330625E-2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x14ac:dyDescent="0.25">
      <c r="A21" s="23" t="s">
        <v>868</v>
      </c>
      <c r="B21" s="24" t="s">
        <v>34</v>
      </c>
      <c r="C21" s="39" t="s">
        <v>34</v>
      </c>
      <c r="D21" s="24" t="s">
        <v>34</v>
      </c>
      <c r="E21" s="39" t="s">
        <v>34</v>
      </c>
      <c r="F21" s="24" t="s">
        <v>34</v>
      </c>
      <c r="G21" s="39" t="s">
        <v>34</v>
      </c>
      <c r="H21" s="24" t="s">
        <v>34</v>
      </c>
      <c r="I21" s="39" t="s">
        <v>34</v>
      </c>
      <c r="J21" s="30">
        <v>2.4083240092136828E-2</v>
      </c>
      <c r="K21" s="28">
        <f t="shared" si="0"/>
        <v>1.5138208605294877E-2</v>
      </c>
      <c r="L21" s="37" t="s">
        <v>34</v>
      </c>
      <c r="M21" s="15" t="s">
        <v>1028</v>
      </c>
      <c r="N21" s="15" t="s">
        <v>1028</v>
      </c>
      <c r="O21" s="37" t="s">
        <v>34</v>
      </c>
      <c r="P21" s="37" t="s">
        <v>34</v>
      </c>
      <c r="Q21" s="15" t="s">
        <v>1028</v>
      </c>
      <c r="R21" s="15" t="s">
        <v>1028</v>
      </c>
      <c r="S21" s="37" t="s">
        <v>34</v>
      </c>
      <c r="T21" s="37" t="s">
        <v>34</v>
      </c>
      <c r="U21" s="15" t="s">
        <v>1028</v>
      </c>
      <c r="V21" s="15" t="s">
        <v>1028</v>
      </c>
      <c r="W21" s="37" t="s">
        <v>34</v>
      </c>
      <c r="X21" s="37" t="s">
        <v>34</v>
      </c>
      <c r="Y21" s="15" t="s">
        <v>1028</v>
      </c>
      <c r="Z21" s="15" t="s">
        <v>1028</v>
      </c>
      <c r="AA21" s="108" t="s">
        <v>34</v>
      </c>
    </row>
    <row r="22" spans="1:27" x14ac:dyDescent="0.25">
      <c r="A22" s="23" t="s">
        <v>862</v>
      </c>
      <c r="B22" s="24" t="s">
        <v>34</v>
      </c>
      <c r="C22" s="39" t="s">
        <v>34</v>
      </c>
      <c r="D22" s="24" t="s">
        <v>34</v>
      </c>
      <c r="E22" s="39" t="s">
        <v>34</v>
      </c>
      <c r="F22" s="24" t="s">
        <v>34</v>
      </c>
      <c r="G22" s="39" t="s">
        <v>34</v>
      </c>
      <c r="H22" s="24" t="s">
        <v>34</v>
      </c>
      <c r="I22" s="39" t="s">
        <v>34</v>
      </c>
      <c r="J22" s="30">
        <v>1.9606769669346959E-2</v>
      </c>
      <c r="K22" s="28">
        <f t="shared" si="0"/>
        <v>1.3690326794318803E-2</v>
      </c>
      <c r="L22" s="37" t="s">
        <v>34</v>
      </c>
      <c r="M22" s="15" t="s">
        <v>1028</v>
      </c>
      <c r="N22" s="15" t="s">
        <v>1028</v>
      </c>
      <c r="O22" s="37" t="s">
        <v>34</v>
      </c>
      <c r="P22" s="37" t="s">
        <v>34</v>
      </c>
      <c r="Q22" s="15" t="s">
        <v>1028</v>
      </c>
      <c r="R22" s="15" t="s">
        <v>1028</v>
      </c>
      <c r="S22" s="37" t="s">
        <v>34</v>
      </c>
      <c r="T22" s="37" t="s">
        <v>34</v>
      </c>
      <c r="U22" s="15" t="s">
        <v>1028</v>
      </c>
      <c r="V22" s="15" t="s">
        <v>1028</v>
      </c>
      <c r="W22" s="37" t="s">
        <v>34</v>
      </c>
      <c r="X22" s="37" t="s">
        <v>34</v>
      </c>
      <c r="Y22" s="15" t="s">
        <v>1028</v>
      </c>
      <c r="Z22" s="15" t="s">
        <v>1028</v>
      </c>
      <c r="AA22" s="108" t="s">
        <v>34</v>
      </c>
    </row>
    <row r="23" spans="1:27" x14ac:dyDescent="0.25">
      <c r="A23" s="23" t="s">
        <v>869</v>
      </c>
      <c r="B23" s="24" t="s">
        <v>34</v>
      </c>
      <c r="C23" s="39" t="s">
        <v>34</v>
      </c>
      <c r="D23" s="24" t="s">
        <v>34</v>
      </c>
      <c r="E23" s="39" t="s">
        <v>34</v>
      </c>
      <c r="F23" s="24" t="s">
        <v>34</v>
      </c>
      <c r="G23" s="39" t="s">
        <v>34</v>
      </c>
      <c r="H23" s="24" t="s">
        <v>34</v>
      </c>
      <c r="I23" s="39" t="s">
        <v>34</v>
      </c>
      <c r="J23" s="30">
        <v>1.9590934907019103E-2</v>
      </c>
      <c r="K23" s="28">
        <f t="shared" si="0"/>
        <v>1.3684907920865986E-2</v>
      </c>
      <c r="L23" s="37" t="s">
        <v>34</v>
      </c>
      <c r="M23" s="15" t="s">
        <v>1028</v>
      </c>
      <c r="N23" s="15" t="s">
        <v>1028</v>
      </c>
      <c r="O23" s="37" t="s">
        <v>34</v>
      </c>
      <c r="P23" s="37" t="s">
        <v>34</v>
      </c>
      <c r="Q23" s="15" t="s">
        <v>1028</v>
      </c>
      <c r="R23" s="15" t="s">
        <v>1028</v>
      </c>
      <c r="S23" s="37" t="s">
        <v>34</v>
      </c>
      <c r="T23" s="37" t="s">
        <v>34</v>
      </c>
      <c r="U23" s="15" t="s">
        <v>1028</v>
      </c>
      <c r="V23" s="15" t="s">
        <v>1028</v>
      </c>
      <c r="W23" s="37" t="s">
        <v>34</v>
      </c>
      <c r="X23" s="37" t="s">
        <v>34</v>
      </c>
      <c r="Y23" s="15" t="s">
        <v>1028</v>
      </c>
      <c r="Z23" s="15" t="s">
        <v>1028</v>
      </c>
      <c r="AA23" s="108" t="s">
        <v>34</v>
      </c>
    </row>
    <row r="24" spans="1:27" x14ac:dyDescent="0.25">
      <c r="A24" s="23" t="s">
        <v>859</v>
      </c>
      <c r="B24" s="24" t="s">
        <v>34</v>
      </c>
      <c r="C24" s="39" t="s">
        <v>34</v>
      </c>
      <c r="D24" s="24" t="s">
        <v>34</v>
      </c>
      <c r="E24" s="39" t="s">
        <v>34</v>
      </c>
      <c r="F24" s="24" t="s">
        <v>34</v>
      </c>
      <c r="G24" s="39" t="s">
        <v>34</v>
      </c>
      <c r="H24" s="24" t="s">
        <v>34</v>
      </c>
      <c r="I24" s="39" t="s">
        <v>34</v>
      </c>
      <c r="J24" s="30">
        <v>1.8919630098711684E-2</v>
      </c>
      <c r="K24" s="28">
        <f t="shared" si="0"/>
        <v>1.3453003443246483E-2</v>
      </c>
      <c r="L24" s="37" t="s">
        <v>34</v>
      </c>
      <c r="M24" s="15" t="s">
        <v>1028</v>
      </c>
      <c r="N24" s="15" t="s">
        <v>1028</v>
      </c>
      <c r="O24" s="37" t="s">
        <v>34</v>
      </c>
      <c r="P24" s="37" t="s">
        <v>34</v>
      </c>
      <c r="Q24" s="15" t="s">
        <v>1028</v>
      </c>
      <c r="R24" s="15" t="s">
        <v>1028</v>
      </c>
      <c r="S24" s="37" t="s">
        <v>34</v>
      </c>
      <c r="T24" s="37" t="s">
        <v>34</v>
      </c>
      <c r="U24" s="15" t="s">
        <v>1028</v>
      </c>
      <c r="V24" s="15" t="s">
        <v>1028</v>
      </c>
      <c r="W24" s="37" t="s">
        <v>34</v>
      </c>
      <c r="X24" s="37" t="s">
        <v>34</v>
      </c>
      <c r="Y24" s="15" t="s">
        <v>1028</v>
      </c>
      <c r="Z24" s="15" t="s">
        <v>1028</v>
      </c>
      <c r="AA24" s="108" t="s">
        <v>34</v>
      </c>
    </row>
    <row r="25" spans="1:27" x14ac:dyDescent="0.25">
      <c r="A25" s="23" t="s">
        <v>857</v>
      </c>
      <c r="B25" s="24" t="s">
        <v>34</v>
      </c>
      <c r="C25" s="39" t="s">
        <v>34</v>
      </c>
      <c r="D25" s="24" t="s">
        <v>34</v>
      </c>
      <c r="E25" s="39" t="s">
        <v>34</v>
      </c>
      <c r="F25" s="24" t="s">
        <v>34</v>
      </c>
      <c r="G25" s="39" t="s">
        <v>34</v>
      </c>
      <c r="H25" s="24" t="s">
        <v>34</v>
      </c>
      <c r="I25" s="39" t="s">
        <v>34</v>
      </c>
      <c r="J25" s="30">
        <v>1.8072598302087961E-2</v>
      </c>
      <c r="K25" s="28">
        <f t="shared" si="0"/>
        <v>1.3154084498906772E-2</v>
      </c>
      <c r="L25" s="37" t="s">
        <v>34</v>
      </c>
      <c r="M25" s="15" t="s">
        <v>1028</v>
      </c>
      <c r="N25" s="15" t="s">
        <v>1028</v>
      </c>
      <c r="O25" s="37" t="s">
        <v>34</v>
      </c>
      <c r="P25" s="37" t="s">
        <v>34</v>
      </c>
      <c r="Q25" s="15" t="s">
        <v>1028</v>
      </c>
      <c r="R25" s="15" t="s">
        <v>1028</v>
      </c>
      <c r="S25" s="37" t="s">
        <v>34</v>
      </c>
      <c r="T25" s="37" t="s">
        <v>34</v>
      </c>
      <c r="U25" s="15" t="s">
        <v>1028</v>
      </c>
      <c r="V25" s="15" t="s">
        <v>1028</v>
      </c>
      <c r="W25" s="37" t="s">
        <v>34</v>
      </c>
      <c r="X25" s="37" t="s">
        <v>34</v>
      </c>
      <c r="Y25" s="15" t="s">
        <v>1028</v>
      </c>
      <c r="Z25" s="15" t="s">
        <v>1028</v>
      </c>
      <c r="AA25" s="108" t="s">
        <v>34</v>
      </c>
    </row>
    <row r="26" spans="1:27" x14ac:dyDescent="0.25">
      <c r="A26" s="23" t="s">
        <v>860</v>
      </c>
      <c r="B26" s="24" t="s">
        <v>34</v>
      </c>
      <c r="C26" s="39" t="s">
        <v>34</v>
      </c>
      <c r="D26" s="24" t="s">
        <v>34</v>
      </c>
      <c r="E26" s="39" t="s">
        <v>34</v>
      </c>
      <c r="F26" s="24" t="s">
        <v>34</v>
      </c>
      <c r="G26" s="39" t="s">
        <v>34</v>
      </c>
      <c r="H26" s="24" t="s">
        <v>34</v>
      </c>
      <c r="I26" s="39" t="s">
        <v>34</v>
      </c>
      <c r="J26" s="30">
        <v>1.659421095473123E-2</v>
      </c>
      <c r="K26" s="28">
        <f t="shared" si="0"/>
        <v>1.2614072516052366E-2</v>
      </c>
      <c r="L26" s="37" t="s">
        <v>34</v>
      </c>
      <c r="M26" s="15" t="s">
        <v>1028</v>
      </c>
      <c r="N26" s="15" t="s">
        <v>1028</v>
      </c>
      <c r="O26" s="37" t="s">
        <v>34</v>
      </c>
      <c r="P26" s="37" t="s">
        <v>34</v>
      </c>
      <c r="Q26" s="15" t="s">
        <v>1028</v>
      </c>
      <c r="R26" s="15" t="s">
        <v>1028</v>
      </c>
      <c r="S26" s="37" t="s">
        <v>34</v>
      </c>
      <c r="T26" s="37" t="s">
        <v>34</v>
      </c>
      <c r="U26" s="15" t="s">
        <v>1028</v>
      </c>
      <c r="V26" s="15" t="s">
        <v>1028</v>
      </c>
      <c r="W26" s="37" t="s">
        <v>34</v>
      </c>
      <c r="X26" s="37" t="s">
        <v>34</v>
      </c>
      <c r="Y26" s="15" t="s">
        <v>1028</v>
      </c>
      <c r="Z26" s="15" t="s">
        <v>1028</v>
      </c>
      <c r="AA26" s="108" t="s">
        <v>34</v>
      </c>
    </row>
    <row r="27" spans="1:27" x14ac:dyDescent="0.25">
      <c r="A27" s="23" t="s">
        <v>112</v>
      </c>
      <c r="B27" s="24" t="s">
        <v>34</v>
      </c>
      <c r="C27" s="39" t="s">
        <v>34</v>
      </c>
      <c r="D27" s="24" t="s">
        <v>34</v>
      </c>
      <c r="E27" s="39" t="s">
        <v>34</v>
      </c>
      <c r="F27" s="24" t="s">
        <v>34</v>
      </c>
      <c r="G27" s="39" t="s">
        <v>34</v>
      </c>
      <c r="H27" s="24" t="s">
        <v>34</v>
      </c>
      <c r="I27" s="39" t="s">
        <v>34</v>
      </c>
      <c r="J27" s="30">
        <v>0.1889161714579298</v>
      </c>
      <c r="K27" s="28">
        <f t="shared" si="0"/>
        <v>3.8652543603330931E-2</v>
      </c>
      <c r="L27" s="37" t="s">
        <v>34</v>
      </c>
      <c r="M27" s="15" t="s">
        <v>1028</v>
      </c>
      <c r="N27" s="15" t="s">
        <v>1028</v>
      </c>
      <c r="O27" s="37" t="s">
        <v>34</v>
      </c>
      <c r="P27" s="37" t="s">
        <v>34</v>
      </c>
      <c r="Q27" s="15" t="s">
        <v>1028</v>
      </c>
      <c r="R27" s="15" t="s">
        <v>1028</v>
      </c>
      <c r="S27" s="37" t="s">
        <v>34</v>
      </c>
      <c r="T27" s="37" t="s">
        <v>34</v>
      </c>
      <c r="U27" s="15" t="s">
        <v>1028</v>
      </c>
      <c r="V27" s="15" t="s">
        <v>1028</v>
      </c>
      <c r="W27" s="37" t="s">
        <v>34</v>
      </c>
      <c r="X27" s="37" t="s">
        <v>34</v>
      </c>
      <c r="Y27" s="15" t="s">
        <v>1028</v>
      </c>
      <c r="Z27" s="15"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1.6159301886450466E-2</v>
      </c>
      <c r="K28" s="100">
        <f t="shared" si="0"/>
        <v>1.2450429367990401E-2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A29" s="23"/>
      <c r="B29" s="24"/>
      <c r="C29" s="24"/>
      <c r="D29" s="24"/>
      <c r="E29" s="24"/>
      <c r="F29" s="30"/>
      <c r="G29" s="28"/>
      <c r="L29" s="24"/>
      <c r="M29" s="15"/>
      <c r="N29" s="15"/>
      <c r="O29" s="24"/>
      <c r="P29" s="24"/>
      <c r="Q29" s="15"/>
      <c r="R29" s="15"/>
      <c r="S29" s="24"/>
    </row>
    <row r="30" spans="1:27" x14ac:dyDescent="0.25">
      <c r="A30" s="23"/>
      <c r="B30" s="24"/>
      <c r="C30" s="24"/>
      <c r="D30" s="24"/>
      <c r="E30" s="24"/>
      <c r="F30" s="30"/>
      <c r="G30" s="28"/>
      <c r="L30" s="24"/>
      <c r="M30" s="15"/>
      <c r="N30" s="15"/>
      <c r="O30" s="24"/>
      <c r="P30" s="24"/>
      <c r="Q30" s="15"/>
      <c r="R30" s="15"/>
      <c r="S30" s="24"/>
    </row>
  </sheetData>
  <hyperlinks>
    <hyperlink ref="A5" location="CONTENTS!B1" display="Return to contents" xr:uid="{8A28F7EA-16AF-4D08-BE73-EF7776B120EB}"/>
  </hyperlinks>
  <pageMargins left="0.7" right="0.7" top="0.75" bottom="0.75" header="0.3" footer="0.3"/>
  <pageSetup paperSize="9" orientation="portrait" horizontalDpi="30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641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63</v>
      </c>
      <c r="B14" s="24" t="s">
        <v>34</v>
      </c>
      <c r="C14" s="39" t="s">
        <v>34</v>
      </c>
      <c r="D14" s="24" t="s">
        <v>34</v>
      </c>
      <c r="E14" s="39" t="s">
        <v>34</v>
      </c>
      <c r="F14" s="30">
        <v>0.19995471989999999</v>
      </c>
      <c r="G14" s="28">
        <f>SQRT((F14*(1-F14))/F$13)*TINV(0.05,F$13)</f>
        <v>3.3503319703576097E-2</v>
      </c>
      <c r="H14" s="30">
        <v>0.1793162076</v>
      </c>
      <c r="I14" s="28">
        <f t="shared" ref="I14:I21" si="0">SQRT((H14*(1-H14))/H$13)*TINV(0.05,H$13)</f>
        <v>2.9906104873107769E-2</v>
      </c>
      <c r="J14" s="30">
        <v>0.1320104564</v>
      </c>
      <c r="K14" s="28">
        <f>SQRT((J14*(1-J14))/J$13)*TINV(0.05,J$13)</f>
        <v>2.8900962753485988E-2</v>
      </c>
      <c r="L14" s="37" t="s">
        <v>34</v>
      </c>
      <c r="M14" s="15" t="s">
        <v>1028</v>
      </c>
      <c r="N14" s="15" t="s">
        <v>1028</v>
      </c>
      <c r="O14" s="37" t="s">
        <v>34</v>
      </c>
      <c r="P14" s="37" t="s">
        <v>34</v>
      </c>
      <c r="Q14" s="15" t="s">
        <v>1028</v>
      </c>
      <c r="R14" s="15" t="s">
        <v>1028</v>
      </c>
      <c r="S14" s="37" t="s">
        <v>34</v>
      </c>
      <c r="T14" s="17">
        <f t="shared" ref="T14:T21" si="1">J14-F14</f>
        <v>-6.7944263499999991E-2</v>
      </c>
      <c r="U14" s="15">
        <f>(((T14)^2)^0.5)</f>
        <v>6.7944263499999991E-2</v>
      </c>
      <c r="V14" s="15">
        <f>(((((1-F14)*F14)/F13)+(((1-J14)*J14)/J13))^0.5)*(TINV(0.05,F13+J13-1))</f>
        <v>4.4196838561507391E-2</v>
      </c>
      <c r="W14" s="5" t="str">
        <f>IF(U14&gt;V14,"*"," ")</f>
        <v>*</v>
      </c>
      <c r="X14" s="17">
        <f t="shared" ref="X14:X21" si="2">J14-H14</f>
        <v>-4.7305751199999996E-2</v>
      </c>
      <c r="Y14" s="15">
        <f>(((X14)^2)^0.5)</f>
        <v>4.7305751199999996E-2</v>
      </c>
      <c r="Z14" s="15">
        <f>(((((1-H14)*H14)/H13)+(((1-J14)*J14)/J13))^0.5)*(TINV(0.05,H13+J13-1))</f>
        <v>4.1545219975821251E-2</v>
      </c>
      <c r="AA14" s="97" t="str">
        <f>IF(Y14&gt;Z14,"*"," ")</f>
        <v>*</v>
      </c>
    </row>
    <row r="15" spans="1:27" x14ac:dyDescent="0.25">
      <c r="A15" s="23" t="s">
        <v>64</v>
      </c>
      <c r="B15" s="24" t="s">
        <v>34</v>
      </c>
      <c r="C15" s="39" t="s">
        <v>34</v>
      </c>
      <c r="D15" s="24" t="s">
        <v>34</v>
      </c>
      <c r="E15" s="39" t="s">
        <v>34</v>
      </c>
      <c r="F15" s="30">
        <v>0.26804455090000001</v>
      </c>
      <c r="G15" s="28">
        <f t="shared" ref="G15:G20" si="3">SQRT((F15*(1-F15))/F$13)*TINV(0.05,F$13)</f>
        <v>3.7103129607670489E-2</v>
      </c>
      <c r="H15" s="30">
        <v>0.20352414069999999</v>
      </c>
      <c r="I15" s="28">
        <f t="shared" si="0"/>
        <v>3.1387478223812243E-2</v>
      </c>
      <c r="J15" s="30">
        <v>0.23337816780000001</v>
      </c>
      <c r="K15" s="28">
        <f t="shared" ref="K15:K21" si="4">SQRT((J15*(1-J15))/J$13)*TINV(0.05,J$13)</f>
        <v>3.6113668057265756E-2</v>
      </c>
      <c r="L15" s="37" t="s">
        <v>34</v>
      </c>
      <c r="M15" s="15" t="s">
        <v>1028</v>
      </c>
      <c r="N15" s="15" t="s">
        <v>1028</v>
      </c>
      <c r="O15" s="37" t="s">
        <v>34</v>
      </c>
      <c r="P15" s="37" t="s">
        <v>34</v>
      </c>
      <c r="Q15" s="15" t="s">
        <v>1028</v>
      </c>
      <c r="R15" s="15" t="s">
        <v>1028</v>
      </c>
      <c r="S15" s="37" t="s">
        <v>34</v>
      </c>
      <c r="T15" s="17">
        <f t="shared" si="1"/>
        <v>-3.4666383100000003E-2</v>
      </c>
      <c r="U15" s="15">
        <f t="shared" ref="U15:U21" si="5">(((T15)^2)^0.5)</f>
        <v>3.4666383100000003E-2</v>
      </c>
      <c r="V15" s="15">
        <f>(((((1-F15)*F15)/F13)+(((1-J15)*J15)/J13))^0.5)*(TINV(0.05,F13+J13-1))</f>
        <v>5.1718643618225986E-2</v>
      </c>
      <c r="W15" s="5" t="s">
        <v>1028</v>
      </c>
      <c r="X15" s="17">
        <f t="shared" si="2"/>
        <v>2.9854027100000013E-2</v>
      </c>
      <c r="Y15" s="15">
        <f t="shared" ref="Y15:Y21" si="6">(((X15)^2)^0.5)</f>
        <v>2.9854027100000013E-2</v>
      </c>
      <c r="Z15" s="15">
        <f>(((((1-H15)*H15)/H13)+(((1-J15)*J15)/J13))^0.5)*(TINV(0.05,H13+J13-1))</f>
        <v>4.7795484760173194E-2</v>
      </c>
      <c r="AA15" s="97" t="s">
        <v>1028</v>
      </c>
    </row>
    <row r="16" spans="1:27" x14ac:dyDescent="0.25">
      <c r="A16" s="23" t="s">
        <v>65</v>
      </c>
      <c r="B16" s="24" t="s">
        <v>34</v>
      </c>
      <c r="C16" s="39" t="s">
        <v>34</v>
      </c>
      <c r="D16" s="24" t="s">
        <v>34</v>
      </c>
      <c r="E16" s="39" t="s">
        <v>34</v>
      </c>
      <c r="F16" s="30">
        <v>0.17960562790000001</v>
      </c>
      <c r="G16" s="28">
        <f t="shared" si="3"/>
        <v>3.2154076050156549E-2</v>
      </c>
      <c r="H16" s="30">
        <v>0.1515120107</v>
      </c>
      <c r="I16" s="28">
        <f t="shared" si="0"/>
        <v>2.7951719622512847E-2</v>
      </c>
      <c r="J16" s="30">
        <v>0.1804201094</v>
      </c>
      <c r="K16" s="28">
        <f t="shared" si="4"/>
        <v>3.2831370730723383E-2</v>
      </c>
      <c r="L16" s="37" t="s">
        <v>34</v>
      </c>
      <c r="M16" s="15" t="s">
        <v>1028</v>
      </c>
      <c r="N16" s="15" t="s">
        <v>1028</v>
      </c>
      <c r="O16" s="37" t="s">
        <v>34</v>
      </c>
      <c r="P16" s="37" t="s">
        <v>34</v>
      </c>
      <c r="Q16" s="15" t="s">
        <v>1028</v>
      </c>
      <c r="R16" s="15" t="s">
        <v>1028</v>
      </c>
      <c r="S16" s="37" t="s">
        <v>34</v>
      </c>
      <c r="T16" s="17">
        <f t="shared" si="1"/>
        <v>8.1448149999999164E-4</v>
      </c>
      <c r="U16" s="15">
        <f t="shared" si="5"/>
        <v>8.1448149999999164E-4</v>
      </c>
      <c r="V16" s="15">
        <f>(((((1-F16)*F16)/F13)+(((1-J16)*J16)/J13))^0.5)*(TINV(0.05,F13+J13-1))</f>
        <v>4.5902418589503627E-2</v>
      </c>
      <c r="W16" s="5" t="s">
        <v>1028</v>
      </c>
      <c r="X16" s="17">
        <f t="shared" si="2"/>
        <v>2.8908098699999996E-2</v>
      </c>
      <c r="Y16" s="15">
        <f t="shared" si="6"/>
        <v>2.8908098699999996E-2</v>
      </c>
      <c r="Z16" s="15">
        <f>(((((1-H16)*H16)/H13)+(((1-J16)*J16)/J13))^0.5)*(TINV(0.05,H13+J13-1))</f>
        <v>4.3071490750983564E-2</v>
      </c>
      <c r="AA16" s="97" t="s">
        <v>1028</v>
      </c>
    </row>
    <row r="17" spans="1:27" x14ac:dyDescent="0.25">
      <c r="A17" s="23" t="s">
        <v>66</v>
      </c>
      <c r="B17" s="24" t="s">
        <v>34</v>
      </c>
      <c r="C17" s="39" t="s">
        <v>34</v>
      </c>
      <c r="D17" s="24" t="s">
        <v>34</v>
      </c>
      <c r="E17" s="39" t="s">
        <v>34</v>
      </c>
      <c r="F17" s="30">
        <v>0.1152129687</v>
      </c>
      <c r="G17" s="28">
        <f t="shared" si="3"/>
        <v>2.6744518640122998E-2</v>
      </c>
      <c r="H17" s="30">
        <v>0.13530275999999999</v>
      </c>
      <c r="I17" s="28">
        <f t="shared" si="0"/>
        <v>2.6665363922324849E-2</v>
      </c>
      <c r="J17" s="30">
        <v>0.1648391981</v>
      </c>
      <c r="K17" s="28">
        <f t="shared" si="4"/>
        <v>3.1678615682458576E-2</v>
      </c>
      <c r="L17" s="37" t="s">
        <v>34</v>
      </c>
      <c r="M17" s="15" t="s">
        <v>1028</v>
      </c>
      <c r="N17" s="15" t="s">
        <v>1028</v>
      </c>
      <c r="O17" s="37" t="s">
        <v>34</v>
      </c>
      <c r="P17" s="37" t="s">
        <v>34</v>
      </c>
      <c r="Q17" s="15" t="s">
        <v>1028</v>
      </c>
      <c r="R17" s="15" t="s">
        <v>1028</v>
      </c>
      <c r="S17" s="37" t="s">
        <v>34</v>
      </c>
      <c r="T17" s="17">
        <f t="shared" si="1"/>
        <v>4.9626229399999999E-2</v>
      </c>
      <c r="U17" s="15">
        <f t="shared" si="5"/>
        <v>4.9626229399999999E-2</v>
      </c>
      <c r="V17" s="15">
        <f>(((((1-F17)*F17)/F13)+(((1-J17)*J17)/J13))^0.5)*(TINV(0.05,F13+J13-1))</f>
        <v>4.1411540035959586E-2</v>
      </c>
      <c r="W17" s="5" t="str">
        <f t="shared" ref="W17:W21" si="7">IF(U17&gt;V17,"*"," ")</f>
        <v>*</v>
      </c>
      <c r="X17" s="17">
        <f t="shared" si="2"/>
        <v>2.9536438100000006E-2</v>
      </c>
      <c r="Y17" s="15">
        <f t="shared" si="6"/>
        <v>2.9536438100000006E-2</v>
      </c>
      <c r="Z17" s="15">
        <f>(((((1-H17)*H17)/H13)+(((1-J17)*J17)/J13))^0.5)*(TINV(0.05,H13+J13-1))</f>
        <v>4.1362295728306166E-2</v>
      </c>
      <c r="AA17" s="97" t="s">
        <v>1028</v>
      </c>
    </row>
    <row r="18" spans="1:27" x14ac:dyDescent="0.25">
      <c r="A18" s="23" t="s">
        <v>67</v>
      </c>
      <c r="B18" s="24" t="s">
        <v>34</v>
      </c>
      <c r="C18" s="39" t="s">
        <v>34</v>
      </c>
      <c r="D18" s="24" t="s">
        <v>34</v>
      </c>
      <c r="E18" s="39" t="s">
        <v>34</v>
      </c>
      <c r="F18" s="30">
        <v>8.5760365899999996E-2</v>
      </c>
      <c r="G18" s="28">
        <f t="shared" si="3"/>
        <v>2.3455141804947024E-2</v>
      </c>
      <c r="H18" s="30">
        <v>0.1130240917</v>
      </c>
      <c r="I18" s="28">
        <f t="shared" si="0"/>
        <v>2.468332012106168E-2</v>
      </c>
      <c r="J18" s="30">
        <v>0.13689752599999999</v>
      </c>
      <c r="K18" s="28">
        <f t="shared" si="4"/>
        <v>2.9348092409617853E-2</v>
      </c>
      <c r="L18" s="37" t="s">
        <v>34</v>
      </c>
      <c r="M18" s="15" t="s">
        <v>1028</v>
      </c>
      <c r="N18" s="15" t="s">
        <v>1028</v>
      </c>
      <c r="O18" s="37" t="s">
        <v>34</v>
      </c>
      <c r="P18" s="37" t="s">
        <v>34</v>
      </c>
      <c r="Q18" s="15" t="s">
        <v>1028</v>
      </c>
      <c r="R18" s="15" t="s">
        <v>1028</v>
      </c>
      <c r="S18" s="37" t="s">
        <v>34</v>
      </c>
      <c r="T18" s="17">
        <f t="shared" si="1"/>
        <v>5.1137160099999995E-2</v>
      </c>
      <c r="U18" s="15">
        <f t="shared" si="5"/>
        <v>5.1137160099999995E-2</v>
      </c>
      <c r="V18" s="15">
        <f>(((((1-F18)*F18)/F13)+(((1-J18)*J18)/J13))^0.5)*(TINV(0.05,F13+J13-1))</f>
        <v>3.7526723461794878E-2</v>
      </c>
      <c r="W18" s="5" t="str">
        <f t="shared" si="7"/>
        <v>*</v>
      </c>
      <c r="X18" s="17">
        <f t="shared" si="2"/>
        <v>2.3873434299999996E-2</v>
      </c>
      <c r="Y18" s="15">
        <f t="shared" si="6"/>
        <v>2.3873434299999996E-2</v>
      </c>
      <c r="Z18" s="15">
        <f>(((((1-H18)*H18)/H13)+(((1-J18)*J18)/J13))^0.5)*(TINV(0.05,H13+J13-1))</f>
        <v>3.8306283302795736E-2</v>
      </c>
      <c r="AA18" s="97" t="s">
        <v>1028</v>
      </c>
    </row>
    <row r="19" spans="1:27" ht="15" customHeight="1" x14ac:dyDescent="0.25">
      <c r="A19" s="23" t="s">
        <v>35</v>
      </c>
      <c r="B19" s="24" t="s">
        <v>34</v>
      </c>
      <c r="C19" s="39" t="s">
        <v>34</v>
      </c>
      <c r="D19" s="24" t="s">
        <v>34</v>
      </c>
      <c r="E19" s="39" t="s">
        <v>34</v>
      </c>
      <c r="F19" s="30">
        <v>0.1514217668</v>
      </c>
      <c r="G19" s="28">
        <f t="shared" si="3"/>
        <v>3.0026507886887037E-2</v>
      </c>
      <c r="H19" s="30">
        <v>0.21732078930000001</v>
      </c>
      <c r="I19" s="28">
        <f t="shared" si="0"/>
        <v>3.2151755234509194E-2</v>
      </c>
      <c r="J19" s="30">
        <v>0.1524545423</v>
      </c>
      <c r="K19" s="28">
        <f t="shared" si="4"/>
        <v>3.0690402337971323E-2</v>
      </c>
      <c r="L19" s="37" t="s">
        <v>34</v>
      </c>
      <c r="M19" s="15" t="s">
        <v>1028</v>
      </c>
      <c r="N19" s="15" t="s">
        <v>1028</v>
      </c>
      <c r="O19" s="37" t="s">
        <v>34</v>
      </c>
      <c r="P19" s="37" t="s">
        <v>34</v>
      </c>
      <c r="Q19" s="15" t="s">
        <v>1028</v>
      </c>
      <c r="R19" s="15" t="s">
        <v>1028</v>
      </c>
      <c r="S19" s="37" t="s">
        <v>34</v>
      </c>
      <c r="T19" s="17">
        <f t="shared" si="1"/>
        <v>1.0327754999999994E-3</v>
      </c>
      <c r="U19" s="15">
        <f t="shared" si="5"/>
        <v>1.0327754999999994E-3</v>
      </c>
      <c r="V19" s="15">
        <f>(((((1-F19)*F19)/F13)+(((1-J19)*J19)/J13))^0.5)*(TINV(0.05,F13+J13-1))</f>
        <v>4.2887573812291989E-2</v>
      </c>
      <c r="W19" s="5" t="s">
        <v>1028</v>
      </c>
      <c r="X19" s="17">
        <f t="shared" si="2"/>
        <v>-6.4866247000000016E-2</v>
      </c>
      <c r="Y19" s="15">
        <f t="shared" si="6"/>
        <v>6.4866247000000016E-2</v>
      </c>
      <c r="Z19" s="15">
        <f>(((((1-H19)*H19)/H13)+(((1-J19)*J19)/J13))^0.5)*(TINV(0.05,H13+J13-1))</f>
        <v>4.4401496302630426E-2</v>
      </c>
      <c r="AA19" s="97" t="str">
        <f t="shared" ref="AA19:AA21" si="8">IF(Y19&gt;Z19,"*"," ")</f>
        <v>*</v>
      </c>
    </row>
    <row r="20" spans="1:27" x14ac:dyDescent="0.25">
      <c r="A20" s="23" t="s">
        <v>68</v>
      </c>
      <c r="B20" s="24" t="s">
        <v>34</v>
      </c>
      <c r="C20" s="39" t="s">
        <v>34</v>
      </c>
      <c r="D20" s="24" t="s">
        <v>34</v>
      </c>
      <c r="E20" s="39" t="s">
        <v>34</v>
      </c>
      <c r="F20" s="30">
        <v>0.46799927079999998</v>
      </c>
      <c r="G20" s="28">
        <f t="shared" si="3"/>
        <v>4.1796838184650499E-2</v>
      </c>
      <c r="H20" s="30">
        <v>0.38284034830000002</v>
      </c>
      <c r="I20" s="28">
        <f t="shared" si="0"/>
        <v>3.7893940156259444E-2</v>
      </c>
      <c r="J20" s="30">
        <v>0.36538862420000001</v>
      </c>
      <c r="K20" s="28">
        <f t="shared" si="4"/>
        <v>4.111329976756975E-2</v>
      </c>
      <c r="L20" s="37" t="s">
        <v>34</v>
      </c>
      <c r="M20" s="15" t="s">
        <v>1028</v>
      </c>
      <c r="N20" s="15" t="s">
        <v>1028</v>
      </c>
      <c r="O20" s="37" t="s">
        <v>34</v>
      </c>
      <c r="P20" s="37" t="s">
        <v>34</v>
      </c>
      <c r="Q20" s="15" t="s">
        <v>1028</v>
      </c>
      <c r="R20" s="15" t="s">
        <v>1028</v>
      </c>
      <c r="S20" s="37" t="s">
        <v>34</v>
      </c>
      <c r="T20" s="17">
        <f t="shared" si="1"/>
        <v>-0.10261064659999997</v>
      </c>
      <c r="U20" s="15">
        <f t="shared" si="5"/>
        <v>0.10261064659999997</v>
      </c>
      <c r="V20" s="15">
        <f>(((((1-F20)*F20)/F13)+(((1-J20)*J20)/J13))^0.5)*(TINV(0.05,F13+J13-1))</f>
        <v>5.8562410918724217E-2</v>
      </c>
      <c r="W20" s="5" t="str">
        <f t="shared" si="7"/>
        <v>*</v>
      </c>
      <c r="X20" s="17">
        <f t="shared" si="2"/>
        <v>-1.745172410000001E-2</v>
      </c>
      <c r="Y20" s="15">
        <f t="shared" si="6"/>
        <v>1.745172410000001E-2</v>
      </c>
      <c r="Z20" s="15">
        <f>(((((1-H20)*H20)/H13)+(((1-J20)*J20)/J13))^0.5)*(TINV(0.05,H13+J13-1))</f>
        <v>5.5852899044918795E-2</v>
      </c>
      <c r="AA20" s="97" t="s">
        <v>1028</v>
      </c>
    </row>
    <row r="21" spans="1:27" ht="15.75" thickBot="1" x14ac:dyDescent="0.3">
      <c r="A21" s="98" t="s">
        <v>69</v>
      </c>
      <c r="B21" s="106" t="s">
        <v>34</v>
      </c>
      <c r="C21" s="110" t="s">
        <v>34</v>
      </c>
      <c r="D21" s="106" t="s">
        <v>34</v>
      </c>
      <c r="E21" s="110" t="s">
        <v>34</v>
      </c>
      <c r="F21" s="99">
        <v>0.2009733346</v>
      </c>
      <c r="G21" s="100">
        <f>SQRT((F21*(1-F21))/F$13)*TINV(0.05,F$13)</f>
        <v>3.3567158835391145E-2</v>
      </c>
      <c r="H21" s="99">
        <v>0.24832685160000001</v>
      </c>
      <c r="I21" s="100">
        <f t="shared" si="0"/>
        <v>3.3681273998346146E-2</v>
      </c>
      <c r="J21" s="99">
        <v>0.30173672419999997</v>
      </c>
      <c r="K21" s="100">
        <f t="shared" si="4"/>
        <v>3.9189938651832505E-2</v>
      </c>
      <c r="L21" s="111" t="s">
        <v>34</v>
      </c>
      <c r="M21" s="102" t="s">
        <v>1028</v>
      </c>
      <c r="N21" s="102" t="s">
        <v>1028</v>
      </c>
      <c r="O21" s="111" t="s">
        <v>34</v>
      </c>
      <c r="P21" s="111" t="s">
        <v>34</v>
      </c>
      <c r="Q21" s="102" t="s">
        <v>1028</v>
      </c>
      <c r="R21" s="102" t="s">
        <v>1028</v>
      </c>
      <c r="S21" s="111" t="s">
        <v>34</v>
      </c>
      <c r="T21" s="101">
        <f t="shared" si="1"/>
        <v>0.10076338959999998</v>
      </c>
      <c r="U21" s="102">
        <f t="shared" si="5"/>
        <v>0.10076338959999998</v>
      </c>
      <c r="V21" s="102">
        <f>(((((1-F21)*F21)/F13)+(((1-J21)*J21)/J13))^0.5)*(TINV(0.05,F13+J13-1))</f>
        <v>5.1542071688472552E-2</v>
      </c>
      <c r="W21" s="103" t="str">
        <f t="shared" si="7"/>
        <v>*</v>
      </c>
      <c r="X21" s="101">
        <f t="shared" si="2"/>
        <v>5.3409872599999964E-2</v>
      </c>
      <c r="Y21" s="102">
        <f t="shared" si="6"/>
        <v>5.3409872599999964E-2</v>
      </c>
      <c r="Z21" s="102">
        <f>(((((1-H21)*H21)/H13)+(((1-J21)*J21)/J13))^0.5)*(TINV(0.05,H13+J13-1))</f>
        <v>5.1618604158203199E-2</v>
      </c>
      <c r="AA21" s="104" t="str">
        <f t="shared" si="8"/>
        <v>*</v>
      </c>
    </row>
  </sheetData>
  <hyperlinks>
    <hyperlink ref="A5" location="CONTENTS!B1" display="Return to contents" xr:uid="{6E9883A0-E6DB-4853-8816-52AC8D13BB53}"/>
  </hyperlinks>
  <pageMargins left="0.7" right="0.7" top="0.75" bottom="0.75" header="0.3" footer="0.3"/>
  <pageSetup paperSize="9" orientation="portrait" horizontalDpi="30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63</v>
      </c>
      <c r="B14" s="24" t="s">
        <v>34</v>
      </c>
      <c r="C14" s="39" t="s">
        <v>34</v>
      </c>
      <c r="D14" s="24" t="s">
        <v>34</v>
      </c>
      <c r="E14" s="39" t="s">
        <v>34</v>
      </c>
      <c r="F14" s="24" t="s">
        <v>34</v>
      </c>
      <c r="G14" s="39" t="s">
        <v>34</v>
      </c>
      <c r="H14" s="30">
        <v>7.9128658899999996E-2</v>
      </c>
      <c r="I14" s="28">
        <f>SQRT((H14*(1-H14))/H$13)*TINV(0.05,H$13)</f>
        <v>2.1044011584763368E-2</v>
      </c>
      <c r="J14" s="30">
        <v>7.5630973599999998E-2</v>
      </c>
      <c r="K14" s="28">
        <f>SQRT((J14*(1-J14))/J$13)*TINV(0.05,J$13)</f>
        <v>2.2574775250407481E-2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 t="shared" ref="X14:X21" si="0">J14-H14</f>
        <v>-3.4976852999999974E-3</v>
      </c>
      <c r="Y14" s="61">
        <f>(((X14)^2)^0.5)</f>
        <v>3.4976852999999974E-3</v>
      </c>
      <c r="Z14" s="61">
        <f>(((((1-H14)*H14)/H13)+(((1-J14)*J14)/J13))^0.5)*(TINV(0.05,H13+J13-1))</f>
        <v>3.0829066048467624E-2</v>
      </c>
      <c r="AA14" s="97" t="s">
        <v>1028</v>
      </c>
    </row>
    <row r="15" spans="1:27" x14ac:dyDescent="0.25">
      <c r="A15" s="23" t="s">
        <v>64</v>
      </c>
      <c r="B15" s="24" t="s">
        <v>34</v>
      </c>
      <c r="C15" s="39" t="s">
        <v>34</v>
      </c>
      <c r="D15" s="24" t="s">
        <v>34</v>
      </c>
      <c r="E15" s="39" t="s">
        <v>34</v>
      </c>
      <c r="F15" s="24" t="s">
        <v>34</v>
      </c>
      <c r="G15" s="39" t="s">
        <v>34</v>
      </c>
      <c r="H15" s="30">
        <v>0.19540174069999999</v>
      </c>
      <c r="I15" s="28">
        <f t="shared" ref="I15:I21" si="1">SQRT((H15*(1-H15))/H$13)*TINV(0.05,H$13)</f>
        <v>3.0911203154467923E-2</v>
      </c>
      <c r="J15" s="30">
        <v>0.19240817369999999</v>
      </c>
      <c r="K15" s="28">
        <f t="shared" ref="K15:K21" si="2">SQRT((J15*(1-J15))/J$13)*TINV(0.05,J$13)</f>
        <v>3.3655698881688331E-2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 t="shared" si="0"/>
        <v>-2.9935670000000025E-3</v>
      </c>
      <c r="Y15" s="61">
        <f t="shared" ref="Y15:Y21" si="3">(((X15)^2)^0.5)</f>
        <v>2.9935670000000025E-3</v>
      </c>
      <c r="Z15" s="61">
        <f>(((((1-H15)*H15)/H13)+(((1-J15)*J15)/J13))^0.5)*(TINV(0.05,H13+J13-1))</f>
        <v>4.5647839543902169E-2</v>
      </c>
      <c r="AA15" s="97" t="s">
        <v>1028</v>
      </c>
    </row>
    <row r="16" spans="1:27" x14ac:dyDescent="0.25">
      <c r="A16" s="23" t="s">
        <v>65</v>
      </c>
      <c r="B16" s="24" t="s">
        <v>34</v>
      </c>
      <c r="C16" s="39" t="s">
        <v>34</v>
      </c>
      <c r="D16" s="24" t="s">
        <v>34</v>
      </c>
      <c r="E16" s="39" t="s">
        <v>34</v>
      </c>
      <c r="F16" s="24" t="s">
        <v>34</v>
      </c>
      <c r="G16" s="39" t="s">
        <v>34</v>
      </c>
      <c r="H16" s="30">
        <v>0.2346090153</v>
      </c>
      <c r="I16" s="28">
        <f t="shared" si="1"/>
        <v>3.3035141437933437E-2</v>
      </c>
      <c r="J16" s="30">
        <v>0.22186730330000001</v>
      </c>
      <c r="K16" s="28">
        <f t="shared" si="2"/>
        <v>3.547516155618715E-2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 t="shared" si="0"/>
        <v>-1.2741711999999988E-2</v>
      </c>
      <c r="Y16" s="61">
        <f t="shared" si="3"/>
        <v>1.2741711999999988E-2</v>
      </c>
      <c r="Z16" s="61">
        <f>(((((1-H16)*H16)/H13)+(((1-J16)*J16)/J13))^0.5)*(TINV(0.05,H13+J13-1))</f>
        <v>4.8422876173562335E-2</v>
      </c>
      <c r="AA16" s="97" t="s">
        <v>1028</v>
      </c>
    </row>
    <row r="17" spans="1:27" x14ac:dyDescent="0.25">
      <c r="A17" s="23" t="s">
        <v>66</v>
      </c>
      <c r="B17" s="24" t="s">
        <v>34</v>
      </c>
      <c r="C17" s="39" t="s">
        <v>34</v>
      </c>
      <c r="D17" s="24" t="s">
        <v>34</v>
      </c>
      <c r="E17" s="39" t="s">
        <v>34</v>
      </c>
      <c r="F17" s="24" t="s">
        <v>34</v>
      </c>
      <c r="G17" s="39" t="s">
        <v>34</v>
      </c>
      <c r="H17" s="30">
        <v>0.18653017769999999</v>
      </c>
      <c r="I17" s="28">
        <f t="shared" si="1"/>
        <v>3.0367387139259263E-2</v>
      </c>
      <c r="J17" s="30">
        <v>0.22198500860000001</v>
      </c>
      <c r="K17" s="28">
        <f t="shared" si="2"/>
        <v>3.5481886558054919E-2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 t="shared" si="0"/>
        <v>3.5454830900000012E-2</v>
      </c>
      <c r="Y17" s="61">
        <f t="shared" si="3"/>
        <v>3.5454830900000012E-2</v>
      </c>
      <c r="Z17" s="61">
        <f>(((((1-H17)*H17)/H13)+(((1-J17)*J17)/J13))^0.5)*(TINV(0.05,H13+J13-1))</f>
        <v>4.6651925795364958E-2</v>
      </c>
      <c r="AA17" s="97" t="s">
        <v>1028</v>
      </c>
    </row>
    <row r="18" spans="1:27" x14ac:dyDescent="0.25">
      <c r="A18" s="23" t="s">
        <v>67</v>
      </c>
      <c r="B18" s="24" t="s">
        <v>34</v>
      </c>
      <c r="C18" s="39" t="s">
        <v>34</v>
      </c>
      <c r="D18" s="24" t="s">
        <v>34</v>
      </c>
      <c r="E18" s="39" t="s">
        <v>34</v>
      </c>
      <c r="F18" s="24" t="s">
        <v>34</v>
      </c>
      <c r="G18" s="39" t="s">
        <v>34</v>
      </c>
      <c r="H18" s="30">
        <v>0.11013041160000001</v>
      </c>
      <c r="I18" s="28">
        <f t="shared" si="1"/>
        <v>2.4405008573594018E-2</v>
      </c>
      <c r="J18" s="30">
        <v>0.17020234980000001</v>
      </c>
      <c r="K18" s="28">
        <f t="shared" si="2"/>
        <v>3.2086309879197049E-2</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 t="shared" si="0"/>
        <v>6.0071938200000008E-2</v>
      </c>
      <c r="Y18" s="61">
        <f t="shared" si="3"/>
        <v>6.0071938200000008E-2</v>
      </c>
      <c r="Z18" s="61">
        <f>(((((1-H18)*H18)/H13)+(((1-J18)*J18)/J13))^0.5)*(TINV(0.05,H13+J13-1))</f>
        <v>4.0268281175706362E-2</v>
      </c>
      <c r="AA18" s="97" t="str">
        <f t="shared" ref="AA18:AA21" si="4">IF(Y18&gt;Z18,"*"," ")</f>
        <v>*</v>
      </c>
    </row>
    <row r="19" spans="1:27" ht="15" customHeight="1" x14ac:dyDescent="0.25">
      <c r="A19" s="23" t="s">
        <v>35</v>
      </c>
      <c r="B19" s="24" t="s">
        <v>34</v>
      </c>
      <c r="C19" s="39" t="s">
        <v>34</v>
      </c>
      <c r="D19" s="24" t="s">
        <v>34</v>
      </c>
      <c r="E19" s="39" t="s">
        <v>34</v>
      </c>
      <c r="F19" s="24" t="s">
        <v>34</v>
      </c>
      <c r="G19" s="39" t="s">
        <v>34</v>
      </c>
      <c r="H19" s="30">
        <v>0.1941999958</v>
      </c>
      <c r="I19" s="28">
        <f t="shared" si="1"/>
        <v>3.0839007437108591E-2</v>
      </c>
      <c r="J19" s="30">
        <v>0.1179061912</v>
      </c>
      <c r="K19" s="28">
        <f t="shared" si="2"/>
        <v>2.7534461635302616E-2</v>
      </c>
      <c r="L19" s="37" t="s">
        <v>34</v>
      </c>
      <c r="M19" s="61" t="s">
        <v>1028</v>
      </c>
      <c r="N19" s="61" t="s">
        <v>1028</v>
      </c>
      <c r="O19" s="37" t="s">
        <v>34</v>
      </c>
      <c r="P19" s="37" t="s">
        <v>34</v>
      </c>
      <c r="Q19" s="61" t="s">
        <v>1028</v>
      </c>
      <c r="R19" s="61" t="s">
        <v>1028</v>
      </c>
      <c r="S19" s="37" t="s">
        <v>34</v>
      </c>
      <c r="T19" s="37" t="s">
        <v>34</v>
      </c>
      <c r="U19" s="61" t="s">
        <v>1028</v>
      </c>
      <c r="V19" s="61" t="s">
        <v>1028</v>
      </c>
      <c r="W19" s="37" t="s">
        <v>34</v>
      </c>
      <c r="X19" s="60">
        <f t="shared" si="0"/>
        <v>-7.6293804600000001E-2</v>
      </c>
      <c r="Y19" s="61">
        <f t="shared" si="3"/>
        <v>7.6293804600000001E-2</v>
      </c>
      <c r="Z19" s="61">
        <f>(((((1-H19)*H19)/H13)+(((1-J19)*J19)/J13))^0.5)*(TINV(0.05,H13+J13-1))</f>
        <v>4.1299508987906859E-2</v>
      </c>
      <c r="AA19" s="97" t="str">
        <f t="shared" si="4"/>
        <v>*</v>
      </c>
    </row>
    <row r="20" spans="1:27" x14ac:dyDescent="0.25">
      <c r="A20" s="23" t="s">
        <v>68</v>
      </c>
      <c r="B20" s="24" t="s">
        <v>34</v>
      </c>
      <c r="C20" s="39" t="s">
        <v>34</v>
      </c>
      <c r="D20" s="24" t="s">
        <v>34</v>
      </c>
      <c r="E20" s="39" t="s">
        <v>34</v>
      </c>
      <c r="F20" s="24" t="s">
        <v>34</v>
      </c>
      <c r="G20" s="39" t="s">
        <v>34</v>
      </c>
      <c r="H20" s="30">
        <v>0.27453039959999997</v>
      </c>
      <c r="I20" s="28">
        <f t="shared" si="1"/>
        <v>3.4791005572882984E-2</v>
      </c>
      <c r="J20" s="30">
        <v>0.26803914719999999</v>
      </c>
      <c r="K20" s="28">
        <f t="shared" si="2"/>
        <v>3.7817597764942028E-2</v>
      </c>
      <c r="L20" s="37" t="s">
        <v>34</v>
      </c>
      <c r="M20" s="61" t="s">
        <v>1028</v>
      </c>
      <c r="N20" s="61" t="s">
        <v>1028</v>
      </c>
      <c r="O20" s="37" t="s">
        <v>34</v>
      </c>
      <c r="P20" s="37" t="s">
        <v>34</v>
      </c>
      <c r="Q20" s="61" t="s">
        <v>1028</v>
      </c>
      <c r="R20" s="61" t="s">
        <v>1028</v>
      </c>
      <c r="S20" s="37" t="s">
        <v>34</v>
      </c>
      <c r="T20" s="37" t="s">
        <v>34</v>
      </c>
      <c r="U20" s="61" t="s">
        <v>1028</v>
      </c>
      <c r="V20" s="61" t="s">
        <v>1028</v>
      </c>
      <c r="W20" s="37" t="s">
        <v>34</v>
      </c>
      <c r="X20" s="60">
        <f t="shared" si="0"/>
        <v>-6.4912523999999805E-3</v>
      </c>
      <c r="Y20" s="61">
        <f t="shared" si="3"/>
        <v>6.4912523999999805E-3</v>
      </c>
      <c r="Z20" s="61">
        <f>(((((1-H20)*H20)/H13)+(((1-J20)*J20)/J13))^0.5)*(TINV(0.05,H13+J13-1))</f>
        <v>5.1331444422020943E-2</v>
      </c>
      <c r="AA20" s="97" t="s">
        <v>1028</v>
      </c>
    </row>
    <row r="21" spans="1:27" ht="15.75" thickBot="1" x14ac:dyDescent="0.3">
      <c r="A21" s="98" t="s">
        <v>69</v>
      </c>
      <c r="B21" s="106" t="s">
        <v>34</v>
      </c>
      <c r="C21" s="110" t="s">
        <v>34</v>
      </c>
      <c r="D21" s="106" t="s">
        <v>34</v>
      </c>
      <c r="E21" s="110" t="s">
        <v>34</v>
      </c>
      <c r="F21" s="106" t="s">
        <v>34</v>
      </c>
      <c r="G21" s="110" t="s">
        <v>34</v>
      </c>
      <c r="H21" s="99">
        <v>0.2966605893</v>
      </c>
      <c r="I21" s="100">
        <f t="shared" si="1"/>
        <v>3.5610211665547252E-2</v>
      </c>
      <c r="J21" s="99">
        <v>0.39218735840000002</v>
      </c>
      <c r="K21" s="100">
        <f t="shared" si="2"/>
        <v>4.1685264059010747E-2</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01">
        <f t="shared" si="0"/>
        <v>9.552676910000002E-2</v>
      </c>
      <c r="Y21" s="102">
        <f t="shared" si="3"/>
        <v>9.552676910000002E-2</v>
      </c>
      <c r="Z21" s="102">
        <f>(((((1-H21)*H21)/H13)+(((1-J21)*J21)/J13))^0.5)*(TINV(0.05,H13+J13-1))</f>
        <v>5.4765079449134446E-2</v>
      </c>
      <c r="AA21" s="104" t="str">
        <f t="shared" si="4"/>
        <v>*</v>
      </c>
    </row>
  </sheetData>
  <hyperlinks>
    <hyperlink ref="A5" location="CONTENTS!B1" display="Return to contents" xr:uid="{F725276A-1432-496C-A5F3-712E94CB9D1D}"/>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405</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0.31791423320000001</v>
      </c>
      <c r="C14" s="28">
        <f>SQRT((B14*(1-B14))/B$13)*TINV(0.05,B$13)</f>
        <v>7.2384838941446164E-2</v>
      </c>
      <c r="D14" s="26">
        <v>0.40823035289999998</v>
      </c>
      <c r="E14" s="28">
        <f>SQRT((D14*(1-D14))/D$13)*TINV(0.05,D$13)</f>
        <v>6.5948196007454316E-2</v>
      </c>
      <c r="F14" s="30">
        <v>0.38950553409999999</v>
      </c>
      <c r="G14" s="28">
        <f>SQRT((F14*(1-F14))/F$13)*TINV(0.05,F$13)</f>
        <v>5.4425713128505415E-2</v>
      </c>
      <c r="H14" s="30">
        <v>0.3652390505</v>
      </c>
      <c r="I14" s="28">
        <f t="shared" ref="I14:I21" si="0">SQRT((H14*(1-H14))/H$13)*TINV(0.05,H$13)</f>
        <v>5.1951414129095777E-2</v>
      </c>
      <c r="J14" s="30">
        <v>0.3232015915</v>
      </c>
      <c r="K14" s="28">
        <f>SQRT((J14*(1-J14))/J$13)*TINV(0.05,J$13)</f>
        <v>5.4319725427432269E-2</v>
      </c>
      <c r="L14" s="17">
        <f t="shared" ref="L14:L21" si="1">J14-B14</f>
        <v>5.2873582999999891E-3</v>
      </c>
      <c r="M14" s="15">
        <f>(((L14)^2)^0.5)</f>
        <v>5.2873582999999891E-3</v>
      </c>
      <c r="N14" s="15">
        <f>(((((1-B14)*B14)/B13)+(((1-J14)*J14)/J13))^0.5)*(TINV(0.05,B13+J13-1))</f>
        <v>9.0171296109636451E-2</v>
      </c>
      <c r="O14" s="5" t="s">
        <v>1028</v>
      </c>
      <c r="P14" s="17">
        <f t="shared" ref="P14:P21" si="2">J14-D14</f>
        <v>-8.5028761399999986E-2</v>
      </c>
      <c r="Q14" s="15">
        <f>(((P14)^2)^0.5)</f>
        <v>8.5028761399999986E-2</v>
      </c>
      <c r="R14" s="15">
        <f>(((((1-D14)*D14)/D13)+(((1-J14)*J14)/J13))^0.5)*(TINV(0.05,D13+J13-1))</f>
        <v>8.5212143576392826E-2</v>
      </c>
      <c r="S14" s="5" t="s">
        <v>1028</v>
      </c>
      <c r="T14" s="17">
        <f t="shared" ref="T14:T21" si="3">J14-F14</f>
        <v>-6.6303942599999999E-2</v>
      </c>
      <c r="U14" s="15">
        <f>(((T14)^2)^0.5)</f>
        <v>6.6303942599999999E-2</v>
      </c>
      <c r="V14" s="15">
        <f>(((((1-F14)*F14)/F13)+(((1-J14)*J14)/J13))^0.5)*(TINV(0.05,F13+J13-1))</f>
        <v>7.6738037027652015E-2</v>
      </c>
      <c r="W14" s="5" t="s">
        <v>1028</v>
      </c>
      <c r="X14" s="17">
        <f t="shared" ref="X14:X21" si="4">J14-H14</f>
        <v>-4.2037458999999999E-2</v>
      </c>
      <c r="Y14" s="15">
        <f>(((X14)^2)^0.5)</f>
        <v>4.2037458999999999E-2</v>
      </c>
      <c r="Z14" s="15">
        <f>(((((1-H14)*H14)/H13)+(((1-J14)*J14)/J13))^0.5)*(TINV(0.05,H13+J13-1))</f>
        <v>7.5014174953263804E-2</v>
      </c>
      <c r="AA14" s="97" t="s">
        <v>1028</v>
      </c>
    </row>
    <row r="15" spans="1:27" x14ac:dyDescent="0.25">
      <c r="A15" s="23" t="s">
        <v>57</v>
      </c>
      <c r="B15" s="24">
        <v>0.23921039129999999</v>
      </c>
      <c r="C15" s="28">
        <f t="shared" ref="C15:C21" si="5">SQRT((B15*(1-B15))/B$13)*TINV(0.05,B$13)</f>
        <v>6.6312505868243166E-2</v>
      </c>
      <c r="D15" s="26">
        <v>0.24326468370000001</v>
      </c>
      <c r="E15" s="28">
        <f t="shared" ref="E15:E21" si="6">SQRT((D15*(1-D15))/D$13)*TINV(0.05,D$13)</f>
        <v>5.7568573007906673E-2</v>
      </c>
      <c r="F15" s="30">
        <v>0.23178169809999999</v>
      </c>
      <c r="G15" s="28">
        <f t="shared" ref="G15:G21" si="7">SQRT((F15*(1-F15))/F$13)*TINV(0.05,F$13)</f>
        <v>4.709646829457359E-2</v>
      </c>
      <c r="H15" s="30">
        <v>0.2400439523</v>
      </c>
      <c r="I15" s="28">
        <f t="shared" si="0"/>
        <v>4.6083270452283366E-2</v>
      </c>
      <c r="J15" s="30">
        <v>0.19199807220000001</v>
      </c>
      <c r="K15" s="28">
        <f t="shared" ref="K15:K21" si="8">SQRT((J15*(1-J15))/J$13)*TINV(0.05,J$13)</f>
        <v>4.5745227191162502E-2</v>
      </c>
      <c r="L15" s="17">
        <f t="shared" si="1"/>
        <v>-4.7212319099999983E-2</v>
      </c>
      <c r="M15" s="15">
        <f t="shared" ref="M15:M21" si="9">(((L15)^2)^0.5)</f>
        <v>4.7212319099999983E-2</v>
      </c>
      <c r="N15" s="15">
        <f>(((((1-B15)*B15)/B13)+(((1-J15)*J15)/J13))^0.5)*(TINV(0.05,B13+J13-1))</f>
        <v>8.0257944080545485E-2</v>
      </c>
      <c r="O15" s="5" t="s">
        <v>1028</v>
      </c>
      <c r="P15" s="17">
        <f t="shared" si="2"/>
        <v>-5.1266611500000003E-2</v>
      </c>
      <c r="Q15" s="15">
        <f t="shared" ref="Q15:Q21" si="10">(((P15)^2)^0.5)</f>
        <v>5.1266611500000003E-2</v>
      </c>
      <c r="R15" s="15">
        <f>(((((1-D15)*D15)/D13)+(((1-J15)*J15)/J13))^0.5)*(TINV(0.05,D13+J13-1))</f>
        <v>7.3333821069924351E-2</v>
      </c>
      <c r="S15" s="5" t="s">
        <v>1028</v>
      </c>
      <c r="T15" s="17">
        <f t="shared" si="3"/>
        <v>-3.978362589999998E-2</v>
      </c>
      <c r="U15" s="15">
        <f t="shared" ref="U15:U21" si="11">(((T15)^2)^0.5)</f>
        <v>3.978362589999998E-2</v>
      </c>
      <c r="V15" s="15">
        <f>(((((1-F15)*F15)/F13)+(((1-J15)*J15)/J13))^0.5)*(TINV(0.05,F13+J13-1))</f>
        <v>6.5522481678742958E-2</v>
      </c>
      <c r="W15" s="5" t="s">
        <v>1028</v>
      </c>
      <c r="X15" s="17">
        <f t="shared" si="4"/>
        <v>-4.8045880099999994E-2</v>
      </c>
      <c r="Y15" s="15">
        <f t="shared" ref="Y15:Y21" si="12">(((X15)^2)^0.5)</f>
        <v>4.8045880099999994E-2</v>
      </c>
      <c r="Z15" s="15">
        <f>(((((1-H15)*H15)/H13)+(((1-J15)*J15)/J13))^0.5)*(TINV(0.05,H13+J13-1))</f>
        <v>6.4804784506870508E-2</v>
      </c>
      <c r="AA15" s="97" t="s">
        <v>1028</v>
      </c>
    </row>
    <row r="16" spans="1:27" x14ac:dyDescent="0.25">
      <c r="A16" s="23" t="s">
        <v>58</v>
      </c>
      <c r="B16" s="24">
        <v>0.1231546275</v>
      </c>
      <c r="C16" s="28">
        <f t="shared" si="5"/>
        <v>5.1081072545883746E-2</v>
      </c>
      <c r="D16" s="26">
        <v>0.1074429652</v>
      </c>
      <c r="E16" s="28">
        <f t="shared" si="6"/>
        <v>4.1550945661256146E-2</v>
      </c>
      <c r="F16" s="30">
        <v>0.12708246719999999</v>
      </c>
      <c r="G16" s="28">
        <f t="shared" si="7"/>
        <v>3.7173707154219846E-2</v>
      </c>
      <c r="H16" s="30">
        <v>8.7514594400000006E-2</v>
      </c>
      <c r="I16" s="28">
        <f t="shared" si="0"/>
        <v>3.048996151741816E-2</v>
      </c>
      <c r="J16" s="30">
        <v>0.15380243760000001</v>
      </c>
      <c r="K16" s="28">
        <f t="shared" si="8"/>
        <v>4.1899481685535381E-2</v>
      </c>
      <c r="L16" s="17">
        <f t="shared" si="1"/>
        <v>3.0647810100000006E-2</v>
      </c>
      <c r="M16" s="15">
        <f t="shared" si="9"/>
        <v>3.0647810100000006E-2</v>
      </c>
      <c r="N16" s="15">
        <f>(((((1-B16)*B16)/B13)+(((1-J16)*J16)/J13))^0.5)*(TINV(0.05,B13+J13-1))</f>
        <v>6.5836377123538556E-2</v>
      </c>
      <c r="O16" s="5" t="s">
        <v>1028</v>
      </c>
      <c r="P16" s="17">
        <f t="shared" si="2"/>
        <v>4.6359472400000004E-2</v>
      </c>
      <c r="Q16" s="15">
        <f t="shared" si="10"/>
        <v>4.6359472400000004E-2</v>
      </c>
      <c r="R16" s="15">
        <f>(((((1-D16)*D16)/D13)+(((1-J16)*J16)/J13))^0.5)*(TINV(0.05,D13+J13-1))</f>
        <v>5.8860651768440263E-2</v>
      </c>
      <c r="S16" s="5" t="s">
        <v>1028</v>
      </c>
      <c r="T16" s="17">
        <f t="shared" si="3"/>
        <v>2.6719970400000015E-2</v>
      </c>
      <c r="U16" s="15">
        <f t="shared" si="11"/>
        <v>2.6719970400000015E-2</v>
      </c>
      <c r="V16" s="15">
        <f>(((((1-F16)*F16)/F13)+(((1-J16)*J16)/J13))^0.5)*(TINV(0.05,F13+J13-1))</f>
        <v>5.5897791771149265E-2</v>
      </c>
      <c r="W16" s="5" t="s">
        <v>1028</v>
      </c>
      <c r="X16" s="17">
        <f t="shared" si="4"/>
        <v>6.6287843200000002E-2</v>
      </c>
      <c r="Y16" s="15">
        <f t="shared" si="12"/>
        <v>6.6287843200000002E-2</v>
      </c>
      <c r="Z16" s="15">
        <f>(((((1-H16)*H16)/H13)+(((1-J16)*J16)/J13))^0.5)*(TINV(0.05,H13+J13-1))</f>
        <v>5.1711968495568174E-2</v>
      </c>
      <c r="AA16" s="97" t="str">
        <f t="shared" ref="AA16:AA20" si="13">IF(Y16&gt;Z16,"*"," ")</f>
        <v>*</v>
      </c>
    </row>
    <row r="17" spans="1:27" x14ac:dyDescent="0.25">
      <c r="A17" s="23" t="s">
        <v>59</v>
      </c>
      <c r="B17" s="24">
        <v>0.1258772306</v>
      </c>
      <c r="C17" s="28">
        <f t="shared" si="5"/>
        <v>5.156237809659367E-2</v>
      </c>
      <c r="D17" s="26">
        <v>0.1095471013</v>
      </c>
      <c r="E17" s="28">
        <f t="shared" si="6"/>
        <v>4.1906351571149934E-2</v>
      </c>
      <c r="F17" s="30">
        <v>0.1023734306</v>
      </c>
      <c r="G17" s="28">
        <f t="shared" si="7"/>
        <v>3.3833577699696235E-2</v>
      </c>
      <c r="H17" s="30">
        <v>0.1320001703</v>
      </c>
      <c r="I17" s="28">
        <f t="shared" si="0"/>
        <v>3.6521679107776372E-2</v>
      </c>
      <c r="J17" s="30">
        <v>0.10771026490000001</v>
      </c>
      <c r="K17" s="28">
        <f t="shared" si="8"/>
        <v>3.6005815499612612E-2</v>
      </c>
      <c r="L17" s="17">
        <f t="shared" si="1"/>
        <v>-1.8166965699999996E-2</v>
      </c>
      <c r="M17" s="15">
        <f t="shared" si="9"/>
        <v>1.8166965699999996E-2</v>
      </c>
      <c r="N17" s="15">
        <f>(((((1-B17)*B17)/B13)+(((1-J17)*J17)/J13))^0.5)*(TINV(0.05,B13+J13-1))</f>
        <v>6.2654585130486135E-2</v>
      </c>
      <c r="O17" s="5" t="s">
        <v>1028</v>
      </c>
      <c r="P17" s="17">
        <f t="shared" si="2"/>
        <v>-1.8368363999999998E-3</v>
      </c>
      <c r="Q17" s="15">
        <f t="shared" si="10"/>
        <v>1.8368363999999998E-3</v>
      </c>
      <c r="R17" s="15">
        <f>(((((1-D17)*D17)/D13)+(((1-J17)*J17)/J13))^0.5)*(TINV(0.05,D13+J13-1))</f>
        <v>5.5104987200102644E-2</v>
      </c>
      <c r="S17" s="5" t="s">
        <v>1028</v>
      </c>
      <c r="T17" s="17">
        <f t="shared" si="3"/>
        <v>5.3368343000000096E-3</v>
      </c>
      <c r="U17" s="15">
        <f t="shared" si="11"/>
        <v>5.3368343000000096E-3</v>
      </c>
      <c r="V17" s="15">
        <f>(((((1-F17)*F17)/F13)+(((1-J17)*J17)/J13))^0.5)*(TINV(0.05,F13+J13-1))</f>
        <v>4.9306648794065294E-2</v>
      </c>
      <c r="W17" s="5" t="s">
        <v>1028</v>
      </c>
      <c r="X17" s="17">
        <f t="shared" si="4"/>
        <v>-2.4289905399999992E-2</v>
      </c>
      <c r="Y17" s="15">
        <f t="shared" si="12"/>
        <v>2.4289905399999992E-2</v>
      </c>
      <c r="Z17" s="15">
        <f>(((((1-H17)*H17)/H13)+(((1-J17)*J17)/J13))^0.5)*(TINV(0.05,H13+J13-1))</f>
        <v>5.1184818151501568E-2</v>
      </c>
      <c r="AA17" s="97" t="s">
        <v>1028</v>
      </c>
    </row>
    <row r="18" spans="1:27" x14ac:dyDescent="0.25">
      <c r="A18" s="23" t="s">
        <v>60</v>
      </c>
      <c r="B18" s="24">
        <v>0.17997712960000001</v>
      </c>
      <c r="C18" s="28">
        <f t="shared" si="5"/>
        <v>5.9716559159943512E-2</v>
      </c>
      <c r="D18" s="26">
        <v>0.1091259888</v>
      </c>
      <c r="E18" s="28">
        <f t="shared" si="6"/>
        <v>4.1835616366470423E-2</v>
      </c>
      <c r="F18" s="30">
        <v>0.1250050761</v>
      </c>
      <c r="G18" s="28">
        <f t="shared" si="7"/>
        <v>3.6912464086686164E-2</v>
      </c>
      <c r="H18" s="30">
        <v>0.13805365610000001</v>
      </c>
      <c r="I18" s="28">
        <f t="shared" si="0"/>
        <v>3.721926074016469E-2</v>
      </c>
      <c r="J18" s="30">
        <v>0.19972578690000001</v>
      </c>
      <c r="K18" s="28">
        <f t="shared" si="8"/>
        <v>4.6433095613167524E-2</v>
      </c>
      <c r="L18" s="17">
        <f t="shared" si="1"/>
        <v>1.97486573E-2</v>
      </c>
      <c r="M18" s="15">
        <f t="shared" si="9"/>
        <v>1.97486573E-2</v>
      </c>
      <c r="N18" s="15">
        <f>(((((1-B18)*B18)/B13)+(((1-J18)*J18)/J13))^0.5)*(TINV(0.05,B13+J13-1))</f>
        <v>7.5374194475309589E-2</v>
      </c>
      <c r="O18" s="5" t="s">
        <v>1028</v>
      </c>
      <c r="P18" s="17">
        <f t="shared" si="2"/>
        <v>9.0599798100000004E-2</v>
      </c>
      <c r="Q18" s="15">
        <f t="shared" si="10"/>
        <v>9.0599798100000004E-2</v>
      </c>
      <c r="R18" s="15">
        <f>(((((1-D18)*D18)/D13)+(((1-J18)*J18)/J13))^0.5)*(TINV(0.05,D13+J13-1))</f>
        <v>6.234723953869907E-2</v>
      </c>
      <c r="S18" s="5" t="str">
        <f t="shared" ref="S18:S21" si="14">IF(Q18&gt;R18,"*"," ")</f>
        <v>*</v>
      </c>
      <c r="T18" s="17">
        <f t="shared" si="3"/>
        <v>7.4720710800000006E-2</v>
      </c>
      <c r="U18" s="15">
        <f t="shared" si="11"/>
        <v>7.4720710800000006E-2</v>
      </c>
      <c r="V18" s="15">
        <f>(((((1-F18)*F18)/F13)+(((1-J18)*J18)/J13))^0.5)*(TINV(0.05,F13+J13-1))</f>
        <v>5.919452483721252E-2</v>
      </c>
      <c r="W18" s="5" t="str">
        <f t="shared" ref="W18:W21" si="15">IF(U18&gt;V18,"*"," ")</f>
        <v>*</v>
      </c>
      <c r="X18" s="17">
        <f t="shared" si="4"/>
        <v>6.1672130800000002E-2</v>
      </c>
      <c r="Y18" s="15">
        <f t="shared" si="12"/>
        <v>6.1672130800000002E-2</v>
      </c>
      <c r="Z18" s="15">
        <f>(((((1-H18)*H18)/H13)+(((1-J18)*J18)/J13))^0.5)*(TINV(0.05,H13+J13-1))</f>
        <v>5.9387537938946522E-2</v>
      </c>
      <c r="AA18" s="97" t="str">
        <f t="shared" si="13"/>
        <v>*</v>
      </c>
    </row>
    <row r="19" spans="1:27" ht="15" customHeight="1" x14ac:dyDescent="0.25">
      <c r="A19" s="23" t="s">
        <v>41</v>
      </c>
      <c r="B19" s="24">
        <v>1.3866387799999999E-2</v>
      </c>
      <c r="C19" s="28">
        <f>SQRT((B19*(1-B19))/B$13)*TINV(0.05,B$13)</f>
        <v>1.8177019988095934E-2</v>
      </c>
      <c r="D19" s="26">
        <v>2.2388907999999999E-2</v>
      </c>
      <c r="E19" s="28">
        <f t="shared" si="6"/>
        <v>1.9850591266105236E-2</v>
      </c>
      <c r="F19" s="30">
        <v>2.4251793800000001E-2</v>
      </c>
      <c r="G19" s="28">
        <f t="shared" si="7"/>
        <v>1.7169089340718369E-2</v>
      </c>
      <c r="H19" s="30">
        <v>3.71485763E-2</v>
      </c>
      <c r="I19" s="28">
        <f t="shared" si="0"/>
        <v>2.0405836197856343E-2</v>
      </c>
      <c r="J19" s="30">
        <v>2.3561846899999999E-2</v>
      </c>
      <c r="K19" s="28">
        <f t="shared" si="8"/>
        <v>1.7616441722684142E-2</v>
      </c>
      <c r="L19" s="17">
        <f t="shared" si="1"/>
        <v>9.6954590999999996E-3</v>
      </c>
      <c r="M19" s="15">
        <f t="shared" si="9"/>
        <v>9.6954590999999996E-3</v>
      </c>
      <c r="N19" s="15">
        <f>(((((1-B19)*B19)/B13)+(((1-J19)*J19)/J13))^0.5)*(TINV(0.05,B13+J13-1))</f>
        <v>2.5231440146544385E-2</v>
      </c>
      <c r="O19" s="5" t="s">
        <v>1028</v>
      </c>
      <c r="P19" s="17">
        <f t="shared" si="2"/>
        <v>1.1729389E-3</v>
      </c>
      <c r="Q19" s="15">
        <f t="shared" si="10"/>
        <v>1.1729389E-3</v>
      </c>
      <c r="R19" s="15">
        <f>(((((1-D19)*D19)/D13)+(((1-J19)*J19)/J13))^0.5)*(TINV(0.05,D13+J13-1))</f>
        <v>2.647119600796647E-2</v>
      </c>
      <c r="S19" s="5" t="s">
        <v>1028</v>
      </c>
      <c r="T19" s="17">
        <f t="shared" si="3"/>
        <v>-6.8994690000000192E-4</v>
      </c>
      <c r="U19" s="15">
        <f t="shared" si="11"/>
        <v>6.8994690000000192E-4</v>
      </c>
      <c r="V19" s="15">
        <f>(((((1-F19)*F19)/F13)+(((1-J19)*J19)/J13))^0.5)*(TINV(0.05,F13+J13-1))</f>
        <v>2.4548903102344255E-2</v>
      </c>
      <c r="W19" s="5" t="s">
        <v>1028</v>
      </c>
      <c r="X19" s="17">
        <f t="shared" si="4"/>
        <v>-1.3586729400000001E-2</v>
      </c>
      <c r="Y19" s="15">
        <f t="shared" si="12"/>
        <v>1.3586729400000001E-2</v>
      </c>
      <c r="Z19" s="15">
        <f>(((((1-H19)*H19)/H13)+(((1-J19)*J19)/J13))^0.5)*(TINV(0.05,H13+J13-1))</f>
        <v>2.690590466851913E-2</v>
      </c>
      <c r="AA19" s="97" t="s">
        <v>1028</v>
      </c>
    </row>
    <row r="20" spans="1:27" x14ac:dyDescent="0.25">
      <c r="A20" s="23" t="s">
        <v>61</v>
      </c>
      <c r="B20" s="24">
        <v>0.5571246245</v>
      </c>
      <c r="C20" s="28">
        <f t="shared" si="5"/>
        <v>7.7212937805467258E-2</v>
      </c>
      <c r="D20" s="26">
        <v>0.65149503659999997</v>
      </c>
      <c r="E20" s="28">
        <f t="shared" si="6"/>
        <v>6.393430824321196E-2</v>
      </c>
      <c r="F20" s="30">
        <v>0.62128723220000004</v>
      </c>
      <c r="G20" s="28">
        <f t="shared" si="7"/>
        <v>5.4138676439855503E-2</v>
      </c>
      <c r="H20" s="30">
        <v>0.60528300280000003</v>
      </c>
      <c r="I20" s="28">
        <f t="shared" si="0"/>
        <v>5.2738263274698015E-2</v>
      </c>
      <c r="J20" s="30">
        <v>0.51519966370000003</v>
      </c>
      <c r="K20" s="28">
        <f t="shared" si="8"/>
        <v>5.8044409578346556E-2</v>
      </c>
      <c r="L20" s="17">
        <f t="shared" si="1"/>
        <v>-4.1924960799999966E-2</v>
      </c>
      <c r="M20" s="15">
        <f t="shared" si="9"/>
        <v>4.1924960799999966E-2</v>
      </c>
      <c r="N20" s="15">
        <f>(((((1-B20)*B20)/B13)+(((1-J20)*J20)/J13))^0.5)*(TINV(0.05,B13+J13-1))</f>
        <v>9.6246773952337605E-2</v>
      </c>
      <c r="O20" s="5" t="s">
        <v>1028</v>
      </c>
      <c r="P20" s="17">
        <f t="shared" si="2"/>
        <v>-0.13629537289999993</v>
      </c>
      <c r="Q20" s="15">
        <f t="shared" si="10"/>
        <v>0.13629537289999993</v>
      </c>
      <c r="R20" s="15">
        <f>(((((1-D20)*D20)/D13)+(((1-J20)*J20)/J13))^0.5)*(TINV(0.05,D13+J13-1))</f>
        <v>8.612916107901307E-2</v>
      </c>
      <c r="S20" s="5" t="str">
        <f t="shared" si="14"/>
        <v>*</v>
      </c>
      <c r="T20" s="17">
        <f t="shared" si="3"/>
        <v>-0.10608756850000001</v>
      </c>
      <c r="U20" s="15">
        <f t="shared" si="11"/>
        <v>0.10608756850000001</v>
      </c>
      <c r="V20" s="15">
        <f>(((((1-F20)*F20)/F13)+(((1-J20)*J20)/J13))^0.5)*(TINV(0.05,F13+J13-1))</f>
        <v>7.921090736111451E-2</v>
      </c>
      <c r="W20" s="5" t="str">
        <f t="shared" si="15"/>
        <v>*</v>
      </c>
      <c r="X20" s="17">
        <f t="shared" si="4"/>
        <v>-9.0083339099999993E-2</v>
      </c>
      <c r="Y20" s="15">
        <f t="shared" si="12"/>
        <v>9.0083339099999993E-2</v>
      </c>
      <c r="Z20" s="15">
        <f>(((((1-H20)*H20)/H13)+(((1-J20)*J20)/J13))^0.5)*(TINV(0.05,H13+J13-1))</f>
        <v>7.8267822575972285E-2</v>
      </c>
      <c r="AA20" s="97" t="str">
        <f t="shared" si="13"/>
        <v>*</v>
      </c>
    </row>
    <row r="21" spans="1:27" ht="15.75" thickBot="1" x14ac:dyDescent="0.3">
      <c r="A21" s="98" t="s">
        <v>62</v>
      </c>
      <c r="B21" s="106">
        <v>0.30585436020000001</v>
      </c>
      <c r="C21" s="100">
        <f t="shared" si="5"/>
        <v>7.1623538134207229E-2</v>
      </c>
      <c r="D21" s="107">
        <v>0.2186730902</v>
      </c>
      <c r="E21" s="100">
        <f t="shared" si="6"/>
        <v>5.546103796492198E-2</v>
      </c>
      <c r="F21" s="99">
        <v>0.22737850670000001</v>
      </c>
      <c r="G21" s="100">
        <f t="shared" si="7"/>
        <v>4.6780466028166996E-2</v>
      </c>
      <c r="H21" s="99">
        <v>0.27005382639999997</v>
      </c>
      <c r="I21" s="100">
        <f t="shared" si="0"/>
        <v>4.7904273292638778E-2</v>
      </c>
      <c r="J21" s="99">
        <v>0.3074360518</v>
      </c>
      <c r="K21" s="100">
        <f t="shared" si="8"/>
        <v>5.3591818451165674E-2</v>
      </c>
      <c r="L21" s="101">
        <f t="shared" si="1"/>
        <v>1.5816915999999903E-3</v>
      </c>
      <c r="M21" s="102">
        <f t="shared" si="9"/>
        <v>1.5816915999999903E-3</v>
      </c>
      <c r="N21" s="102">
        <f>(((((1-B21)*B21)/B13)+(((1-J21)*J21)/J13))^0.5)*(TINV(0.05,B13+J13-1))</f>
        <v>8.9128961400507231E-2</v>
      </c>
      <c r="O21" s="103" t="s">
        <v>1028</v>
      </c>
      <c r="P21" s="101">
        <f t="shared" si="2"/>
        <v>8.8762961599999995E-2</v>
      </c>
      <c r="Q21" s="102">
        <f t="shared" si="10"/>
        <v>8.8762961599999995E-2</v>
      </c>
      <c r="R21" s="102">
        <f>(((((1-D21)*D21)/D13)+(((1-J21)*J21)/J13))^0.5)*(TINV(0.05,D13+J13-1))</f>
        <v>7.6927286370129175E-2</v>
      </c>
      <c r="S21" s="103" t="str">
        <f t="shared" si="14"/>
        <v>*</v>
      </c>
      <c r="T21" s="101">
        <f t="shared" si="3"/>
        <v>8.0057545099999988E-2</v>
      </c>
      <c r="U21" s="102">
        <f t="shared" si="11"/>
        <v>8.0057545099999988E-2</v>
      </c>
      <c r="V21" s="102">
        <f>(((((1-F21)*F21)/F13)+(((1-J21)*J21)/J13))^0.5)*(TINV(0.05,F13+J13-1))</f>
        <v>7.0990719857750489E-2</v>
      </c>
      <c r="W21" s="103" t="str">
        <f t="shared" si="15"/>
        <v>*</v>
      </c>
      <c r="X21" s="101">
        <f t="shared" si="4"/>
        <v>3.7382225400000024E-2</v>
      </c>
      <c r="Y21" s="102">
        <f t="shared" si="12"/>
        <v>3.7382225400000024E-2</v>
      </c>
      <c r="Z21" s="102">
        <f>(((((1-H21)*H21)/H13)+(((1-J21)*J21)/J13))^0.5)*(TINV(0.05,H13+J13-1))</f>
        <v>7.1736789727210301E-2</v>
      </c>
      <c r="AA21" s="104" t="s">
        <v>1028</v>
      </c>
    </row>
  </sheetData>
  <hyperlinks>
    <hyperlink ref="A5" location="CONTENTS!B1" display="Return to contents" xr:uid="{41A43C4C-9290-4154-9693-8C89F877BD6F}"/>
  </hyperlink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406</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0.122518875</v>
      </c>
      <c r="C14" s="28">
        <f>SQRT((B14*(1-B14))/B$13)*TINV(0.05,B$13)</f>
        <v>5.0967522666993822E-2</v>
      </c>
      <c r="D14" s="26">
        <v>0.15276502040000001</v>
      </c>
      <c r="E14" s="28">
        <f>SQRT((D14*(1-D14))/D$13)*TINV(0.05,D$13)</f>
        <v>4.8271170649705236E-2</v>
      </c>
      <c r="F14" s="30">
        <v>0.13107488549999999</v>
      </c>
      <c r="G14" s="28">
        <f>SQRT((F14*(1-F14))/F$13)*TINV(0.05,F$13)</f>
        <v>3.7666681920798167E-2</v>
      </c>
      <c r="H14" s="30">
        <v>0.1440039645</v>
      </c>
      <c r="I14" s="28">
        <f t="shared" ref="I14:I21" si="0">SQRT((H14*(1-H14))/H$13)*TINV(0.05,H$13)</f>
        <v>3.7881465457367959E-2</v>
      </c>
      <c r="J14" s="30">
        <v>0.1238554773</v>
      </c>
      <c r="K14" s="28">
        <f>SQRT((J14*(1-J14))/J$13)*TINV(0.05,J$13)</f>
        <v>3.825926654756124E-2</v>
      </c>
      <c r="L14" s="17">
        <f t="shared" ref="L14:L21" si="1">J14-B14</f>
        <v>1.3366023000000032E-3</v>
      </c>
      <c r="M14" s="15">
        <f>(((L14)^2)^0.5)</f>
        <v>1.3366023000000032E-3</v>
      </c>
      <c r="N14" s="15">
        <f>(((((1-B14)*B14)/B13)+(((1-J14)*J14)/J13))^0.5)*(TINV(0.05,B13+J13-1))</f>
        <v>6.3498345748543919E-2</v>
      </c>
      <c r="O14" s="5" t="s">
        <v>1028</v>
      </c>
      <c r="P14" s="17">
        <f t="shared" ref="P14:P21" si="2">J14-D14</f>
        <v>-2.8909543100000004E-2</v>
      </c>
      <c r="Q14" s="15">
        <f>(((P14)^2)^0.5)</f>
        <v>2.8909543100000004E-2</v>
      </c>
      <c r="R14" s="15">
        <f>(((((1-D14)*D14)/D13)+(((1-J14)*J14)/J13))^0.5)*(TINV(0.05,D13+J13-1))</f>
        <v>6.1429419131201764E-2</v>
      </c>
      <c r="S14" s="5" t="s">
        <v>1028</v>
      </c>
      <c r="T14" s="17">
        <f t="shared" ref="T14:T21" si="3">J14-F14</f>
        <v>-7.2194081999999854E-3</v>
      </c>
      <c r="U14" s="15">
        <f>(((T14)^2)^0.5)</f>
        <v>7.2194081999999854E-3</v>
      </c>
      <c r="V14" s="15">
        <f>(((((1-F14)*F14)/F13)+(((1-J14)*J14)/J13))^0.5)*(TINV(0.05,F13+J13-1))</f>
        <v>5.3579873698841797E-2</v>
      </c>
      <c r="W14" s="5" t="s">
        <v>1028</v>
      </c>
      <c r="X14" s="17">
        <f t="shared" ref="X14:X21" si="4">J14-H14</f>
        <v>-2.0148487199999995E-2</v>
      </c>
      <c r="Y14" s="15">
        <f>(((X14)^2)^0.5)</f>
        <v>2.0148487199999995E-2</v>
      </c>
      <c r="Z14" s="15">
        <f>(((((1-H14)*H14)/H13)+(((1-J14)*J14)/J13))^0.5)*(TINV(0.05,H13+J13-1))</f>
        <v>5.3733717673076407E-2</v>
      </c>
      <c r="AA14" s="97" t="s">
        <v>1028</v>
      </c>
    </row>
    <row r="15" spans="1:27" x14ac:dyDescent="0.25">
      <c r="A15" s="23" t="s">
        <v>57</v>
      </c>
      <c r="B15" s="24">
        <v>0.2220798225</v>
      </c>
      <c r="C15" s="28">
        <f t="shared" ref="C15:C21" si="5">SQRT((B15*(1-B15))/B$13)*TINV(0.05,B$13)</f>
        <v>6.4609324705564061E-2</v>
      </c>
      <c r="D15" s="26">
        <v>0.19469195950000001</v>
      </c>
      <c r="E15" s="28">
        <f t="shared" ref="E15:E21" si="6">SQRT((D15*(1-D15))/D$13)*TINV(0.05,D$13)</f>
        <v>5.3128671543396747E-2</v>
      </c>
      <c r="F15" s="30">
        <v>0.22326495269999999</v>
      </c>
      <c r="G15" s="28">
        <f t="shared" ref="G15:G21" si="7">SQRT((F15*(1-F15))/F$13)*TINV(0.05,F$13)</f>
        <v>4.6478614579011354E-2</v>
      </c>
      <c r="H15" s="30">
        <v>0.15421033270000001</v>
      </c>
      <c r="I15" s="28">
        <f t="shared" si="0"/>
        <v>3.8966517616271346E-2</v>
      </c>
      <c r="J15" s="30">
        <v>0.16247113569999999</v>
      </c>
      <c r="K15" s="28">
        <f t="shared" ref="K15:K21" si="8">SQRT((J15*(1-J15))/J$13)*TINV(0.05,J$13)</f>
        <v>4.2842929193655663E-2</v>
      </c>
      <c r="L15" s="17">
        <f t="shared" si="1"/>
        <v>-5.9608686800000005E-2</v>
      </c>
      <c r="M15" s="15">
        <f t="shared" ref="M15:M21" si="9">(((L15)^2)^0.5)</f>
        <v>5.9608686800000005E-2</v>
      </c>
      <c r="N15" s="15">
        <f>(((((1-B15)*B15)/B13)+(((1-J15)*J15)/J13))^0.5)*(TINV(0.05,B13+J13-1))</f>
        <v>7.7228024480204827E-2</v>
      </c>
      <c r="O15" s="5" t="s">
        <v>1028</v>
      </c>
      <c r="P15" s="17">
        <f t="shared" si="2"/>
        <v>-3.222082380000002E-2</v>
      </c>
      <c r="Q15" s="15">
        <f t="shared" ref="Q15:Q21" si="10">(((P15)^2)^0.5)</f>
        <v>3.222082380000002E-2</v>
      </c>
      <c r="R15" s="15">
        <f>(((((1-D15)*D15)/D13)+(((1-J15)*J15)/J13))^0.5)*(TINV(0.05,D13+J13-1))</f>
        <v>6.8068723144691076E-2</v>
      </c>
      <c r="S15" s="5" t="s">
        <v>1028</v>
      </c>
      <c r="T15" s="17">
        <f t="shared" si="3"/>
        <v>-6.0793817E-2</v>
      </c>
      <c r="U15" s="15">
        <f t="shared" ref="U15:U21" si="11">(((T15)^2)^0.5)</f>
        <v>6.0793817E-2</v>
      </c>
      <c r="V15" s="15">
        <f>(((((1-F15)*F15)/F13)+(((1-J15)*J15)/J13))^0.5)*(TINV(0.05,F13+J13-1))</f>
        <v>6.3084189132739138E-2</v>
      </c>
      <c r="W15" s="5" t="s">
        <v>1028</v>
      </c>
      <c r="X15" s="17">
        <f t="shared" si="4"/>
        <v>8.2608029999999832E-3</v>
      </c>
      <c r="Y15" s="15">
        <f t="shared" ref="Y15:Y21" si="12">(((X15)^2)^0.5)</f>
        <v>8.2608029999999832E-3</v>
      </c>
      <c r="Z15" s="15">
        <f>(((((1-H15)*H15)/H13)+(((1-J15)*J15)/J13))^0.5)*(TINV(0.05,H13+J13-1))</f>
        <v>5.7796880161386496E-2</v>
      </c>
      <c r="AA15" s="97" t="s">
        <v>1028</v>
      </c>
    </row>
    <row r="16" spans="1:27" x14ac:dyDescent="0.25">
      <c r="A16" s="23" t="s">
        <v>58</v>
      </c>
      <c r="B16" s="24">
        <v>0.17512214270000001</v>
      </c>
      <c r="C16" s="28">
        <f t="shared" si="5"/>
        <v>5.9079727966796711E-2</v>
      </c>
      <c r="D16" s="26">
        <v>0.18658707729999999</v>
      </c>
      <c r="E16" s="28">
        <f t="shared" si="6"/>
        <v>5.2272135856668872E-2</v>
      </c>
      <c r="F16" s="30">
        <v>0.219446329</v>
      </c>
      <c r="G16" s="28">
        <f t="shared" si="7"/>
        <v>4.6192555747851201E-2</v>
      </c>
      <c r="H16" s="30">
        <v>0.19167710509999999</v>
      </c>
      <c r="I16" s="28">
        <f t="shared" si="0"/>
        <v>4.2469899306741908E-2</v>
      </c>
      <c r="J16" s="30">
        <v>0.2068150174</v>
      </c>
      <c r="K16" s="28">
        <f t="shared" si="8"/>
        <v>4.7040229650082976E-2</v>
      </c>
      <c r="L16" s="17">
        <f t="shared" si="1"/>
        <v>3.1692874699999984E-2</v>
      </c>
      <c r="M16" s="15">
        <f t="shared" si="9"/>
        <v>3.1692874699999984E-2</v>
      </c>
      <c r="N16" s="15">
        <f>(((((1-B16)*B16)/B13)+(((1-J16)*J16)/J13))^0.5)*(TINV(0.05,B13+J13-1))</f>
        <v>7.5252395741247466E-2</v>
      </c>
      <c r="O16" s="5" t="s">
        <v>1028</v>
      </c>
      <c r="P16" s="17">
        <f t="shared" si="2"/>
        <v>2.0227940100000008E-2</v>
      </c>
      <c r="Q16" s="15">
        <f t="shared" si="10"/>
        <v>2.0227940100000008E-2</v>
      </c>
      <c r="R16" s="15">
        <f>(((((1-D16)*D16)/D13)+(((1-J16)*J16)/J13))^0.5)*(TINV(0.05,D13+J13-1))</f>
        <v>7.0139538861377013E-2</v>
      </c>
      <c r="S16" s="5" t="s">
        <v>1028</v>
      </c>
      <c r="T16" s="17">
        <f t="shared" si="3"/>
        <v>-1.26313116E-2</v>
      </c>
      <c r="U16" s="15">
        <f t="shared" si="11"/>
        <v>1.26313116E-2</v>
      </c>
      <c r="V16" s="15">
        <f>(((((1-F16)*F16)/F13)+(((1-J16)*J16)/J13))^0.5)*(TINV(0.05,F13+J13-1))</f>
        <v>6.5793753908626407E-2</v>
      </c>
      <c r="W16" s="5" t="s">
        <v>1028</v>
      </c>
      <c r="X16" s="17">
        <f t="shared" si="4"/>
        <v>1.51379123E-2</v>
      </c>
      <c r="Y16" s="15">
        <f t="shared" si="12"/>
        <v>1.51379123E-2</v>
      </c>
      <c r="Z16" s="15">
        <f>(((((1-H16)*H16)/H13)+(((1-J16)*J16)/J13))^0.5)*(TINV(0.05,H13+J13-1))</f>
        <v>6.3248554194969123E-2</v>
      </c>
      <c r="AA16" s="97" t="s">
        <v>1028</v>
      </c>
    </row>
    <row r="17" spans="1:27" x14ac:dyDescent="0.25">
      <c r="A17" s="23" t="s">
        <v>59</v>
      </c>
      <c r="B17" s="24">
        <v>0.14567950499999999</v>
      </c>
      <c r="C17" s="28">
        <f t="shared" si="5"/>
        <v>5.4838147327696332E-2</v>
      </c>
      <c r="D17" s="26">
        <v>0.1286236375</v>
      </c>
      <c r="E17" s="28">
        <f t="shared" si="6"/>
        <v>4.4919737749055666E-2</v>
      </c>
      <c r="F17" s="30">
        <v>0.10537868810000001</v>
      </c>
      <c r="G17" s="28">
        <f t="shared" si="7"/>
        <v>3.4269081150614507E-2</v>
      </c>
      <c r="H17" s="30">
        <v>0.15197624230000001</v>
      </c>
      <c r="I17" s="28">
        <f t="shared" si="0"/>
        <v>3.873428389367374E-2</v>
      </c>
      <c r="J17" s="30">
        <v>0.1566706695</v>
      </c>
      <c r="K17" s="28">
        <f t="shared" si="8"/>
        <v>4.2216634501087931E-2</v>
      </c>
      <c r="L17" s="17">
        <f t="shared" si="1"/>
        <v>1.0991164500000011E-2</v>
      </c>
      <c r="M17" s="15">
        <f t="shared" si="9"/>
        <v>1.0991164500000011E-2</v>
      </c>
      <c r="N17" s="15">
        <f>(((((1-B17)*B17)/B13)+(((1-J17)*J17)/J13))^0.5)*(TINV(0.05,B13+J13-1))</f>
        <v>6.8957546938354292E-2</v>
      </c>
      <c r="O17" s="5" t="s">
        <v>1028</v>
      </c>
      <c r="P17" s="17">
        <f t="shared" si="2"/>
        <v>2.8047032E-2</v>
      </c>
      <c r="Q17" s="15">
        <f t="shared" si="10"/>
        <v>2.8047032E-2</v>
      </c>
      <c r="R17" s="15">
        <f>(((((1-D17)*D17)/D13)+(((1-J17)*J17)/J13))^0.5)*(TINV(0.05,D13+J13-1))</f>
        <v>6.1486444826721783E-2</v>
      </c>
      <c r="S17" s="5" t="s">
        <v>1028</v>
      </c>
      <c r="T17" s="17">
        <f t="shared" si="3"/>
        <v>5.1291981399999992E-2</v>
      </c>
      <c r="U17" s="15">
        <f t="shared" si="11"/>
        <v>5.1291981399999992E-2</v>
      </c>
      <c r="V17" s="15">
        <f>(((((1-F17)*F17)/F13)+(((1-J17)*J17)/J13))^0.5)*(TINV(0.05,F13+J13-1))</f>
        <v>5.426222480073279E-2</v>
      </c>
      <c r="W17" s="5" t="s">
        <v>1028</v>
      </c>
      <c r="X17" s="17">
        <f t="shared" si="4"/>
        <v>4.6944271999999898E-3</v>
      </c>
      <c r="Y17" s="15">
        <f t="shared" si="12"/>
        <v>4.6944271999999898E-3</v>
      </c>
      <c r="Z17" s="15">
        <f>(((((1-H17)*H17)/H13)+(((1-J17)*J17)/J13))^0.5)*(TINV(0.05,H13+J13-1))</f>
        <v>5.7179227352533606E-2</v>
      </c>
      <c r="AA17" s="97" t="s">
        <v>1028</v>
      </c>
    </row>
    <row r="18" spans="1:27" x14ac:dyDescent="0.25">
      <c r="A18" s="23" t="s">
        <v>60</v>
      </c>
      <c r="B18" s="24">
        <v>0.19535356100000001</v>
      </c>
      <c r="C18" s="28">
        <f t="shared" si="5"/>
        <v>6.1629173821373798E-2</v>
      </c>
      <c r="D18" s="26">
        <v>0.12849904100000001</v>
      </c>
      <c r="E18" s="28">
        <f t="shared" si="6"/>
        <v>4.4901185639943414E-2</v>
      </c>
      <c r="F18" s="30">
        <v>0.16031781379999999</v>
      </c>
      <c r="G18" s="28">
        <f t="shared" si="7"/>
        <v>4.0950084953468392E-2</v>
      </c>
      <c r="H18" s="30">
        <v>0.17428366479999999</v>
      </c>
      <c r="I18" s="28">
        <f t="shared" si="0"/>
        <v>4.0930537754018614E-2</v>
      </c>
      <c r="J18" s="30">
        <v>0.1855385222</v>
      </c>
      <c r="K18" s="28">
        <f t="shared" si="8"/>
        <v>4.5148515682690182E-2</v>
      </c>
      <c r="L18" s="17">
        <f t="shared" si="1"/>
        <v>-9.8150388000000088E-3</v>
      </c>
      <c r="M18" s="15">
        <f t="shared" si="9"/>
        <v>9.8150388000000088E-3</v>
      </c>
      <c r="N18" s="15">
        <f>(((((1-B18)*B18)/B13)+(((1-J18)*J18)/J13))^0.5)*(TINV(0.05,B13+J13-1))</f>
        <v>7.6117250438381037E-2</v>
      </c>
      <c r="O18" s="5" t="s">
        <v>1028</v>
      </c>
      <c r="P18" s="17">
        <f t="shared" si="2"/>
        <v>5.7039481199999992E-2</v>
      </c>
      <c r="Q18" s="15">
        <f t="shared" si="10"/>
        <v>5.7039481199999992E-2</v>
      </c>
      <c r="R18" s="15">
        <f>(((((1-D18)*D18)/D13)+(((1-J18)*J18)/J13))^0.5)*(TINV(0.05,D13+J13-1))</f>
        <v>6.3514918843048399E-2</v>
      </c>
      <c r="S18" s="5" t="s">
        <v>1028</v>
      </c>
      <c r="T18" s="17">
        <f t="shared" si="3"/>
        <v>2.5220708400000014E-2</v>
      </c>
      <c r="U18" s="15">
        <f t="shared" si="11"/>
        <v>2.5220708400000014E-2</v>
      </c>
      <c r="V18" s="15">
        <f>(((((1-F18)*F18)/F13)+(((1-J18)*J18)/J13))^0.5)*(TINV(0.05,F13+J13-1))</f>
        <v>6.0828132189636959E-2</v>
      </c>
      <c r="W18" s="5" t="s">
        <v>1028</v>
      </c>
      <c r="X18" s="17">
        <f t="shared" si="4"/>
        <v>1.1254857400000012E-2</v>
      </c>
      <c r="Y18" s="15">
        <f t="shared" si="12"/>
        <v>1.1254857400000012E-2</v>
      </c>
      <c r="Z18" s="15">
        <f>(((((1-H18)*H18)/H13)+(((1-J18)*J18)/J13))^0.5)*(TINV(0.05,H13+J13-1))</f>
        <v>6.0817953707198072E-2</v>
      </c>
      <c r="AA18" s="97" t="s">
        <v>1028</v>
      </c>
    </row>
    <row r="19" spans="1:27" ht="15" customHeight="1" x14ac:dyDescent="0.25">
      <c r="A19" s="23" t="s">
        <v>41</v>
      </c>
      <c r="B19" s="24">
        <v>0.13924609390000001</v>
      </c>
      <c r="C19" s="28">
        <f>SQRT((B19*(1-B19))/B$13)*TINV(0.05,B$13)</f>
        <v>5.3815099132243027E-2</v>
      </c>
      <c r="D19" s="26">
        <v>0.20883326429999999</v>
      </c>
      <c r="E19" s="28">
        <f t="shared" si="6"/>
        <v>5.4539076413282428E-2</v>
      </c>
      <c r="F19" s="30">
        <v>0.1605173309</v>
      </c>
      <c r="G19" s="28">
        <f t="shared" si="7"/>
        <v>4.0970690026987389E-2</v>
      </c>
      <c r="H19" s="30">
        <v>0.18384869070000001</v>
      </c>
      <c r="I19" s="28">
        <f t="shared" si="0"/>
        <v>4.1794514247765098E-2</v>
      </c>
      <c r="J19" s="30">
        <v>0.1646491779</v>
      </c>
      <c r="K19" s="28">
        <f t="shared" si="8"/>
        <v>4.3073026848889438E-2</v>
      </c>
      <c r="L19" s="17">
        <f t="shared" si="1"/>
        <v>2.5403083999999992E-2</v>
      </c>
      <c r="M19" s="15">
        <f t="shared" si="9"/>
        <v>2.5403083999999992E-2</v>
      </c>
      <c r="N19" s="15">
        <f>(((((1-B19)*B19)/B13)+(((1-J19)*J19)/J13))^0.5)*(TINV(0.05,B13+J13-1))</f>
        <v>6.8686794354131664E-2</v>
      </c>
      <c r="O19" s="5" t="s">
        <v>1028</v>
      </c>
      <c r="P19" s="17">
        <f t="shared" si="2"/>
        <v>-4.4184086399999989E-2</v>
      </c>
      <c r="Q19" s="15">
        <f t="shared" si="10"/>
        <v>4.4184086399999989E-2</v>
      </c>
      <c r="R19" s="15">
        <f>(((((1-D19)*D19)/D13)+(((1-J19)*J19)/J13))^0.5)*(TINV(0.05,D13+J13-1))</f>
        <v>6.9310357087039171E-2</v>
      </c>
      <c r="S19" s="5" t="s">
        <v>1028</v>
      </c>
      <c r="T19" s="17">
        <f t="shared" si="3"/>
        <v>4.1318469999999941E-3</v>
      </c>
      <c r="U19" s="15">
        <f t="shared" si="11"/>
        <v>4.1318469999999941E-3</v>
      </c>
      <c r="V19" s="15">
        <f>(((((1-F19)*F19)/F13)+(((1-J19)*J19)/J13))^0.5)*(TINV(0.05,F13+J13-1))</f>
        <v>5.9324894316672441E-2</v>
      </c>
      <c r="W19" s="5" t="s">
        <v>1028</v>
      </c>
      <c r="X19" s="17">
        <f t="shared" si="4"/>
        <v>-1.9199512800000013E-2</v>
      </c>
      <c r="Y19" s="15">
        <f t="shared" si="12"/>
        <v>1.9199512800000013E-2</v>
      </c>
      <c r="Z19" s="15">
        <f>(((((1-H19)*H19)/H13)+(((1-J19)*J19)/J13))^0.5)*(TINV(0.05,H13+J13-1))</f>
        <v>5.9898076114983642E-2</v>
      </c>
      <c r="AA19" s="97" t="s">
        <v>1028</v>
      </c>
    </row>
    <row r="20" spans="1:27" x14ac:dyDescent="0.25">
      <c r="A20" s="23" t="s">
        <v>61</v>
      </c>
      <c r="B20" s="24">
        <v>0.3445986975</v>
      </c>
      <c r="C20" s="28">
        <f t="shared" si="5"/>
        <v>7.3872636423795324E-2</v>
      </c>
      <c r="D20" s="26">
        <v>0.34745697990000002</v>
      </c>
      <c r="E20" s="28">
        <f t="shared" si="6"/>
        <v>6.388943176838828E-2</v>
      </c>
      <c r="F20" s="30">
        <v>0.35433983819999998</v>
      </c>
      <c r="G20" s="28">
        <f t="shared" si="7"/>
        <v>5.3384899909637969E-2</v>
      </c>
      <c r="H20" s="30">
        <v>0.29821429710000003</v>
      </c>
      <c r="I20" s="28">
        <f t="shared" si="0"/>
        <v>4.9359432639991263E-2</v>
      </c>
      <c r="J20" s="30">
        <v>0.28632661300000001</v>
      </c>
      <c r="K20" s="28">
        <f t="shared" si="8"/>
        <v>5.2501506494742348E-2</v>
      </c>
      <c r="L20" s="17">
        <f t="shared" si="1"/>
        <v>-5.8272084499999988E-2</v>
      </c>
      <c r="M20" s="15">
        <f t="shared" si="9"/>
        <v>5.8272084499999988E-2</v>
      </c>
      <c r="N20" s="15">
        <f>(((((1-B20)*B20)/B13)+(((1-J20)*J20)/J13))^0.5)*(TINV(0.05,B13+J13-1))</f>
        <v>9.0292489454231295E-2</v>
      </c>
      <c r="O20" s="5" t="s">
        <v>1028</v>
      </c>
      <c r="P20" s="17">
        <f t="shared" si="2"/>
        <v>-6.113036690000001E-2</v>
      </c>
      <c r="Q20" s="15">
        <f t="shared" si="10"/>
        <v>6.113036690000001E-2</v>
      </c>
      <c r="R20" s="15">
        <f>(((((1-D20)*D20)/D13)+(((1-J20)*J20)/J13))^0.5)*(TINV(0.05,D13+J13-1))</f>
        <v>8.2474264656899055E-2</v>
      </c>
      <c r="S20" s="5" t="s">
        <v>1028</v>
      </c>
      <c r="T20" s="17">
        <f t="shared" si="3"/>
        <v>-6.8013225199999972E-2</v>
      </c>
      <c r="U20" s="15">
        <f t="shared" si="11"/>
        <v>6.8013225199999972E-2</v>
      </c>
      <c r="V20" s="15">
        <f>(((((1-F20)*F20)/F13)+(((1-J20)*J20)/J13))^0.5)*(TINV(0.05,F13+J13-1))</f>
        <v>7.4723250969685198E-2</v>
      </c>
      <c r="W20" s="5" t="s">
        <v>1028</v>
      </c>
      <c r="X20" s="17">
        <f t="shared" si="4"/>
        <v>-1.1887684100000018E-2</v>
      </c>
      <c r="Y20" s="15">
        <f t="shared" si="12"/>
        <v>1.1887684100000018E-2</v>
      </c>
      <c r="Z20" s="15">
        <f>(((((1-H20)*H20)/H13)+(((1-J20)*J20)/J13))^0.5)*(TINV(0.05,H13+J13-1))</f>
        <v>7.1917113730437562E-2</v>
      </c>
      <c r="AA20" s="97" t="s">
        <v>1028</v>
      </c>
    </row>
    <row r="21" spans="1:27" ht="15.75" thickBot="1" x14ac:dyDescent="0.3">
      <c r="A21" s="98" t="s">
        <v>62</v>
      </c>
      <c r="B21" s="106">
        <v>0.34103306589999999</v>
      </c>
      <c r="C21" s="100">
        <f t="shared" si="5"/>
        <v>7.3689089263765217E-2</v>
      </c>
      <c r="D21" s="107">
        <v>0.25712267849999998</v>
      </c>
      <c r="E21" s="100">
        <f t="shared" si="6"/>
        <v>5.8641176254882597E-2</v>
      </c>
      <c r="F21" s="99">
        <v>0.26569650189999999</v>
      </c>
      <c r="G21" s="100">
        <f t="shared" si="7"/>
        <v>4.9298892517525922E-2</v>
      </c>
      <c r="H21" s="99">
        <v>0.32625990710000002</v>
      </c>
      <c r="I21" s="100">
        <f t="shared" si="0"/>
        <v>5.0586160858363455E-2</v>
      </c>
      <c r="J21" s="99">
        <v>0.34220919170000003</v>
      </c>
      <c r="K21" s="100">
        <f t="shared" si="8"/>
        <v>5.5103716594577606E-2</v>
      </c>
      <c r="L21" s="101">
        <f t="shared" si="1"/>
        <v>1.1761258000000385E-3</v>
      </c>
      <c r="M21" s="102">
        <f t="shared" si="9"/>
        <v>1.1761258000000385E-3</v>
      </c>
      <c r="N21" s="102">
        <f>(((((1-B21)*B21)/B13)+(((1-J21)*J21)/J13))^0.5)*(TINV(0.05,B13+J13-1))</f>
        <v>9.1679191582178216E-2</v>
      </c>
      <c r="O21" s="103" t="s">
        <v>1028</v>
      </c>
      <c r="P21" s="101">
        <f t="shared" si="2"/>
        <v>8.5086513200000047E-2</v>
      </c>
      <c r="Q21" s="102">
        <f t="shared" si="10"/>
        <v>8.5086513200000047E-2</v>
      </c>
      <c r="R21" s="102">
        <f>(((((1-D21)*D21)/D13)+(((1-J21)*J21)/J13))^0.5)*(TINV(0.05,D13+J13-1))</f>
        <v>8.0262525740184082E-2</v>
      </c>
      <c r="S21" s="103" t="str">
        <f t="shared" ref="S21" si="13">IF(Q21&gt;R21,"*"," ")</f>
        <v>*</v>
      </c>
      <c r="T21" s="101">
        <f t="shared" si="3"/>
        <v>7.6512689800000033E-2</v>
      </c>
      <c r="U21" s="102">
        <f t="shared" si="11"/>
        <v>7.6512689800000033E-2</v>
      </c>
      <c r="V21" s="102">
        <f>(((((1-F21)*F21)/F13)+(((1-J21)*J21)/J13))^0.5)*(TINV(0.05,F13+J13-1))</f>
        <v>7.3785893640631386E-2</v>
      </c>
      <c r="W21" s="103" t="str">
        <f t="shared" ref="W21" si="14">IF(U21&gt;V21,"*"," ")</f>
        <v>*</v>
      </c>
      <c r="X21" s="101">
        <f t="shared" si="4"/>
        <v>1.5949284600000002E-2</v>
      </c>
      <c r="Y21" s="102">
        <f t="shared" si="12"/>
        <v>1.5949284600000002E-2</v>
      </c>
      <c r="Z21" s="102">
        <f>(((((1-H21)*H21)/H13)+(((1-J21)*J21)/J13))^0.5)*(TINV(0.05,H13+J13-1))</f>
        <v>7.4652586824225667E-2</v>
      </c>
      <c r="AA21" s="104" t="s">
        <v>1028</v>
      </c>
    </row>
  </sheetData>
  <hyperlinks>
    <hyperlink ref="A5" location="CONTENTS!B1" display="Return to contents" xr:uid="{FB28DB67-A5B6-4F60-841F-60CC2288C9AC}"/>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407</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0.12447901040000001</v>
      </c>
      <c r="C14" s="28">
        <f>SQRT((B14*(1-B14))/B$13)*TINV(0.05,B$13)</f>
        <v>5.1316198633520237E-2</v>
      </c>
      <c r="D14" s="26">
        <v>7.6342160800000003E-2</v>
      </c>
      <c r="E14" s="28">
        <f>SQRT((D14*(1-D14))/D$13)*TINV(0.05,D$13)</f>
        <v>3.5629663056415059E-2</v>
      </c>
      <c r="F14" s="30">
        <v>0.1273511729</v>
      </c>
      <c r="G14" s="28">
        <f>SQRT((F14*(1-F14))/F$13)*TINV(0.05,F$13)</f>
        <v>3.7207258833497327E-2</v>
      </c>
      <c r="H14" s="30">
        <v>0.10739699060000001</v>
      </c>
      <c r="I14" s="28">
        <f t="shared" ref="I14:I21" si="0">SQRT((H14*(1-H14))/H$13)*TINV(0.05,H$13)</f>
        <v>3.3406340231993903E-2</v>
      </c>
      <c r="J14" s="30">
        <v>0.1132354379</v>
      </c>
      <c r="K14" s="28">
        <f>SQRT((J14*(1-J14))/J$13)*TINV(0.05,J$13)</f>
        <v>3.6803278048843688E-2</v>
      </c>
      <c r="L14" s="17">
        <f t="shared" ref="L14:L21" si="1">J14-B14</f>
        <v>-1.1243572500000007E-2</v>
      </c>
      <c r="M14" s="15">
        <f>(((L14)^2)^0.5)</f>
        <v>1.1243572500000007E-2</v>
      </c>
      <c r="N14" s="15">
        <f>(((((1-B14)*B14)/B13)+(((1-J14)*J14)/J13))^0.5)*(TINV(0.05,B13+J13-1))</f>
        <v>6.2915824898699083E-2</v>
      </c>
      <c r="O14" s="5" t="s">
        <v>1028</v>
      </c>
      <c r="P14" s="17">
        <f t="shared" ref="P14:P21" si="2">J14-D14</f>
        <v>3.6893277099999996E-2</v>
      </c>
      <c r="Q14" s="15">
        <f>(((P14)^2)^0.5)</f>
        <v>3.6893277099999996E-2</v>
      </c>
      <c r="R14" s="15">
        <f>(((((1-D14)*D14)/D13)+(((1-J14)*J14)/J13))^0.5)*(TINV(0.05,D13+J13-1))</f>
        <v>5.1096745870472075E-2</v>
      </c>
      <c r="S14" s="5" t="s">
        <v>1028</v>
      </c>
      <c r="T14" s="17">
        <f t="shared" ref="T14:T21" si="3">J14-F14</f>
        <v>-1.4115735000000004E-2</v>
      </c>
      <c r="U14" s="15">
        <f>(((T14)^2)^0.5)</f>
        <v>1.4115735000000004E-2</v>
      </c>
      <c r="V14" s="15">
        <f>(((((1-F14)*F14)/F13)+(((1-J14)*J14)/J13))^0.5)*(TINV(0.05,F13+J13-1))</f>
        <v>5.2227599644629114E-2</v>
      </c>
      <c r="W14" s="5" t="s">
        <v>1028</v>
      </c>
      <c r="X14" s="17">
        <f t="shared" ref="X14:X21" si="4">J14-H14</f>
        <v>5.8384472999999937E-3</v>
      </c>
      <c r="Y14" s="15">
        <f>(((X14)^2)^0.5)</f>
        <v>5.8384472999999937E-3</v>
      </c>
      <c r="Z14" s="15">
        <f>(((((1-H14)*H14)/H13)+(((1-J14)*J14)/J13))^0.5)*(TINV(0.05,H13+J13-1))</f>
        <v>4.9604153124467865E-2</v>
      </c>
      <c r="AA14" s="97" t="s">
        <v>1028</v>
      </c>
    </row>
    <row r="15" spans="1:27" x14ac:dyDescent="0.25">
      <c r="A15" s="23" t="s">
        <v>57</v>
      </c>
      <c r="B15" s="24">
        <v>0.2236352566</v>
      </c>
      <c r="C15" s="28">
        <f t="shared" ref="C15:C21" si="5">SQRT((B15*(1-B15))/B$13)*TINV(0.05,B$13)</f>
        <v>6.4770339183023107E-2</v>
      </c>
      <c r="D15" s="26">
        <v>0.2288351894</v>
      </c>
      <c r="E15" s="28">
        <f t="shared" ref="E15:E21" si="6">SQRT((D15*(1-D15))/D$13)*TINV(0.05,D$13)</f>
        <v>5.6364925541707016E-2</v>
      </c>
      <c r="F15" s="30">
        <v>0.24847472000000001</v>
      </c>
      <c r="G15" s="28">
        <f t="shared" ref="G15:G21" si="7">SQRT((F15*(1-F15))/F$13)*TINV(0.05,F$13)</f>
        <v>4.8230231691415645E-2</v>
      </c>
      <c r="H15" s="30">
        <v>0.2401861763</v>
      </c>
      <c r="I15" s="28">
        <f t="shared" si="0"/>
        <v>4.6092606736252983E-2</v>
      </c>
      <c r="J15" s="30">
        <v>0.21757573650000001</v>
      </c>
      <c r="K15" s="28">
        <f t="shared" ref="K15:K21" si="8">SQRT((J15*(1-J15))/J$13)*TINV(0.05,J$13)</f>
        <v>4.7920080874221505E-2</v>
      </c>
      <c r="L15" s="17">
        <f t="shared" si="1"/>
        <v>-6.0595200999999932E-3</v>
      </c>
      <c r="M15" s="15">
        <f t="shared" ref="M15:M21" si="9">(((L15)^2)^0.5)</f>
        <v>6.0595200999999932E-3</v>
      </c>
      <c r="N15" s="15">
        <f>(((((1-B15)*B15)/B13)+(((1-J15)*J15)/J13))^0.5)*(TINV(0.05,B13+J13-1))</f>
        <v>8.0275918611886432E-2</v>
      </c>
      <c r="O15" s="5" t="s">
        <v>1028</v>
      </c>
      <c r="P15" s="17">
        <f t="shared" si="2"/>
        <v>-1.1259452899999994E-2</v>
      </c>
      <c r="Q15" s="15">
        <f t="shared" ref="Q15:Q21" si="10">(((P15)^2)^0.5)</f>
        <v>1.1259452899999994E-2</v>
      </c>
      <c r="R15" s="15">
        <f>(((((1-D15)*D15)/D13)+(((1-J15)*J15)/J13))^0.5)*(TINV(0.05,D13+J13-1))</f>
        <v>7.3787318053428752E-2</v>
      </c>
      <c r="S15" s="5" t="s">
        <v>1028</v>
      </c>
      <c r="T15" s="17">
        <f t="shared" si="3"/>
        <v>-3.0898983500000005E-2</v>
      </c>
      <c r="U15" s="15">
        <f t="shared" ref="U15:U21" si="11">(((T15)^2)^0.5)</f>
        <v>3.0898983500000005E-2</v>
      </c>
      <c r="V15" s="15">
        <f>(((((1-F15)*F15)/F13)+(((1-J15)*J15)/J13))^0.5)*(TINV(0.05,F13+J13-1))</f>
        <v>6.7850444513667132E-2</v>
      </c>
      <c r="W15" s="5" t="s">
        <v>1028</v>
      </c>
      <c r="X15" s="17">
        <f t="shared" si="4"/>
        <v>-2.2610439799999993E-2</v>
      </c>
      <c r="Y15" s="15">
        <f t="shared" ref="Y15:Y21" si="12">(((X15)^2)^0.5)</f>
        <v>2.2610439799999993E-2</v>
      </c>
      <c r="Z15" s="15">
        <f>(((((1-H15)*H15)/H13)+(((1-J15)*J15)/J13))^0.5)*(TINV(0.05,H13+J13-1))</f>
        <v>6.63574048962602E-2</v>
      </c>
      <c r="AA15" s="97" t="s">
        <v>1028</v>
      </c>
    </row>
    <row r="16" spans="1:27" x14ac:dyDescent="0.25">
      <c r="A16" s="23" t="s">
        <v>58</v>
      </c>
      <c r="B16" s="24">
        <v>0.1728874598</v>
      </c>
      <c r="C16" s="28">
        <f t="shared" si="5"/>
        <v>5.878102870724744E-2</v>
      </c>
      <c r="D16" s="26">
        <v>0.25050867599999999</v>
      </c>
      <c r="E16" s="28">
        <f t="shared" si="6"/>
        <v>5.8139142464232366E-2</v>
      </c>
      <c r="F16" s="30">
        <v>0.1859589848</v>
      </c>
      <c r="G16" s="28">
        <f t="shared" si="7"/>
        <v>4.3424834620265487E-2</v>
      </c>
      <c r="H16" s="30">
        <v>0.23634096969999999</v>
      </c>
      <c r="I16" s="28">
        <f t="shared" si="0"/>
        <v>4.5837711086353997E-2</v>
      </c>
      <c r="J16" s="30">
        <v>0.24924421429999999</v>
      </c>
      <c r="K16" s="28">
        <f t="shared" si="8"/>
        <v>5.0240394752942695E-2</v>
      </c>
      <c r="L16" s="17">
        <f t="shared" si="1"/>
        <v>7.6356754499999985E-2</v>
      </c>
      <c r="M16" s="15">
        <f t="shared" si="9"/>
        <v>7.6356754499999985E-2</v>
      </c>
      <c r="N16" s="15">
        <f>(((((1-B16)*B16)/B13)+(((1-J16)*J16)/J13))^0.5)*(TINV(0.05,B13+J13-1))</f>
        <v>7.7061204937378253E-2</v>
      </c>
      <c r="O16" s="5" t="s">
        <v>1028</v>
      </c>
      <c r="P16" s="17">
        <f t="shared" si="2"/>
        <v>-1.2644616999999969E-3</v>
      </c>
      <c r="Q16" s="15">
        <f t="shared" si="10"/>
        <v>1.2644616999999969E-3</v>
      </c>
      <c r="R16" s="15">
        <f>(((((1-D16)*D16)/D13)+(((1-J16)*J16)/J13))^0.5)*(TINV(0.05,D13+J13-1))</f>
        <v>7.6637810420272109E-2</v>
      </c>
      <c r="S16" s="5" t="s">
        <v>1028</v>
      </c>
      <c r="T16" s="17">
        <f t="shared" si="3"/>
        <v>6.3285229499999984E-2</v>
      </c>
      <c r="U16" s="15">
        <f t="shared" si="11"/>
        <v>6.3285229499999984E-2</v>
      </c>
      <c r="V16" s="15">
        <f>(((((1-F16)*F16)/F13)+(((1-J16)*J16)/J13))^0.5)*(TINV(0.05,F13+J13-1))</f>
        <v>6.626962805804161E-2</v>
      </c>
      <c r="W16" s="5" t="s">
        <v>1028</v>
      </c>
      <c r="X16" s="17">
        <f t="shared" si="4"/>
        <v>1.2903244600000002E-2</v>
      </c>
      <c r="Y16" s="15">
        <f t="shared" si="12"/>
        <v>1.2903244600000002E-2</v>
      </c>
      <c r="Z16" s="15">
        <f>(((((1-H16)*H16)/H13)+(((1-J16)*J16)/J13))^0.5)*(TINV(0.05,H13+J13-1))</f>
        <v>6.7872565437055374E-2</v>
      </c>
      <c r="AA16" s="97" t="s">
        <v>1028</v>
      </c>
    </row>
    <row r="17" spans="1:27" x14ac:dyDescent="0.25">
      <c r="A17" s="23" t="s">
        <v>59</v>
      </c>
      <c r="B17" s="24">
        <v>0.11873166559999999</v>
      </c>
      <c r="C17" s="28">
        <f t="shared" si="5"/>
        <v>5.0281762884597611E-2</v>
      </c>
      <c r="D17" s="26">
        <v>0.11506743279999999</v>
      </c>
      <c r="E17" s="28">
        <f t="shared" si="6"/>
        <v>4.2815915249293492E-2</v>
      </c>
      <c r="F17" s="30">
        <v>0.1157322244</v>
      </c>
      <c r="G17" s="28">
        <f t="shared" si="7"/>
        <v>3.5704708836406952E-2</v>
      </c>
      <c r="H17" s="30">
        <v>0.1559709483</v>
      </c>
      <c r="I17" s="28">
        <f t="shared" si="0"/>
        <v>3.9147517289382767E-2</v>
      </c>
      <c r="J17" s="30">
        <v>0.16148452090000001</v>
      </c>
      <c r="K17" s="28">
        <f t="shared" si="8"/>
        <v>4.273779859283091E-2</v>
      </c>
      <c r="L17" s="17">
        <f t="shared" si="1"/>
        <v>4.2752855300000017E-2</v>
      </c>
      <c r="M17" s="15">
        <f t="shared" si="9"/>
        <v>4.2752855300000017E-2</v>
      </c>
      <c r="N17" s="15">
        <f>(((((1-B17)*B17)/B13)+(((1-J17)*J17)/J13))^0.5)*(TINV(0.05,B13+J13-1))</f>
        <v>6.5764169726512417E-2</v>
      </c>
      <c r="O17" s="5" t="s">
        <v>1028</v>
      </c>
      <c r="P17" s="17">
        <f t="shared" si="2"/>
        <v>4.6417088100000017E-2</v>
      </c>
      <c r="Q17" s="15">
        <f t="shared" si="10"/>
        <v>4.6417088100000017E-2</v>
      </c>
      <c r="R17" s="15">
        <f>(((((1-D17)*D17)/D13)+(((1-J17)*J17)/J13))^0.5)*(TINV(0.05,D13+J13-1))</f>
        <v>6.0343240028964538E-2</v>
      </c>
      <c r="S17" s="5" t="s">
        <v>1028</v>
      </c>
      <c r="T17" s="17">
        <f t="shared" si="3"/>
        <v>4.5752296500000011E-2</v>
      </c>
      <c r="U17" s="15">
        <f t="shared" si="11"/>
        <v>4.5752296500000011E-2</v>
      </c>
      <c r="V17" s="15">
        <f>(((((1-F17)*F17)/F13)+(((1-J17)*J17)/J13))^0.5)*(TINV(0.05,F13+J13-1))</f>
        <v>5.5574715427670271E-2</v>
      </c>
      <c r="W17" s="5" t="s">
        <v>1028</v>
      </c>
      <c r="X17" s="17">
        <f t="shared" si="4"/>
        <v>5.5135726000000163E-3</v>
      </c>
      <c r="Y17" s="15">
        <f t="shared" si="12"/>
        <v>5.5135726000000163E-3</v>
      </c>
      <c r="Z17" s="15">
        <f>(((((1-H17)*H17)/H13)+(((1-J17)*J17)/J13))^0.5)*(TINV(0.05,H13+J13-1))</f>
        <v>5.7841280549381507E-2</v>
      </c>
      <c r="AA17" s="97" t="s">
        <v>1028</v>
      </c>
    </row>
    <row r="18" spans="1:27" x14ac:dyDescent="0.25">
      <c r="A18" s="23" t="s">
        <v>60</v>
      </c>
      <c r="B18" s="24">
        <v>0.13390353059999999</v>
      </c>
      <c r="C18" s="28">
        <f t="shared" si="5"/>
        <v>5.293614131876645E-2</v>
      </c>
      <c r="D18" s="26">
        <v>0.12366572839999999</v>
      </c>
      <c r="E18" s="28">
        <f t="shared" si="6"/>
        <v>4.4170621410047808E-2</v>
      </c>
      <c r="F18" s="30">
        <v>0.15359247549999999</v>
      </c>
      <c r="G18" s="28">
        <f t="shared" si="7"/>
        <v>4.024214986505173E-2</v>
      </c>
      <c r="H18" s="30">
        <v>0.1124537441</v>
      </c>
      <c r="I18" s="28">
        <f t="shared" si="0"/>
        <v>3.4086791842429513E-2</v>
      </c>
      <c r="J18" s="30">
        <v>0.12409232370000001</v>
      </c>
      <c r="K18" s="28">
        <f t="shared" si="8"/>
        <v>3.8290653730835553E-2</v>
      </c>
      <c r="L18" s="17">
        <f t="shared" si="1"/>
        <v>-9.8112068999999802E-3</v>
      </c>
      <c r="M18" s="15">
        <f t="shared" si="9"/>
        <v>9.8112068999999802E-3</v>
      </c>
      <c r="N18" s="15">
        <f>(((((1-B18)*B18)/B13)+(((1-J18)*J18)/J13))^0.5)*(TINV(0.05,B13+J13-1))</f>
        <v>6.5092350256353501E-2</v>
      </c>
      <c r="O18" s="5" t="s">
        <v>1028</v>
      </c>
      <c r="P18" s="17">
        <f t="shared" si="2"/>
        <v>4.2659530000001278E-4</v>
      </c>
      <c r="Q18" s="15">
        <f t="shared" si="10"/>
        <v>4.2659530000001278E-4</v>
      </c>
      <c r="R18" s="15">
        <f>(((((1-D18)*D18)/D13)+(((1-J18)*J18)/J13))^0.5)*(TINV(0.05,D13+J13-1))</f>
        <v>5.8303919555203955E-2</v>
      </c>
      <c r="S18" s="5" t="s">
        <v>1028</v>
      </c>
      <c r="T18" s="17">
        <f t="shared" si="3"/>
        <v>-2.9500151799999985E-2</v>
      </c>
      <c r="U18" s="15">
        <f t="shared" si="11"/>
        <v>2.9500151799999985E-2</v>
      </c>
      <c r="V18" s="15">
        <f>(((((1-F18)*F18)/F13)+(((1-J18)*J18)/J13))^0.5)*(TINV(0.05,F13+J13-1))</f>
        <v>5.5435482649095653E-2</v>
      </c>
      <c r="W18" s="5" t="s">
        <v>1028</v>
      </c>
      <c r="X18" s="17">
        <f t="shared" si="4"/>
        <v>1.1638579600000004E-2</v>
      </c>
      <c r="Y18" s="15">
        <f t="shared" si="12"/>
        <v>1.1638579600000004E-2</v>
      </c>
      <c r="Z18" s="15">
        <f>(((((1-H18)*H18)/H13)+(((1-J18)*J18)/J13))^0.5)*(TINV(0.05,H13+J13-1))</f>
        <v>5.1161808405948764E-2</v>
      </c>
      <c r="AA18" s="97" t="s">
        <v>1028</v>
      </c>
    </row>
    <row r="19" spans="1:27" ht="15" customHeight="1" x14ac:dyDescent="0.25">
      <c r="A19" s="23" t="s">
        <v>41</v>
      </c>
      <c r="B19" s="24">
        <v>0.226363077</v>
      </c>
      <c r="C19" s="28">
        <f>SQRT((B19*(1-B19))/B$13)*TINV(0.05,B$13)</f>
        <v>6.5049583727448623E-2</v>
      </c>
      <c r="D19" s="26">
        <v>0.20558081249999999</v>
      </c>
      <c r="E19" s="28">
        <f t="shared" si="6"/>
        <v>5.4223816604005673E-2</v>
      </c>
      <c r="F19" s="30">
        <v>0.1688904225</v>
      </c>
      <c r="G19" s="28">
        <f t="shared" si="7"/>
        <v>4.1815577671532947E-2</v>
      </c>
      <c r="H19" s="30">
        <v>0.14765117110000001</v>
      </c>
      <c r="I19" s="28">
        <f t="shared" si="0"/>
        <v>3.8276375187185199E-2</v>
      </c>
      <c r="J19" s="30">
        <v>0.13436776659999999</v>
      </c>
      <c r="K19" s="28">
        <f t="shared" si="8"/>
        <v>3.9610052270248969E-2</v>
      </c>
      <c r="L19" s="17">
        <f t="shared" si="1"/>
        <v>-9.1995310400000002E-2</v>
      </c>
      <c r="M19" s="15">
        <f t="shared" si="9"/>
        <v>9.1995310400000002E-2</v>
      </c>
      <c r="N19" s="15">
        <f>(((((1-B19)*B19)/B13)+(((1-J19)*J19)/J13))^0.5)*(TINV(0.05,B13+J13-1))</f>
        <v>7.5861373350744971E-2</v>
      </c>
      <c r="O19" s="5" t="str">
        <f t="shared" ref="O19" si="13">IF(M19&gt;N19,"*"," ")</f>
        <v>*</v>
      </c>
      <c r="P19" s="17">
        <f t="shared" si="2"/>
        <v>-7.1213045899999994E-2</v>
      </c>
      <c r="Q19" s="15">
        <f t="shared" si="10"/>
        <v>7.1213045899999994E-2</v>
      </c>
      <c r="R19" s="15">
        <f>(((((1-D19)*D19)/D13)+(((1-J19)*J19)/J13))^0.5)*(TINV(0.05,D13+J13-1))</f>
        <v>6.6966889360654577E-2</v>
      </c>
      <c r="S19" s="5" t="str">
        <f t="shared" ref="S19" si="14">IF(Q19&gt;R19,"*"," ")</f>
        <v>*</v>
      </c>
      <c r="T19" s="17">
        <f t="shared" si="3"/>
        <v>-3.4522655900000004E-2</v>
      </c>
      <c r="U19" s="15">
        <f t="shared" si="11"/>
        <v>3.4522655900000004E-2</v>
      </c>
      <c r="V19" s="15">
        <f>(((((1-F19)*F19)/F13)+(((1-J19)*J19)/J13))^0.5)*(TINV(0.05,F13+J13-1))</f>
        <v>5.7480875375399955E-2</v>
      </c>
      <c r="W19" s="5" t="s">
        <v>1028</v>
      </c>
      <c r="X19" s="17">
        <f t="shared" si="4"/>
        <v>-1.3283404500000012E-2</v>
      </c>
      <c r="Y19" s="15">
        <f t="shared" si="12"/>
        <v>1.3283404500000012E-2</v>
      </c>
      <c r="Z19" s="15">
        <f>(((((1-H19)*H19)/H13)+(((1-J19)*J19)/J13))^0.5)*(TINV(0.05,H13+J13-1))</f>
        <v>5.4972679990250059E-2</v>
      </c>
      <c r="AA19" s="97" t="s">
        <v>1028</v>
      </c>
    </row>
    <row r="20" spans="1:27" x14ac:dyDescent="0.25">
      <c r="A20" s="23" t="s">
        <v>61</v>
      </c>
      <c r="B20" s="24">
        <v>0.34811426699999998</v>
      </c>
      <c r="C20" s="28">
        <f t="shared" si="5"/>
        <v>7.4049099642367444E-2</v>
      </c>
      <c r="D20" s="26">
        <v>0.30517735029999998</v>
      </c>
      <c r="E20" s="28">
        <f t="shared" si="6"/>
        <v>6.1785570841818994E-2</v>
      </c>
      <c r="F20" s="30">
        <v>0.37582589280000001</v>
      </c>
      <c r="G20" s="28">
        <f t="shared" si="7"/>
        <v>5.4057090804346848E-2</v>
      </c>
      <c r="H20" s="30">
        <v>0.34758316680000001</v>
      </c>
      <c r="I20" s="28">
        <f t="shared" si="0"/>
        <v>5.1380179521083223E-2</v>
      </c>
      <c r="J20" s="30">
        <v>0.33081117440000002</v>
      </c>
      <c r="K20" s="28">
        <f t="shared" si="8"/>
        <v>5.4645648216268536E-2</v>
      </c>
      <c r="L20" s="17">
        <f t="shared" si="1"/>
        <v>-1.7303092599999959E-2</v>
      </c>
      <c r="M20" s="15">
        <f t="shared" si="9"/>
        <v>1.7303092599999959E-2</v>
      </c>
      <c r="N20" s="15">
        <f>(((((1-B20)*B20)/B13)+(((1-J20)*J20)/J13))^0.5)*(TINV(0.05,B13+J13-1))</f>
        <v>9.169312446104376E-2</v>
      </c>
      <c r="O20" s="5" t="s">
        <v>1028</v>
      </c>
      <c r="P20" s="17">
        <f t="shared" si="2"/>
        <v>2.5633824100000036E-2</v>
      </c>
      <c r="Q20" s="15">
        <f t="shared" si="10"/>
        <v>2.5633824100000036E-2</v>
      </c>
      <c r="R20" s="15">
        <f>(((((1-D20)*D20)/D13)+(((1-J20)*J20)/J13))^0.5)*(TINV(0.05,D13+J13-1))</f>
        <v>8.2269145490954904E-2</v>
      </c>
      <c r="S20" s="5" t="s">
        <v>1028</v>
      </c>
      <c r="T20" s="17">
        <f t="shared" si="3"/>
        <v>-4.5014718399999987E-2</v>
      </c>
      <c r="U20" s="15">
        <f t="shared" si="11"/>
        <v>4.5014718399999987E-2</v>
      </c>
      <c r="V20" s="15">
        <f>(((((1-F20)*F20)/F13)+(((1-J20)*J20)/J13))^0.5)*(TINV(0.05,F13+J13-1))</f>
        <v>7.6708839360874734E-2</v>
      </c>
      <c r="W20" s="5" t="s">
        <v>1028</v>
      </c>
      <c r="X20" s="17">
        <f t="shared" si="4"/>
        <v>-1.6771992399999991E-2</v>
      </c>
      <c r="Y20" s="15">
        <f t="shared" si="12"/>
        <v>1.6771992399999991E-2</v>
      </c>
      <c r="Z20" s="15">
        <f>(((((1-H20)*H20)/H13)+(((1-J20)*J20)/J13))^0.5)*(TINV(0.05,H13+J13-1))</f>
        <v>7.4857551278783088E-2</v>
      </c>
      <c r="AA20" s="97" t="s">
        <v>1028</v>
      </c>
    </row>
    <row r="21" spans="1:27" ht="15.75" thickBot="1" x14ac:dyDescent="0.3">
      <c r="A21" s="98" t="s">
        <v>62</v>
      </c>
      <c r="B21" s="106">
        <v>0.25263519620000002</v>
      </c>
      <c r="C21" s="100">
        <f t="shared" si="5"/>
        <v>6.7543938520499586E-2</v>
      </c>
      <c r="D21" s="107">
        <v>0.23873316119999999</v>
      </c>
      <c r="E21" s="100">
        <f t="shared" si="6"/>
        <v>5.720035991628486E-2</v>
      </c>
      <c r="F21" s="99">
        <v>0.26932469990000002</v>
      </c>
      <c r="G21" s="100">
        <f t="shared" si="7"/>
        <v>4.9511576147269025E-2</v>
      </c>
      <c r="H21" s="99">
        <v>0.2684246924</v>
      </c>
      <c r="I21" s="100">
        <f t="shared" si="0"/>
        <v>4.7812826909008246E-2</v>
      </c>
      <c r="J21" s="99">
        <v>0.28557684459999999</v>
      </c>
      <c r="K21" s="100">
        <f t="shared" si="8"/>
        <v>5.2460256865717841E-2</v>
      </c>
      <c r="L21" s="101">
        <f t="shared" si="1"/>
        <v>3.2941648399999968E-2</v>
      </c>
      <c r="M21" s="102">
        <f t="shared" si="9"/>
        <v>3.2941648399999968E-2</v>
      </c>
      <c r="N21" s="102">
        <f>(((((1-B21)*B21)/B13)+(((1-J21)*J21)/J13))^0.5)*(TINV(0.05,B13+J13-1))</f>
        <v>8.5217633369447474E-2</v>
      </c>
      <c r="O21" s="103" t="s">
        <v>1028</v>
      </c>
      <c r="P21" s="101">
        <f t="shared" si="2"/>
        <v>4.6843683400000002E-2</v>
      </c>
      <c r="Q21" s="102">
        <f t="shared" si="10"/>
        <v>4.6843683400000002E-2</v>
      </c>
      <c r="R21" s="102">
        <f>(((((1-D21)*D21)/D13)+(((1-J21)*J21)/J13))^0.5)*(TINV(0.05,D13+J13-1))</f>
        <v>7.741401228507401E-2</v>
      </c>
      <c r="S21" s="103" t="s">
        <v>1028</v>
      </c>
      <c r="T21" s="101">
        <f t="shared" si="3"/>
        <v>1.6252144699999971E-2</v>
      </c>
      <c r="U21" s="102">
        <f t="shared" si="11"/>
        <v>1.6252144699999971E-2</v>
      </c>
      <c r="V21" s="102">
        <f>(((((1-F21)*F21)/F13)+(((1-J21)*J21)/J13))^0.5)*(TINV(0.05,F13+J13-1))</f>
        <v>7.1987497788640359E-2</v>
      </c>
      <c r="W21" s="103" t="s">
        <v>1028</v>
      </c>
      <c r="X21" s="101">
        <f t="shared" si="4"/>
        <v>1.7152152199999993E-2</v>
      </c>
      <c r="Y21" s="102">
        <f t="shared" si="12"/>
        <v>1.7152152199999993E-2</v>
      </c>
      <c r="Z21" s="102">
        <f>(((((1-H21)*H21)/H13)+(((1-J21)*J21)/J13))^0.5)*(TINV(0.05,H13+J13-1))</f>
        <v>7.0837713431788962E-2</v>
      </c>
      <c r="AA21" s="104" t="s">
        <v>1028</v>
      </c>
    </row>
  </sheetData>
  <hyperlinks>
    <hyperlink ref="A5" location="CONTENTS!B1" display="Return to contents" xr:uid="{F2B648D0-7538-4E2A-ABB7-AB843B8DA7AB}"/>
  </hyperlink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408</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0.3199329413</v>
      </c>
      <c r="C14" s="28">
        <f>SQRT((B14*(1-B14))/B$13)*TINV(0.05,B$13)</f>
        <v>7.2506757121989604E-2</v>
      </c>
      <c r="D14" s="26">
        <v>0.37386555449999997</v>
      </c>
      <c r="E14" s="28">
        <f>SQRT((D14*(1-D14))/D$13)*TINV(0.05,D$13)</f>
        <v>6.4918048514393964E-2</v>
      </c>
      <c r="F14" s="30">
        <v>0.33437730490000001</v>
      </c>
      <c r="G14" s="28">
        <f>SQRT((F14*(1-F14))/F$13)*TINV(0.05,F$13)</f>
        <v>5.2654913465983173E-2</v>
      </c>
      <c r="H14" s="30">
        <v>0.30657864210000002</v>
      </c>
      <c r="I14" s="28">
        <f t="shared" ref="I14:I21" si="0">SQRT((H14*(1-H14))/H$13)*TINV(0.05,H$13)</f>
        <v>4.9747725095708441E-2</v>
      </c>
      <c r="J14" s="30">
        <v>0.31898615330000002</v>
      </c>
      <c r="K14" s="28">
        <f>SQRT((J14*(1-J14))/J$13)*TINV(0.05,J$13)</f>
        <v>5.4132120906204916E-2</v>
      </c>
      <c r="L14" s="17">
        <f t="shared" ref="L14:L21" si="1">J14-B14</f>
        <v>-9.467879999999762E-4</v>
      </c>
      <c r="M14" s="15">
        <f>(((L14)^2)^0.5)</f>
        <v>9.467879999999762E-4</v>
      </c>
      <c r="N14" s="15">
        <f>(((((1-B14)*B14)/B13)+(((1-J14)*J14)/J13))^0.5)*(TINV(0.05,B13+J13-1))</f>
        <v>9.0155826703252173E-2</v>
      </c>
      <c r="O14" s="5" t="s">
        <v>1028</v>
      </c>
      <c r="P14" s="17">
        <f t="shared" ref="P14:P21" si="2">J14-D14</f>
        <v>-5.4879401199999955E-2</v>
      </c>
      <c r="Q14" s="15">
        <f>(((P14)^2)^0.5)</f>
        <v>5.4879401199999955E-2</v>
      </c>
      <c r="R14" s="15">
        <f>(((((1-D14)*D14)/D13)+(((1-J14)*J14)/J13))^0.5)*(TINV(0.05,D13+J13-1))</f>
        <v>8.4302394836577615E-2</v>
      </c>
      <c r="S14" s="5" t="s">
        <v>1028</v>
      </c>
      <c r="T14" s="17">
        <f t="shared" ref="T14:T21" si="3">J14-F14</f>
        <v>-1.5391151599999986E-2</v>
      </c>
      <c r="U14" s="15">
        <f>(((T14)^2)^0.5)</f>
        <v>1.5391151599999986E-2</v>
      </c>
      <c r="V14" s="15">
        <f>(((((1-F14)*F14)/F13)+(((1-J14)*J14)/J13))^0.5)*(TINV(0.05,F13+J13-1))</f>
        <v>7.5362879718941997E-2</v>
      </c>
      <c r="W14" s="5" t="s">
        <v>1028</v>
      </c>
      <c r="X14" s="17">
        <f t="shared" ref="X14:X21" si="4">J14-H14</f>
        <v>1.2407511199999999E-2</v>
      </c>
      <c r="Y14" s="15">
        <f>(((X14)^2)^0.5)</f>
        <v>1.2407511199999999E-2</v>
      </c>
      <c r="Z14" s="15">
        <f>(((((1-H14)*H14)/H13)+(((1-J14)*J14)/J13))^0.5)*(TINV(0.05,H13+J13-1))</f>
        <v>7.3372447730313206E-2</v>
      </c>
      <c r="AA14" s="97" t="s">
        <v>1028</v>
      </c>
    </row>
    <row r="15" spans="1:27" x14ac:dyDescent="0.25">
      <c r="A15" s="23" t="s">
        <v>57</v>
      </c>
      <c r="B15" s="24">
        <v>0.1856666666</v>
      </c>
      <c r="C15" s="28">
        <f t="shared" ref="C15:C21" si="5">SQRT((B15*(1-B15))/B$13)*TINV(0.05,B$13)</f>
        <v>6.0442331600289306E-2</v>
      </c>
      <c r="D15" s="26">
        <v>0.2359483815</v>
      </c>
      <c r="E15" s="28">
        <f t="shared" ref="E15:E21" si="6">SQRT((D15*(1-D15))/D$13)*TINV(0.05,D$13)</f>
        <v>5.6969680304094515E-2</v>
      </c>
      <c r="F15" s="30">
        <v>0.26928427640000002</v>
      </c>
      <c r="G15" s="28">
        <f t="shared" ref="G15:G21" si="7">SQRT((F15*(1-F15))/F$13)*TINV(0.05,F$13)</f>
        <v>4.9509229815125851E-2</v>
      </c>
      <c r="H15" s="30">
        <v>0.26829937729999997</v>
      </c>
      <c r="I15" s="28">
        <f t="shared" si="0"/>
        <v>4.7805758719785069E-2</v>
      </c>
      <c r="J15" s="30">
        <v>0.2177744955</v>
      </c>
      <c r="K15" s="28">
        <f t="shared" ref="K15:K21" si="8">SQRT((J15*(1-J15))/J$13)*TINV(0.05,J$13)</f>
        <v>4.793587403918606E-2</v>
      </c>
      <c r="L15" s="17">
        <f t="shared" si="1"/>
        <v>3.2107828899999996E-2</v>
      </c>
      <c r="M15" s="15">
        <f t="shared" ref="M15:M21" si="9">(((L15)^2)^0.5)</f>
        <v>3.2107828899999996E-2</v>
      </c>
      <c r="N15" s="15">
        <f>(((((1-B15)*B15)/B13)+(((1-J15)*J15)/J13))^0.5)*(TINV(0.05,B13+J13-1))</f>
        <v>7.6870182007317198E-2</v>
      </c>
      <c r="O15" s="5" t="s">
        <v>1028</v>
      </c>
      <c r="P15" s="17">
        <f t="shared" si="2"/>
        <v>-1.8173886E-2</v>
      </c>
      <c r="Q15" s="15">
        <f t="shared" ref="Q15:Q21" si="10">(((P15)^2)^0.5)</f>
        <v>1.8173886E-2</v>
      </c>
      <c r="R15" s="15">
        <f>(((((1-D15)*D15)/D13)+(((1-J15)*J15)/J13))^0.5)*(TINV(0.05,D13+J13-1))</f>
        <v>7.4257490269749149E-2</v>
      </c>
      <c r="S15" s="5" t="s">
        <v>1028</v>
      </c>
      <c r="T15" s="17">
        <f t="shared" si="3"/>
        <v>-5.1509780900000024E-2</v>
      </c>
      <c r="U15" s="15">
        <f t="shared" ref="U15:U21" si="11">(((T15)^2)^0.5)</f>
        <v>5.1509780900000024E-2</v>
      </c>
      <c r="V15" s="15">
        <f>(((((1-F15)*F15)/F13)+(((1-J15)*J15)/J13))^0.5)*(TINV(0.05,F13+J13-1))</f>
        <v>6.8773024514818398E-2</v>
      </c>
      <c r="W15" s="5" t="s">
        <v>1028</v>
      </c>
      <c r="X15" s="17">
        <f t="shared" si="4"/>
        <v>-5.0524881799999977E-2</v>
      </c>
      <c r="Y15" s="15">
        <f t="shared" ref="Y15:Y21" si="12">(((X15)^2)^0.5)</f>
        <v>5.0524881799999977E-2</v>
      </c>
      <c r="Z15" s="15">
        <f>(((((1-H15)*H15)/H13)+(((1-J15)*J15)/J13))^0.5)*(TINV(0.05,H13+J13-1))</f>
        <v>6.7565753382809179E-2</v>
      </c>
      <c r="AA15" s="97" t="s">
        <v>1028</v>
      </c>
    </row>
    <row r="16" spans="1:27" x14ac:dyDescent="0.25">
      <c r="A16" s="23" t="s">
        <v>58</v>
      </c>
      <c r="B16" s="24">
        <v>0.1125061419</v>
      </c>
      <c r="C16" s="28">
        <f t="shared" si="5"/>
        <v>4.911836781813355E-2</v>
      </c>
      <c r="D16" s="26">
        <v>0.102236915</v>
      </c>
      <c r="E16" s="28">
        <f t="shared" si="6"/>
        <v>4.0649824129144439E-2</v>
      </c>
      <c r="F16" s="30">
        <v>0.10167720349999999</v>
      </c>
      <c r="G16" s="28">
        <f t="shared" si="7"/>
        <v>3.3731406715606059E-2</v>
      </c>
      <c r="H16" s="30">
        <v>0.10835439130000001</v>
      </c>
      <c r="I16" s="28">
        <f t="shared" si="0"/>
        <v>3.3536911625451644E-2</v>
      </c>
      <c r="J16" s="30">
        <v>0.13245486170000001</v>
      </c>
      <c r="K16" s="28">
        <f t="shared" si="8"/>
        <v>3.937051975762821E-2</v>
      </c>
      <c r="L16" s="17">
        <f t="shared" si="1"/>
        <v>1.9948719800000014E-2</v>
      </c>
      <c r="M16" s="15">
        <f t="shared" si="9"/>
        <v>1.9948719800000014E-2</v>
      </c>
      <c r="N16" s="15">
        <f>(((((1-B16)*B16)/B13)+(((1-J16)*J16)/J13))^0.5)*(TINV(0.05,B13+J13-1))</f>
        <v>6.2727598750598745E-2</v>
      </c>
      <c r="O16" s="5" t="s">
        <v>1028</v>
      </c>
      <c r="P16" s="17">
        <f t="shared" si="2"/>
        <v>3.0217946700000012E-2</v>
      </c>
      <c r="Q16" s="15">
        <f t="shared" si="10"/>
        <v>3.0217946700000012E-2</v>
      </c>
      <c r="R16" s="15">
        <f>(((((1-D16)*D16)/D13)+(((1-J16)*J16)/J13))^0.5)*(TINV(0.05,D13+J13-1))</f>
        <v>5.6446393264622988E-2</v>
      </c>
      <c r="S16" s="5" t="s">
        <v>1028</v>
      </c>
      <c r="T16" s="17">
        <f t="shared" si="3"/>
        <v>3.0777658200000016E-2</v>
      </c>
      <c r="U16" s="15">
        <f t="shared" si="11"/>
        <v>3.0777658200000016E-2</v>
      </c>
      <c r="V16" s="15">
        <f>(((((1-F16)*F16)/F13)+(((1-J16)*J16)/J13))^0.5)*(TINV(0.05,F13+J13-1))</f>
        <v>5.1737566105638962E-2</v>
      </c>
      <c r="W16" s="5" t="s">
        <v>1028</v>
      </c>
      <c r="X16" s="17">
        <f t="shared" si="4"/>
        <v>2.4100470400000004E-2</v>
      </c>
      <c r="Y16" s="15">
        <f t="shared" si="12"/>
        <v>2.4100470400000004E-2</v>
      </c>
      <c r="Z16" s="15">
        <f>(((((1-H16)*H16)/H13)+(((1-J16)*J16)/J13))^0.5)*(TINV(0.05,H13+J13-1))</f>
        <v>5.1613523769696919E-2</v>
      </c>
      <c r="AA16" s="97" t="s">
        <v>1028</v>
      </c>
    </row>
    <row r="17" spans="1:27" x14ac:dyDescent="0.25">
      <c r="A17" s="23" t="s">
        <v>59</v>
      </c>
      <c r="B17" s="24">
        <v>0.1840160559</v>
      </c>
      <c r="C17" s="28">
        <f t="shared" si="5"/>
        <v>6.0234013029733378E-2</v>
      </c>
      <c r="D17" s="26">
        <v>0.1162140627</v>
      </c>
      <c r="E17" s="28">
        <f t="shared" si="6"/>
        <v>4.3000827818094285E-2</v>
      </c>
      <c r="F17" s="30">
        <v>0.1243598123</v>
      </c>
      <c r="G17" s="28">
        <f t="shared" si="7"/>
        <v>3.6830644434631528E-2</v>
      </c>
      <c r="H17" s="30">
        <v>0.14457556739999999</v>
      </c>
      <c r="I17" s="28">
        <f t="shared" si="0"/>
        <v>3.7943898373099923E-2</v>
      </c>
      <c r="J17" s="30">
        <v>0.14326850739999999</v>
      </c>
      <c r="K17" s="28">
        <f t="shared" si="8"/>
        <v>4.0690112463292329E-2</v>
      </c>
      <c r="L17" s="17">
        <f t="shared" si="1"/>
        <v>-4.0747548500000008E-2</v>
      </c>
      <c r="M17" s="15">
        <f t="shared" si="9"/>
        <v>4.0747548500000008E-2</v>
      </c>
      <c r="N17" s="15">
        <f>(((((1-B17)*B17)/B13)+(((1-J17)*J17)/J13))^0.5)*(TINV(0.05,B13+J13-1))</f>
        <v>7.2414826894997869E-2</v>
      </c>
      <c r="O17" s="5" t="s">
        <v>1028</v>
      </c>
      <c r="P17" s="17">
        <f t="shared" si="2"/>
        <v>2.7054444699999999E-2</v>
      </c>
      <c r="Q17" s="15">
        <f t="shared" si="10"/>
        <v>2.7054444699999999E-2</v>
      </c>
      <c r="R17" s="15">
        <f>(((((1-D17)*D17)/D13)+(((1-J17)*J17)/J13))^0.5)*(TINV(0.05,D13+J13-1))</f>
        <v>5.9049613081821904E-2</v>
      </c>
      <c r="S17" s="5" t="s">
        <v>1028</v>
      </c>
      <c r="T17" s="17">
        <f t="shared" si="3"/>
        <v>1.8908695099999998E-2</v>
      </c>
      <c r="U17" s="15">
        <f t="shared" si="11"/>
        <v>1.8908695099999998E-2</v>
      </c>
      <c r="V17" s="15">
        <f>(((((1-F17)*F17)/F13)+(((1-J17)*J17)/J13))^0.5)*(TINV(0.05,F13+J13-1))</f>
        <v>5.4770675488997222E-2</v>
      </c>
      <c r="W17" s="5" t="s">
        <v>1028</v>
      </c>
      <c r="X17" s="17">
        <f t="shared" si="4"/>
        <v>-1.3070599999999988E-3</v>
      </c>
      <c r="Y17" s="15">
        <f t="shared" si="12"/>
        <v>1.3070599999999988E-3</v>
      </c>
      <c r="Z17" s="15">
        <f>(((((1-H17)*H17)/H13)+(((1-J17)*J17)/J13))^0.5)*(TINV(0.05,H13+J13-1))</f>
        <v>5.5525458986573795E-2</v>
      </c>
      <c r="AA17" s="97" t="s">
        <v>1028</v>
      </c>
    </row>
    <row r="18" spans="1:27" x14ac:dyDescent="0.25">
      <c r="A18" s="23" t="s">
        <v>60</v>
      </c>
      <c r="B18" s="24">
        <v>0.16875781270000001</v>
      </c>
      <c r="C18" s="28">
        <f t="shared" si="5"/>
        <v>5.8219552775412256E-2</v>
      </c>
      <c r="D18" s="26">
        <v>0.13246842580000001</v>
      </c>
      <c r="E18" s="28">
        <f t="shared" si="6"/>
        <v>4.5485478077119355E-2</v>
      </c>
      <c r="F18" s="30">
        <v>0.13782748410000001</v>
      </c>
      <c r="G18" s="28">
        <f t="shared" si="7"/>
        <v>3.8474363849107115E-2</v>
      </c>
      <c r="H18" s="30">
        <v>0.1357799267</v>
      </c>
      <c r="I18" s="28">
        <f t="shared" si="0"/>
        <v>3.6960141926290636E-2</v>
      </c>
      <c r="J18" s="30">
        <v>0.150133454</v>
      </c>
      <c r="K18" s="28">
        <f t="shared" si="8"/>
        <v>4.1486353294359381E-2</v>
      </c>
      <c r="L18" s="17">
        <f t="shared" si="1"/>
        <v>-1.862435870000001E-2</v>
      </c>
      <c r="M18" s="15">
        <f t="shared" si="9"/>
        <v>1.862435870000001E-2</v>
      </c>
      <c r="N18" s="15">
        <f>(((((1-B18)*B18)/B13)+(((1-J18)*J18)/J13))^0.5)*(TINV(0.05,B13+J13-1))</f>
        <v>7.1223712953010179E-2</v>
      </c>
      <c r="O18" s="5" t="s">
        <v>1028</v>
      </c>
      <c r="P18" s="17">
        <f t="shared" si="2"/>
        <v>1.7665028199999988E-2</v>
      </c>
      <c r="Q18" s="15">
        <f t="shared" si="10"/>
        <v>1.7665028199999988E-2</v>
      </c>
      <c r="R18" s="15">
        <f>(((((1-D18)*D18)/D13)+(((1-J18)*J18)/J13))^0.5)*(TINV(0.05,D13+J13-1))</f>
        <v>6.1404346223324989E-2</v>
      </c>
      <c r="S18" s="5" t="s">
        <v>1028</v>
      </c>
      <c r="T18" s="17">
        <f t="shared" si="3"/>
        <v>1.2305969899999991E-2</v>
      </c>
      <c r="U18" s="15">
        <f t="shared" si="11"/>
        <v>1.2305969899999991E-2</v>
      </c>
      <c r="V18" s="15">
        <f>(((((1-F18)*F18)/F13)+(((1-J18)*J18)/J13))^0.5)*(TINV(0.05,F13+J13-1))</f>
        <v>5.6464922886636272E-2</v>
      </c>
      <c r="W18" s="5" t="s">
        <v>1028</v>
      </c>
      <c r="X18" s="17">
        <f t="shared" si="4"/>
        <v>1.4353527300000002E-2</v>
      </c>
      <c r="Y18" s="15">
        <f t="shared" si="12"/>
        <v>1.4353527300000002E-2</v>
      </c>
      <c r="Z18" s="15">
        <f>(((((1-H18)*H18)/H13)+(((1-J18)*J18)/J13))^0.5)*(TINV(0.05,H13+J13-1))</f>
        <v>5.5450650232135933E-2</v>
      </c>
      <c r="AA18" s="97" t="s">
        <v>1028</v>
      </c>
    </row>
    <row r="19" spans="1:27" ht="15" customHeight="1" x14ac:dyDescent="0.25">
      <c r="A19" s="23" t="s">
        <v>41</v>
      </c>
      <c r="B19" s="24">
        <v>2.9120381599999998E-2</v>
      </c>
      <c r="C19" s="28">
        <f>SQRT((B19*(1-B19))/B$13)*TINV(0.05,B$13)</f>
        <v>2.6136916823530643E-2</v>
      </c>
      <c r="D19" s="26">
        <v>3.9266660500000002E-2</v>
      </c>
      <c r="E19" s="28">
        <f t="shared" si="6"/>
        <v>2.6060776142208326E-2</v>
      </c>
      <c r="F19" s="30">
        <v>3.2473918800000001E-2</v>
      </c>
      <c r="G19" s="28">
        <f t="shared" si="7"/>
        <v>1.978359154405631E-2</v>
      </c>
      <c r="H19" s="30">
        <v>3.6412095200000001E-2</v>
      </c>
      <c r="I19" s="28">
        <f t="shared" si="0"/>
        <v>2.0210272781832007E-2</v>
      </c>
      <c r="J19" s="30">
        <v>3.7382528200000001E-2</v>
      </c>
      <c r="K19" s="28">
        <f t="shared" si="8"/>
        <v>2.2031920768894573E-2</v>
      </c>
      <c r="L19" s="17">
        <f t="shared" si="1"/>
        <v>8.2621466000000025E-3</v>
      </c>
      <c r="M19" s="15">
        <f t="shared" si="9"/>
        <v>8.2621466000000025E-3</v>
      </c>
      <c r="N19" s="15">
        <f>(((((1-B19)*B19)/B13)+(((1-J19)*J19)/J13))^0.5)*(TINV(0.05,B13+J13-1))</f>
        <v>3.4066159959228272E-2</v>
      </c>
      <c r="O19" s="5" t="s">
        <v>1028</v>
      </c>
      <c r="P19" s="17">
        <f t="shared" si="2"/>
        <v>-1.8841323000000007E-3</v>
      </c>
      <c r="Q19" s="15">
        <f t="shared" si="10"/>
        <v>1.8841323000000007E-3</v>
      </c>
      <c r="R19" s="15">
        <f>(((((1-D19)*D19)/D13)+(((1-J19)*J19)/J13))^0.5)*(TINV(0.05,D13+J13-1))</f>
        <v>3.4035848853399255E-2</v>
      </c>
      <c r="S19" s="5" t="s">
        <v>1028</v>
      </c>
      <c r="T19" s="17">
        <f t="shared" si="3"/>
        <v>4.9086093999999997E-3</v>
      </c>
      <c r="U19" s="15">
        <f t="shared" si="11"/>
        <v>4.9086093999999997E-3</v>
      </c>
      <c r="V19" s="15">
        <f>(((((1-F19)*F19)/F13)+(((1-J19)*J19)/J13))^0.5)*(TINV(0.05,F13+J13-1))</f>
        <v>2.954991716070831E-2</v>
      </c>
      <c r="W19" s="5" t="s">
        <v>1028</v>
      </c>
      <c r="X19" s="17">
        <f t="shared" si="4"/>
        <v>9.7043299999999971E-4</v>
      </c>
      <c r="Y19" s="15">
        <f t="shared" si="12"/>
        <v>9.7043299999999971E-4</v>
      </c>
      <c r="Z19" s="15">
        <f>(((((1-H19)*H19)/H13)+(((1-J19)*J19)/J13))^0.5)*(TINV(0.05,H13+J13-1))</f>
        <v>2.9837670555267214E-2</v>
      </c>
      <c r="AA19" s="97" t="s">
        <v>1028</v>
      </c>
    </row>
    <row r="20" spans="1:27" x14ac:dyDescent="0.25">
      <c r="A20" s="23" t="s">
        <v>61</v>
      </c>
      <c r="B20" s="24">
        <v>0.50559960780000002</v>
      </c>
      <c r="C20" s="28">
        <f t="shared" si="5"/>
        <v>7.771697719733342E-2</v>
      </c>
      <c r="D20" s="26">
        <v>0.609813936</v>
      </c>
      <c r="E20" s="28">
        <f t="shared" si="6"/>
        <v>6.5449823617210828E-2</v>
      </c>
      <c r="F20" s="30">
        <v>0.60366158130000003</v>
      </c>
      <c r="G20" s="28">
        <f t="shared" si="7"/>
        <v>5.4592917104217209E-2</v>
      </c>
      <c r="H20" s="30">
        <v>0.57487801940000005</v>
      </c>
      <c r="I20" s="28">
        <f t="shared" si="0"/>
        <v>5.3339421669270248E-2</v>
      </c>
      <c r="J20" s="30">
        <v>0.53676064869999995</v>
      </c>
      <c r="K20" s="28">
        <f t="shared" si="8"/>
        <v>5.7914086872641893E-2</v>
      </c>
      <c r="L20" s="17">
        <f t="shared" si="1"/>
        <v>3.1161040899999937E-2</v>
      </c>
      <c r="M20" s="15">
        <f t="shared" si="9"/>
        <v>3.1161040899999937E-2</v>
      </c>
      <c r="N20" s="15">
        <f>(((((1-B20)*B20)/B13)+(((1-J20)*J20)/J13))^0.5)*(TINV(0.05,B13+J13-1))</f>
        <v>9.6569739781683359E-2</v>
      </c>
      <c r="O20" s="5" t="s">
        <v>1028</v>
      </c>
      <c r="P20" s="17">
        <f t="shared" si="2"/>
        <v>-7.3053287300000047E-2</v>
      </c>
      <c r="Q20" s="15">
        <f t="shared" si="10"/>
        <v>7.3053287300000047E-2</v>
      </c>
      <c r="R20" s="15">
        <f>(((((1-D20)*D20)/D13)+(((1-J20)*J20)/J13))^0.5)*(TINV(0.05,D13+J13-1))</f>
        <v>8.7166482384884655E-2</v>
      </c>
      <c r="S20" s="5" t="s">
        <v>1028</v>
      </c>
      <c r="T20" s="17">
        <f t="shared" si="3"/>
        <v>-6.6900932600000074E-2</v>
      </c>
      <c r="U20" s="15">
        <f t="shared" si="11"/>
        <v>6.6900932600000074E-2</v>
      </c>
      <c r="V20" s="15">
        <f>(((((1-F20)*F20)/F13)+(((1-J20)*J20)/J13))^0.5)*(TINV(0.05,F13+J13-1))</f>
        <v>7.9426234836654563E-2</v>
      </c>
      <c r="W20" s="5" t="s">
        <v>1028</v>
      </c>
      <c r="X20" s="17">
        <f t="shared" si="4"/>
        <v>-3.8117370700000097E-2</v>
      </c>
      <c r="Y20" s="15">
        <f t="shared" si="12"/>
        <v>3.8117370700000097E-2</v>
      </c>
      <c r="Z20" s="15">
        <f>(((((1-H20)*H20)/H13)+(((1-J20)*J20)/J13))^0.5)*(TINV(0.05,H13+J13-1))</f>
        <v>7.8577111414552772E-2</v>
      </c>
      <c r="AA20" s="97" t="s">
        <v>1028</v>
      </c>
    </row>
    <row r="21" spans="1:27" ht="15.75" thickBot="1" x14ac:dyDescent="0.3">
      <c r="A21" s="98" t="s">
        <v>62</v>
      </c>
      <c r="B21" s="106">
        <v>0.35277386859999998</v>
      </c>
      <c r="C21" s="100">
        <f t="shared" si="5"/>
        <v>7.427614551762618E-2</v>
      </c>
      <c r="D21" s="107">
        <v>0.24868248849999999</v>
      </c>
      <c r="E21" s="100">
        <f t="shared" si="6"/>
        <v>5.799736851556208E-2</v>
      </c>
      <c r="F21" s="99">
        <v>0.26218729639999999</v>
      </c>
      <c r="G21" s="100">
        <f t="shared" si="7"/>
        <v>4.9089129767788404E-2</v>
      </c>
      <c r="H21" s="99">
        <v>0.28035549409999999</v>
      </c>
      <c r="I21" s="100">
        <f t="shared" si="0"/>
        <v>4.8463772050846496E-2</v>
      </c>
      <c r="J21" s="99">
        <v>0.29340196140000002</v>
      </c>
      <c r="K21" s="100">
        <f t="shared" si="8"/>
        <v>5.288212233328949E-2</v>
      </c>
      <c r="L21" s="101">
        <f t="shared" si="1"/>
        <v>-5.9371907199999963E-2</v>
      </c>
      <c r="M21" s="102">
        <f t="shared" si="9"/>
        <v>5.9371907199999963E-2</v>
      </c>
      <c r="N21" s="102">
        <f>(((((1-B21)*B21)/B13)+(((1-J21)*J21)/J13))^0.5)*(TINV(0.05,B13+J13-1))</f>
        <v>9.0840119159127888E-2</v>
      </c>
      <c r="O21" s="103" t="s">
        <v>1028</v>
      </c>
      <c r="P21" s="101">
        <f t="shared" si="2"/>
        <v>4.4719472900000029E-2</v>
      </c>
      <c r="Q21" s="102">
        <f t="shared" si="10"/>
        <v>4.4719472900000029E-2</v>
      </c>
      <c r="R21" s="102">
        <f>(((((1-D21)*D21)/D13)+(((1-J21)*J21)/J13))^0.5)*(TINV(0.05,D13+J13-1))</f>
        <v>7.828429623904555E-2</v>
      </c>
      <c r="S21" s="103" t="s">
        <v>1028</v>
      </c>
      <c r="T21" s="101">
        <f t="shared" si="3"/>
        <v>3.121466500000003E-2</v>
      </c>
      <c r="U21" s="102">
        <f t="shared" si="11"/>
        <v>3.121466500000003E-2</v>
      </c>
      <c r="V21" s="102">
        <f>(((((1-F21)*F21)/F13)+(((1-J21)*J21)/J13))^0.5)*(TINV(0.05,F13+J13-1))</f>
        <v>7.2006585537989484E-2</v>
      </c>
      <c r="W21" s="103" t="s">
        <v>1028</v>
      </c>
      <c r="X21" s="101">
        <f t="shared" si="4"/>
        <v>1.3046467300000031E-2</v>
      </c>
      <c r="Y21" s="102">
        <f t="shared" si="12"/>
        <v>1.3046467300000031E-2</v>
      </c>
      <c r="Z21" s="102">
        <f>(((((1-H21)*H21)/H13)+(((1-J21)*J21)/J13))^0.5)*(TINV(0.05,H13+J13-1))</f>
        <v>7.1586871348729014E-2</v>
      </c>
      <c r="AA21" s="104" t="s">
        <v>1028</v>
      </c>
    </row>
  </sheetData>
  <hyperlinks>
    <hyperlink ref="A5" location="CONTENTS!B1" display="Return to contents" xr:uid="{52AFE7CD-C34B-4FEA-AF74-87A6CB1B56DD}"/>
  </hyperlink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409</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0.66300682249999998</v>
      </c>
      <c r="C14" s="28">
        <f>SQRT((B14*(1-B14))/B$13)*TINV(0.05,B$13)</f>
        <v>7.3475522966477053E-2</v>
      </c>
      <c r="D14" s="26">
        <v>0.66619598410000003</v>
      </c>
      <c r="E14" s="28">
        <f>SQRT((D14*(1-D14))/D$13)*TINV(0.05,D$13)</f>
        <v>6.3273333404539583E-2</v>
      </c>
      <c r="F14" s="30">
        <v>0.66548311280000005</v>
      </c>
      <c r="G14" s="28">
        <f>SQRT((F14*(1-F14))/F$13)*TINV(0.05,F$13)</f>
        <v>5.2660380082369687E-2</v>
      </c>
      <c r="H14" s="30">
        <v>0.66566202109999995</v>
      </c>
      <c r="I14" s="28">
        <f t="shared" ref="I14:I21" si="0">SQRT((H14*(1-H14))/H$13)*TINV(0.05,H$13)</f>
        <v>5.0900660346877284E-2</v>
      </c>
      <c r="J14" s="30">
        <v>0.62342486610000003</v>
      </c>
      <c r="K14" s="28">
        <f>SQRT((J14*(1-J14))/J$13)*TINV(0.05,J$13)</f>
        <v>5.6274161970292218E-2</v>
      </c>
      <c r="L14" s="17">
        <f t="shared" ref="L14:L21" si="1">J14-B14</f>
        <v>-3.9581956399999951E-2</v>
      </c>
      <c r="M14" s="15">
        <f>(((L14)^2)^0.5)</f>
        <v>3.9581956399999951E-2</v>
      </c>
      <c r="N14" s="15">
        <f>(((((1-B14)*B14)/B13)+(((1-J14)*J14)/J13))^0.5)*(TINV(0.05,B13+J13-1))</f>
        <v>9.221667192584361E-2</v>
      </c>
      <c r="O14" s="5" t="s">
        <v>1028</v>
      </c>
      <c r="P14" s="17">
        <f t="shared" ref="P14:P21" si="2">J14-D14</f>
        <v>-4.2771117999999997E-2</v>
      </c>
      <c r="Q14" s="15">
        <f>(((P14)^2)^0.5)</f>
        <v>4.2771117999999997E-2</v>
      </c>
      <c r="R14" s="15">
        <f>(((((1-D14)*D14)/D13)+(((1-J14)*J14)/J13))^0.5)*(TINV(0.05,D13+J13-1))</f>
        <v>8.4457402370988435E-2</v>
      </c>
      <c r="S14" s="5" t="s">
        <v>1028</v>
      </c>
      <c r="T14" s="17">
        <f t="shared" ref="T14:T21" si="3">J14-F14</f>
        <v>-4.2058246700000024E-2</v>
      </c>
      <c r="U14" s="15">
        <f>(((T14)^2)^0.5)</f>
        <v>4.2058246700000024E-2</v>
      </c>
      <c r="V14" s="15">
        <f>(((((1-F14)*F14)/F13)+(((1-J14)*J14)/J13))^0.5)*(TINV(0.05,F13+J13-1))</f>
        <v>7.6912907526500082E-2</v>
      </c>
      <c r="W14" s="5" t="s">
        <v>1028</v>
      </c>
      <c r="X14" s="17">
        <f t="shared" ref="X14:X21" si="4">J14-H14</f>
        <v>-4.2237154999999915E-2</v>
      </c>
      <c r="Y14" s="15">
        <f>(((X14)^2)^0.5)</f>
        <v>4.2237154999999915E-2</v>
      </c>
      <c r="Z14" s="15">
        <f>(((((1-H14)*H14)/H13)+(((1-J14)*J14)/J13))^0.5)*(TINV(0.05,H13+J13-1))</f>
        <v>7.5727081337026103E-2</v>
      </c>
      <c r="AA14" s="97" t="s">
        <v>1028</v>
      </c>
    </row>
    <row r="15" spans="1:27" x14ac:dyDescent="0.25">
      <c r="A15" s="23" t="s">
        <v>57</v>
      </c>
      <c r="B15" s="24">
        <v>0.16333230130000001</v>
      </c>
      <c r="C15" s="28">
        <f t="shared" ref="C15:C21" si="5">SQRT((B15*(1-B15))/B$13)*TINV(0.05,B$13)</f>
        <v>5.7462653209733351E-2</v>
      </c>
      <c r="D15" s="26">
        <v>0.22378860019999999</v>
      </c>
      <c r="E15" s="28">
        <f t="shared" ref="E15:E21" si="6">SQRT((D15*(1-D15))/D$13)*TINV(0.05,D$13)</f>
        <v>5.5922028854279306E-2</v>
      </c>
      <c r="F15" s="30">
        <v>0.20438667720000001</v>
      </c>
      <c r="G15" s="28">
        <f t="shared" ref="G15:G21" si="7">SQRT((F15*(1-F15))/F$13)*TINV(0.05,F$13)</f>
        <v>4.5007383012675581E-2</v>
      </c>
      <c r="H15" s="30">
        <v>0.179268341</v>
      </c>
      <c r="I15" s="28">
        <f t="shared" si="0"/>
        <v>4.1386248718280477E-2</v>
      </c>
      <c r="J15" s="30">
        <v>0.1983348191</v>
      </c>
      <c r="K15" s="28">
        <f t="shared" ref="K15:K21" si="8">SQRT((J15*(1-J15))/J$13)*TINV(0.05,J$13)</f>
        <v>4.6311318859591076E-2</v>
      </c>
      <c r="L15" s="17">
        <f t="shared" si="1"/>
        <v>3.5002517799999994E-2</v>
      </c>
      <c r="M15" s="15">
        <f t="shared" ref="M15:M21" si="9">(((L15)^2)^0.5)</f>
        <v>3.5002517799999994E-2</v>
      </c>
      <c r="N15" s="15">
        <f>(((((1-B15)*B15)/B13)+(((1-J15)*J15)/J13))^0.5)*(TINV(0.05,B13+J13-1))</f>
        <v>7.3542092362035988E-2</v>
      </c>
      <c r="O15" s="5" t="s">
        <v>1028</v>
      </c>
      <c r="P15" s="17">
        <f t="shared" si="2"/>
        <v>-2.5453781099999989E-2</v>
      </c>
      <c r="Q15" s="15">
        <f t="shared" ref="Q15:Q21" si="10">(((P15)^2)^0.5)</f>
        <v>2.5453781099999989E-2</v>
      </c>
      <c r="R15" s="15">
        <f>(((((1-D15)*D15)/D13)+(((1-J15)*J15)/J13))^0.5)*(TINV(0.05,D13+J13-1))</f>
        <v>7.2416224775118707E-2</v>
      </c>
      <c r="S15" s="5" t="s">
        <v>1028</v>
      </c>
      <c r="T15" s="17">
        <f t="shared" si="3"/>
        <v>-6.0518581000000016E-3</v>
      </c>
      <c r="U15" s="15">
        <f t="shared" ref="U15:U21" si="11">(((T15)^2)^0.5)</f>
        <v>6.0518581000000016E-3</v>
      </c>
      <c r="V15" s="15">
        <f>(((((1-F15)*F15)/F13)+(((1-J15)*J15)/J13))^0.5)*(TINV(0.05,F13+J13-1))</f>
        <v>6.4446798560174628E-2</v>
      </c>
      <c r="W15" s="5" t="s">
        <v>1028</v>
      </c>
      <c r="X15" s="17">
        <f t="shared" si="4"/>
        <v>1.9066478100000006E-2</v>
      </c>
      <c r="Y15" s="15">
        <f t="shared" ref="Y15:Y21" si="12">(((X15)^2)^0.5)</f>
        <v>1.9066478100000006E-2</v>
      </c>
      <c r="Z15" s="15">
        <f>(((((1-H15)*H15)/H13)+(((1-J15)*J15)/J13))^0.5)*(TINV(0.05,H13+J13-1))</f>
        <v>6.1984501673348166E-2</v>
      </c>
      <c r="AA15" s="97" t="s">
        <v>1028</v>
      </c>
    </row>
    <row r="16" spans="1:27" x14ac:dyDescent="0.25">
      <c r="A16" s="23" t="s">
        <v>58</v>
      </c>
      <c r="B16" s="24">
        <v>9.1870066799999997E-2</v>
      </c>
      <c r="C16" s="28">
        <f t="shared" si="5"/>
        <v>4.4898739056525201E-2</v>
      </c>
      <c r="D16" s="26">
        <v>6.3494054699999997E-2</v>
      </c>
      <c r="E16" s="28">
        <f t="shared" si="6"/>
        <v>3.2718676767771446E-2</v>
      </c>
      <c r="F16" s="30">
        <v>7.6068501400000002E-2</v>
      </c>
      <c r="G16" s="28">
        <f t="shared" si="7"/>
        <v>2.9588896118443137E-2</v>
      </c>
      <c r="H16" s="30">
        <v>7.7203612699999993E-2</v>
      </c>
      <c r="I16" s="28">
        <f t="shared" si="0"/>
        <v>2.8798868517785126E-2</v>
      </c>
      <c r="J16" s="30">
        <v>0.10437890079999999</v>
      </c>
      <c r="K16" s="28">
        <f t="shared" si="8"/>
        <v>3.5510736025027079E-2</v>
      </c>
      <c r="L16" s="17">
        <f t="shared" si="1"/>
        <v>1.2508833999999996E-2</v>
      </c>
      <c r="M16" s="15">
        <f t="shared" si="9"/>
        <v>1.2508833999999996E-2</v>
      </c>
      <c r="N16" s="15">
        <f>(((((1-B16)*B16)/B13)+(((1-J16)*J16)/J13))^0.5)*(TINV(0.05,B13+J13-1))</f>
        <v>5.7041212700539849E-2</v>
      </c>
      <c r="O16" s="5" t="s">
        <v>1028</v>
      </c>
      <c r="P16" s="17">
        <f t="shared" si="2"/>
        <v>4.0884846099999997E-2</v>
      </c>
      <c r="Q16" s="15">
        <f t="shared" si="10"/>
        <v>4.0884846099999997E-2</v>
      </c>
      <c r="R16" s="15">
        <f>(((((1-D16)*D16)/D13)+(((1-J16)*J16)/J13))^0.5)*(TINV(0.05,D13+J13-1))</f>
        <v>4.8167075153376905E-2</v>
      </c>
      <c r="S16" s="5" t="s">
        <v>1028</v>
      </c>
      <c r="T16" s="17">
        <f t="shared" si="3"/>
        <v>2.8310399399999991E-2</v>
      </c>
      <c r="U16" s="15">
        <f t="shared" si="11"/>
        <v>2.8310399399999991E-2</v>
      </c>
      <c r="V16" s="15">
        <f>(((((1-F16)*F16)/F13)+(((1-J16)*J16)/J13))^0.5)*(TINV(0.05,F13+J13-1))</f>
        <v>4.6126975036440462E-2</v>
      </c>
      <c r="W16" s="5" t="s">
        <v>1028</v>
      </c>
      <c r="X16" s="17">
        <f t="shared" si="4"/>
        <v>2.71752881E-2</v>
      </c>
      <c r="Y16" s="15">
        <f t="shared" si="12"/>
        <v>2.71752881E-2</v>
      </c>
      <c r="Z16" s="15">
        <f>(((((1-H16)*H16)/H13)+(((1-J16)*J16)/J13))^0.5)*(TINV(0.05,H13+J13-1))</f>
        <v>4.5627678099136454E-2</v>
      </c>
      <c r="AA16" s="97" t="s">
        <v>1028</v>
      </c>
    </row>
    <row r="17" spans="1:27" x14ac:dyDescent="0.25">
      <c r="A17" s="23" t="s">
        <v>59</v>
      </c>
      <c r="B17" s="24">
        <v>2.94522997E-2</v>
      </c>
      <c r="C17" s="28">
        <f t="shared" si="5"/>
        <v>2.6280957314998046E-2</v>
      </c>
      <c r="D17" s="26">
        <v>1.52254151E-2</v>
      </c>
      <c r="E17" s="28">
        <f t="shared" si="6"/>
        <v>1.6429597266978058E-2</v>
      </c>
      <c r="F17" s="30">
        <v>3.1926778099999997E-2</v>
      </c>
      <c r="G17" s="28">
        <f t="shared" si="7"/>
        <v>1.9621766203677577E-2</v>
      </c>
      <c r="H17" s="30">
        <v>2.8826960799999999E-2</v>
      </c>
      <c r="I17" s="28">
        <f t="shared" si="0"/>
        <v>1.8053084212926049E-2</v>
      </c>
      <c r="J17" s="30">
        <v>1.6053721E-2</v>
      </c>
      <c r="K17" s="28">
        <f t="shared" si="8"/>
        <v>1.459703689309636E-2</v>
      </c>
      <c r="L17" s="17">
        <f t="shared" si="1"/>
        <v>-1.33985787E-2</v>
      </c>
      <c r="M17" s="15">
        <f t="shared" si="9"/>
        <v>1.33985787E-2</v>
      </c>
      <c r="N17" s="15">
        <f>(((((1-B17)*B17)/B13)+(((1-J17)*J17)/J13))^0.5)*(TINV(0.05,B13+J13-1))</f>
        <v>2.9941151660898425E-2</v>
      </c>
      <c r="O17" s="5" t="s">
        <v>1028</v>
      </c>
      <c r="P17" s="17">
        <f t="shared" si="2"/>
        <v>8.2830589999999954E-4</v>
      </c>
      <c r="Q17" s="15">
        <f t="shared" si="10"/>
        <v>8.2830589999999954E-4</v>
      </c>
      <c r="R17" s="15">
        <f>(((((1-D17)*D17)/D13)+(((1-J17)*J17)/J13))^0.5)*(TINV(0.05,D13+J13-1))</f>
        <v>2.1920211660774663E-2</v>
      </c>
      <c r="S17" s="5" t="s">
        <v>1028</v>
      </c>
      <c r="T17" s="17">
        <f t="shared" si="3"/>
        <v>-1.5873057099999997E-2</v>
      </c>
      <c r="U17" s="15">
        <f t="shared" si="11"/>
        <v>1.5873057099999997E-2</v>
      </c>
      <c r="V17" s="15">
        <f>(((((1-F17)*F17)/F13)+(((1-J17)*J17)/J13))^0.5)*(TINV(0.05,F13+J13-1))</f>
        <v>2.4407098628833036E-2</v>
      </c>
      <c r="W17" s="5" t="s">
        <v>1028</v>
      </c>
      <c r="X17" s="17">
        <f t="shared" si="4"/>
        <v>-1.2773239799999999E-2</v>
      </c>
      <c r="Y17" s="15">
        <f t="shared" si="12"/>
        <v>1.2773239799999999E-2</v>
      </c>
      <c r="Z17" s="15">
        <f>(((((1-H17)*H17)/H13)+(((1-J17)*J17)/J13))^0.5)*(TINV(0.05,H13+J13-1))</f>
        <v>2.3171603782124326E-2</v>
      </c>
      <c r="AA17" s="97" t="s">
        <v>1028</v>
      </c>
    </row>
    <row r="18" spans="1:27" x14ac:dyDescent="0.25">
      <c r="A18" s="23" t="s">
        <v>60</v>
      </c>
      <c r="B18" s="24">
        <v>2.3056710599999999E-2</v>
      </c>
      <c r="C18" s="28">
        <f t="shared" si="5"/>
        <v>2.3329556570854639E-2</v>
      </c>
      <c r="D18" s="26">
        <v>1.7324396999999998E-2</v>
      </c>
      <c r="E18" s="28">
        <f t="shared" si="6"/>
        <v>1.7506852859280966E-2</v>
      </c>
      <c r="F18" s="30">
        <v>1.3398250299999999E-2</v>
      </c>
      <c r="G18" s="28">
        <f t="shared" si="7"/>
        <v>1.2832209174432511E-2</v>
      </c>
      <c r="H18" s="30">
        <v>2.18098218E-2</v>
      </c>
      <c r="I18" s="28">
        <f t="shared" si="0"/>
        <v>1.5759461661652478E-2</v>
      </c>
      <c r="J18" s="30">
        <v>3.3243090599999997E-2</v>
      </c>
      <c r="K18" s="28">
        <f t="shared" si="8"/>
        <v>2.0820947795316722E-2</v>
      </c>
      <c r="L18" s="17">
        <f t="shared" si="1"/>
        <v>1.0186379999999998E-2</v>
      </c>
      <c r="M18" s="15">
        <f t="shared" si="9"/>
        <v>1.0186379999999998E-2</v>
      </c>
      <c r="N18" s="15">
        <f>(((((1-B18)*B18)/B13)+(((1-J18)*J18)/J13))^0.5)*(TINV(0.05,B13+J13-1))</f>
        <v>3.1164602003965629E-2</v>
      </c>
      <c r="O18" s="5" t="s">
        <v>1028</v>
      </c>
      <c r="P18" s="17">
        <f t="shared" si="2"/>
        <v>1.5918693599999999E-2</v>
      </c>
      <c r="Q18" s="15">
        <f t="shared" si="10"/>
        <v>1.5918693599999999E-2</v>
      </c>
      <c r="R18" s="15">
        <f>(((((1-D18)*D18)/D13)+(((1-J18)*J18)/J13))^0.5)*(TINV(0.05,D13+J13-1))</f>
        <v>2.7137785236431473E-2</v>
      </c>
      <c r="S18" s="5" t="s">
        <v>1028</v>
      </c>
      <c r="T18" s="17">
        <f t="shared" si="3"/>
        <v>1.98448403E-2</v>
      </c>
      <c r="U18" s="15">
        <f t="shared" si="11"/>
        <v>1.98448403E-2</v>
      </c>
      <c r="V18" s="15">
        <f>(((((1-F18)*F18)/F13)+(((1-J18)*J18)/J13))^0.5)*(TINV(0.05,F13+J13-1))</f>
        <v>2.4406115257340977E-2</v>
      </c>
      <c r="W18" s="5" t="s">
        <v>1028</v>
      </c>
      <c r="X18" s="17">
        <f t="shared" si="4"/>
        <v>1.1433268799999997E-2</v>
      </c>
      <c r="Y18" s="15">
        <f t="shared" si="12"/>
        <v>1.1433268799999997E-2</v>
      </c>
      <c r="Z18" s="15">
        <f>(((((1-H18)*H18)/H13)+(((1-J18)*J18)/J13))^0.5)*(TINV(0.05,H13+J13-1))</f>
        <v>2.6059044160654306E-2</v>
      </c>
      <c r="AA18" s="97" t="s">
        <v>1028</v>
      </c>
    </row>
    <row r="19" spans="1:27" ht="15" customHeight="1" x14ac:dyDescent="0.25">
      <c r="A19" s="23" t="s">
        <v>41</v>
      </c>
      <c r="B19" s="24">
        <v>2.9281799099999999E-2</v>
      </c>
      <c r="C19" s="28">
        <f>SQRT((B19*(1-B19))/B$13)*TINV(0.05,B$13)</f>
        <v>2.6207077774047929E-2</v>
      </c>
      <c r="D19" s="26">
        <v>1.39715489E-2</v>
      </c>
      <c r="E19" s="28">
        <f t="shared" si="6"/>
        <v>1.5748562986515481E-2</v>
      </c>
      <c r="F19" s="30">
        <v>8.7366801999999993E-3</v>
      </c>
      <c r="G19" s="28">
        <f t="shared" si="7"/>
        <v>1.0386618582617843E-2</v>
      </c>
      <c r="H19" s="30">
        <v>2.7229242599999998E-2</v>
      </c>
      <c r="I19" s="28">
        <f t="shared" si="0"/>
        <v>1.7560088670812189E-2</v>
      </c>
      <c r="J19" s="30">
        <v>2.45646024E-2</v>
      </c>
      <c r="K19" s="28">
        <f t="shared" si="8"/>
        <v>1.7978161676282557E-2</v>
      </c>
      <c r="L19" s="17">
        <f t="shared" si="1"/>
        <v>-4.7171966999999988E-3</v>
      </c>
      <c r="M19" s="15">
        <f t="shared" si="9"/>
        <v>4.7171966999999988E-3</v>
      </c>
      <c r="N19" s="15">
        <f>(((((1-B19)*B19)/B13)+(((1-J19)*J19)/J13))^0.5)*(TINV(0.05,B13+J13-1))</f>
        <v>3.1661329039795155E-2</v>
      </c>
      <c r="O19" s="5" t="s">
        <v>1028</v>
      </c>
      <c r="P19" s="17">
        <f t="shared" si="2"/>
        <v>1.05930535E-2</v>
      </c>
      <c r="Q19" s="15">
        <f t="shared" si="10"/>
        <v>1.05930535E-2</v>
      </c>
      <c r="R19" s="15">
        <f>(((((1-D19)*D19)/D13)+(((1-J19)*J19)/J13))^0.5)*(TINV(0.05,D13+J13-1))</f>
        <v>2.3842499615182169E-2</v>
      </c>
      <c r="S19" s="5" t="s">
        <v>1028</v>
      </c>
      <c r="T19" s="17">
        <f t="shared" si="3"/>
        <v>1.58279222E-2</v>
      </c>
      <c r="U19" s="15">
        <f t="shared" si="11"/>
        <v>1.58279222E-2</v>
      </c>
      <c r="V19" s="15">
        <f>(((((1-F19)*F19)/F13)+(((1-J19)*J19)/J13))^0.5)*(TINV(0.05,F13+J13-1))</f>
        <v>2.0718928396072683E-2</v>
      </c>
      <c r="W19" s="5" t="s">
        <v>1028</v>
      </c>
      <c r="X19" s="17">
        <f t="shared" si="4"/>
        <v>-2.6646401999999986E-3</v>
      </c>
      <c r="Y19" s="15">
        <f t="shared" si="12"/>
        <v>2.6646401999999986E-3</v>
      </c>
      <c r="Z19" s="15">
        <f>(((((1-H19)*H19)/H13)+(((1-J19)*J19)/J13))^0.5)*(TINV(0.05,H13+J13-1))</f>
        <v>2.5081233557626533E-2</v>
      </c>
      <c r="AA19" s="97" t="s">
        <v>1028</v>
      </c>
    </row>
    <row r="20" spans="1:27" x14ac:dyDescent="0.25">
      <c r="A20" s="23" t="s">
        <v>61</v>
      </c>
      <c r="B20" s="24">
        <v>0.82633912379999996</v>
      </c>
      <c r="C20" s="28">
        <f t="shared" si="5"/>
        <v>5.8884810869050806E-2</v>
      </c>
      <c r="D20" s="26">
        <v>0.88998458430000005</v>
      </c>
      <c r="E20" s="28">
        <f t="shared" si="6"/>
        <v>4.1984786121183275E-2</v>
      </c>
      <c r="F20" s="30">
        <v>0.86986978999999998</v>
      </c>
      <c r="G20" s="28">
        <f t="shared" si="7"/>
        <v>3.7551097599434181E-2</v>
      </c>
      <c r="H20" s="30">
        <v>0.84493036210000005</v>
      </c>
      <c r="I20" s="28">
        <f t="shared" si="0"/>
        <v>3.9055078511932989E-2</v>
      </c>
      <c r="J20" s="30">
        <v>0.82175968519999998</v>
      </c>
      <c r="K20" s="28">
        <f t="shared" si="8"/>
        <v>4.4449465423800523E-2</v>
      </c>
      <c r="L20" s="17">
        <f t="shared" si="1"/>
        <v>-4.5794385999999854E-3</v>
      </c>
      <c r="M20" s="15">
        <f t="shared" si="9"/>
        <v>4.5794385999999854E-3</v>
      </c>
      <c r="N20" s="15">
        <f>(((((1-B20)*B20)/B13)+(((1-J20)*J20)/J13))^0.5)*(TINV(0.05,B13+J13-1))</f>
        <v>7.3510813292380461E-2</v>
      </c>
      <c r="O20" s="5" t="s">
        <v>1028</v>
      </c>
      <c r="P20" s="17">
        <f t="shared" si="2"/>
        <v>-6.8224899100000069E-2</v>
      </c>
      <c r="Q20" s="15">
        <f t="shared" si="10"/>
        <v>6.8224899100000069E-2</v>
      </c>
      <c r="R20" s="15">
        <f>(((((1-D20)*D20)/D13)+(((1-J20)*J20)/J13))^0.5)*(TINV(0.05,D13+J13-1))</f>
        <v>6.0991605658990457E-2</v>
      </c>
      <c r="S20" s="5" t="str">
        <f t="shared" ref="S20" si="13">IF(Q20&gt;R20,"*"," ")</f>
        <v>*</v>
      </c>
      <c r="T20" s="17">
        <f t="shared" si="3"/>
        <v>-4.8110104799999998E-2</v>
      </c>
      <c r="U20" s="15">
        <f t="shared" si="11"/>
        <v>4.8110104799999998E-2</v>
      </c>
      <c r="V20" s="15">
        <f>(((((1-F20)*F20)/F13)+(((1-J20)*J20)/J13))^0.5)*(TINV(0.05,F13+J13-1))</f>
        <v>5.8067898447619004E-2</v>
      </c>
      <c r="W20" s="5" t="s">
        <v>1028</v>
      </c>
      <c r="X20" s="17">
        <f t="shared" si="4"/>
        <v>-2.3170676900000076E-2</v>
      </c>
      <c r="Y20" s="15">
        <f t="shared" si="12"/>
        <v>2.3170676900000076E-2</v>
      </c>
      <c r="Z20" s="15">
        <f>(((((1-H20)*H20)/H13)+(((1-J20)*J20)/J13))^0.5)*(TINV(0.05,H13+J13-1))</f>
        <v>5.9050572267248469E-2</v>
      </c>
      <c r="AA20" s="97" t="s">
        <v>1028</v>
      </c>
    </row>
    <row r="21" spans="1:27" ht="15.75" thickBot="1" x14ac:dyDescent="0.3">
      <c r="A21" s="98" t="s">
        <v>62</v>
      </c>
      <c r="B21" s="106">
        <v>5.2509010299999999E-2</v>
      </c>
      <c r="C21" s="100">
        <f t="shared" si="5"/>
        <v>3.4671896181212906E-2</v>
      </c>
      <c r="D21" s="107">
        <v>3.2549812099999999E-2</v>
      </c>
      <c r="E21" s="100">
        <f t="shared" si="6"/>
        <v>2.3810169144722452E-2</v>
      </c>
      <c r="F21" s="99">
        <v>4.53250283E-2</v>
      </c>
      <c r="G21" s="100">
        <f t="shared" si="7"/>
        <v>2.3216847926874486E-2</v>
      </c>
      <c r="H21" s="99">
        <v>5.0636782599999999E-2</v>
      </c>
      <c r="I21" s="100">
        <f t="shared" si="0"/>
        <v>2.3656632475182366E-2</v>
      </c>
      <c r="J21" s="99">
        <v>4.9296811500000003E-2</v>
      </c>
      <c r="K21" s="100">
        <f t="shared" si="8"/>
        <v>2.5143344543818221E-2</v>
      </c>
      <c r="L21" s="101">
        <f t="shared" si="1"/>
        <v>-3.2121987999999962E-3</v>
      </c>
      <c r="M21" s="102">
        <f t="shared" si="9"/>
        <v>3.2121987999999962E-3</v>
      </c>
      <c r="N21" s="102">
        <f>(((((1-B21)*B21)/B13)+(((1-J21)*J21)/J13))^0.5)*(TINV(0.05,B13+J13-1))</f>
        <v>4.2671420624083328E-2</v>
      </c>
      <c r="O21" s="103" t="s">
        <v>1028</v>
      </c>
      <c r="P21" s="101">
        <f t="shared" si="2"/>
        <v>1.6746999400000004E-2</v>
      </c>
      <c r="Q21" s="102">
        <f t="shared" si="10"/>
        <v>1.6746999400000004E-2</v>
      </c>
      <c r="R21" s="102">
        <f>(((((1-D21)*D21)/D13)+(((1-J21)*J21)/J13))^0.5)*(TINV(0.05,D13+J13-1))</f>
        <v>3.4542341223719047E-2</v>
      </c>
      <c r="S21" s="103" t="s">
        <v>1028</v>
      </c>
      <c r="T21" s="101">
        <f t="shared" si="3"/>
        <v>3.9717832000000022E-3</v>
      </c>
      <c r="U21" s="102">
        <f t="shared" si="11"/>
        <v>3.9717832000000022E-3</v>
      </c>
      <c r="V21" s="102">
        <f>(((((1-F21)*F21)/F13)+(((1-J21)*J21)/J13))^0.5)*(TINV(0.05,F13+J13-1))</f>
        <v>3.4152792415999382E-2</v>
      </c>
      <c r="W21" s="103" t="s">
        <v>1028</v>
      </c>
      <c r="X21" s="101">
        <f t="shared" si="4"/>
        <v>-1.3399710999999967E-3</v>
      </c>
      <c r="Y21" s="102">
        <f t="shared" si="12"/>
        <v>1.3399710999999967E-3</v>
      </c>
      <c r="Z21" s="102">
        <f>(((((1-H21)*H21)/H13)+(((1-J21)*J21)/J13))^0.5)*(TINV(0.05,H13+J13-1))</f>
        <v>3.4453965480260987E-2</v>
      </c>
      <c r="AA21" s="104" t="s">
        <v>1028</v>
      </c>
    </row>
  </sheetData>
  <hyperlinks>
    <hyperlink ref="A5" location="CONTENTS!B1" display="Return to contents" xr:uid="{0180B830-ECE9-452B-BDFF-B86F0B97BEF7}"/>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2"/>
  <sheetViews>
    <sheetView zoomScale="85" zoomScaleNormal="85" workbookViewId="0">
      <selection activeCell="N21" sqref="N21"/>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578</v>
      </c>
      <c r="B3" s="27"/>
    </row>
    <row r="4" spans="1:27" ht="18.75" x14ac:dyDescent="0.25">
      <c r="A4" s="20" t="s">
        <v>36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1405</v>
      </c>
      <c r="C11" s="27" t="s">
        <v>1028</v>
      </c>
      <c r="D11" s="22">
        <v>1418</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1405</v>
      </c>
      <c r="C12" s="27" t="s">
        <v>1028</v>
      </c>
      <c r="D12" s="22">
        <v>1418</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346.9</v>
      </c>
      <c r="C13" s="27" t="s">
        <v>1028</v>
      </c>
      <c r="D13" s="22">
        <v>405.4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37</v>
      </c>
      <c r="B14" s="24">
        <v>0.10181329678286435</v>
      </c>
      <c r="C14" s="28">
        <f>SQRT((B14*(1-B14))/B$13)*TINV(0.05,B$13)</f>
        <v>3.1933998739678532E-2</v>
      </c>
      <c r="D14" s="26">
        <v>0.10623145007146861</v>
      </c>
      <c r="E14" s="28">
        <f>SQRT((D14*(1-D14))/D$13)*TINV(0.05,D$13)</f>
        <v>3.0084659142853153E-2</v>
      </c>
      <c r="F14" s="30">
        <v>8.9300781351192224E-2</v>
      </c>
      <c r="G14" s="28">
        <f>SQRT((F14*(1-F14))/F$13)*TINV(0.05,F$13)</f>
        <v>2.3888002688401574E-2</v>
      </c>
      <c r="H14" s="30">
        <v>7.4091526000000005E-2</v>
      </c>
      <c r="I14" s="28">
        <f>SQRT((H14*(1-H14))/H$13)*TINV(0.05,H$13)</f>
        <v>2.0418811044565187E-2</v>
      </c>
      <c r="J14" s="30">
        <v>0.12209044999999999</v>
      </c>
      <c r="K14" s="28">
        <f>SQRT((J14*(1-J14))/J$13)*TINV(0.05,J$13)</f>
        <v>2.7952240944798659E-2</v>
      </c>
      <c r="L14" s="17">
        <f t="shared" ref="L14:L21" si="0">J14-B14</f>
        <v>2.0277153217135635E-2</v>
      </c>
      <c r="M14" s="15">
        <f>(((L14)^2)^0.5)</f>
        <v>2.0277153217135635E-2</v>
      </c>
      <c r="N14" s="15">
        <f>(((((1-B14)*B14)/B13)+(((1-J14)*J14)/J13))^0.5)*(TINV(0.05,B13+J13-1))</f>
        <v>4.2371907449065889E-2</v>
      </c>
      <c r="O14" s="5" t="s">
        <v>1028</v>
      </c>
      <c r="P14" s="17">
        <f t="shared" ref="P14:P21" si="1">J14-D14</f>
        <v>1.5858999928531375E-2</v>
      </c>
      <c r="Q14" s="15">
        <f>(((P14)^2)^0.5)</f>
        <v>1.5858999928531375E-2</v>
      </c>
      <c r="R14" s="15">
        <f>(((((1-D14)*D14)/D13)+(((1-J14)*J14)/J13))^0.5)*(TINV(0.05,D13+J13-1))</f>
        <v>4.1009785589712806E-2</v>
      </c>
      <c r="S14" s="5" t="s">
        <v>1028</v>
      </c>
      <c r="T14" s="17">
        <f t="shared" ref="T14:T21" si="2">J14-F14</f>
        <v>3.2789668648807765E-2</v>
      </c>
      <c r="U14" s="15">
        <f>(((T14)^2)^0.5)</f>
        <v>3.2789668648807765E-2</v>
      </c>
      <c r="V14" s="15">
        <f>(((((1-F14)*F14)/F13)+(((1-J14)*J14)/J13))^0.5)*(TINV(0.05,F13+J13-1))</f>
        <v>3.6727473868163704E-2</v>
      </c>
      <c r="W14" s="5" t="s">
        <v>1028</v>
      </c>
      <c r="X14" s="17">
        <f t="shared" ref="X14:X21" si="3">J14-H14</f>
        <v>4.7998923999999984E-2</v>
      </c>
      <c r="Y14" s="15">
        <f>(((X14)^2)^0.5)</f>
        <v>4.7998923999999984E-2</v>
      </c>
      <c r="Z14" s="15">
        <f>(((((1-H14)*H14)/H13)+(((1-J14)*J14)/J13))^0.5)*(TINV(0.05,H13+J13-1))</f>
        <v>3.4577210313942917E-2</v>
      </c>
      <c r="AA14" s="97" t="str">
        <f>IF(Y14&gt;Z14,"*"," ")</f>
        <v>*</v>
      </c>
    </row>
    <row r="15" spans="1:27" x14ac:dyDescent="0.25">
      <c r="A15" s="23" t="s">
        <v>38</v>
      </c>
      <c r="B15" s="24">
        <v>7.5858865197398886E-2</v>
      </c>
      <c r="C15" s="28">
        <f t="shared" ref="C15:C21" si="4">SQRT((B15*(1-B15))/B$13)*TINV(0.05,B$13)</f>
        <v>2.796018654097825E-2</v>
      </c>
      <c r="D15" s="26">
        <v>0.10408933249160227</v>
      </c>
      <c r="E15" s="28">
        <f t="shared" ref="E15:E21" si="5">SQRT((D15*(1-D15))/D$13)*TINV(0.05,D$13)</f>
        <v>2.9815457093847648E-2</v>
      </c>
      <c r="F15" s="30">
        <v>0.11914127197502172</v>
      </c>
      <c r="G15" s="28">
        <f t="shared" ref="G15:G21" si="6">SQRT((F15*(1-F15))/F$13)*TINV(0.05,F$13)</f>
        <v>2.7136196474680584E-2</v>
      </c>
      <c r="H15" s="30">
        <v>0.117735521</v>
      </c>
      <c r="I15" s="28">
        <f t="shared" ref="I15:I21" si="7">SQRT((H15*(1-H15))/H$13)*TINV(0.05,H$13)</f>
        <v>2.512553413998871E-2</v>
      </c>
      <c r="J15" s="30">
        <v>0.10865217969999999</v>
      </c>
      <c r="K15" s="28">
        <f t="shared" ref="K15:K21" si="8">SQRT((J15*(1-J15))/J$13)*TINV(0.05,J$13)</f>
        <v>2.6570132633095041E-2</v>
      </c>
      <c r="L15" s="17">
        <f t="shared" si="0"/>
        <v>3.2793314502601104E-2</v>
      </c>
      <c r="M15" s="15">
        <f t="shared" ref="M15:M21" si="9">(((L15)^2)^0.5)</f>
        <v>3.2793314502601104E-2</v>
      </c>
      <c r="N15" s="15">
        <f>(((((1-B15)*B15)/B13)+(((1-J15)*J15)/J13))^0.5)*(TINV(0.05,B13+J13-1))</f>
        <v>3.851178919736227E-2</v>
      </c>
      <c r="O15" s="5" t="s">
        <v>1028</v>
      </c>
      <c r="P15" s="17">
        <f t="shared" si="1"/>
        <v>4.5628472083977245E-3</v>
      </c>
      <c r="Q15" s="15">
        <f t="shared" ref="Q15:Q21" si="10">(((P15)^2)^0.5)</f>
        <v>4.5628472083977245E-3</v>
      </c>
      <c r="R15" s="15">
        <f>(((((1-D15)*D15)/D13)+(((1-J15)*J15)/J13))^0.5)*(TINV(0.05,D13+J13-1))</f>
        <v>3.9881392224679117E-2</v>
      </c>
      <c r="S15" s="5" t="s">
        <v>1028</v>
      </c>
      <c r="T15" s="17">
        <f t="shared" si="2"/>
        <v>-1.0489092275021733E-2</v>
      </c>
      <c r="U15" s="15">
        <f t="shared" ref="U15:U21" si="11">(((T15)^2)^0.5)</f>
        <v>1.0489092275021733E-2</v>
      </c>
      <c r="V15" s="15">
        <f>(((((1-F15)*F15)/F13)+(((1-J15)*J15)/J13))^0.5)*(TINV(0.05,F13+J13-1))</f>
        <v>3.7935536027434262E-2</v>
      </c>
      <c r="W15" s="5" t="s">
        <v>1028</v>
      </c>
      <c r="X15" s="17">
        <f t="shared" si="3"/>
        <v>-9.0833413000000057E-3</v>
      </c>
      <c r="Y15" s="15">
        <f t="shared" ref="Y15:Y21" si="12">(((X15)^2)^0.5)</f>
        <v>9.0833413000000057E-3</v>
      </c>
      <c r="Z15" s="15">
        <f>(((((1-H15)*H15)/H13)+(((1-J15)*J15)/J13))^0.5)*(TINV(0.05,H13+J13-1))</f>
        <v>3.6529550594964641E-2</v>
      </c>
      <c r="AA15" s="97" t="s">
        <v>1028</v>
      </c>
    </row>
    <row r="16" spans="1:27" x14ac:dyDescent="0.25">
      <c r="A16" s="23" t="s">
        <v>254</v>
      </c>
      <c r="B16" s="24">
        <v>0.14591999386355542</v>
      </c>
      <c r="C16" s="28">
        <f t="shared" si="4"/>
        <v>3.7279872798868033E-2</v>
      </c>
      <c r="D16" s="26">
        <v>0.151410941627002</v>
      </c>
      <c r="E16" s="28">
        <f t="shared" si="5"/>
        <v>3.4997204095968758E-2</v>
      </c>
      <c r="F16" s="30">
        <v>0.14365273748030488</v>
      </c>
      <c r="G16" s="28">
        <f t="shared" si="6"/>
        <v>2.9379651367733552E-2</v>
      </c>
      <c r="H16" s="30">
        <v>0.11891648489999999</v>
      </c>
      <c r="I16" s="28">
        <f t="shared" si="7"/>
        <v>2.5234326643795917E-2</v>
      </c>
      <c r="J16" s="30">
        <v>0.17548422859999999</v>
      </c>
      <c r="K16" s="28">
        <f t="shared" si="8"/>
        <v>3.2476515505703643E-2</v>
      </c>
      <c r="L16" s="17">
        <f t="shared" si="0"/>
        <v>2.9564234736444567E-2</v>
      </c>
      <c r="M16" s="15">
        <f t="shared" si="9"/>
        <v>2.9564234736444567E-2</v>
      </c>
      <c r="N16" s="15">
        <f>(((((1-B16)*B16)/B13)+(((1-J16)*J16)/J13))^0.5)*(TINV(0.05,B13+J13-1))</f>
        <v>4.9363173527282936E-2</v>
      </c>
      <c r="O16" s="5" t="s">
        <v>1028</v>
      </c>
      <c r="P16" s="17">
        <f t="shared" si="1"/>
        <v>2.4073286972997987E-2</v>
      </c>
      <c r="Q16" s="15">
        <f t="shared" si="10"/>
        <v>2.4073286972997987E-2</v>
      </c>
      <c r="R16" s="15">
        <f>(((((1-D16)*D16)/D13)+(((1-J16)*J16)/J13))^0.5)*(TINV(0.05,D13+J13-1))</f>
        <v>4.7679056028039291E-2</v>
      </c>
      <c r="S16" s="5" t="s">
        <v>1028</v>
      </c>
      <c r="T16" s="17">
        <f t="shared" si="2"/>
        <v>3.1831491119695104E-2</v>
      </c>
      <c r="U16" s="15">
        <f t="shared" si="11"/>
        <v>3.1831491119695104E-2</v>
      </c>
      <c r="V16" s="15">
        <f>(((((1-F16)*F16)/F13)+(((1-J16)*J16)/J13))^0.5)*(TINV(0.05,F13+J13-1))</f>
        <v>4.3744258174297133E-2</v>
      </c>
      <c r="W16" s="5" t="s">
        <v>1028</v>
      </c>
      <c r="X16" s="17">
        <f t="shared" si="3"/>
        <v>5.6567743699999992E-2</v>
      </c>
      <c r="Y16" s="15">
        <f t="shared" si="12"/>
        <v>5.6567743699999992E-2</v>
      </c>
      <c r="Z16" s="15">
        <f>(((((1-H16)*H16)/H13)+(((1-J16)*J16)/J13))^0.5)*(TINV(0.05,H13+J13-1))</f>
        <v>4.1082353380850666E-2</v>
      </c>
      <c r="AA16" s="97" t="str">
        <f t="shared" ref="AA16" si="13">IF(Y16&gt;Z16,"*"," ")</f>
        <v>*</v>
      </c>
    </row>
    <row r="17" spans="1:27" x14ac:dyDescent="0.25">
      <c r="A17" s="23" t="s">
        <v>255</v>
      </c>
      <c r="B17" s="24">
        <v>0.11996556227808994</v>
      </c>
      <c r="C17" s="28">
        <f t="shared" si="4"/>
        <v>3.431198738152421E-2</v>
      </c>
      <c r="D17" s="26">
        <v>0.14926882404713571</v>
      </c>
      <c r="E17" s="28">
        <f t="shared" si="5"/>
        <v>3.4792588135393869E-2</v>
      </c>
      <c r="F17" s="30">
        <v>0.1734932280687064</v>
      </c>
      <c r="G17" s="28">
        <f t="shared" si="6"/>
        <v>3.1719709398767469E-2</v>
      </c>
      <c r="H17" s="30">
        <v>0.1625604799</v>
      </c>
      <c r="I17" s="28">
        <f t="shared" si="7"/>
        <v>2.8763806820851869E-2</v>
      </c>
      <c r="J17" s="30">
        <v>0.16204595829999999</v>
      </c>
      <c r="K17" s="28">
        <f t="shared" si="8"/>
        <v>3.1461548847085082E-2</v>
      </c>
      <c r="L17" s="17">
        <f t="shared" si="0"/>
        <v>4.2080396021910049E-2</v>
      </c>
      <c r="M17" s="15">
        <f t="shared" si="9"/>
        <v>4.2080396021910049E-2</v>
      </c>
      <c r="N17" s="15">
        <f>(((((1-B17)*B17)/B13)+(((1-J17)*J17)/J13))^0.5)*(TINV(0.05,B13+J13-1))</f>
        <v>4.6479758288901524E-2</v>
      </c>
      <c r="O17" s="5" t="s">
        <v>1028</v>
      </c>
      <c r="P17" s="17">
        <f t="shared" si="1"/>
        <v>1.2777134252864281E-2</v>
      </c>
      <c r="Q17" s="15">
        <f t="shared" si="10"/>
        <v>1.2777134252864281E-2</v>
      </c>
      <c r="R17" s="15">
        <f>(((((1-D17)*D17)/D13)+(((1-J17)*J17)/J13))^0.5)*(TINV(0.05,D13+J13-1))</f>
        <v>4.6843294924404061E-2</v>
      </c>
      <c r="S17" s="5" t="s">
        <v>1028</v>
      </c>
      <c r="T17" s="17">
        <f t="shared" si="2"/>
        <v>-1.1447269768706414E-2</v>
      </c>
      <c r="U17" s="15">
        <f t="shared" si="11"/>
        <v>1.1447269768706414E-2</v>
      </c>
      <c r="V17" s="15">
        <f>(((((1-F17)*F17)/F13)+(((1-J17)*J17)/J13))^0.5)*(TINV(0.05,F13+J13-1))</f>
        <v>4.4626034433212267E-2</v>
      </c>
      <c r="W17" s="5" t="s">
        <v>1028</v>
      </c>
      <c r="X17" s="17">
        <f t="shared" si="3"/>
        <v>-5.145216000000119E-4</v>
      </c>
      <c r="Y17" s="15">
        <f t="shared" si="12"/>
        <v>5.145216000000119E-4</v>
      </c>
      <c r="Z17" s="15">
        <f>(((((1-H17)*H17)/H13)+(((1-J17)*J17)/J13))^0.5)*(TINV(0.05,H13+J13-1))</f>
        <v>4.2582638337816399E-2</v>
      </c>
      <c r="AA17" s="97" t="s">
        <v>1028</v>
      </c>
    </row>
    <row r="18" spans="1:27" x14ac:dyDescent="0.25">
      <c r="A18" s="23" t="s">
        <v>39</v>
      </c>
      <c r="B18" s="24">
        <v>4.4106697080691058E-2</v>
      </c>
      <c r="C18" s="28">
        <f t="shared" si="4"/>
        <v>2.1683267160614028E-2</v>
      </c>
      <c r="D18" s="26">
        <v>4.5179491555533399E-2</v>
      </c>
      <c r="E18" s="28">
        <f t="shared" si="5"/>
        <v>2.0278580216220268E-2</v>
      </c>
      <c r="F18" s="30">
        <v>5.4351956129112679E-2</v>
      </c>
      <c r="G18" s="28">
        <f t="shared" si="6"/>
        <v>1.8990529831037068E-2</v>
      </c>
      <c r="H18" s="30">
        <v>4.4824958900000003E-2</v>
      </c>
      <c r="I18" s="28">
        <f t="shared" si="7"/>
        <v>1.6131085155856997E-2</v>
      </c>
      <c r="J18" s="30">
        <v>5.3393778599999997E-2</v>
      </c>
      <c r="K18" s="28">
        <f t="shared" si="8"/>
        <v>1.9194681168817104E-2</v>
      </c>
      <c r="L18" s="17">
        <f t="shared" si="0"/>
        <v>9.2870815193089387E-3</v>
      </c>
      <c r="M18" s="15">
        <f t="shared" si="9"/>
        <v>9.2870815193089387E-3</v>
      </c>
      <c r="N18" s="15">
        <f>(((((1-B18)*B18)/B13)+(((1-J18)*J18)/J13))^0.5)*(TINV(0.05,B13+J13-1))</f>
        <v>2.8912686397396789E-2</v>
      </c>
      <c r="O18" s="5" t="s">
        <v>1028</v>
      </c>
      <c r="P18" s="17">
        <f t="shared" si="1"/>
        <v>8.2142870444665977E-3</v>
      </c>
      <c r="Q18" s="15">
        <f t="shared" si="10"/>
        <v>8.2142870444665977E-3</v>
      </c>
      <c r="R18" s="15">
        <f>(((((1-D18)*D18)/D13)+(((1-J18)*J18)/J13))^0.5)*(TINV(0.05,D13+J13-1))</f>
        <v>2.7884305942856319E-2</v>
      </c>
      <c r="S18" s="5" t="s">
        <v>1028</v>
      </c>
      <c r="T18" s="17">
        <f t="shared" si="2"/>
        <v>-9.5817752911268178E-4</v>
      </c>
      <c r="U18" s="15">
        <f t="shared" si="11"/>
        <v>9.5817752911268178E-4</v>
      </c>
      <c r="V18" s="15">
        <f>(((((1-F18)*F18)/F13)+(((1-J18)*J18)/J13))^0.5)*(TINV(0.05,F13+J13-1))</f>
        <v>2.6971025492367292E-2</v>
      </c>
      <c r="W18" s="5" t="s">
        <v>1028</v>
      </c>
      <c r="X18" s="17">
        <f t="shared" si="3"/>
        <v>8.5688196999999938E-3</v>
      </c>
      <c r="Y18" s="15">
        <f t="shared" si="12"/>
        <v>8.5688196999999938E-3</v>
      </c>
      <c r="Z18" s="15">
        <f>(((((1-H18)*H18)/H13)+(((1-J18)*J18)/J13))^0.5)*(TINV(0.05,H13+J13-1))</f>
        <v>2.5045503018200521E-2</v>
      </c>
      <c r="AA18" s="97" t="s">
        <v>1028</v>
      </c>
    </row>
    <row r="19" spans="1:27" x14ac:dyDescent="0.25">
      <c r="A19" s="23" t="s">
        <v>40</v>
      </c>
      <c r="B19" s="24">
        <v>7.089869016953132E-2</v>
      </c>
      <c r="C19" s="28">
        <f t="shared" si="4"/>
        <v>2.7103063645836006E-2</v>
      </c>
      <c r="D19" s="26">
        <v>8.5140691863373474E-2</v>
      </c>
      <c r="E19" s="28">
        <f t="shared" si="5"/>
        <v>2.7249074058529204E-2</v>
      </c>
      <c r="F19" s="30">
        <v>9.1127595280277168E-2</v>
      </c>
      <c r="G19" s="28">
        <f t="shared" si="6"/>
        <v>2.4106887527022679E-2</v>
      </c>
      <c r="H19" s="30">
        <v>9.3249026200000001E-2</v>
      </c>
      <c r="I19" s="28">
        <f t="shared" si="7"/>
        <v>2.2668788935858761E-2</v>
      </c>
      <c r="J19" s="30">
        <v>7.2728487100000017E-2</v>
      </c>
      <c r="K19" s="28">
        <f t="shared" si="8"/>
        <v>2.2172090008711846E-2</v>
      </c>
      <c r="L19" s="17">
        <f t="shared" si="0"/>
        <v>1.8297969304686967E-3</v>
      </c>
      <c r="M19" s="15">
        <f t="shared" si="9"/>
        <v>1.8297969304686967E-3</v>
      </c>
      <c r="N19" s="15">
        <f>(((((1-B19)*B19)/B13)+(((1-J19)*J19)/J13))^0.5)*(TINV(0.05,B13+J13-1))</f>
        <v>3.4959683599474059E-2</v>
      </c>
      <c r="O19" s="5" t="s">
        <v>1028</v>
      </c>
      <c r="P19" s="17">
        <f t="shared" si="1"/>
        <v>-1.2412204763373458E-2</v>
      </c>
      <c r="Q19" s="15">
        <f t="shared" si="10"/>
        <v>1.2412204763373458E-2</v>
      </c>
      <c r="R19" s="15">
        <f>(((((1-D19)*D19)/D13)+(((1-J19)*J19)/J13))^0.5)*(TINV(0.05,D13+J13-1))</f>
        <v>3.5080283221626943E-2</v>
      </c>
      <c r="S19" s="5" t="s">
        <v>1028</v>
      </c>
      <c r="T19" s="17">
        <f t="shared" si="2"/>
        <v>-1.8399108180277152E-2</v>
      </c>
      <c r="U19" s="15">
        <f t="shared" si="11"/>
        <v>1.8399108180277152E-2</v>
      </c>
      <c r="V19" s="15">
        <f>(((((1-F19)*F19)/F13)+(((1-J19)*J19)/J13))^0.5)*(TINV(0.05,F13+J13-1))</f>
        <v>3.2716039985396163E-2</v>
      </c>
      <c r="W19" s="5" t="s">
        <v>1028</v>
      </c>
      <c r="X19" s="17">
        <f t="shared" si="3"/>
        <v>-2.0520539099999985E-2</v>
      </c>
      <c r="Y19" s="15">
        <f t="shared" si="12"/>
        <v>2.0520539099999985E-2</v>
      </c>
      <c r="Z19" s="15">
        <f>(((((1-H19)*H19)/H13)+(((1-J19)*J19)/J13))^0.5)*(TINV(0.05,H13+J13-1))</f>
        <v>3.1675820792536363E-2</v>
      </c>
      <c r="AA19" s="97" t="s">
        <v>1028</v>
      </c>
    </row>
    <row r="20" spans="1:27" x14ac:dyDescent="0.25">
      <c r="A20" s="23" t="s">
        <v>41</v>
      </c>
      <c r="B20" s="24">
        <v>3.3995697675210052E-4</v>
      </c>
      <c r="C20" s="28">
        <f t="shared" si="4"/>
        <v>1.9467307494324183E-3</v>
      </c>
      <c r="D20" s="26">
        <v>1.7801077401658613E-4</v>
      </c>
      <c r="E20" s="28">
        <f t="shared" si="5"/>
        <v>1.3025382708674424E-3</v>
      </c>
      <c r="F20" s="30">
        <v>5.7936426977171003E-4</v>
      </c>
      <c r="G20" s="28">
        <f t="shared" si="6"/>
        <v>2.0156482142096375E-3</v>
      </c>
      <c r="H20" s="30">
        <v>8.9780300000000005E-5</v>
      </c>
      <c r="I20" s="28">
        <f t="shared" si="7"/>
        <v>7.3864060907145813E-4</v>
      </c>
      <c r="J20" s="30">
        <v>9.715635E-4</v>
      </c>
      <c r="K20" s="28">
        <f t="shared" si="8"/>
        <v>2.6599619106457738E-3</v>
      </c>
      <c r="L20" s="17">
        <f t="shared" si="0"/>
        <v>6.3160652324789949E-4</v>
      </c>
      <c r="M20" s="15">
        <f t="shared" si="9"/>
        <v>6.3160652324789949E-4</v>
      </c>
      <c r="N20" s="15">
        <f>(((((1-B20)*B20)/B13)+(((1-J20)*J20)/J13))^0.5)*(TINV(0.05,B13+J13-1))</f>
        <v>3.2918551438777901E-3</v>
      </c>
      <c r="O20" s="5" t="s">
        <v>1028</v>
      </c>
      <c r="P20" s="17">
        <f t="shared" si="1"/>
        <v>7.935527259834139E-4</v>
      </c>
      <c r="Q20" s="15">
        <f t="shared" si="10"/>
        <v>7.935527259834139E-4</v>
      </c>
      <c r="R20" s="15">
        <f>(((((1-D20)*D20)/D13)+(((1-J20)*J20)/J13))^0.5)*(TINV(0.05,D13+J13-1))</f>
        <v>2.9584171744065401E-3</v>
      </c>
      <c r="S20" s="5" t="s">
        <v>1028</v>
      </c>
      <c r="T20" s="17">
        <f t="shared" si="2"/>
        <v>3.9219923022828997E-4</v>
      </c>
      <c r="U20" s="15">
        <f t="shared" si="11"/>
        <v>3.9219923022828997E-4</v>
      </c>
      <c r="V20" s="15">
        <f>(((((1-F20)*F20)/F13)+(((1-J20)*J20)/J13))^0.5)*(TINV(0.05,F13+J13-1))</f>
        <v>3.3336080314939841E-3</v>
      </c>
      <c r="W20" s="5" t="s">
        <v>1028</v>
      </c>
      <c r="X20" s="17">
        <f t="shared" si="3"/>
        <v>8.8178319999999998E-4</v>
      </c>
      <c r="Y20" s="15">
        <f t="shared" si="12"/>
        <v>8.8178319999999998E-4</v>
      </c>
      <c r="Z20" s="15">
        <f>(((((1-H20)*H20)/H13)+(((1-J20)*J20)/J13))^0.5)*(TINV(0.05,H13+J13-1))</f>
        <v>2.7572443309059154E-3</v>
      </c>
      <c r="AA20" s="97" t="s">
        <v>1028</v>
      </c>
    </row>
    <row r="21" spans="1:27" ht="15.75" thickBot="1" x14ac:dyDescent="0.3">
      <c r="A21" s="98" t="s">
        <v>42</v>
      </c>
      <c r="B21" s="106">
        <v>0.70698249379276223</v>
      </c>
      <c r="C21" s="100">
        <f t="shared" si="4"/>
        <v>4.8063883331655836E-2</v>
      </c>
      <c r="D21" s="107">
        <v>0.65918102324400563</v>
      </c>
      <c r="E21" s="100">
        <f t="shared" si="5"/>
        <v>4.627753718279802E-2</v>
      </c>
      <c r="F21" s="99">
        <v>0.64549903099462447</v>
      </c>
      <c r="G21" s="100">
        <f t="shared" si="6"/>
        <v>4.0070174940481533E-2</v>
      </c>
      <c r="H21" s="99">
        <v>0.67000918759999994</v>
      </c>
      <c r="I21" s="100">
        <f t="shared" si="7"/>
        <v>3.6656707507582466E-2</v>
      </c>
      <c r="J21" s="99">
        <v>0.63804102679999997</v>
      </c>
      <c r="K21" s="100">
        <f t="shared" si="8"/>
        <v>4.1030317130730819E-2</v>
      </c>
      <c r="L21" s="101">
        <f t="shared" si="0"/>
        <v>-6.8941466992762268E-2</v>
      </c>
      <c r="M21" s="102">
        <f t="shared" si="9"/>
        <v>6.8941466992762268E-2</v>
      </c>
      <c r="N21" s="102">
        <f>(((((1-B21)*B21)/B13)+(((1-J21)*J21)/J13))^0.5)*(TINV(0.05,B13+J13-1))</f>
        <v>6.3093590830147483E-2</v>
      </c>
      <c r="O21" s="103" t="str">
        <f t="shared" ref="O21" si="14">IF(M21&gt;N21,"*"," ")</f>
        <v>*</v>
      </c>
      <c r="P21" s="101">
        <f t="shared" si="1"/>
        <v>-2.113999644400566E-2</v>
      </c>
      <c r="Q21" s="102">
        <f t="shared" si="10"/>
        <v>2.113999644400566E-2</v>
      </c>
      <c r="R21" s="102">
        <f>(((((1-D21)*D21)/D13)+(((1-J21)*J21)/J13))^0.5)*(TINV(0.05,D13+J13-1))</f>
        <v>6.1761738136610719E-2</v>
      </c>
      <c r="S21" s="103" t="s">
        <v>1028</v>
      </c>
      <c r="T21" s="101">
        <f t="shared" si="2"/>
        <v>-7.4580041946245013E-3</v>
      </c>
      <c r="U21" s="102">
        <f t="shared" si="11"/>
        <v>7.4580041946245013E-3</v>
      </c>
      <c r="V21" s="102">
        <f>(((((1-F21)*F21)/F13)+(((1-J21)*J21)/J13))^0.5)*(TINV(0.05,F13+J13-1))</f>
        <v>5.7286164410613259E-2</v>
      </c>
      <c r="W21" s="103" t="s">
        <v>1028</v>
      </c>
      <c r="X21" s="101">
        <f t="shared" si="3"/>
        <v>-3.1968160799999978E-2</v>
      </c>
      <c r="Y21" s="102">
        <f t="shared" si="12"/>
        <v>3.1968160799999978E-2</v>
      </c>
      <c r="Z21" s="102">
        <f>(((((1-H21)*H21)/H13)+(((1-J21)*J21)/J13))^0.5)*(TINV(0.05,H13+J13-1))</f>
        <v>5.4960626404243845E-2</v>
      </c>
      <c r="AA21" s="104" t="s">
        <v>1028</v>
      </c>
    </row>
    <row r="22" spans="1:27" ht="15" customHeight="1" x14ac:dyDescent="0.25">
      <c r="B22" s="24"/>
    </row>
  </sheetData>
  <hyperlinks>
    <hyperlink ref="A5" location="CONTENTS!B1" display="Return to contents" xr:uid="{B20DD2D7-999C-42E7-B44A-7D1046AF12AF}"/>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410</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0.15268774630000001</v>
      </c>
      <c r="C14" s="28">
        <f>SQRT((B14*(1-B14))/B$13)*TINV(0.05,B$13)</f>
        <v>5.5910962531234211E-2</v>
      </c>
      <c r="D14" s="26">
        <v>0.1105815893</v>
      </c>
      <c r="E14" s="28">
        <f>SQRT((D14*(1-D14))/D$13)*TINV(0.05,D$13)</f>
        <v>4.2079289884536027E-2</v>
      </c>
      <c r="F14" s="30">
        <v>0.1155839434</v>
      </c>
      <c r="G14" s="28">
        <f>SQRT((F14*(1-F14))/F$13)*TINV(0.05,F$13)</f>
        <v>3.5684819896742492E-2</v>
      </c>
      <c r="H14" s="30">
        <v>0.1084656727</v>
      </c>
      <c r="I14" s="28">
        <f t="shared" ref="I14:I21" si="0">SQRT((H14*(1-H14))/H$13)*TINV(0.05,H$13)</f>
        <v>3.3552034714298615E-2</v>
      </c>
      <c r="J14" s="30">
        <v>0.11270213179999999</v>
      </c>
      <c r="K14" s="28">
        <f>SQRT((J14*(1-J14))/J$13)*TINV(0.05,J$13)</f>
        <v>3.6727548493782548E-2</v>
      </c>
      <c r="L14" s="17">
        <f t="shared" ref="L14:L21" si="1">J14-B14</f>
        <v>-3.9985614500000016E-2</v>
      </c>
      <c r="M14" s="15">
        <f>(((L14)^2)^0.5)</f>
        <v>3.9985614500000016E-2</v>
      </c>
      <c r="N14" s="15">
        <f>(((((1-B14)*B14)/B13)+(((1-J14)*J14)/J13))^0.5)*(TINV(0.05,B13+J13-1))</f>
        <v>6.663927331464059E-2</v>
      </c>
      <c r="O14" s="5" t="s">
        <v>1028</v>
      </c>
      <c r="P14" s="17">
        <f t="shared" ref="P14:P21" si="2">J14-D14</f>
        <v>2.1205424999999889E-3</v>
      </c>
      <c r="Q14" s="15">
        <f>(((P14)^2)^0.5)</f>
        <v>2.1205424999999889E-3</v>
      </c>
      <c r="R14" s="15">
        <f>(((((1-D14)*D14)/D13)+(((1-J14)*J14)/J13))^0.5)*(TINV(0.05,D13+J13-1))</f>
        <v>5.5707221876095288E-2</v>
      </c>
      <c r="S14" s="5" t="s">
        <v>1028</v>
      </c>
      <c r="T14" s="17">
        <f t="shared" ref="T14:T21" si="3">J14-F14</f>
        <v>-2.881811600000006E-3</v>
      </c>
      <c r="U14" s="15">
        <f>(((T14)^2)^0.5)</f>
        <v>2.881811600000006E-3</v>
      </c>
      <c r="V14" s="15">
        <f>(((((1-F14)*F14)/F13)+(((1-J14)*J14)/J13))^0.5)*(TINV(0.05,F13+J13-1))</f>
        <v>5.110402508626772E-2</v>
      </c>
      <c r="W14" s="5" t="s">
        <v>1028</v>
      </c>
      <c r="X14" s="17">
        <f t="shared" ref="X14:X21" si="4">J14-H14</f>
        <v>4.2364590999999924E-3</v>
      </c>
      <c r="Y14" s="15">
        <f>(((X14)^2)^0.5)</f>
        <v>4.2364590999999924E-3</v>
      </c>
      <c r="Z14" s="15">
        <f>(((((1-H14)*H14)/H13)+(((1-J14)*J14)/J13))^0.5)*(TINV(0.05,H13+J13-1))</f>
        <v>4.9646261074081495E-2</v>
      </c>
      <c r="AA14" s="97" t="s">
        <v>1028</v>
      </c>
    </row>
    <row r="15" spans="1:27" x14ac:dyDescent="0.25">
      <c r="A15" s="23" t="s">
        <v>57</v>
      </c>
      <c r="B15" s="24">
        <v>0.1914775359</v>
      </c>
      <c r="C15" s="28">
        <f t="shared" ref="C15:C21" si="5">SQRT((B15*(1-B15))/B$13)*TINV(0.05,B$13)</f>
        <v>6.1161495108594539E-2</v>
      </c>
      <c r="D15" s="26">
        <v>0.20657087639999999</v>
      </c>
      <c r="E15" s="28">
        <f t="shared" ref="E15:E21" si="6">SQRT((D15*(1-D15))/D$13)*TINV(0.05,D$13)</f>
        <v>5.432034828757331E-2</v>
      </c>
      <c r="F15" s="30">
        <v>0.20394488190000001</v>
      </c>
      <c r="G15" s="28">
        <f t="shared" ref="G15:G21" si="7">SQRT((F15*(1-F15))/F$13)*TINV(0.05,F$13)</f>
        <v>4.4971194288969493E-2</v>
      </c>
      <c r="H15" s="30">
        <v>0.19940172389999999</v>
      </c>
      <c r="I15" s="28">
        <f t="shared" si="0"/>
        <v>4.3109744624964051E-2</v>
      </c>
      <c r="J15" s="30">
        <v>0.21273338</v>
      </c>
      <c r="K15" s="28">
        <f t="shared" ref="K15:K21" si="8">SQRT((J15*(1-J15))/J$13)*TINV(0.05,J$13)</f>
        <v>4.7530227762634429E-2</v>
      </c>
      <c r="L15" s="17">
        <f t="shared" si="1"/>
        <v>2.1255844100000004E-2</v>
      </c>
      <c r="M15" s="15">
        <f t="shared" ref="M15:M21" si="9">(((L15)^2)^0.5)</f>
        <v>2.1255844100000004E-2</v>
      </c>
      <c r="N15" s="15">
        <f>(((((1-B15)*B15)/B13)+(((1-J15)*J15)/J13))^0.5)*(TINV(0.05,B13+J13-1))</f>
        <v>7.7181786611361589E-2</v>
      </c>
      <c r="O15" s="5" t="s">
        <v>1028</v>
      </c>
      <c r="P15" s="17">
        <f t="shared" si="2"/>
        <v>6.1625036000000077E-3</v>
      </c>
      <c r="Q15" s="15">
        <f t="shared" ref="Q15:Q21" si="10">(((P15)^2)^0.5)</f>
        <v>6.1625036000000077E-3</v>
      </c>
      <c r="R15" s="15">
        <f>(((((1-D15)*D15)/D13)+(((1-J15)*J15)/J13))^0.5)*(TINV(0.05,D13+J13-1))</f>
        <v>7.1990585517259925E-2</v>
      </c>
      <c r="S15" s="5" t="s">
        <v>1028</v>
      </c>
      <c r="T15" s="17">
        <f t="shared" si="3"/>
        <v>8.7884980999999862E-3</v>
      </c>
      <c r="U15" s="15">
        <f t="shared" ref="U15:U21" si="11">(((T15)^2)^0.5)</f>
        <v>8.7884980999999862E-3</v>
      </c>
      <c r="V15" s="15">
        <f>(((((1-F15)*F15)/F13)+(((1-J15)*J15)/J13))^0.5)*(TINV(0.05,F13+J13-1))</f>
        <v>6.529953123544055E-2</v>
      </c>
      <c r="W15" s="5" t="s">
        <v>1028</v>
      </c>
      <c r="X15" s="17">
        <f t="shared" si="4"/>
        <v>1.3331656100000006E-2</v>
      </c>
      <c r="Y15" s="15">
        <f t="shared" ref="Y15:Y21" si="12">(((X15)^2)^0.5)</f>
        <v>1.3331656100000006E-2</v>
      </c>
      <c r="Z15" s="15">
        <f>(((((1-H15)*H15)/H13)+(((1-J15)*J15)/J13))^0.5)*(TINV(0.05,H13+J13-1))</f>
        <v>6.403969268976975E-2</v>
      </c>
      <c r="AA15" s="97" t="s">
        <v>1028</v>
      </c>
    </row>
    <row r="16" spans="1:27" x14ac:dyDescent="0.25">
      <c r="A16" s="23" t="s">
        <v>58</v>
      </c>
      <c r="B16" s="24">
        <v>0.16633345799999999</v>
      </c>
      <c r="C16" s="28">
        <f t="shared" si="5"/>
        <v>5.7884078938240317E-2</v>
      </c>
      <c r="D16" s="26">
        <v>0.13515813460000001</v>
      </c>
      <c r="E16" s="28">
        <f t="shared" si="6"/>
        <v>4.5873658585730726E-2</v>
      </c>
      <c r="F16" s="30">
        <v>0.1398117066</v>
      </c>
      <c r="G16" s="28">
        <f t="shared" si="7"/>
        <v>3.8705704673323599E-2</v>
      </c>
      <c r="H16" s="30">
        <v>0.1225260299</v>
      </c>
      <c r="I16" s="28">
        <f t="shared" si="0"/>
        <v>3.5378138066538604E-2</v>
      </c>
      <c r="J16" s="30">
        <v>0.14262489689999999</v>
      </c>
      <c r="K16" s="28">
        <f t="shared" si="8"/>
        <v>4.0613859501893126E-2</v>
      </c>
      <c r="L16" s="17">
        <f t="shared" si="1"/>
        <v>-2.3708561099999997E-2</v>
      </c>
      <c r="M16" s="15">
        <f t="shared" si="9"/>
        <v>2.3708561099999997E-2</v>
      </c>
      <c r="N16" s="15">
        <f>(((((1-B16)*B16)/B13)+(((1-J16)*J16)/J13))^0.5)*(TINV(0.05,B13+J13-1))</f>
        <v>7.04473351370596E-2</v>
      </c>
      <c r="O16" s="5" t="s">
        <v>1028</v>
      </c>
      <c r="P16" s="17">
        <f t="shared" si="2"/>
        <v>7.466762299999985E-3</v>
      </c>
      <c r="Q16" s="15">
        <f t="shared" si="10"/>
        <v>7.466762299999985E-3</v>
      </c>
      <c r="R16" s="15">
        <f>(((((1-D16)*D16)/D13)+(((1-J16)*J16)/J13))^0.5)*(TINV(0.05,D13+J13-1))</f>
        <v>6.1109380122854287E-2</v>
      </c>
      <c r="S16" s="5" t="s">
        <v>1028</v>
      </c>
      <c r="T16" s="17">
        <f t="shared" si="3"/>
        <v>2.8131902999999903E-3</v>
      </c>
      <c r="U16" s="15">
        <f t="shared" si="11"/>
        <v>2.8131902999999903E-3</v>
      </c>
      <c r="V16" s="15">
        <f>(((((1-F16)*F16)/F13)+(((1-J16)*J16)/J13))^0.5)*(TINV(0.05,F13+J13-1))</f>
        <v>5.5988904141921744E-2</v>
      </c>
      <c r="W16" s="5" t="s">
        <v>1028</v>
      </c>
      <c r="X16" s="17">
        <f t="shared" si="4"/>
        <v>2.0098866999999992E-2</v>
      </c>
      <c r="Y16" s="15">
        <f t="shared" si="12"/>
        <v>2.0098866999999992E-2</v>
      </c>
      <c r="Z16" s="15">
        <f>(((((1-H16)*H16)/H13)+(((1-J16)*J16)/J13))^0.5)*(TINV(0.05,H13+J13-1))</f>
        <v>5.3753266197595746E-2</v>
      </c>
      <c r="AA16" s="97" t="s">
        <v>1028</v>
      </c>
    </row>
    <row r="17" spans="1:27" x14ac:dyDescent="0.25">
      <c r="A17" s="23" t="s">
        <v>59</v>
      </c>
      <c r="B17" s="24">
        <v>0.23089721190000001</v>
      </c>
      <c r="C17" s="28">
        <f t="shared" si="5"/>
        <v>6.5505033057636761E-2</v>
      </c>
      <c r="D17" s="26">
        <v>0.24030325999999999</v>
      </c>
      <c r="E17" s="28">
        <f t="shared" si="6"/>
        <v>5.7328937603331243E-2</v>
      </c>
      <c r="F17" s="30">
        <v>0.28237289319999997</v>
      </c>
      <c r="G17" s="28">
        <f t="shared" si="7"/>
        <v>5.024205163334719E-2</v>
      </c>
      <c r="H17" s="30">
        <v>0.31995572709999998</v>
      </c>
      <c r="I17" s="28">
        <f t="shared" si="0"/>
        <v>5.0328873344082641E-2</v>
      </c>
      <c r="J17" s="30">
        <v>0.2261214778</v>
      </c>
      <c r="K17" s="28">
        <f t="shared" si="8"/>
        <v>4.8584580890524504E-2</v>
      </c>
      <c r="L17" s="17">
        <f t="shared" si="1"/>
        <v>-4.775734100000012E-3</v>
      </c>
      <c r="M17" s="15">
        <f t="shared" si="9"/>
        <v>4.775734100000012E-3</v>
      </c>
      <c r="N17" s="15">
        <f>(((((1-B17)*B17)/B13)+(((1-J17)*J17)/J13))^0.5)*(TINV(0.05,B13+J13-1))</f>
        <v>8.125852667414124E-2</v>
      </c>
      <c r="O17" s="5" t="s">
        <v>1028</v>
      </c>
      <c r="P17" s="17">
        <f t="shared" si="2"/>
        <v>-1.4181782199999993E-2</v>
      </c>
      <c r="Q17" s="15">
        <f t="shared" si="10"/>
        <v>1.4181782199999993E-2</v>
      </c>
      <c r="R17" s="15">
        <f>(((((1-D17)*D17)/D13)+(((1-J17)*J17)/J13))^0.5)*(TINV(0.05,D13+J13-1))</f>
        <v>7.4949049092591299E-2</v>
      </c>
      <c r="S17" s="5" t="s">
        <v>1028</v>
      </c>
      <c r="T17" s="17">
        <f t="shared" si="3"/>
        <v>-5.6251415399999977E-2</v>
      </c>
      <c r="U17" s="15">
        <f t="shared" si="11"/>
        <v>5.6251415399999977E-2</v>
      </c>
      <c r="V17" s="15">
        <f>(((((1-F17)*F17)/F13)+(((1-J17)*J17)/J13))^0.5)*(TINV(0.05,F13+J13-1))</f>
        <v>6.9748786040356531E-2</v>
      </c>
      <c r="W17" s="5" t="s">
        <v>1028</v>
      </c>
      <c r="X17" s="17">
        <f t="shared" si="4"/>
        <v>-9.3834249299999978E-2</v>
      </c>
      <c r="Y17" s="15">
        <f t="shared" si="12"/>
        <v>9.3834249299999978E-2</v>
      </c>
      <c r="Z17" s="15">
        <f>(((((1-H17)*H17)/H13)+(((1-J17)*J17)/J13))^0.5)*(TINV(0.05,H13+J13-1))</f>
        <v>6.9815686119105075E-2</v>
      </c>
      <c r="AA17" s="97" t="str">
        <f t="shared" ref="AA17" si="13">IF(Y17&gt;Z17,"*"," ")</f>
        <v>*</v>
      </c>
    </row>
    <row r="18" spans="1:27" x14ac:dyDescent="0.25">
      <c r="A18" s="23" t="s">
        <v>60</v>
      </c>
      <c r="B18" s="24">
        <v>0.1838438574</v>
      </c>
      <c r="C18" s="28">
        <f t="shared" si="5"/>
        <v>6.0212175882684307E-2</v>
      </c>
      <c r="D18" s="26">
        <v>0.25831722470000001</v>
      </c>
      <c r="E18" s="28">
        <f t="shared" si="6"/>
        <v>5.8729960753967983E-2</v>
      </c>
      <c r="F18" s="30">
        <v>0.21763101839999999</v>
      </c>
      <c r="G18" s="28">
        <f t="shared" si="7"/>
        <v>4.605456188991347E-2</v>
      </c>
      <c r="H18" s="30">
        <v>0.21045158050000001</v>
      </c>
      <c r="I18" s="28">
        <f t="shared" si="0"/>
        <v>4.398141023755868E-2</v>
      </c>
      <c r="J18" s="30">
        <v>0.265647193</v>
      </c>
      <c r="K18" s="28">
        <f t="shared" si="8"/>
        <v>5.1297494261131713E-2</v>
      </c>
      <c r="L18" s="17">
        <f t="shared" si="1"/>
        <v>8.1803335599999999E-2</v>
      </c>
      <c r="M18" s="15">
        <f t="shared" si="9"/>
        <v>8.1803335599999999E-2</v>
      </c>
      <c r="N18" s="15">
        <f>(((((1-B18)*B18)/B13)+(((1-J18)*J18)/J13))^0.5)*(TINV(0.05,B13+J13-1))</f>
        <v>7.8829554472302277E-2</v>
      </c>
      <c r="O18" s="5" t="str">
        <f t="shared" ref="O18" si="14">IF(M18&gt;N18,"*"," ")</f>
        <v>*</v>
      </c>
      <c r="P18" s="17">
        <f t="shared" si="2"/>
        <v>7.3299682999999893E-3</v>
      </c>
      <c r="Q18" s="15">
        <f t="shared" si="10"/>
        <v>7.3299682999999893E-3</v>
      </c>
      <c r="R18" s="15">
        <f>(((((1-D18)*D18)/D13)+(((1-J18)*J18)/J13))^0.5)*(TINV(0.05,D13+J13-1))</f>
        <v>7.7774706717093203E-2</v>
      </c>
      <c r="S18" s="5" t="s">
        <v>1028</v>
      </c>
      <c r="T18" s="17">
        <f t="shared" si="3"/>
        <v>4.8016174600000017E-2</v>
      </c>
      <c r="U18" s="15">
        <f t="shared" si="11"/>
        <v>4.8016174600000017E-2</v>
      </c>
      <c r="V18" s="15">
        <f>(((((1-F18)*F18)/F13)+(((1-J18)*J18)/J13))^0.5)*(TINV(0.05,F13+J13-1))</f>
        <v>6.8796445913894846E-2</v>
      </c>
      <c r="W18" s="5" t="s">
        <v>1028</v>
      </c>
      <c r="X18" s="17">
        <f t="shared" si="4"/>
        <v>5.5195612499999991E-2</v>
      </c>
      <c r="Y18" s="15">
        <f t="shared" si="12"/>
        <v>5.5195612499999991E-2</v>
      </c>
      <c r="Z18" s="15">
        <f>(((((1-H18)*H18)/H13)+(((1-J18)*J18)/J13))^0.5)*(TINV(0.05,H13+J13-1))</f>
        <v>6.7434170956454154E-2</v>
      </c>
      <c r="AA18" s="97" t="s">
        <v>1028</v>
      </c>
    </row>
    <row r="19" spans="1:27" ht="15" customHeight="1" x14ac:dyDescent="0.25">
      <c r="A19" s="23" t="s">
        <v>41</v>
      </c>
      <c r="B19" s="24">
        <v>7.4760190500000004E-2</v>
      </c>
      <c r="C19" s="28">
        <f>SQRT((B19*(1-B19))/B$13)*TINV(0.05,B$13)</f>
        <v>4.0882315720019033E-2</v>
      </c>
      <c r="D19" s="26">
        <v>4.9068914999999998E-2</v>
      </c>
      <c r="E19" s="28">
        <f t="shared" si="6"/>
        <v>2.8983556839935865E-2</v>
      </c>
      <c r="F19" s="30">
        <v>4.0655556500000002E-2</v>
      </c>
      <c r="G19" s="28">
        <f t="shared" si="7"/>
        <v>2.2042136298685705E-2</v>
      </c>
      <c r="H19" s="30">
        <v>3.9199266000000003E-2</v>
      </c>
      <c r="I19" s="28">
        <f t="shared" si="0"/>
        <v>2.0939162203361967E-2</v>
      </c>
      <c r="J19" s="30">
        <v>4.0170920499999999E-2</v>
      </c>
      <c r="K19" s="28">
        <f t="shared" si="8"/>
        <v>2.2805731125554091E-2</v>
      </c>
      <c r="L19" s="17">
        <f t="shared" si="1"/>
        <v>-3.4589270000000005E-2</v>
      </c>
      <c r="M19" s="15">
        <f t="shared" si="9"/>
        <v>3.4589270000000005E-2</v>
      </c>
      <c r="N19" s="15">
        <f>(((((1-B19)*B19)/B13)+(((1-J19)*J19)/J13))^0.5)*(TINV(0.05,B13+J13-1))</f>
        <v>4.6624153294673669E-2</v>
      </c>
      <c r="O19" s="5" t="s">
        <v>1028</v>
      </c>
      <c r="P19" s="17">
        <f t="shared" si="2"/>
        <v>-8.8979944999999991E-3</v>
      </c>
      <c r="Q19" s="15">
        <f t="shared" si="10"/>
        <v>8.8979944999999991E-3</v>
      </c>
      <c r="R19" s="15">
        <f>(((((1-D19)*D19)/D13)+(((1-J19)*J19)/J13))^0.5)*(TINV(0.05,D13+J13-1))</f>
        <v>3.6781184987861731E-2</v>
      </c>
      <c r="S19" s="5" t="s">
        <v>1028</v>
      </c>
      <c r="T19" s="17">
        <f t="shared" si="3"/>
        <v>-4.8463600000000356E-4</v>
      </c>
      <c r="U19" s="15">
        <f t="shared" si="11"/>
        <v>4.8463600000000356E-4</v>
      </c>
      <c r="V19" s="15">
        <f>(((((1-F19)*F19)/F13)+(((1-J19)*J19)/J13))^0.5)*(TINV(0.05,F13+J13-1))</f>
        <v>3.1652040508147773E-2</v>
      </c>
      <c r="W19" s="5" t="s">
        <v>1028</v>
      </c>
      <c r="X19" s="17">
        <f t="shared" si="4"/>
        <v>9.7165449999999515E-4</v>
      </c>
      <c r="Y19" s="15">
        <f t="shared" si="12"/>
        <v>9.7165449999999515E-4</v>
      </c>
      <c r="Z19" s="15">
        <f>(((((1-H19)*H19)/H13)+(((1-J19)*J19)/J13))^0.5)*(TINV(0.05,H13+J13-1))</f>
        <v>3.0898505607242992E-2</v>
      </c>
      <c r="AA19" s="97" t="s">
        <v>1028</v>
      </c>
    </row>
    <row r="20" spans="1:27" x14ac:dyDescent="0.25">
      <c r="A20" s="23" t="s">
        <v>61</v>
      </c>
      <c r="B20" s="24">
        <v>0.34416528219999998</v>
      </c>
      <c r="C20" s="28">
        <f t="shared" si="5"/>
        <v>7.3850572049012769E-2</v>
      </c>
      <c r="D20" s="26">
        <v>0.3171524657</v>
      </c>
      <c r="E20" s="28">
        <f t="shared" si="6"/>
        <v>6.2441000021058811E-2</v>
      </c>
      <c r="F20" s="30">
        <v>0.31952882539999999</v>
      </c>
      <c r="G20" s="28">
        <f t="shared" si="7"/>
        <v>5.2043480623567513E-2</v>
      </c>
      <c r="H20" s="30">
        <v>0.30786739660000001</v>
      </c>
      <c r="I20" s="28">
        <f t="shared" si="0"/>
        <v>4.9805829082969419E-2</v>
      </c>
      <c r="J20" s="30">
        <v>0.32543551180000002</v>
      </c>
      <c r="K20" s="28">
        <f t="shared" si="8"/>
        <v>5.441709634243224E-2</v>
      </c>
      <c r="L20" s="17">
        <f t="shared" si="1"/>
        <v>-1.8729770399999957E-2</v>
      </c>
      <c r="M20" s="15">
        <f t="shared" si="9"/>
        <v>1.8729770399999957E-2</v>
      </c>
      <c r="N20" s="15">
        <f>(((((1-B20)*B20)/B13)+(((1-J20)*J20)/J13))^0.5)*(TINV(0.05,B13+J13-1))</f>
        <v>9.1398568380212555E-2</v>
      </c>
      <c r="O20" s="5" t="s">
        <v>1028</v>
      </c>
      <c r="P20" s="17">
        <f t="shared" si="2"/>
        <v>8.2830461000000244E-3</v>
      </c>
      <c r="Q20" s="15">
        <f t="shared" si="10"/>
        <v>8.2830461000000244E-3</v>
      </c>
      <c r="R20" s="15">
        <f>(((((1-D20)*D20)/D13)+(((1-J20)*J20)/J13))^0.5)*(TINV(0.05,D13+J13-1))</f>
        <v>8.2609159533228213E-2</v>
      </c>
      <c r="S20" s="5" t="s">
        <v>1028</v>
      </c>
      <c r="T20" s="17">
        <f t="shared" si="3"/>
        <v>5.9066864000000274E-3</v>
      </c>
      <c r="U20" s="15">
        <f t="shared" si="11"/>
        <v>5.9066864000000274E-3</v>
      </c>
      <c r="V20" s="15">
        <f>(((((1-F20)*F20)/F13)+(((1-J20)*J20)/J13))^0.5)*(TINV(0.05,F13+J13-1))</f>
        <v>7.5143771665428655E-2</v>
      </c>
      <c r="W20" s="5" t="s">
        <v>1028</v>
      </c>
      <c r="X20" s="17">
        <f t="shared" si="4"/>
        <v>1.7568115200000012E-2</v>
      </c>
      <c r="Y20" s="15">
        <f t="shared" si="12"/>
        <v>1.7568115200000012E-2</v>
      </c>
      <c r="Z20" s="15">
        <f>(((((1-H20)*H20)/H13)+(((1-J20)*J20)/J13))^0.5)*(TINV(0.05,H13+J13-1))</f>
        <v>7.3621158784920065E-2</v>
      </c>
      <c r="AA20" s="97" t="s">
        <v>1028</v>
      </c>
    </row>
    <row r="21" spans="1:27" ht="15.75" thickBot="1" x14ac:dyDescent="0.3">
      <c r="A21" s="98" t="s">
        <v>62</v>
      </c>
      <c r="B21" s="106">
        <v>0.41474106929999999</v>
      </c>
      <c r="C21" s="100">
        <f t="shared" si="5"/>
        <v>7.658358264394273E-2</v>
      </c>
      <c r="D21" s="107">
        <v>0.49862048469999998</v>
      </c>
      <c r="E21" s="100">
        <f t="shared" si="6"/>
        <v>6.7087604126420522E-2</v>
      </c>
      <c r="F21" s="99">
        <v>0.50000391160000002</v>
      </c>
      <c r="G21" s="100">
        <f t="shared" si="7"/>
        <v>5.580542893237269E-2</v>
      </c>
      <c r="H21" s="99">
        <v>0.53040730759999999</v>
      </c>
      <c r="I21" s="100">
        <f t="shared" si="0"/>
        <v>5.3847938925894713E-2</v>
      </c>
      <c r="J21" s="99">
        <v>0.49176867089999998</v>
      </c>
      <c r="K21" s="100">
        <f t="shared" si="8"/>
        <v>5.8063378412875663E-2</v>
      </c>
      <c r="L21" s="101">
        <f t="shared" si="1"/>
        <v>7.7027601599999995E-2</v>
      </c>
      <c r="M21" s="102">
        <f t="shared" si="9"/>
        <v>7.7027601599999995E-2</v>
      </c>
      <c r="N21" s="102">
        <f>(((((1-B21)*B21)/B13)+(((1-J21)*J21)/J13))^0.5)*(TINV(0.05,B13+J13-1))</f>
        <v>9.5758946737486556E-2</v>
      </c>
      <c r="O21" s="103" t="s">
        <v>1028</v>
      </c>
      <c r="P21" s="101">
        <f t="shared" si="2"/>
        <v>-6.8518137999999951E-3</v>
      </c>
      <c r="Q21" s="102">
        <f t="shared" si="10"/>
        <v>6.8518137999999951E-3</v>
      </c>
      <c r="R21" s="102">
        <f>(((((1-D21)*D21)/D13)+(((1-J21)*J21)/J13))^0.5)*(TINV(0.05,D13+J13-1))</f>
        <v>8.8492465825569258E-2</v>
      </c>
      <c r="S21" s="103" t="s">
        <v>1028</v>
      </c>
      <c r="T21" s="101">
        <f t="shared" si="3"/>
        <v>-8.2352407000000349E-3</v>
      </c>
      <c r="U21" s="102">
        <f t="shared" si="11"/>
        <v>8.2352407000000349E-3</v>
      </c>
      <c r="V21" s="102">
        <f>(((((1-F21)*F21)/F13)+(((1-J21)*J21)/J13))^0.5)*(TINV(0.05,F13+J13-1))</f>
        <v>8.036866081287207E-2</v>
      </c>
      <c r="W21" s="103" t="s">
        <v>1028</v>
      </c>
      <c r="X21" s="101">
        <f t="shared" si="4"/>
        <v>-3.8638636700000006E-2</v>
      </c>
      <c r="Y21" s="102">
        <f t="shared" si="12"/>
        <v>3.8638636700000006E-2</v>
      </c>
      <c r="Z21" s="102">
        <f>(((((1-H21)*H21)/H13)+(((1-J21)*J21)/J13))^0.5)*(TINV(0.05,H13+J13-1))</f>
        <v>7.9031140261056274E-2</v>
      </c>
      <c r="AA21" s="104" t="s">
        <v>1028</v>
      </c>
    </row>
  </sheetData>
  <hyperlinks>
    <hyperlink ref="A5" location="CONTENTS!B1" display="Return to contents" xr:uid="{DD7910AC-21D0-40FA-9BAC-A6746B664A24}"/>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411</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0.15902493109999999</v>
      </c>
      <c r="C14" s="28">
        <f>SQRT((B14*(1-B14))/B$13)*TINV(0.05,B$13)</f>
        <v>5.6845658469081822E-2</v>
      </c>
      <c r="D14" s="26">
        <v>0.1374500042</v>
      </c>
      <c r="E14" s="28">
        <f>SQRT((D14*(1-D14))/D$13)*TINV(0.05,D$13)</f>
        <v>4.6199624788182091E-2</v>
      </c>
      <c r="F14" s="30">
        <v>0.14960947660000001</v>
      </c>
      <c r="G14" s="28">
        <f>SQRT((F14*(1-F14))/F$13)*TINV(0.05,F$13)</f>
        <v>3.9810277415969882E-2</v>
      </c>
      <c r="H14" s="30">
        <v>0.1219821743</v>
      </c>
      <c r="I14" s="28">
        <f t="shared" ref="I14:I21" si="0">SQRT((H14*(1-H14))/H$13)*TINV(0.05,H$13)</f>
        <v>3.5310471949377933E-2</v>
      </c>
      <c r="J14" s="30">
        <v>0.175349228</v>
      </c>
      <c r="K14" s="28">
        <f>SQRT((J14*(1-J14))/J$13)*TINV(0.05,J$13)</f>
        <v>4.4164988363047823E-2</v>
      </c>
      <c r="L14" s="17">
        <f t="shared" ref="L14:L21" si="1">J14-B14</f>
        <v>1.6324296900000007E-2</v>
      </c>
      <c r="M14" s="15">
        <f>(((L14)^2)^0.5)</f>
        <v>1.6324296900000007E-2</v>
      </c>
      <c r="N14" s="15">
        <f>(((((1-B14)*B14)/B13)+(((1-J14)*J14)/J13))^0.5)*(TINV(0.05,B13+J13-1))</f>
        <v>7.1728554800658498E-2</v>
      </c>
      <c r="O14" s="5" t="s">
        <v>1028</v>
      </c>
      <c r="P14" s="17">
        <f t="shared" ref="P14:P21" si="2">J14-D14</f>
        <v>3.7899223799999993E-2</v>
      </c>
      <c r="Q14" s="15">
        <f>(((P14)^2)^0.5)</f>
        <v>3.7899223799999993E-2</v>
      </c>
      <c r="R14" s="15">
        <f>(((((1-D14)*D14)/D13)+(((1-J14)*J14)/J13))^0.5)*(TINV(0.05,D13+J13-1))</f>
        <v>6.3750665423324887E-2</v>
      </c>
      <c r="S14" s="5" t="s">
        <v>1028</v>
      </c>
      <c r="T14" s="17">
        <f t="shared" ref="T14:T21" si="3">J14-F14</f>
        <v>2.5739751399999983E-2</v>
      </c>
      <c r="U14" s="15">
        <f>(((T14)^2)^0.5)</f>
        <v>2.5739751399999983E-2</v>
      </c>
      <c r="V14" s="15">
        <f>(((((1-F14)*F14)/F13)+(((1-J14)*J14)/J13))^0.5)*(TINV(0.05,F13+J13-1))</f>
        <v>5.9337164299622144E-2</v>
      </c>
      <c r="W14" s="5" t="s">
        <v>1028</v>
      </c>
      <c r="X14" s="17">
        <f t="shared" ref="X14:X21" si="4">J14-H14</f>
        <v>5.33670537E-2</v>
      </c>
      <c r="Y14" s="15">
        <f>(((X14)^2)^0.5)</f>
        <v>5.33670537E-2</v>
      </c>
      <c r="Z14" s="15">
        <f>(((((1-H14)*H14)/H13)+(((1-J14)*J14)/J13))^0.5)*(TINV(0.05,H13+J13-1))</f>
        <v>5.6430010980627499E-2</v>
      </c>
      <c r="AA14" s="97" t="s">
        <v>1028</v>
      </c>
    </row>
    <row r="15" spans="1:27" x14ac:dyDescent="0.25">
      <c r="A15" s="23" t="s">
        <v>57</v>
      </c>
      <c r="B15" s="24">
        <v>0.12624689659999999</v>
      </c>
      <c r="C15" s="28">
        <f t="shared" ref="C15:C21" si="5">SQRT((B15*(1-B15))/B$13)*TINV(0.05,B$13)</f>
        <v>5.1627114686550568E-2</v>
      </c>
      <c r="D15" s="26">
        <v>9.4343147799999999E-2</v>
      </c>
      <c r="E15" s="28">
        <f t="shared" ref="E15:E21" si="6">SQRT((D15*(1-D15))/D$13)*TINV(0.05,D$13)</f>
        <v>3.9220303581873478E-2</v>
      </c>
      <c r="F15" s="30">
        <v>0.1068678387</v>
      </c>
      <c r="G15" s="28">
        <f t="shared" ref="G15:G21" si="7">SQRT((F15*(1-F15))/F$13)*TINV(0.05,F$13)</f>
        <v>3.4481632872222827E-2</v>
      </c>
      <c r="H15" s="30">
        <v>0.13973357149999999</v>
      </c>
      <c r="I15" s="28">
        <f t="shared" si="0"/>
        <v>3.7408520979326523E-2</v>
      </c>
      <c r="J15" s="30">
        <v>0.15257992970000001</v>
      </c>
      <c r="K15" s="28">
        <f t="shared" ref="K15:K21" si="8">SQRT((J15*(1-J15))/J$13)*TINV(0.05,J$13)</f>
        <v>4.1762764032696478E-2</v>
      </c>
      <c r="L15" s="17">
        <f t="shared" si="1"/>
        <v>2.6333033100000014E-2</v>
      </c>
      <c r="M15" s="15">
        <f t="shared" ref="M15:M21" si="9">(((L15)^2)^0.5)</f>
        <v>2.6333033100000014E-2</v>
      </c>
      <c r="N15" s="15">
        <f>(((((1-B15)*B15)/B13)+(((1-J15)*J15)/J13))^0.5)*(TINV(0.05,B13+J13-1))</f>
        <v>6.6170752315223014E-2</v>
      </c>
      <c r="O15" s="5" t="s">
        <v>1028</v>
      </c>
      <c r="P15" s="17">
        <f t="shared" si="2"/>
        <v>5.8236781900000006E-2</v>
      </c>
      <c r="Q15" s="15">
        <f t="shared" ref="Q15:Q21" si="10">(((P15)^2)^0.5)</f>
        <v>5.8236781900000006E-2</v>
      </c>
      <c r="R15" s="15">
        <f>(((((1-D15)*D15)/D13)+(((1-J15)*J15)/J13))^0.5)*(TINV(0.05,D13+J13-1))</f>
        <v>5.7150181796005589E-2</v>
      </c>
      <c r="S15" s="5" t="str">
        <f t="shared" ref="S15:S20" si="11">IF(Q15&gt;R15,"*"," ")</f>
        <v>*</v>
      </c>
      <c r="T15" s="17">
        <f t="shared" si="3"/>
        <v>4.571209100000001E-2</v>
      </c>
      <c r="U15" s="15">
        <f t="shared" ref="U15:U21" si="12">(((T15)^2)^0.5)</f>
        <v>4.571209100000001E-2</v>
      </c>
      <c r="V15" s="15">
        <f>(((((1-F15)*F15)/F13)+(((1-J15)*J15)/J13))^0.5)*(TINV(0.05,F13+J13-1))</f>
        <v>5.4046262757531237E-2</v>
      </c>
      <c r="W15" s="5" t="s">
        <v>1028</v>
      </c>
      <c r="X15" s="17">
        <f t="shared" si="4"/>
        <v>1.2846358200000019E-2</v>
      </c>
      <c r="Y15" s="15">
        <f t="shared" ref="Y15:Y21" si="13">(((X15)^2)^0.5)</f>
        <v>1.2846358200000019E-2</v>
      </c>
      <c r="Z15" s="15">
        <f>(((((1-H15)*H15)/H13)+(((1-J15)*J15)/J13))^0.5)*(TINV(0.05,H13+J13-1))</f>
        <v>5.5954573111455436E-2</v>
      </c>
      <c r="AA15" s="97" t="s">
        <v>1028</v>
      </c>
    </row>
    <row r="16" spans="1:27" x14ac:dyDescent="0.25">
      <c r="A16" s="23" t="s">
        <v>58</v>
      </c>
      <c r="B16" s="24">
        <v>9.6597290200000005E-2</v>
      </c>
      <c r="C16" s="28">
        <f t="shared" si="5"/>
        <v>4.5919409972595117E-2</v>
      </c>
      <c r="D16" s="26">
        <v>8.6516817100000004E-2</v>
      </c>
      <c r="E16" s="28">
        <f t="shared" si="6"/>
        <v>3.7720242495338965E-2</v>
      </c>
      <c r="F16" s="30">
        <v>0.1124401064</v>
      </c>
      <c r="G16" s="28">
        <f t="shared" si="7"/>
        <v>3.5258668274618925E-2</v>
      </c>
      <c r="H16" s="30">
        <v>9.0031639100000005E-2</v>
      </c>
      <c r="I16" s="28">
        <f t="shared" si="0"/>
        <v>3.0882638316458409E-2</v>
      </c>
      <c r="J16" s="30">
        <v>8.0425756299999998E-2</v>
      </c>
      <c r="K16" s="28">
        <f t="shared" si="8"/>
        <v>3.158509099539885E-2</v>
      </c>
      <c r="L16" s="17">
        <f t="shared" si="1"/>
        <v>-1.6171533900000007E-2</v>
      </c>
      <c r="M16" s="15">
        <f t="shared" si="9"/>
        <v>1.6171533900000007E-2</v>
      </c>
      <c r="N16" s="15">
        <f>(((((1-B16)*B16)/B13)+(((1-J16)*J16)/J13))^0.5)*(TINV(0.05,B13+J13-1))</f>
        <v>5.5523921214221422E-2</v>
      </c>
      <c r="O16" s="5" t="s">
        <v>1028</v>
      </c>
      <c r="P16" s="17">
        <f t="shared" si="2"/>
        <v>-6.091060800000006E-3</v>
      </c>
      <c r="Q16" s="15">
        <f t="shared" si="10"/>
        <v>6.091060800000006E-3</v>
      </c>
      <c r="R16" s="15">
        <f>(((((1-D16)*D16)/D13)+(((1-J16)*J16)/J13))^0.5)*(TINV(0.05,D13+J13-1))</f>
        <v>4.9067923854252932E-2</v>
      </c>
      <c r="S16" s="5" t="s">
        <v>1028</v>
      </c>
      <c r="T16" s="17">
        <f t="shared" si="3"/>
        <v>-3.2014350100000005E-2</v>
      </c>
      <c r="U16" s="15">
        <f t="shared" si="12"/>
        <v>3.2014350100000005E-2</v>
      </c>
      <c r="V16" s="15">
        <f>(((((1-F16)*F16)/F13)+(((1-J16)*J16)/J13))^0.5)*(TINV(0.05,F13+J13-1))</f>
        <v>4.7241372848890899E-2</v>
      </c>
      <c r="W16" s="5" t="s">
        <v>1028</v>
      </c>
      <c r="X16" s="17">
        <f t="shared" si="4"/>
        <v>-9.6058828000000068E-3</v>
      </c>
      <c r="Y16" s="15">
        <f t="shared" si="13"/>
        <v>9.6058828000000068E-3</v>
      </c>
      <c r="Z16" s="15">
        <f>(((((1-H16)*H16)/H13)+(((1-J16)*J16)/J13))^0.5)*(TINV(0.05,H13+J13-1))</f>
        <v>4.408654918153445E-2</v>
      </c>
      <c r="AA16" s="97" t="s">
        <v>1028</v>
      </c>
    </row>
    <row r="17" spans="1:27" x14ac:dyDescent="0.25">
      <c r="A17" s="23" t="s">
        <v>59</v>
      </c>
      <c r="B17" s="24">
        <v>0.1688200329</v>
      </c>
      <c r="C17" s="28">
        <f t="shared" si="5"/>
        <v>5.8228105052426753E-2</v>
      </c>
      <c r="D17" s="26">
        <v>0.21372606620000001</v>
      </c>
      <c r="E17" s="28">
        <f t="shared" si="6"/>
        <v>5.5003410180526534E-2</v>
      </c>
      <c r="F17" s="30">
        <v>0.2179525179</v>
      </c>
      <c r="G17" s="28">
        <f t="shared" si="7"/>
        <v>4.6079096239699406E-2</v>
      </c>
      <c r="H17" s="30">
        <v>0.22589181850000001</v>
      </c>
      <c r="I17" s="28">
        <f t="shared" si="0"/>
        <v>4.5118510115901359E-2</v>
      </c>
      <c r="J17" s="30">
        <v>0.20087525240000001</v>
      </c>
      <c r="K17" s="28">
        <f t="shared" si="8"/>
        <v>4.6533065532374886E-2</v>
      </c>
      <c r="L17" s="17">
        <f t="shared" si="1"/>
        <v>3.205521950000001E-2</v>
      </c>
      <c r="M17" s="15">
        <f t="shared" si="9"/>
        <v>3.205521950000001E-2</v>
      </c>
      <c r="N17" s="15">
        <f>(((((1-B17)*B17)/B13)+(((1-J17)*J17)/J13))^0.5)*(TINV(0.05,B13+J13-1))</f>
        <v>7.4274280298347109E-2</v>
      </c>
      <c r="O17" s="5" t="s">
        <v>1028</v>
      </c>
      <c r="P17" s="17">
        <f t="shared" si="2"/>
        <v>-1.2850813799999999E-2</v>
      </c>
      <c r="Q17" s="15">
        <f t="shared" si="10"/>
        <v>1.2850813799999999E-2</v>
      </c>
      <c r="R17" s="15">
        <f>(((((1-D17)*D17)/D13)+(((1-J17)*J17)/J13))^0.5)*(TINV(0.05,D13+J13-1))</f>
        <v>7.1856671493781263E-2</v>
      </c>
      <c r="S17" s="5" t="s">
        <v>1028</v>
      </c>
      <c r="T17" s="17">
        <f t="shared" si="3"/>
        <v>-1.7077265499999994E-2</v>
      </c>
      <c r="U17" s="15">
        <f t="shared" si="12"/>
        <v>1.7077265499999994E-2</v>
      </c>
      <c r="V17" s="15">
        <f>(((((1-F17)*F17)/F13)+(((1-J17)*J17)/J13))^0.5)*(TINV(0.05,F13+J13-1))</f>
        <v>6.5353953974140233E-2</v>
      </c>
      <c r="W17" s="5" t="s">
        <v>1028</v>
      </c>
      <c r="X17" s="17">
        <f t="shared" si="4"/>
        <v>-2.5016566099999998E-2</v>
      </c>
      <c r="Y17" s="15">
        <f t="shared" si="13"/>
        <v>2.5016566099999998E-2</v>
      </c>
      <c r="Z17" s="15">
        <f>(((((1-H17)*H17)/H13)+(((1-J17)*J17)/J13))^0.5)*(TINV(0.05,H13+J13-1))</f>
        <v>6.4686483502781805E-2</v>
      </c>
      <c r="AA17" s="97" t="s">
        <v>1028</v>
      </c>
    </row>
    <row r="18" spans="1:27" x14ac:dyDescent="0.25">
      <c r="A18" s="23" t="s">
        <v>60</v>
      </c>
      <c r="B18" s="24">
        <v>0.43289942050000002</v>
      </c>
      <c r="C18" s="28">
        <f t="shared" si="5"/>
        <v>7.7018788094969842E-2</v>
      </c>
      <c r="D18" s="26">
        <v>0.42218041039999998</v>
      </c>
      <c r="E18" s="28">
        <f t="shared" si="6"/>
        <v>6.6270325026652088E-2</v>
      </c>
      <c r="F18" s="30">
        <v>0.37077894169999998</v>
      </c>
      <c r="G18" s="28">
        <f t="shared" si="7"/>
        <v>5.3909536875530815E-2</v>
      </c>
      <c r="H18" s="30">
        <v>0.36683838680000003</v>
      </c>
      <c r="I18" s="28">
        <f t="shared" si="0"/>
        <v>5.1999401672971436E-2</v>
      </c>
      <c r="J18" s="30">
        <v>0.36712637970000001</v>
      </c>
      <c r="K18" s="28">
        <f t="shared" si="8"/>
        <v>5.5983165173774295E-2</v>
      </c>
      <c r="L18" s="17">
        <f t="shared" si="1"/>
        <v>-6.5773040800000016E-2</v>
      </c>
      <c r="M18" s="15">
        <f t="shared" si="9"/>
        <v>6.5773040800000016E-2</v>
      </c>
      <c r="N18" s="15">
        <f>(((((1-B18)*B18)/B13)+(((1-J18)*J18)/J13))^0.5)*(TINV(0.05,B13+J13-1))</f>
        <v>9.4865471841368718E-2</v>
      </c>
      <c r="O18" s="5" t="s">
        <v>1028</v>
      </c>
      <c r="P18" s="17">
        <f t="shared" si="2"/>
        <v>-5.5054030699999978E-2</v>
      </c>
      <c r="Q18" s="15">
        <f t="shared" si="10"/>
        <v>5.5054030699999978E-2</v>
      </c>
      <c r="R18" s="15">
        <f>(((((1-D18)*D18)/D13)+(((1-J18)*J18)/J13))^0.5)*(TINV(0.05,D13+J13-1))</f>
        <v>8.6523089230620936E-2</v>
      </c>
      <c r="S18" s="5" t="s">
        <v>1028</v>
      </c>
      <c r="T18" s="17">
        <f t="shared" si="3"/>
        <v>-3.6525619999999703E-3</v>
      </c>
      <c r="U18" s="15">
        <f t="shared" si="12"/>
        <v>3.6525619999999703E-3</v>
      </c>
      <c r="V18" s="15">
        <f>(((((1-F18)*F18)/F13)+(((1-J18)*J18)/J13))^0.5)*(TINV(0.05,F13+J13-1))</f>
        <v>7.7560907138824964E-2</v>
      </c>
      <c r="W18" s="5" t="s">
        <v>1028</v>
      </c>
      <c r="X18" s="17">
        <f t="shared" si="4"/>
        <v>2.8799289999997812E-4</v>
      </c>
      <c r="Y18" s="15">
        <f t="shared" si="13"/>
        <v>2.8799289999997812E-4</v>
      </c>
      <c r="Z18" s="15">
        <f>(((((1-H18)*H18)/H13)+(((1-J18)*J18)/J13))^0.5)*(TINV(0.05,H13+J13-1))</f>
        <v>7.6254512427238685E-2</v>
      </c>
      <c r="AA18" s="97" t="s">
        <v>1028</v>
      </c>
    </row>
    <row r="19" spans="1:27" ht="15" customHeight="1" x14ac:dyDescent="0.25">
      <c r="A19" s="23" t="s">
        <v>41</v>
      </c>
      <c r="B19" s="24">
        <v>1.6411428700000001E-2</v>
      </c>
      <c r="C19" s="28">
        <f>SQRT((B19*(1-B19))/B$13)*TINV(0.05,B$13)</f>
        <v>1.9749361753164964E-2</v>
      </c>
      <c r="D19" s="26">
        <v>4.57835542E-2</v>
      </c>
      <c r="E19" s="28">
        <f t="shared" si="6"/>
        <v>2.8044786085508092E-2</v>
      </c>
      <c r="F19" s="30">
        <v>4.2351118700000003E-2</v>
      </c>
      <c r="G19" s="28">
        <f t="shared" si="7"/>
        <v>2.2477191330656572E-2</v>
      </c>
      <c r="H19" s="30">
        <v>5.55224099E-2</v>
      </c>
      <c r="I19" s="28">
        <f t="shared" si="0"/>
        <v>2.4707775889014853E-2</v>
      </c>
      <c r="J19" s="30">
        <v>2.36434539E-2</v>
      </c>
      <c r="K19" s="28">
        <f t="shared" si="8"/>
        <v>1.7646185381666221E-2</v>
      </c>
      <c r="L19" s="17">
        <f t="shared" si="1"/>
        <v>7.2320251999999988E-3</v>
      </c>
      <c r="M19" s="15">
        <f t="shared" si="9"/>
        <v>7.2320251999999988E-3</v>
      </c>
      <c r="N19" s="15">
        <f>(((((1-B19)*B19)/B13)+(((1-J19)*J19)/J13))^0.5)*(TINV(0.05,B13+J13-1))</f>
        <v>2.6395657535181746E-2</v>
      </c>
      <c r="O19" s="5" t="s">
        <v>1028</v>
      </c>
      <c r="P19" s="17">
        <f t="shared" si="2"/>
        <v>-2.21401003E-2</v>
      </c>
      <c r="Q19" s="15">
        <f t="shared" si="10"/>
        <v>2.21401003E-2</v>
      </c>
      <c r="R19" s="15">
        <f>(((((1-D19)*D19)/D13)+(((1-J19)*J19)/J13))^0.5)*(TINV(0.05,D13+J13-1))</f>
        <v>3.3040964960520738E-2</v>
      </c>
      <c r="S19" s="5" t="s">
        <v>1028</v>
      </c>
      <c r="T19" s="17">
        <f t="shared" si="3"/>
        <v>-1.8707664800000003E-2</v>
      </c>
      <c r="U19" s="15">
        <f t="shared" si="12"/>
        <v>1.8707664800000003E-2</v>
      </c>
      <c r="V19" s="15">
        <f>(((((1-F19)*F19)/F13)+(((1-J19)*J19)/J13))^0.5)*(TINV(0.05,F13+J13-1))</f>
        <v>2.8519267152796429E-2</v>
      </c>
      <c r="W19" s="5" t="s">
        <v>1028</v>
      </c>
      <c r="X19" s="17">
        <f t="shared" si="4"/>
        <v>-3.1878956E-2</v>
      </c>
      <c r="Y19" s="15">
        <f t="shared" si="13"/>
        <v>3.1878956E-2</v>
      </c>
      <c r="Z19" s="15">
        <f>(((((1-H19)*H19)/H13)+(((1-J19)*J19)/J13))^0.5)*(TINV(0.05,H13+J13-1))</f>
        <v>3.0304988108286288E-2</v>
      </c>
      <c r="AA19" s="97" t="str">
        <f t="shared" ref="AA19" si="14">IF(Y19&gt;Z19,"*"," ")</f>
        <v>*</v>
      </c>
    </row>
    <row r="20" spans="1:27" x14ac:dyDescent="0.25">
      <c r="A20" s="23" t="s">
        <v>61</v>
      </c>
      <c r="B20" s="24">
        <v>0.28527182769999998</v>
      </c>
      <c r="C20" s="28">
        <f t="shared" si="5"/>
        <v>7.0189641729916125E-2</v>
      </c>
      <c r="D20" s="26">
        <v>0.231793152</v>
      </c>
      <c r="E20" s="28">
        <f t="shared" si="6"/>
        <v>5.6619146551801225E-2</v>
      </c>
      <c r="F20" s="30">
        <v>0.25647731530000001</v>
      </c>
      <c r="G20" s="28">
        <f t="shared" si="7"/>
        <v>4.8739159704608986E-2</v>
      </c>
      <c r="H20" s="30">
        <v>0.26171574580000001</v>
      </c>
      <c r="I20" s="28">
        <f t="shared" si="0"/>
        <v>4.7427518235841244E-2</v>
      </c>
      <c r="J20" s="30">
        <v>0.32792915769999997</v>
      </c>
      <c r="K20" s="28">
        <f t="shared" si="8"/>
        <v>5.4524124410001033E-2</v>
      </c>
      <c r="L20" s="17">
        <f t="shared" si="1"/>
        <v>4.2657329999999993E-2</v>
      </c>
      <c r="M20" s="15">
        <f t="shared" si="9"/>
        <v>4.2657329999999993E-2</v>
      </c>
      <c r="N20" s="15">
        <f>(((((1-B20)*B20)/B13)+(((1-J20)*J20)/J13))^0.5)*(TINV(0.05,B13+J13-1))</f>
        <v>8.856113718657091E-2</v>
      </c>
      <c r="O20" s="5" t="s">
        <v>1028</v>
      </c>
      <c r="P20" s="17">
        <f t="shared" si="2"/>
        <v>9.6136005699999971E-2</v>
      </c>
      <c r="Q20" s="15">
        <f t="shared" si="10"/>
        <v>9.6136005699999971E-2</v>
      </c>
      <c r="R20" s="15">
        <f>(((((1-D20)*D20)/D13)+(((1-J20)*J20)/J13))^0.5)*(TINV(0.05,D13+J13-1))</f>
        <v>7.8404112417615204E-2</v>
      </c>
      <c r="S20" s="5" t="str">
        <f t="shared" si="11"/>
        <v>*</v>
      </c>
      <c r="T20" s="17">
        <f t="shared" si="3"/>
        <v>7.1451842399999965E-2</v>
      </c>
      <c r="U20" s="15">
        <f t="shared" si="12"/>
        <v>7.1451842399999965E-2</v>
      </c>
      <c r="V20" s="15">
        <f>(((((1-F20)*F20)/F13)+(((1-J20)*J20)/J13))^0.5)*(TINV(0.05,F13+J13-1))</f>
        <v>7.2982383247423177E-2</v>
      </c>
      <c r="W20" s="5" t="s">
        <v>1028</v>
      </c>
      <c r="X20" s="17">
        <f t="shared" si="4"/>
        <v>6.6213411899999963E-2</v>
      </c>
      <c r="Y20" s="15">
        <f t="shared" si="13"/>
        <v>6.6213411899999963E-2</v>
      </c>
      <c r="Z20" s="15">
        <f>(((((1-H20)*H20)/H13)+(((1-J20)*J20)/J13))^0.5)*(TINV(0.05,H13+J13-1))</f>
        <v>7.2119429136927996E-2</v>
      </c>
      <c r="AA20" s="97" t="s">
        <v>1028</v>
      </c>
    </row>
    <row r="21" spans="1:27" ht="15.75" thickBot="1" x14ac:dyDescent="0.3">
      <c r="A21" s="98" t="s">
        <v>62</v>
      </c>
      <c r="B21" s="106">
        <v>0.60171945339999999</v>
      </c>
      <c r="C21" s="100">
        <f t="shared" si="5"/>
        <v>7.609650422055117E-2</v>
      </c>
      <c r="D21" s="107">
        <v>0.63590647659999999</v>
      </c>
      <c r="E21" s="100">
        <f t="shared" si="6"/>
        <v>6.4562008393448306E-2</v>
      </c>
      <c r="F21" s="99">
        <v>0.58873145959999995</v>
      </c>
      <c r="G21" s="100">
        <f t="shared" si="7"/>
        <v>5.4919656584354389E-2</v>
      </c>
      <c r="H21" s="99">
        <v>0.59273020529999998</v>
      </c>
      <c r="I21" s="100">
        <f t="shared" si="0"/>
        <v>5.301189157456071E-2</v>
      </c>
      <c r="J21" s="99">
        <v>0.56800163209999999</v>
      </c>
      <c r="K21" s="100">
        <f t="shared" si="8"/>
        <v>5.7531672709817988E-2</v>
      </c>
      <c r="L21" s="101">
        <f t="shared" si="1"/>
        <v>-3.3717821300000006E-2</v>
      </c>
      <c r="M21" s="102">
        <f t="shared" si="9"/>
        <v>3.3717821300000006E-2</v>
      </c>
      <c r="N21" s="102">
        <f>(((((1-B21)*B21)/B13)+(((1-J21)*J21)/J13))^0.5)*(TINV(0.05,B13+J13-1))</f>
        <v>9.5051815080245169E-2</v>
      </c>
      <c r="O21" s="103" t="s">
        <v>1028</v>
      </c>
      <c r="P21" s="101">
        <f t="shared" si="2"/>
        <v>-6.7904844500000006E-2</v>
      </c>
      <c r="Q21" s="102">
        <f t="shared" si="10"/>
        <v>6.7904844500000006E-2</v>
      </c>
      <c r="R21" s="102">
        <f>(((((1-D21)*D21)/D13)+(((1-J21)*J21)/J13))^0.5)*(TINV(0.05,D13+J13-1))</f>
        <v>8.6251517469729561E-2</v>
      </c>
      <c r="S21" s="103" t="s">
        <v>1028</v>
      </c>
      <c r="T21" s="101">
        <f t="shared" si="3"/>
        <v>-2.0729827499999964E-2</v>
      </c>
      <c r="U21" s="102">
        <f t="shared" si="12"/>
        <v>2.0729827499999964E-2</v>
      </c>
      <c r="V21" s="102">
        <f>(((((1-F21)*F21)/F13)+(((1-J21)*J21)/J13))^0.5)*(TINV(0.05,F13+J13-1))</f>
        <v>7.9373924106481364E-2</v>
      </c>
      <c r="W21" s="103" t="s">
        <v>1028</v>
      </c>
      <c r="X21" s="101">
        <f t="shared" si="4"/>
        <v>-2.4728573199999992E-2</v>
      </c>
      <c r="Y21" s="102">
        <f t="shared" si="13"/>
        <v>2.4728573199999992E-2</v>
      </c>
      <c r="Z21" s="102">
        <f>(((((1-H21)*H21)/H13)+(((1-J21)*J21)/J13))^0.5)*(TINV(0.05,H13+J13-1))</f>
        <v>7.807495329011295E-2</v>
      </c>
      <c r="AA21" s="104" t="s">
        <v>1028</v>
      </c>
    </row>
  </sheetData>
  <hyperlinks>
    <hyperlink ref="A5" location="CONTENTS!B1" display="Return to contents" xr:uid="{6928A818-352E-4C78-9CDE-758BC134BB20}"/>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21"/>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412</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2">
        <v>749</v>
      </c>
      <c r="C11" s="27" t="s">
        <v>1028</v>
      </c>
      <c r="D11" s="22">
        <v>800</v>
      </c>
      <c r="E11" s="27" t="s">
        <v>1028</v>
      </c>
      <c r="F11" s="22">
        <v>1827</v>
      </c>
      <c r="G11" s="27" t="s">
        <v>1028</v>
      </c>
      <c r="H11" s="22">
        <v>1789</v>
      </c>
      <c r="I11" s="27" t="s">
        <v>1028</v>
      </c>
      <c r="J11" s="22">
        <v>500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488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85</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v>0.34761598770000002</v>
      </c>
      <c r="C14" s="28">
        <f>SQRT((B14*(1-B14))/B$13)*TINV(0.05,B$13)</f>
        <v>7.4024359587408828E-2</v>
      </c>
      <c r="D14" s="26">
        <v>0.4187013201</v>
      </c>
      <c r="E14" s="28">
        <f>SQRT((D14*(1-D14))/D$13)*TINV(0.05,D$13)</f>
        <v>6.6195088088741999E-2</v>
      </c>
      <c r="F14" s="30">
        <v>0.34344176770000001</v>
      </c>
      <c r="G14" s="28">
        <f>SQRT((F14*(1-F14))/F$13)*TINV(0.05,F$13)</f>
        <v>5.2999238202233415E-2</v>
      </c>
      <c r="H14" s="30">
        <v>0.34051675980000001</v>
      </c>
      <c r="I14" s="28">
        <f t="shared" ref="I14:I21" si="0">SQRT((H14*(1-H14))/H$13)*TINV(0.05,H$13)</f>
        <v>5.1129882911030454E-2</v>
      </c>
      <c r="J14" s="30">
        <v>0.31689042410000001</v>
      </c>
      <c r="K14" s="28">
        <f>SQRT((J14*(1-J14))/J$13)*TINV(0.05,J$13)</f>
        <v>0.10033794089843434</v>
      </c>
      <c r="L14" s="17">
        <f t="shared" ref="L14:L21" si="1">J14-B14</f>
        <v>-3.0725563600000005E-2</v>
      </c>
      <c r="M14" s="15">
        <f>(((L14)^2)^0.5)</f>
        <v>3.0725563600000005E-2</v>
      </c>
      <c r="N14" s="15">
        <f>(((((1-B14)*B14)/B13)+(((1-J14)*J14)/J13))^0.5)*(TINV(0.05,B13+J13-1))</f>
        <v>0.12382141024320759</v>
      </c>
      <c r="O14" s="5" t="s">
        <v>1028</v>
      </c>
      <c r="P14" s="17">
        <f t="shared" ref="P14:P21" si="2">J14-D14</f>
        <v>-0.10181089599999998</v>
      </c>
      <c r="Q14" s="15">
        <f>(((P14)^2)^0.5)</f>
        <v>0.10181089599999998</v>
      </c>
      <c r="R14" s="15">
        <f>(((((1-D14)*D14)/D13)+(((1-J14)*J14)/J13))^0.5)*(TINV(0.05,D13+J13-1))</f>
        <v>0.11929239312540729</v>
      </c>
      <c r="S14" s="5" t="s">
        <v>1028</v>
      </c>
      <c r="T14" s="17">
        <f t="shared" ref="T14:T21" si="3">J14-F14</f>
        <v>-2.6551343599999999E-2</v>
      </c>
      <c r="U14" s="15">
        <f>(((T14)^2)^0.5)</f>
        <v>2.6551343599999999E-2</v>
      </c>
      <c r="V14" s="15">
        <f>(((((1-F14)*F14)/F13)+(((1-J14)*J14)/J13))^0.5)*(TINV(0.05,F13+J13-1))</f>
        <v>0.11246207710539828</v>
      </c>
      <c r="W14" s="5" t="s">
        <v>1028</v>
      </c>
      <c r="X14" s="17">
        <f t="shared" ref="X14:X21" si="4">J14-H14</f>
        <v>-2.3626335700000001E-2</v>
      </c>
      <c r="Y14" s="15">
        <f>(((X14)^2)^0.5)</f>
        <v>2.3626335700000001E-2</v>
      </c>
      <c r="Z14" s="15">
        <f>(((((1-H14)*H14)/H13)+(((1-J14)*J14)/J13))^0.5)*(TINV(0.05,H13+J13-1))</f>
        <v>0.11158264768566041</v>
      </c>
      <c r="AA14" s="97" t="s">
        <v>1028</v>
      </c>
    </row>
    <row r="15" spans="1:27" x14ac:dyDescent="0.25">
      <c r="A15" s="23" t="s">
        <v>57</v>
      </c>
      <c r="B15" s="24">
        <v>0.25311946950000003</v>
      </c>
      <c r="C15" s="28">
        <f t="shared" ref="C15:C21" si="5">SQRT((B15*(1-B15))/B$13)*TINV(0.05,B$13)</f>
        <v>6.7586736712462112E-2</v>
      </c>
      <c r="D15" s="26">
        <v>0.27517865959999999</v>
      </c>
      <c r="E15" s="28">
        <f t="shared" ref="E15:E21" si="6">SQRT((D15*(1-D15))/D$13)*TINV(0.05,D$13)</f>
        <v>5.9923447646225265E-2</v>
      </c>
      <c r="F15" s="30">
        <v>0.3003410963</v>
      </c>
      <c r="G15" s="28">
        <f t="shared" ref="G15:G21" si="7">SQRT((F15*(1-F15))/F$13)*TINV(0.05,F$13)</f>
        <v>5.1163118726583801E-2</v>
      </c>
      <c r="H15" s="30">
        <v>0.31483214380000002</v>
      </c>
      <c r="I15" s="28">
        <f t="shared" si="0"/>
        <v>5.0111995156288267E-2</v>
      </c>
      <c r="J15" s="30">
        <v>0.19928088699999999</v>
      </c>
      <c r="K15" s="28">
        <f t="shared" ref="K15:K21" si="8">SQRT((J15*(1-J15))/J$13)*TINV(0.05,J$13)</f>
        <v>8.6146643558915992E-2</v>
      </c>
      <c r="L15" s="17">
        <f t="shared" si="1"/>
        <v>-5.3838582500000037E-2</v>
      </c>
      <c r="M15" s="15">
        <f t="shared" ref="M15:M21" si="9">(((L15)^2)^0.5)</f>
        <v>5.3838582500000037E-2</v>
      </c>
      <c r="N15" s="15">
        <f>(((((1-B15)*B15)/B13)+(((1-J15)*J15)/J13))^0.5)*(TINV(0.05,B13+J13-1))</f>
        <v>0.10875465335743875</v>
      </c>
      <c r="O15" s="5" t="s">
        <v>1028</v>
      </c>
      <c r="P15" s="17">
        <f t="shared" si="2"/>
        <v>-7.5897772599999996E-2</v>
      </c>
      <c r="Q15" s="15">
        <f t="shared" ref="Q15:Q21" si="10">(((P15)^2)^0.5)</f>
        <v>7.5897772599999996E-2</v>
      </c>
      <c r="R15" s="15">
        <f>(((((1-D15)*D15)/D13)+(((1-J15)*J15)/J13))^0.5)*(TINV(0.05,D13+J13-1))</f>
        <v>0.10416151592606847</v>
      </c>
      <c r="S15" s="5" t="s">
        <v>1028</v>
      </c>
      <c r="T15" s="17">
        <f t="shared" si="3"/>
        <v>-0.10106020930000001</v>
      </c>
      <c r="U15" s="15">
        <f t="shared" ref="U15:U21" si="11">(((T15)^2)^0.5)</f>
        <v>0.10106020930000001</v>
      </c>
      <c r="V15" s="15">
        <f>(((((1-F15)*F15)/F13)+(((1-J15)*J15)/J13))^0.5)*(TINV(0.05,F13+J13-1))</f>
        <v>9.9344168020718118E-2</v>
      </c>
      <c r="W15" s="5" t="str">
        <f t="shared" ref="W15:W20" si="12">IF(U15&gt;V15,"*"," ")</f>
        <v>*</v>
      </c>
      <c r="X15" s="17">
        <f t="shared" si="4"/>
        <v>-0.11555125680000003</v>
      </c>
      <c r="Y15" s="15">
        <f t="shared" ref="Y15:Y21" si="13">(((X15)^2)^0.5)</f>
        <v>0.11555125680000003</v>
      </c>
      <c r="Z15" s="15">
        <f>(((((1-H15)*H15)/H13)+(((1-J15)*J15)/J13))^0.5)*(TINV(0.05,H13+J13-1))</f>
        <v>9.8798328823770307E-2</v>
      </c>
      <c r="AA15" s="97" t="str">
        <f t="shared" ref="AA15:AA20" si="14">IF(Y15&gt;Z15,"*"," ")</f>
        <v>*</v>
      </c>
    </row>
    <row r="16" spans="1:27" x14ac:dyDescent="0.25">
      <c r="A16" s="23" t="s">
        <v>58</v>
      </c>
      <c r="B16" s="24">
        <v>0.11643838469999999</v>
      </c>
      <c r="C16" s="28">
        <f t="shared" si="5"/>
        <v>4.9858549431917858E-2</v>
      </c>
      <c r="D16" s="26">
        <v>0.1186281402</v>
      </c>
      <c r="E16" s="28">
        <f t="shared" si="6"/>
        <v>4.3385777239891787E-2</v>
      </c>
      <c r="F16" s="30">
        <v>0.1156379711</v>
      </c>
      <c r="G16" s="28">
        <f t="shared" si="7"/>
        <v>3.5692068807512994E-2</v>
      </c>
      <c r="H16" s="30">
        <v>0.12168736099999999</v>
      </c>
      <c r="I16" s="28">
        <f t="shared" si="0"/>
        <v>3.5273696439322669E-2</v>
      </c>
      <c r="J16" s="30">
        <v>0.20799672350000001</v>
      </c>
      <c r="K16" s="28">
        <f t="shared" si="8"/>
        <v>8.7530049845272503E-2</v>
      </c>
      <c r="L16" s="17">
        <f t="shared" si="1"/>
        <v>9.1558338800000014E-2</v>
      </c>
      <c r="M16" s="15">
        <f t="shared" si="9"/>
        <v>9.1558338800000014E-2</v>
      </c>
      <c r="N16" s="15">
        <f>(((((1-B16)*B16)/B13)+(((1-J16)*J16)/J13))^0.5)*(TINV(0.05,B13+J13-1))</f>
        <v>9.9960242209868932E-2</v>
      </c>
      <c r="O16" s="5" t="s">
        <v>1028</v>
      </c>
      <c r="P16" s="17">
        <f t="shared" si="2"/>
        <v>8.9368583300000012E-2</v>
      </c>
      <c r="Q16" s="15">
        <f t="shared" si="10"/>
        <v>8.9368583300000012E-2</v>
      </c>
      <c r="R16" s="15">
        <f>(((((1-D16)*D16)/D13)+(((1-J16)*J16)/J13))^0.5)*(TINV(0.05,D13+J13-1))</f>
        <v>9.6860329846954196E-2</v>
      </c>
      <c r="S16" s="5" t="s">
        <v>1028</v>
      </c>
      <c r="T16" s="17">
        <f t="shared" si="3"/>
        <v>9.2358752400000008E-2</v>
      </c>
      <c r="U16" s="15">
        <f t="shared" si="11"/>
        <v>9.2358752400000008E-2</v>
      </c>
      <c r="V16" s="15">
        <f>(((((1-F16)*F16)/F13)+(((1-J16)*J16)/J13))^0.5)*(TINV(0.05,F13+J13-1))</f>
        <v>9.3609188068936824E-2</v>
      </c>
      <c r="W16" s="5" t="s">
        <v>1028</v>
      </c>
      <c r="X16" s="17">
        <f t="shared" si="4"/>
        <v>8.6309362500000014E-2</v>
      </c>
      <c r="Y16" s="15">
        <f t="shared" si="13"/>
        <v>8.6309362500000014E-2</v>
      </c>
      <c r="Z16" s="15">
        <f>(((((1-H16)*H16)/H13)+(((1-J16)*J16)/J13))^0.5)*(TINV(0.05,H13+J13-1))</f>
        <v>9.3438960232813034E-2</v>
      </c>
      <c r="AA16" s="97" t="s">
        <v>1028</v>
      </c>
    </row>
    <row r="17" spans="1:27" x14ac:dyDescent="0.25">
      <c r="A17" s="23" t="s">
        <v>59</v>
      </c>
      <c r="B17" s="24">
        <v>0.1158324099</v>
      </c>
      <c r="C17" s="28">
        <f t="shared" si="5"/>
        <v>4.974569176693322E-2</v>
      </c>
      <c r="D17" s="26">
        <v>8.1095156599999996E-2</v>
      </c>
      <c r="E17" s="28">
        <f t="shared" si="6"/>
        <v>3.6627447937987105E-2</v>
      </c>
      <c r="F17" s="30">
        <v>9.2899966599999995E-2</v>
      </c>
      <c r="G17" s="28">
        <f t="shared" si="7"/>
        <v>3.239976174835274E-2</v>
      </c>
      <c r="H17" s="30">
        <v>9.2744601800000007E-2</v>
      </c>
      <c r="I17" s="28">
        <f t="shared" si="0"/>
        <v>3.1297725087373413E-2</v>
      </c>
      <c r="J17" s="30">
        <v>0.14033224010000001</v>
      </c>
      <c r="K17" s="28">
        <f t="shared" si="8"/>
        <v>7.4904772369107336E-2</v>
      </c>
      <c r="L17" s="17">
        <f t="shared" si="1"/>
        <v>2.4499830200000003E-2</v>
      </c>
      <c r="M17" s="15">
        <f t="shared" si="9"/>
        <v>2.4499830200000003E-2</v>
      </c>
      <c r="N17" s="15">
        <f>(((((1-B17)*B17)/B13)+(((1-J17)*J17)/J13))^0.5)*(TINV(0.05,B13+J13-1))</f>
        <v>8.9264883391277125E-2</v>
      </c>
      <c r="O17" s="5" t="s">
        <v>1028</v>
      </c>
      <c r="P17" s="17">
        <f t="shared" si="2"/>
        <v>5.923708350000001E-2</v>
      </c>
      <c r="Q17" s="15">
        <f t="shared" si="10"/>
        <v>5.923708350000001E-2</v>
      </c>
      <c r="R17" s="15">
        <f>(((((1-D17)*D17)/D13)+(((1-J17)*J17)/J13))^0.5)*(TINV(0.05,D13+J13-1))</f>
        <v>8.266704121109307E-2</v>
      </c>
      <c r="S17" s="5" t="s">
        <v>1028</v>
      </c>
      <c r="T17" s="17">
        <f t="shared" si="3"/>
        <v>4.7432273500000011E-2</v>
      </c>
      <c r="U17" s="15">
        <f t="shared" si="11"/>
        <v>4.7432273500000011E-2</v>
      </c>
      <c r="V17" s="15">
        <f>(((((1-F17)*F17)/F13)+(((1-J17)*J17)/J13))^0.5)*(TINV(0.05,F13+J13-1))</f>
        <v>8.0831693795503368E-2</v>
      </c>
      <c r="W17" s="5" t="s">
        <v>1028</v>
      </c>
      <c r="X17" s="17">
        <f t="shared" si="4"/>
        <v>4.7587638299999999E-2</v>
      </c>
      <c r="Y17" s="15">
        <f t="shared" si="13"/>
        <v>4.7587638299999999E-2</v>
      </c>
      <c r="Z17" s="15">
        <f>(((((1-H17)*H17)/H13)+(((1-J17)*J17)/J13))^0.5)*(TINV(0.05,H13+J13-1))</f>
        <v>8.0387093677118257E-2</v>
      </c>
      <c r="AA17" s="97" t="s">
        <v>1028</v>
      </c>
    </row>
    <row r="18" spans="1:27" x14ac:dyDescent="0.25">
      <c r="A18" s="23" t="s">
        <v>60</v>
      </c>
      <c r="B18" s="24">
        <v>0.13869639819999999</v>
      </c>
      <c r="C18" s="28">
        <f t="shared" si="5"/>
        <v>5.372591938271977E-2</v>
      </c>
      <c r="D18" s="26">
        <v>8.5055942800000006E-2</v>
      </c>
      <c r="E18" s="28">
        <f t="shared" si="6"/>
        <v>3.7430319375258161E-2</v>
      </c>
      <c r="F18" s="30">
        <v>0.1165280652</v>
      </c>
      <c r="G18" s="28">
        <f t="shared" si="7"/>
        <v>3.5811135592799657E-2</v>
      </c>
      <c r="H18" s="30">
        <v>0.10030465869999999</v>
      </c>
      <c r="I18" s="28">
        <f t="shared" si="0"/>
        <v>3.2412457374777041E-2</v>
      </c>
      <c r="J18" s="30">
        <v>0.12152165970000001</v>
      </c>
      <c r="K18" s="28">
        <f t="shared" si="8"/>
        <v>7.0462462220088243E-2</v>
      </c>
      <c r="L18" s="17">
        <f t="shared" si="1"/>
        <v>-1.7174738499999981E-2</v>
      </c>
      <c r="M18" s="15">
        <f t="shared" si="9"/>
        <v>1.7174738499999981E-2</v>
      </c>
      <c r="N18" s="15">
        <f>(((((1-B18)*B18)/B13)+(((1-J18)*J18)/J13))^0.5)*(TINV(0.05,B13+J13-1))</f>
        <v>8.8000978263685914E-2</v>
      </c>
      <c r="O18" s="5" t="s">
        <v>1028</v>
      </c>
      <c r="P18" s="17">
        <f t="shared" si="2"/>
        <v>3.64657169E-2</v>
      </c>
      <c r="Q18" s="15">
        <f t="shared" si="10"/>
        <v>3.64657169E-2</v>
      </c>
      <c r="R18" s="15">
        <f>(((((1-D18)*D18)/D13)+(((1-J18)*J18)/J13))^0.5)*(TINV(0.05,D13+J13-1))</f>
        <v>7.9123240890642099E-2</v>
      </c>
      <c r="S18" s="5" t="s">
        <v>1028</v>
      </c>
      <c r="T18" s="17">
        <f t="shared" si="3"/>
        <v>4.9935945000000037E-3</v>
      </c>
      <c r="U18" s="15">
        <f t="shared" si="11"/>
        <v>4.9935945000000037E-3</v>
      </c>
      <c r="V18" s="15">
        <f>(((((1-F18)*F18)/F13)+(((1-J18)*J18)/J13))^0.5)*(TINV(0.05,F13+J13-1))</f>
        <v>7.8324214244208559E-2</v>
      </c>
      <c r="W18" s="5" t="s">
        <v>1028</v>
      </c>
      <c r="X18" s="17">
        <f t="shared" si="4"/>
        <v>2.1217001000000013E-2</v>
      </c>
      <c r="Y18" s="15">
        <f t="shared" si="13"/>
        <v>2.1217001000000013E-2</v>
      </c>
      <c r="Z18" s="15">
        <f>(((((1-H18)*H18)/H13)+(((1-J18)*J18)/J13))^0.5)*(TINV(0.05,H13+J13-1))</f>
        <v>7.6823309224116218E-2</v>
      </c>
      <c r="AA18" s="97" t="s">
        <v>1028</v>
      </c>
    </row>
    <row r="19" spans="1:27" ht="15" customHeight="1" x14ac:dyDescent="0.25">
      <c r="A19" s="23" t="s">
        <v>41</v>
      </c>
      <c r="B19" s="24">
        <v>2.8297349999999999E-2</v>
      </c>
      <c r="C19" s="28">
        <f>SQRT((B19*(1-B19))/B$13)*TINV(0.05,B$13)</f>
        <v>2.5775833021058129E-2</v>
      </c>
      <c r="D19" s="26">
        <v>2.1340780699999999E-2</v>
      </c>
      <c r="E19" s="28">
        <f t="shared" si="6"/>
        <v>1.9390759875453079E-2</v>
      </c>
      <c r="F19" s="30">
        <v>3.1151133099999999E-2</v>
      </c>
      <c r="G19" s="28">
        <f t="shared" si="7"/>
        <v>1.938971333255957E-2</v>
      </c>
      <c r="H19" s="30">
        <v>2.9914474900000002E-2</v>
      </c>
      <c r="I19" s="28">
        <f t="shared" si="0"/>
        <v>1.8380163686043484E-2</v>
      </c>
      <c r="J19" s="30">
        <v>1.3978065600000001E-2</v>
      </c>
      <c r="K19" s="28">
        <f t="shared" si="8"/>
        <v>2.531816728094536E-2</v>
      </c>
      <c r="L19" s="17">
        <f t="shared" si="1"/>
        <v>-1.4319284399999998E-2</v>
      </c>
      <c r="M19" s="15">
        <f t="shared" si="9"/>
        <v>1.4319284399999998E-2</v>
      </c>
      <c r="N19" s="15">
        <f>(((((1-B19)*B19)/B13)+(((1-J19)*J19)/J13))^0.5)*(TINV(0.05,B13+J13-1))</f>
        <v>3.5917210826920912E-2</v>
      </c>
      <c r="O19" s="5" t="s">
        <v>1028</v>
      </c>
      <c r="P19" s="17">
        <f t="shared" si="2"/>
        <v>-7.3627150999999984E-3</v>
      </c>
      <c r="Q19" s="15">
        <f t="shared" si="10"/>
        <v>7.3627150999999984E-3</v>
      </c>
      <c r="R19" s="15">
        <f>(((((1-D19)*D19)/D13)+(((1-J19)*J19)/J13))^0.5)*(TINV(0.05,D13+J13-1))</f>
        <v>3.1666564285213514E-2</v>
      </c>
      <c r="S19" s="5" t="s">
        <v>1028</v>
      </c>
      <c r="T19" s="17">
        <f t="shared" si="3"/>
        <v>-1.71730675E-2</v>
      </c>
      <c r="U19" s="15">
        <f t="shared" si="11"/>
        <v>1.71730675E-2</v>
      </c>
      <c r="V19" s="15">
        <f>(((((1-F19)*F19)/F13)+(((1-J19)*J19)/J13))^0.5)*(TINV(0.05,F13+J13-1))</f>
        <v>3.1655447545050626E-2</v>
      </c>
      <c r="W19" s="5" t="s">
        <v>1028</v>
      </c>
      <c r="X19" s="17">
        <f t="shared" si="4"/>
        <v>-1.5936409300000003E-2</v>
      </c>
      <c r="Y19" s="15">
        <f t="shared" si="13"/>
        <v>1.5936409300000003E-2</v>
      </c>
      <c r="Z19" s="15">
        <f>(((((1-H19)*H19)/H13)+(((1-J19)*J19)/J13))^0.5)*(TINV(0.05,H13+J13-1))</f>
        <v>3.104611891262608E-2</v>
      </c>
      <c r="AA19" s="97" t="s">
        <v>1028</v>
      </c>
    </row>
    <row r="20" spans="1:27" x14ac:dyDescent="0.25">
      <c r="A20" s="23" t="s">
        <v>61</v>
      </c>
      <c r="B20" s="24">
        <v>0.60073545719999999</v>
      </c>
      <c r="C20" s="28">
        <f t="shared" si="5"/>
        <v>7.6128125764805418E-2</v>
      </c>
      <c r="D20" s="26">
        <v>0.69387997970000004</v>
      </c>
      <c r="E20" s="28">
        <f t="shared" si="6"/>
        <v>6.1838931413104224E-2</v>
      </c>
      <c r="F20" s="30">
        <v>0.64378286399999995</v>
      </c>
      <c r="G20" s="28">
        <f t="shared" si="7"/>
        <v>5.3448258147011367E-2</v>
      </c>
      <c r="H20" s="30">
        <v>0.65534890359999998</v>
      </c>
      <c r="I20" s="28">
        <f t="shared" si="0"/>
        <v>5.127784808058037E-2</v>
      </c>
      <c r="J20" s="30">
        <v>0.51617131110000003</v>
      </c>
      <c r="K20" s="28">
        <f t="shared" si="8"/>
        <v>0.10777255511544302</v>
      </c>
      <c r="L20" s="17">
        <f t="shared" si="1"/>
        <v>-8.4564146099999959E-2</v>
      </c>
      <c r="M20" s="15">
        <f t="shared" si="9"/>
        <v>8.4564146099999959E-2</v>
      </c>
      <c r="N20" s="15">
        <f>(((((1-B20)*B20)/B13)+(((1-J20)*J20)/J13))^0.5)*(TINV(0.05,B13+J13-1))</f>
        <v>0.13101313677425713</v>
      </c>
      <c r="O20" s="5" t="s">
        <v>1028</v>
      </c>
      <c r="P20" s="17">
        <f t="shared" si="2"/>
        <v>-0.17770866860000001</v>
      </c>
      <c r="Q20" s="15">
        <f t="shared" si="10"/>
        <v>0.17770866860000001</v>
      </c>
      <c r="R20" s="15">
        <f>(((((1-D20)*D20)/D13)+(((1-J20)*J20)/J13))^0.5)*(TINV(0.05,D13+J13-1))</f>
        <v>0.12324949553888469</v>
      </c>
      <c r="S20" s="5" t="str">
        <f t="shared" ref="S20" si="15">IF(Q20&gt;R20,"*"," ")</f>
        <v>*</v>
      </c>
      <c r="T20" s="17">
        <f t="shared" si="3"/>
        <v>-0.12761155289999992</v>
      </c>
      <c r="U20" s="15">
        <f t="shared" si="11"/>
        <v>0.12761155289999992</v>
      </c>
      <c r="V20" s="15">
        <f>(((((1-F20)*F20)/F13)+(((1-J20)*J20)/J13))^0.5)*(TINV(0.05,F13+J13-1))</f>
        <v>0.11919815281077938</v>
      </c>
      <c r="W20" s="5" t="str">
        <f t="shared" si="12"/>
        <v>*</v>
      </c>
      <c r="X20" s="17">
        <f t="shared" si="4"/>
        <v>-0.13917759249999995</v>
      </c>
      <c r="Y20" s="15">
        <f t="shared" si="13"/>
        <v>0.13917759249999995</v>
      </c>
      <c r="Z20" s="15">
        <f>(((((1-H20)*H20)/H13)+(((1-J20)*J20)/J13))^0.5)*(TINV(0.05,H13+J13-1))</f>
        <v>0.11822896590923226</v>
      </c>
      <c r="AA20" s="97" t="str">
        <f t="shared" si="14"/>
        <v>*</v>
      </c>
    </row>
    <row r="21" spans="1:27" ht="15.75" thickBot="1" x14ac:dyDescent="0.3">
      <c r="A21" s="98" t="s">
        <v>62</v>
      </c>
      <c r="B21" s="106">
        <v>0.2545288081</v>
      </c>
      <c r="C21" s="100">
        <f t="shared" si="5"/>
        <v>6.7710658491245482E-2</v>
      </c>
      <c r="D21" s="107">
        <v>0.1661510994</v>
      </c>
      <c r="E21" s="100">
        <f t="shared" si="6"/>
        <v>4.994237840487116E-2</v>
      </c>
      <c r="F21" s="99">
        <v>0.2094280318</v>
      </c>
      <c r="G21" s="100">
        <f t="shared" si="7"/>
        <v>4.5414502131616082E-2</v>
      </c>
      <c r="H21" s="99">
        <v>0.19304926049999999</v>
      </c>
      <c r="I21" s="100">
        <f t="shared" si="0"/>
        <v>4.2585451264083592E-2</v>
      </c>
      <c r="J21" s="99">
        <v>0.26185389980000001</v>
      </c>
      <c r="K21" s="100">
        <f t="shared" si="8"/>
        <v>9.4812615617224524E-2</v>
      </c>
      <c r="L21" s="101">
        <f t="shared" si="1"/>
        <v>7.3250917000000082E-3</v>
      </c>
      <c r="M21" s="102">
        <f t="shared" si="9"/>
        <v>7.3250917000000082E-3</v>
      </c>
      <c r="N21" s="102">
        <f>(((((1-B21)*B21)/B13)+(((1-J21)*J21)/J13))^0.5)*(TINV(0.05,B13+J13-1))</f>
        <v>0.11568612517932274</v>
      </c>
      <c r="O21" s="103" t="s">
        <v>1028</v>
      </c>
      <c r="P21" s="101">
        <f t="shared" si="2"/>
        <v>9.570280040000001E-2</v>
      </c>
      <c r="Q21" s="102">
        <f t="shared" si="10"/>
        <v>9.570280040000001E-2</v>
      </c>
      <c r="R21" s="102">
        <f>(((((1-D21)*D21)/D13)+(((1-J21)*J21)/J13))^0.5)*(TINV(0.05,D13+J13-1))</f>
        <v>0.10626754863002139</v>
      </c>
      <c r="S21" s="103" t="s">
        <v>1028</v>
      </c>
      <c r="T21" s="101">
        <f t="shared" si="3"/>
        <v>5.2425868000000014E-2</v>
      </c>
      <c r="U21" s="102">
        <f t="shared" si="11"/>
        <v>5.2425868000000014E-2</v>
      </c>
      <c r="V21" s="102">
        <f>(((((1-F21)*F21)/F13)+(((1-J21)*J21)/J13))^0.5)*(TINV(0.05,F13+J13-1))</f>
        <v>0.10415500900263257</v>
      </c>
      <c r="W21" s="103" t="s">
        <v>1028</v>
      </c>
      <c r="X21" s="101">
        <f t="shared" si="4"/>
        <v>6.8804639300000026E-2</v>
      </c>
      <c r="Y21" s="102">
        <f t="shared" si="13"/>
        <v>6.8804639300000026E-2</v>
      </c>
      <c r="Z21" s="102">
        <f>(((((1-H21)*H21)/H13)+(((1-J21)*J21)/J13))^0.5)*(TINV(0.05,H13+J13-1))</f>
        <v>0.102942759785809</v>
      </c>
      <c r="AA21" s="104" t="s">
        <v>1028</v>
      </c>
    </row>
  </sheetData>
  <hyperlinks>
    <hyperlink ref="A5" location="CONTENTS!B1" display="Return to contents" xr:uid="{395C62C3-35B3-47CB-9339-5C7BB0B5E029}"/>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CC8E0-D686-44E2-A090-ECA41F5FC28C}">
  <dimension ref="A1:AA2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525</v>
      </c>
      <c r="B3" s="27"/>
    </row>
    <row r="4" spans="1:27" ht="18.75" x14ac:dyDescent="0.25">
      <c r="A4" s="20" t="s">
        <v>907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56</v>
      </c>
      <c r="B14" s="24" t="s">
        <v>34</v>
      </c>
      <c r="C14" s="39" t="s">
        <v>34</v>
      </c>
      <c r="D14" s="24" t="s">
        <v>34</v>
      </c>
      <c r="E14" s="39" t="s">
        <v>34</v>
      </c>
      <c r="F14" s="24" t="s">
        <v>34</v>
      </c>
      <c r="G14" s="39" t="s">
        <v>34</v>
      </c>
      <c r="H14" s="24" t="s">
        <v>34</v>
      </c>
      <c r="I14" s="39" t="s">
        <v>34</v>
      </c>
      <c r="J14" s="30">
        <v>0.27536948259999999</v>
      </c>
      <c r="K14" s="28">
        <f>SQRT((J14*(1-J14))/J$13)*TINV(0.05,J$13)</f>
        <v>5.1880884386877754E-2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57</v>
      </c>
      <c r="B15" s="24" t="s">
        <v>34</v>
      </c>
      <c r="C15" s="39" t="s">
        <v>34</v>
      </c>
      <c r="D15" s="24" t="s">
        <v>34</v>
      </c>
      <c r="E15" s="39" t="s">
        <v>34</v>
      </c>
      <c r="F15" s="24" t="s">
        <v>34</v>
      </c>
      <c r="G15" s="39" t="s">
        <v>34</v>
      </c>
      <c r="H15" s="24" t="s">
        <v>34</v>
      </c>
      <c r="I15" s="39" t="s">
        <v>34</v>
      </c>
      <c r="J15" s="30">
        <v>0.25112774809999999</v>
      </c>
      <c r="K15" s="28">
        <f t="shared" ref="K15:K21" si="0">SQRT((J15*(1-J15))/J$13)*TINV(0.05,J$13)</f>
        <v>5.0366570093352554E-2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58</v>
      </c>
      <c r="B16" s="24" t="s">
        <v>34</v>
      </c>
      <c r="C16" s="39" t="s">
        <v>34</v>
      </c>
      <c r="D16" s="24" t="s">
        <v>34</v>
      </c>
      <c r="E16" s="39" t="s">
        <v>34</v>
      </c>
      <c r="F16" s="24" t="s">
        <v>34</v>
      </c>
      <c r="G16" s="39" t="s">
        <v>34</v>
      </c>
      <c r="H16" s="24" t="s">
        <v>34</v>
      </c>
      <c r="I16" s="39" t="s">
        <v>34</v>
      </c>
      <c r="J16" s="30">
        <v>0.11134714699999999</v>
      </c>
      <c r="K16" s="28">
        <f t="shared" si="0"/>
        <v>3.6533962020336638E-2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59</v>
      </c>
      <c r="B17" s="24" t="s">
        <v>34</v>
      </c>
      <c r="C17" s="39" t="s">
        <v>34</v>
      </c>
      <c r="D17" s="24" t="s">
        <v>34</v>
      </c>
      <c r="E17" s="39" t="s">
        <v>34</v>
      </c>
      <c r="F17" s="24" t="s">
        <v>34</v>
      </c>
      <c r="G17" s="39" t="s">
        <v>34</v>
      </c>
      <c r="H17" s="24" t="s">
        <v>34</v>
      </c>
      <c r="I17" s="39" t="s">
        <v>34</v>
      </c>
      <c r="J17" s="30">
        <v>0.16098307110000001</v>
      </c>
      <c r="K17" s="28">
        <f t="shared" si="0"/>
        <v>4.2684148511835947E-2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60</v>
      </c>
      <c r="B18" s="24" t="s">
        <v>34</v>
      </c>
      <c r="C18" s="39" t="s">
        <v>34</v>
      </c>
      <c r="D18" s="24" t="s">
        <v>34</v>
      </c>
      <c r="E18" s="39" t="s">
        <v>34</v>
      </c>
      <c r="F18" s="24" t="s">
        <v>34</v>
      </c>
      <c r="G18" s="39" t="s">
        <v>34</v>
      </c>
      <c r="H18" s="24" t="s">
        <v>34</v>
      </c>
      <c r="I18" s="39" t="s">
        <v>34</v>
      </c>
      <c r="J18" s="30">
        <v>0.17739420340000001</v>
      </c>
      <c r="K18" s="28">
        <f t="shared" si="0"/>
        <v>4.4366661618510453E-2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41</v>
      </c>
      <c r="B19" s="24" t="s">
        <v>34</v>
      </c>
      <c r="C19" s="39" t="s">
        <v>34</v>
      </c>
      <c r="D19" s="24" t="s">
        <v>34</v>
      </c>
      <c r="E19" s="39" t="s">
        <v>34</v>
      </c>
      <c r="F19" s="24" t="s">
        <v>34</v>
      </c>
      <c r="G19" s="39" t="s">
        <v>34</v>
      </c>
      <c r="H19" s="24" t="s">
        <v>34</v>
      </c>
      <c r="I19" s="39" t="s">
        <v>34</v>
      </c>
      <c r="J19" s="30">
        <v>2.3778347700000001E-2</v>
      </c>
      <c r="K19" s="28">
        <f t="shared" si="0"/>
        <v>1.7695229959582597E-2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61</v>
      </c>
      <c r="B20" s="24" t="s">
        <v>34</v>
      </c>
      <c r="C20" s="39" t="s">
        <v>34</v>
      </c>
      <c r="D20" s="24" t="s">
        <v>34</v>
      </c>
      <c r="E20" s="39" t="s">
        <v>34</v>
      </c>
      <c r="F20" s="24" t="s">
        <v>34</v>
      </c>
      <c r="G20" s="39" t="s">
        <v>34</v>
      </c>
      <c r="H20" s="24" t="s">
        <v>34</v>
      </c>
      <c r="I20" s="39" t="s">
        <v>34</v>
      </c>
      <c r="J20" s="30">
        <v>0.52649723069999999</v>
      </c>
      <c r="K20" s="28">
        <f t="shared" si="0"/>
        <v>5.7989646800054626E-2</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75" thickBot="1" x14ac:dyDescent="0.3">
      <c r="A21" s="98" t="s">
        <v>62</v>
      </c>
      <c r="B21" s="106" t="s">
        <v>34</v>
      </c>
      <c r="C21" s="110" t="s">
        <v>34</v>
      </c>
      <c r="D21" s="106" t="s">
        <v>34</v>
      </c>
      <c r="E21" s="110" t="s">
        <v>34</v>
      </c>
      <c r="F21" s="106" t="s">
        <v>34</v>
      </c>
      <c r="G21" s="110" t="s">
        <v>34</v>
      </c>
      <c r="H21" s="106" t="s">
        <v>34</v>
      </c>
      <c r="I21" s="110" t="s">
        <v>34</v>
      </c>
      <c r="J21" s="99">
        <v>0.33837727449999999</v>
      </c>
      <c r="K21" s="100">
        <f t="shared" si="0"/>
        <v>5.4953702377825299E-2</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11" t="s">
        <v>34</v>
      </c>
      <c r="Y21" s="102" t="s">
        <v>1028</v>
      </c>
      <c r="Z21" s="102" t="s">
        <v>1028</v>
      </c>
      <c r="AA21" s="112" t="s">
        <v>34</v>
      </c>
    </row>
  </sheetData>
  <hyperlinks>
    <hyperlink ref="A5" location="CONTENTS!B1" display="Return to contents" xr:uid="{E2B078B4-A2F3-4AB0-85D4-C24292E8AB48}"/>
  </hyperlink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A6D7C-4601-4AA5-803A-0E73269F1B46}">
  <dimension ref="A1:AA27"/>
  <sheetViews>
    <sheetView zoomScale="85" zoomScaleNormal="85" workbookViewId="0">
      <selection activeCell="H44" sqref="H4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628</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629</v>
      </c>
      <c r="B14" s="24" t="s">
        <v>34</v>
      </c>
      <c r="C14" s="39" t="s">
        <v>34</v>
      </c>
      <c r="D14" s="24" t="s">
        <v>34</v>
      </c>
      <c r="E14" s="39" t="s">
        <v>34</v>
      </c>
      <c r="F14" s="24" t="s">
        <v>34</v>
      </c>
      <c r="G14" s="39" t="s">
        <v>34</v>
      </c>
      <c r="H14" s="24" t="s">
        <v>34</v>
      </c>
      <c r="I14" s="39" t="s">
        <v>34</v>
      </c>
      <c r="J14" s="30">
        <v>0.39346876320000002</v>
      </c>
      <c r="K14" s="28">
        <f t="shared" ref="K14:K26" si="0">SQRT((J14*(1-J14))/J$13)*TINV(0.05,J$13)</f>
        <v>8.3786428404512919E-2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630</v>
      </c>
      <c r="B15" s="24" t="s">
        <v>34</v>
      </c>
      <c r="C15" s="39" t="s">
        <v>34</v>
      </c>
      <c r="D15" s="24" t="s">
        <v>34</v>
      </c>
      <c r="E15" s="39" t="s">
        <v>34</v>
      </c>
      <c r="F15" s="24" t="s">
        <v>34</v>
      </c>
      <c r="G15" s="39" t="s">
        <v>34</v>
      </c>
      <c r="H15" s="24" t="s">
        <v>34</v>
      </c>
      <c r="I15" s="39" t="s">
        <v>34</v>
      </c>
      <c r="J15" s="30">
        <v>0.1309903332</v>
      </c>
      <c r="K15" s="28">
        <f t="shared" si="0"/>
        <v>5.7866056795141785E-2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631</v>
      </c>
      <c r="B16" s="24" t="s">
        <v>34</v>
      </c>
      <c r="C16" s="39" t="s">
        <v>34</v>
      </c>
      <c r="D16" s="24" t="s">
        <v>34</v>
      </c>
      <c r="E16" s="39" t="s">
        <v>34</v>
      </c>
      <c r="F16" s="24" t="s">
        <v>34</v>
      </c>
      <c r="G16" s="39" t="s">
        <v>34</v>
      </c>
      <c r="H16" s="24" t="s">
        <v>34</v>
      </c>
      <c r="I16" s="39" t="s">
        <v>34</v>
      </c>
      <c r="J16" s="30">
        <v>0.10977493639999999</v>
      </c>
      <c r="K16" s="28">
        <f t="shared" si="0"/>
        <v>5.3615883584449416E-2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632</v>
      </c>
      <c r="B17" s="24" t="s">
        <v>34</v>
      </c>
      <c r="C17" s="39" t="s">
        <v>34</v>
      </c>
      <c r="D17" s="24" t="s">
        <v>34</v>
      </c>
      <c r="E17" s="39" t="s">
        <v>34</v>
      </c>
      <c r="F17" s="24" t="s">
        <v>34</v>
      </c>
      <c r="G17" s="39" t="s">
        <v>34</v>
      </c>
      <c r="H17" s="24" t="s">
        <v>34</v>
      </c>
      <c r="I17" s="39" t="s">
        <v>34</v>
      </c>
      <c r="J17" s="30">
        <v>0.1037724933</v>
      </c>
      <c r="K17" s="28">
        <f t="shared" si="0"/>
        <v>5.2304881438160762E-2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633</v>
      </c>
      <c r="B18" s="24" t="s">
        <v>34</v>
      </c>
      <c r="C18" s="39" t="s">
        <v>34</v>
      </c>
      <c r="D18" s="24" t="s">
        <v>34</v>
      </c>
      <c r="E18" s="39" t="s">
        <v>34</v>
      </c>
      <c r="F18" s="24" t="s">
        <v>34</v>
      </c>
      <c r="G18" s="39" t="s">
        <v>34</v>
      </c>
      <c r="H18" s="24" t="s">
        <v>34</v>
      </c>
      <c r="I18" s="39" t="s">
        <v>34</v>
      </c>
      <c r="J18" s="30">
        <v>8.0509699200000007E-2</v>
      </c>
      <c r="K18" s="28">
        <f t="shared" si="0"/>
        <v>4.6664824840103168E-2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ht="15" customHeight="1" x14ac:dyDescent="0.25">
      <c r="A19" s="23" t="s">
        <v>634</v>
      </c>
      <c r="B19" s="24" t="s">
        <v>34</v>
      </c>
      <c r="C19" s="39" t="s">
        <v>34</v>
      </c>
      <c r="D19" s="24" t="s">
        <v>34</v>
      </c>
      <c r="E19" s="39" t="s">
        <v>34</v>
      </c>
      <c r="F19" s="24" t="s">
        <v>34</v>
      </c>
      <c r="G19" s="39" t="s">
        <v>34</v>
      </c>
      <c r="H19" s="24" t="s">
        <v>34</v>
      </c>
      <c r="I19" s="39" t="s">
        <v>34</v>
      </c>
      <c r="J19" s="30">
        <v>8.0100925599999998E-2</v>
      </c>
      <c r="K19" s="28">
        <f t="shared" si="0"/>
        <v>4.6556553200768992E-2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635</v>
      </c>
      <c r="B20" s="24" t="s">
        <v>34</v>
      </c>
      <c r="C20" s="39" t="s">
        <v>34</v>
      </c>
      <c r="D20" s="24" t="s">
        <v>34</v>
      </c>
      <c r="E20" s="39" t="s">
        <v>34</v>
      </c>
      <c r="F20" s="24" t="s">
        <v>34</v>
      </c>
      <c r="G20" s="39" t="s">
        <v>34</v>
      </c>
      <c r="H20" s="24" t="s">
        <v>34</v>
      </c>
      <c r="I20" s="39" t="s">
        <v>34</v>
      </c>
      <c r="J20" s="30">
        <v>5.6698187999999997E-2</v>
      </c>
      <c r="K20" s="28">
        <f t="shared" si="0"/>
        <v>3.966449103672557E-2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636</v>
      </c>
      <c r="B21" s="24" t="s">
        <v>34</v>
      </c>
      <c r="C21" s="39" t="s">
        <v>34</v>
      </c>
      <c r="D21" s="24" t="s">
        <v>34</v>
      </c>
      <c r="E21" s="39" t="s">
        <v>34</v>
      </c>
      <c r="F21" s="24" t="s">
        <v>34</v>
      </c>
      <c r="G21" s="39" t="s">
        <v>34</v>
      </c>
      <c r="H21" s="24" t="s">
        <v>34</v>
      </c>
      <c r="I21" s="39" t="s">
        <v>34</v>
      </c>
      <c r="J21" s="30">
        <v>5.4802961099999999E-2</v>
      </c>
      <c r="K21" s="28">
        <f t="shared" si="0"/>
        <v>3.9035086885820913E-2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637</v>
      </c>
      <c r="B22" s="24" t="s">
        <v>34</v>
      </c>
      <c r="C22" s="39" t="s">
        <v>34</v>
      </c>
      <c r="D22" s="24" t="s">
        <v>34</v>
      </c>
      <c r="E22" s="39" t="s">
        <v>34</v>
      </c>
      <c r="F22" s="24" t="s">
        <v>34</v>
      </c>
      <c r="G22" s="39" t="s">
        <v>34</v>
      </c>
      <c r="H22" s="24" t="s">
        <v>34</v>
      </c>
      <c r="I22" s="39" t="s">
        <v>34</v>
      </c>
      <c r="J22" s="30">
        <v>2.07719967E-2</v>
      </c>
      <c r="K22" s="28">
        <f t="shared" si="0"/>
        <v>2.4460931787410888E-2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638</v>
      </c>
      <c r="B23" s="24" t="s">
        <v>34</v>
      </c>
      <c r="C23" s="39" t="s">
        <v>34</v>
      </c>
      <c r="D23" s="24" t="s">
        <v>34</v>
      </c>
      <c r="E23" s="39" t="s">
        <v>34</v>
      </c>
      <c r="F23" s="24" t="s">
        <v>34</v>
      </c>
      <c r="G23" s="39" t="s">
        <v>34</v>
      </c>
      <c r="H23" s="24" t="s">
        <v>34</v>
      </c>
      <c r="I23" s="39" t="s">
        <v>34</v>
      </c>
      <c r="J23" s="30">
        <v>2.2294580000000001E-3</v>
      </c>
      <c r="K23" s="28">
        <f t="shared" si="0"/>
        <v>8.0892256122423283E-3</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639</v>
      </c>
      <c r="B24" s="24" t="s">
        <v>34</v>
      </c>
      <c r="C24" s="39" t="s">
        <v>34</v>
      </c>
      <c r="D24" s="24" t="s">
        <v>34</v>
      </c>
      <c r="E24" s="39" t="s">
        <v>34</v>
      </c>
      <c r="F24" s="24" t="s">
        <v>34</v>
      </c>
      <c r="G24" s="39" t="s">
        <v>34</v>
      </c>
      <c r="H24" s="24" t="s">
        <v>34</v>
      </c>
      <c r="I24" s="39" t="s">
        <v>34</v>
      </c>
      <c r="J24" s="30">
        <v>1.9223109999999999E-4</v>
      </c>
      <c r="K24" s="28">
        <f t="shared" si="0"/>
        <v>2.3777272817189026E-3</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112</v>
      </c>
      <c r="B25" s="24" t="s">
        <v>34</v>
      </c>
      <c r="C25" s="39" t="s">
        <v>34</v>
      </c>
      <c r="D25" s="24" t="s">
        <v>34</v>
      </c>
      <c r="E25" s="39" t="s">
        <v>34</v>
      </c>
      <c r="F25" s="24" t="s">
        <v>34</v>
      </c>
      <c r="G25" s="39" t="s">
        <v>34</v>
      </c>
      <c r="H25" s="24" t="s">
        <v>34</v>
      </c>
      <c r="I25" s="39" t="s">
        <v>34</v>
      </c>
      <c r="J25" s="30">
        <v>5.0097403399999997E-2</v>
      </c>
      <c r="K25" s="28">
        <f t="shared" si="0"/>
        <v>3.7414427777742086E-2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640</v>
      </c>
      <c r="B26" s="24" t="s">
        <v>34</v>
      </c>
      <c r="C26" s="39" t="s">
        <v>34</v>
      </c>
      <c r="D26" s="24" t="s">
        <v>34</v>
      </c>
      <c r="E26" s="39" t="s">
        <v>34</v>
      </c>
      <c r="F26" s="24" t="s">
        <v>34</v>
      </c>
      <c r="G26" s="39" t="s">
        <v>34</v>
      </c>
      <c r="H26" s="24" t="s">
        <v>34</v>
      </c>
      <c r="I26" s="39" t="s">
        <v>34</v>
      </c>
      <c r="J26" s="30">
        <v>0.55380830640000001</v>
      </c>
      <c r="K26" s="28">
        <f t="shared" si="0"/>
        <v>8.5257468836767394E-2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ht="15.75" thickBot="1" x14ac:dyDescent="0.3">
      <c r="A27" s="98" t="s">
        <v>41</v>
      </c>
      <c r="B27" s="106" t="s">
        <v>34</v>
      </c>
      <c r="C27" s="110" t="s">
        <v>34</v>
      </c>
      <c r="D27" s="106" t="s">
        <v>34</v>
      </c>
      <c r="E27" s="110" t="s">
        <v>34</v>
      </c>
      <c r="F27" s="106" t="s">
        <v>34</v>
      </c>
      <c r="G27" s="110" t="s">
        <v>34</v>
      </c>
      <c r="H27" s="106" t="s">
        <v>34</v>
      </c>
      <c r="I27" s="110" t="s">
        <v>34</v>
      </c>
      <c r="J27" s="99">
        <v>4.2359867000000002E-2</v>
      </c>
      <c r="K27" s="100">
        <f>SQRT((J27*(1-J27))/J$13)*TINV(0.05,J$13)</f>
        <v>3.454382499894891E-2</v>
      </c>
      <c r="L27" s="111" t="s">
        <v>34</v>
      </c>
      <c r="M27" s="102" t="s">
        <v>1028</v>
      </c>
      <c r="N27" s="102" t="s">
        <v>1028</v>
      </c>
      <c r="O27" s="111" t="s">
        <v>34</v>
      </c>
      <c r="P27" s="111" t="s">
        <v>34</v>
      </c>
      <c r="Q27" s="102" t="s">
        <v>1028</v>
      </c>
      <c r="R27" s="102" t="s">
        <v>1028</v>
      </c>
      <c r="S27" s="111" t="s">
        <v>34</v>
      </c>
      <c r="T27" s="111" t="s">
        <v>34</v>
      </c>
      <c r="U27" s="102" t="s">
        <v>1028</v>
      </c>
      <c r="V27" s="102" t="s">
        <v>1028</v>
      </c>
      <c r="W27" s="111" t="s">
        <v>34</v>
      </c>
      <c r="X27" s="111" t="s">
        <v>34</v>
      </c>
      <c r="Y27" s="102" t="s">
        <v>1028</v>
      </c>
      <c r="Z27" s="102" t="s">
        <v>1028</v>
      </c>
      <c r="AA27" s="112" t="s">
        <v>34</v>
      </c>
    </row>
  </sheetData>
  <hyperlinks>
    <hyperlink ref="A5" location="CONTENTS!B1" display="Return to contents" xr:uid="{9EFFD151-9CB0-4923-BE4E-C1C2E075CBD1}"/>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27"/>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280</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79</v>
      </c>
      <c r="B14" s="24">
        <v>0.17539636510000001</v>
      </c>
      <c r="C14" s="28">
        <f>SQRT((B14*(1-B14))/B$13)*TINV(0.05,B$13)</f>
        <v>5.9116137380738308E-2</v>
      </c>
      <c r="D14" s="26">
        <v>0.125723428</v>
      </c>
      <c r="E14" s="28">
        <f>SQRT((D14*(1-D14))/D$13)*TINV(0.05,D$13)</f>
        <v>4.4484269012371645E-2</v>
      </c>
      <c r="F14" s="30">
        <v>0.13059065110000001</v>
      </c>
      <c r="G14" s="28">
        <f>SQRT((F14*(1-F14))/F$13)*TINV(0.05,F$13)</f>
        <v>3.7607515467300845E-2</v>
      </c>
      <c r="H14" s="30">
        <v>0.17896565419999999</v>
      </c>
      <c r="I14" s="28">
        <f t="shared" ref="I14:I19" si="0">SQRT((H14*(1-H14))/H$13)*TINV(0.05,H$13)</f>
        <v>4.1358919016629206E-2</v>
      </c>
      <c r="J14" s="30">
        <v>0.1341764637</v>
      </c>
      <c r="K14" s="28">
        <f>SQRT((J14*(1-J14))/J$13)*TINV(0.05,J$13)</f>
        <v>3.9586218804348212E-2</v>
      </c>
      <c r="L14" s="17">
        <f t="shared" ref="L14:L27" si="1">J14-B14</f>
        <v>-4.1219901400000009E-2</v>
      </c>
      <c r="M14" s="15">
        <f>(((L14)^2)^0.5)</f>
        <v>4.1219901400000009E-2</v>
      </c>
      <c r="N14" s="15">
        <f>(((((1-B14)*B14)/B13)+(((1-J14)*J14)/J13))^0.5)*(TINV(0.05,B13+J13-1))</f>
        <v>7.0876114858938549E-2</v>
      </c>
      <c r="O14" s="5" t="s">
        <v>1028</v>
      </c>
      <c r="P14" s="17">
        <f t="shared" ref="P14:P27" si="2">J14-D14</f>
        <v>8.4530357E-3</v>
      </c>
      <c r="Q14" s="15">
        <f>(((P14)^2)^0.5)</f>
        <v>8.4530357E-3</v>
      </c>
      <c r="R14" s="15">
        <f>(((((1-D14)*D14)/D13)+(((1-J14)*J14)/J13))^0.5)*(TINV(0.05,D13+J13-1))</f>
        <v>5.9392793314055538E-2</v>
      </c>
      <c r="S14" s="5" t="s">
        <v>1028</v>
      </c>
      <c r="T14" s="17">
        <f t="shared" ref="T14:T27" si="3">J14-F14</f>
        <v>3.5858125999999879E-3</v>
      </c>
      <c r="U14" s="15">
        <f>(((T14)^2)^0.5)</f>
        <v>3.5858125999999879E-3</v>
      </c>
      <c r="V14" s="15">
        <f>(((((1-F14)*F14)/F13)+(((1-J14)*J14)/J13))^0.5)*(TINV(0.05,F13+J13-1))</f>
        <v>5.4490461066501898E-2</v>
      </c>
      <c r="W14" s="5" t="s">
        <v>1028</v>
      </c>
      <c r="X14" s="17">
        <f t="shared" ref="X14:X27" si="4">J14-H14</f>
        <v>-4.4789190499999992E-2</v>
      </c>
      <c r="Y14" s="15">
        <f>(((X14)^2)^0.5)</f>
        <v>4.4789190499999992E-2</v>
      </c>
      <c r="Z14" s="15">
        <f>(((((1-H14)*H14)/H13)+(((1-J14)*J14)/J13))^0.5)*(TINV(0.05,H13+J13-1))</f>
        <v>5.7138136796622739E-2</v>
      </c>
      <c r="AA14" s="97" t="s">
        <v>1028</v>
      </c>
    </row>
    <row r="15" spans="1:27" x14ac:dyDescent="0.25">
      <c r="A15" s="23" t="s">
        <v>70</v>
      </c>
      <c r="B15" s="24">
        <v>2.4292585299999999E-2</v>
      </c>
      <c r="C15" s="28">
        <f t="shared" ref="C15:C27" si="5">SQRT((B15*(1-B15))/B$13)*TINV(0.05,B$13)</f>
        <v>2.3931493561789651E-2</v>
      </c>
      <c r="D15" s="26">
        <v>2.4550309999999999E-2</v>
      </c>
      <c r="E15" s="28">
        <f t="shared" ref="E15:E27" si="6">SQRT((D15*(1-D15))/D$13)*TINV(0.05,D$13)</f>
        <v>2.0763705416354614E-2</v>
      </c>
      <c r="F15" s="30">
        <v>4.8976724999999999E-2</v>
      </c>
      <c r="G15" s="28">
        <f t="shared" ref="G15:G27" si="7">SQRT((F15*(1-F15))/F$13)*TINV(0.05,F$13)</f>
        <v>2.4087786307903605E-2</v>
      </c>
      <c r="H15" s="30">
        <v>4.8096796300000001E-2</v>
      </c>
      <c r="I15" s="28">
        <f t="shared" si="0"/>
        <v>2.308650224155543E-2</v>
      </c>
      <c r="J15" s="30">
        <v>6.7406889100000006E-2</v>
      </c>
      <c r="K15" s="28">
        <f t="shared" ref="K15:K27" si="8">SQRT((J15*(1-J15))/J$13)*TINV(0.05,J$13)</f>
        <v>2.9119867868077697E-2</v>
      </c>
      <c r="L15" s="17">
        <f t="shared" si="1"/>
        <v>4.3114303800000003E-2</v>
      </c>
      <c r="M15" s="15">
        <f t="shared" ref="M15:M27" si="9">(((L15)^2)^0.5)</f>
        <v>4.3114303800000003E-2</v>
      </c>
      <c r="N15" s="15">
        <f>(((((1-B15)*B15)/B13)+(((1-J15)*J15)/J13))^0.5)*(TINV(0.05,B13+J13-1))</f>
        <v>3.7584679850664056E-2</v>
      </c>
      <c r="O15" s="5" t="str">
        <f t="shared" ref="O15:O18" si="10">IF(M15&gt;N15,"*"," ")</f>
        <v>*</v>
      </c>
      <c r="P15" s="17">
        <f t="shared" si="2"/>
        <v>4.2856579100000007E-2</v>
      </c>
      <c r="Q15" s="15">
        <f t="shared" ref="Q15:Q27" si="11">(((P15)^2)^0.5)</f>
        <v>4.2856579100000007E-2</v>
      </c>
      <c r="R15" s="15">
        <f>(((((1-D15)*D15)/D13)+(((1-J15)*J15)/J13))^0.5)*(TINV(0.05,D13+J13-1))</f>
        <v>3.5682680373397148E-2</v>
      </c>
      <c r="S15" s="5" t="str">
        <f t="shared" ref="S15" si="12">IF(Q15&gt;R15,"*"," ")</f>
        <v>*</v>
      </c>
      <c r="T15" s="17">
        <f t="shared" si="3"/>
        <v>1.8430164100000007E-2</v>
      </c>
      <c r="U15" s="15">
        <f t="shared" ref="U15:U27" si="13">(((T15)^2)^0.5)</f>
        <v>1.8430164100000007E-2</v>
      </c>
      <c r="V15" s="15">
        <f>(((((1-F15)*F15)/F13)+(((1-J15)*J15)/J13))^0.5)*(TINV(0.05,F13+J13-1))</f>
        <v>3.7713272604855075E-2</v>
      </c>
      <c r="W15" s="5" t="s">
        <v>1028</v>
      </c>
      <c r="X15" s="17">
        <f t="shared" si="4"/>
        <v>1.9310092800000005E-2</v>
      </c>
      <c r="Y15" s="15">
        <f t="shared" ref="Y15:Y27" si="14">(((X15)^2)^0.5)</f>
        <v>1.9310092800000005E-2</v>
      </c>
      <c r="Z15" s="15">
        <f>(((((1-H15)*H15)/H13)+(((1-J15)*J15)/J13))^0.5)*(TINV(0.05,H13+J13-1))</f>
        <v>3.7085300535122746E-2</v>
      </c>
      <c r="AA15" s="97" t="s">
        <v>1028</v>
      </c>
    </row>
    <row r="16" spans="1:27" x14ac:dyDescent="0.25">
      <c r="A16" s="23" t="s">
        <v>71</v>
      </c>
      <c r="B16" s="24">
        <v>9.2938387400000003E-2</v>
      </c>
      <c r="C16" s="28">
        <f t="shared" si="5"/>
        <v>4.5132469055779639E-2</v>
      </c>
      <c r="D16" s="26">
        <v>8.6150211700000007E-2</v>
      </c>
      <c r="E16" s="28">
        <f t="shared" si="6"/>
        <v>3.7647792249896256E-2</v>
      </c>
      <c r="F16" s="30">
        <v>5.9455873800000003E-2</v>
      </c>
      <c r="G16" s="28">
        <f t="shared" si="7"/>
        <v>2.6393283159090626E-2</v>
      </c>
      <c r="H16" s="30">
        <v>6.1076516900000002E-2</v>
      </c>
      <c r="I16" s="28">
        <f t="shared" si="0"/>
        <v>2.5837822006975701E-2</v>
      </c>
      <c r="J16" s="30">
        <v>7.0064251499999994E-2</v>
      </c>
      <c r="K16" s="28">
        <f t="shared" si="8"/>
        <v>2.9645984094732958E-2</v>
      </c>
      <c r="L16" s="17">
        <f t="shared" si="1"/>
        <v>-2.2874135900000009E-2</v>
      </c>
      <c r="M16" s="15">
        <f t="shared" si="9"/>
        <v>2.2874135900000009E-2</v>
      </c>
      <c r="N16" s="15">
        <f>(((((1-B16)*B16)/B13)+(((1-J16)*J16)/J13))^0.5)*(TINV(0.05,B13+J13-1))</f>
        <v>5.379189786408551E-2</v>
      </c>
      <c r="O16" s="5" t="s">
        <v>1028</v>
      </c>
      <c r="P16" s="17">
        <f t="shared" si="2"/>
        <v>-1.6085960200000013E-2</v>
      </c>
      <c r="Q16" s="15">
        <f t="shared" si="11"/>
        <v>1.6085960200000013E-2</v>
      </c>
      <c r="R16" s="15">
        <f>(((((1-D16)*D16)/D13)+(((1-J16)*J16)/J13))^0.5)*(TINV(0.05,D13+J13-1))</f>
        <v>4.7790499082446813E-2</v>
      </c>
      <c r="S16" s="5" t="s">
        <v>1028</v>
      </c>
      <c r="T16" s="17">
        <f t="shared" si="3"/>
        <v>1.0608377699999991E-2</v>
      </c>
      <c r="U16" s="15">
        <f t="shared" si="13"/>
        <v>1.0608377699999991E-2</v>
      </c>
      <c r="V16" s="15">
        <f>(((((1-F16)*F16)/F13)+(((1-J16)*J16)/J13))^0.5)*(TINV(0.05,F13+J13-1))</f>
        <v>3.9610853185268316E-2</v>
      </c>
      <c r="W16" s="5" t="s">
        <v>1028</v>
      </c>
      <c r="X16" s="17">
        <f t="shared" si="4"/>
        <v>8.9877345999999914E-3</v>
      </c>
      <c r="Y16" s="15">
        <f t="shared" si="14"/>
        <v>8.9877345999999914E-3</v>
      </c>
      <c r="Z16" s="15">
        <f>(((((1-H16)*H16)/H13)+(((1-J16)*J16)/J13))^0.5)*(TINV(0.05,H13+J13-1))</f>
        <v>3.9246008795870715E-2</v>
      </c>
      <c r="AA16" s="97" t="s">
        <v>1028</v>
      </c>
    </row>
    <row r="17" spans="1:27" x14ac:dyDescent="0.25">
      <c r="A17" s="23" t="s">
        <v>72</v>
      </c>
      <c r="B17" s="24">
        <v>0.12339551579999999</v>
      </c>
      <c r="C17" s="28">
        <f t="shared" si="5"/>
        <v>5.1123981107521338E-2</v>
      </c>
      <c r="D17" s="26">
        <v>8.7691485700000002E-2</v>
      </c>
      <c r="E17" s="28">
        <f t="shared" si="6"/>
        <v>3.7951024916809614E-2</v>
      </c>
      <c r="F17" s="30">
        <v>6.8994465800000002E-2</v>
      </c>
      <c r="G17" s="28">
        <f t="shared" si="7"/>
        <v>2.8287183368473679E-2</v>
      </c>
      <c r="H17" s="30">
        <v>9.5012689499999997E-2</v>
      </c>
      <c r="I17" s="28">
        <f t="shared" si="0"/>
        <v>3.1638488059870962E-2</v>
      </c>
      <c r="J17" s="30">
        <v>9.1745021400000001E-2</v>
      </c>
      <c r="K17" s="28">
        <f t="shared" si="8"/>
        <v>3.3526352199301224E-2</v>
      </c>
      <c r="L17" s="17">
        <f t="shared" si="1"/>
        <v>-3.1650494399999993E-2</v>
      </c>
      <c r="M17" s="15">
        <f t="shared" si="9"/>
        <v>3.1650494399999993E-2</v>
      </c>
      <c r="N17" s="15">
        <f>(((((1-B17)*B17)/B13)+(((1-J17)*J17)/J13))^0.5)*(TINV(0.05,B13+J13-1))</f>
        <v>6.0902641626815385E-2</v>
      </c>
      <c r="O17" s="5" t="s">
        <v>1028</v>
      </c>
      <c r="P17" s="17">
        <f t="shared" si="2"/>
        <v>4.0535356999999994E-3</v>
      </c>
      <c r="Q17" s="15">
        <f t="shared" si="11"/>
        <v>4.0535356999999994E-3</v>
      </c>
      <c r="R17" s="15">
        <f>(((((1-D17)*D17)/D13)+(((1-J17)*J17)/J13))^0.5)*(TINV(0.05,D13+J13-1))</f>
        <v>5.0506963306328367E-2</v>
      </c>
      <c r="S17" s="5" t="s">
        <v>1028</v>
      </c>
      <c r="T17" s="17">
        <f t="shared" si="3"/>
        <v>2.27505556E-2</v>
      </c>
      <c r="U17" s="15">
        <f t="shared" si="13"/>
        <v>2.27505556E-2</v>
      </c>
      <c r="V17" s="15">
        <f>(((((1-F17)*F17)/F13)+(((1-J17)*J17)/J13))^0.5)*(TINV(0.05,F13+J13-1))</f>
        <v>4.3774962166698551E-2</v>
      </c>
      <c r="W17" s="5" t="s">
        <v>1028</v>
      </c>
      <c r="X17" s="17">
        <f t="shared" si="4"/>
        <v>-3.2676680999999957E-3</v>
      </c>
      <c r="Y17" s="15">
        <f t="shared" si="14"/>
        <v>3.2676680999999957E-3</v>
      </c>
      <c r="Z17" s="15">
        <f>(((((1-H17)*H17)/H13)+(((1-J17)*J17)/J13))^0.5)*(TINV(0.05,H13+J13-1))</f>
        <v>4.6005952584289994E-2</v>
      </c>
      <c r="AA17" s="97" t="s">
        <v>1028</v>
      </c>
    </row>
    <row r="18" spans="1:27" x14ac:dyDescent="0.25">
      <c r="A18" s="23" t="s">
        <v>73</v>
      </c>
      <c r="B18" s="24">
        <v>4.1106962699999999E-2</v>
      </c>
      <c r="C18" s="28">
        <f t="shared" si="5"/>
        <v>3.0861420348838053E-2</v>
      </c>
      <c r="D18" s="26">
        <v>6.5665731099999999E-2</v>
      </c>
      <c r="E18" s="28">
        <f t="shared" si="6"/>
        <v>3.3234906547044717E-2</v>
      </c>
      <c r="F18" s="30">
        <v>6.3604683699999998E-2</v>
      </c>
      <c r="G18" s="28">
        <f t="shared" si="7"/>
        <v>2.7238338408748827E-2</v>
      </c>
      <c r="H18" s="30">
        <v>7.30525115E-2</v>
      </c>
      <c r="I18" s="28">
        <f t="shared" si="0"/>
        <v>2.8076877828695699E-2</v>
      </c>
      <c r="J18" s="30">
        <v>9.3104402899999994E-2</v>
      </c>
      <c r="K18" s="28">
        <f t="shared" si="8"/>
        <v>3.3748534027257249E-2</v>
      </c>
      <c r="L18" s="17">
        <f t="shared" si="1"/>
        <v>5.1997440199999995E-2</v>
      </c>
      <c r="M18" s="15">
        <f t="shared" si="9"/>
        <v>5.1997440199999995E-2</v>
      </c>
      <c r="N18" s="15">
        <f>(((((1-B18)*B18)/B13)+(((1-J18)*J18)/J13))^0.5)*(TINV(0.05,B13+J13-1))</f>
        <v>4.5593667328850708E-2</v>
      </c>
      <c r="O18" s="5" t="str">
        <f t="shared" si="10"/>
        <v>*</v>
      </c>
      <c r="P18" s="17">
        <f t="shared" si="2"/>
        <v>2.7438671799999995E-2</v>
      </c>
      <c r="Q18" s="15">
        <f t="shared" si="11"/>
        <v>2.7438671799999995E-2</v>
      </c>
      <c r="R18" s="15">
        <f>(((((1-D18)*D18)/D13)+(((1-J18)*J18)/J13))^0.5)*(TINV(0.05,D13+J13-1))</f>
        <v>4.7247092053036545E-2</v>
      </c>
      <c r="S18" s="5" t="s">
        <v>1028</v>
      </c>
      <c r="T18" s="17">
        <f t="shared" si="3"/>
        <v>2.9499719199999996E-2</v>
      </c>
      <c r="U18" s="15">
        <f t="shared" si="13"/>
        <v>2.9499719199999996E-2</v>
      </c>
      <c r="V18" s="15">
        <f>(((((1-F18)*F18)/F13)+(((1-J18)*J18)/J13))^0.5)*(TINV(0.05,F13+J13-1))</f>
        <v>4.3279443443902145E-2</v>
      </c>
      <c r="W18" s="5" t="s">
        <v>1028</v>
      </c>
      <c r="X18" s="17">
        <f t="shared" si="4"/>
        <v>2.0051891399999994E-2</v>
      </c>
      <c r="Y18" s="15">
        <f t="shared" si="14"/>
        <v>2.0051891399999994E-2</v>
      </c>
      <c r="Z18" s="15">
        <f>(((((1-H18)*H18)/H13)+(((1-J18)*J18)/J13))^0.5)*(TINV(0.05,H13+J13-1))</f>
        <v>4.3811675224178954E-2</v>
      </c>
      <c r="AA18" s="97" t="s">
        <v>1028</v>
      </c>
    </row>
    <row r="19" spans="1:27" ht="15" customHeight="1" x14ac:dyDescent="0.25">
      <c r="A19" s="23" t="s">
        <v>74</v>
      </c>
      <c r="B19" s="24">
        <v>0.12585916089999999</v>
      </c>
      <c r="C19" s="28">
        <f t="shared" si="5"/>
        <v>5.1559209972097279E-2</v>
      </c>
      <c r="D19" s="26">
        <v>0.1380021471</v>
      </c>
      <c r="E19" s="28">
        <f t="shared" si="6"/>
        <v>4.6277505888558564E-2</v>
      </c>
      <c r="F19" s="30">
        <v>0.20183364140000001</v>
      </c>
      <c r="G19" s="28">
        <f t="shared" si="7"/>
        <v>4.4797103435096394E-2</v>
      </c>
      <c r="H19" s="30">
        <v>0.15563121260000001</v>
      </c>
      <c r="I19" s="28">
        <f t="shared" si="0"/>
        <v>3.9112727898814342E-2</v>
      </c>
      <c r="J19" s="30">
        <v>0.17694574060000001</v>
      </c>
      <c r="K19" s="28">
        <f t="shared" si="8"/>
        <v>4.432262220686653E-2</v>
      </c>
      <c r="L19" s="17">
        <f t="shared" si="1"/>
        <v>5.1086579700000023E-2</v>
      </c>
      <c r="M19" s="15">
        <f t="shared" si="9"/>
        <v>5.1086579700000023E-2</v>
      </c>
      <c r="N19" s="15">
        <f>(((((1-B19)*B19)/B13)+(((1-J19)*J19)/J13))^0.5)*(TINV(0.05,B13+J13-1))</f>
        <v>6.7759345426533585E-2</v>
      </c>
      <c r="O19" s="5" t="s">
        <v>1028</v>
      </c>
      <c r="P19" s="17">
        <f t="shared" si="2"/>
        <v>3.8943593500000012E-2</v>
      </c>
      <c r="Q19" s="15">
        <f t="shared" si="11"/>
        <v>3.8943593500000012E-2</v>
      </c>
      <c r="R19" s="15">
        <f>(((((1-D19)*D19)/D13)+(((1-J19)*J19)/J13))^0.5)*(TINV(0.05,D13+J13-1))</f>
        <v>6.391557990984334E-2</v>
      </c>
      <c r="S19" s="5" t="s">
        <v>1028</v>
      </c>
      <c r="T19" s="17">
        <f t="shared" si="3"/>
        <v>-2.4887900800000001E-2</v>
      </c>
      <c r="U19" s="15">
        <f t="shared" si="13"/>
        <v>2.4887900800000001E-2</v>
      </c>
      <c r="V19" s="15">
        <f>(((((1-F19)*F19)/F13)+(((1-J19)*J19)/J13))^0.5)*(TINV(0.05,F13+J13-1))</f>
        <v>6.2889771917473997E-2</v>
      </c>
      <c r="W19" s="5" t="s">
        <v>1028</v>
      </c>
      <c r="X19" s="17">
        <f t="shared" si="4"/>
        <v>2.1314527999999999E-2</v>
      </c>
      <c r="Y19" s="15">
        <f t="shared" si="14"/>
        <v>2.1314527999999999E-2</v>
      </c>
      <c r="Z19" s="15">
        <f>(((((1-H19)*H19)/H13)+(((1-J19)*J19)/J13))^0.5)*(TINV(0.05,H13+J13-1))</f>
        <v>5.8993660317284695E-2</v>
      </c>
      <c r="AA19" s="97" t="s">
        <v>1028</v>
      </c>
    </row>
    <row r="20" spans="1:27" x14ac:dyDescent="0.25">
      <c r="A20" s="23" t="s">
        <v>75</v>
      </c>
      <c r="B20" s="24">
        <v>9.8677906600000004E-2</v>
      </c>
      <c r="C20" s="28">
        <f t="shared" si="5"/>
        <v>4.6357830692645881E-2</v>
      </c>
      <c r="D20" s="26">
        <v>9.9356732500000003E-2</v>
      </c>
      <c r="E20" s="28">
        <f t="shared" si="6"/>
        <v>4.0137376731229253E-2</v>
      </c>
      <c r="F20" s="30">
        <v>6.8732237799999998E-2</v>
      </c>
      <c r="G20" s="28">
        <f t="shared" si="7"/>
        <v>2.8237352335715105E-2</v>
      </c>
      <c r="H20" s="30">
        <v>7.3620511900000005E-2</v>
      </c>
      <c r="I20" s="28">
        <f t="shared" ref="I20:I27" si="15">SQRT((H20*(1-H20))/H$13)*TINV(0.05,H$13)</f>
        <v>2.8177181675642791E-2</v>
      </c>
      <c r="J20" s="30">
        <v>6.12384495E-2</v>
      </c>
      <c r="K20" s="28">
        <f t="shared" si="8"/>
        <v>2.784715910861368E-2</v>
      </c>
      <c r="L20" s="17">
        <f t="shared" si="1"/>
        <v>-3.7439457100000004E-2</v>
      </c>
      <c r="M20" s="15">
        <f t="shared" si="9"/>
        <v>3.7439457100000004E-2</v>
      </c>
      <c r="N20" s="15">
        <f>(((((1-B20)*B20)/B13)+(((1-J20)*J20)/J13))^0.5)*(TINV(0.05,B13+J13-1))</f>
        <v>5.3865490584481666E-2</v>
      </c>
      <c r="O20" s="5" t="s">
        <v>1028</v>
      </c>
      <c r="P20" s="17">
        <f t="shared" si="2"/>
        <v>-3.8118283000000003E-2</v>
      </c>
      <c r="Q20" s="15">
        <f t="shared" si="11"/>
        <v>3.8118283000000003E-2</v>
      </c>
      <c r="R20" s="15">
        <f>(((((1-D20)*D20)/D13)+(((1-J20)*J20)/J13))^0.5)*(TINV(0.05,D13+J13-1))</f>
        <v>4.8716436694890133E-2</v>
      </c>
      <c r="S20" s="5" t="s">
        <v>1028</v>
      </c>
      <c r="T20" s="17">
        <f t="shared" si="3"/>
        <v>-7.4937882999999983E-3</v>
      </c>
      <c r="U20" s="15">
        <f t="shared" si="13"/>
        <v>7.4937882999999983E-3</v>
      </c>
      <c r="V20" s="15">
        <f>(((((1-F20)*F20)/F13)+(((1-J20)*J20)/J13))^0.5)*(TINV(0.05,F13+J13-1))</f>
        <v>3.9577986667758525E-2</v>
      </c>
      <c r="W20" s="5" t="s">
        <v>1028</v>
      </c>
      <c r="X20" s="17">
        <f t="shared" si="4"/>
        <v>-1.2382062400000005E-2</v>
      </c>
      <c r="Y20" s="15">
        <f t="shared" si="14"/>
        <v>1.2382062400000005E-2</v>
      </c>
      <c r="Z20" s="15">
        <f>(((((1-H20)*H20)/H13)+(((1-J20)*J20)/J13))^0.5)*(TINV(0.05,H13+J13-1))</f>
        <v>3.9537707993705706E-2</v>
      </c>
      <c r="AA20" s="97" t="s">
        <v>1028</v>
      </c>
    </row>
    <row r="21" spans="1:27" x14ac:dyDescent="0.25">
      <c r="A21" s="23" t="s">
        <v>76</v>
      </c>
      <c r="B21" s="24">
        <v>7.6331795899999999E-2</v>
      </c>
      <c r="C21" s="28">
        <f t="shared" si="5"/>
        <v>4.1274694744996489E-2</v>
      </c>
      <c r="D21" s="26">
        <v>0.1033951753</v>
      </c>
      <c r="E21" s="28">
        <f t="shared" si="6"/>
        <v>4.085306111304432E-2</v>
      </c>
      <c r="F21" s="30">
        <v>0.1184421912</v>
      </c>
      <c r="G21" s="28">
        <f t="shared" si="7"/>
        <v>3.6064927316386247E-2</v>
      </c>
      <c r="H21" s="30">
        <v>8.0111918700000007E-2</v>
      </c>
      <c r="I21" s="28">
        <f t="shared" si="15"/>
        <v>2.9290024378371513E-2</v>
      </c>
      <c r="J21" s="30">
        <v>9.2723674000000006E-2</v>
      </c>
      <c r="K21" s="28">
        <f t="shared" si="8"/>
        <v>3.3686528770245784E-2</v>
      </c>
      <c r="L21" s="17">
        <f t="shared" si="1"/>
        <v>1.6391878100000007E-2</v>
      </c>
      <c r="M21" s="15">
        <f t="shared" si="9"/>
        <v>1.6391878100000007E-2</v>
      </c>
      <c r="N21" s="15">
        <f>(((((1-B21)*B21)/B13)+(((1-J21)*J21)/J13))^0.5)*(TINV(0.05,B13+J13-1))</f>
        <v>5.3090110933918605E-2</v>
      </c>
      <c r="O21" s="5" t="s">
        <v>1028</v>
      </c>
      <c r="P21" s="17">
        <f t="shared" si="2"/>
        <v>-1.0671501299999997E-2</v>
      </c>
      <c r="Q21" s="15">
        <f t="shared" si="11"/>
        <v>1.0671501299999997E-2</v>
      </c>
      <c r="R21" s="15">
        <f>(((((1-D21)*D21)/D13)+(((1-J21)*J21)/J13))^0.5)*(TINV(0.05,D13+J13-1))</f>
        <v>5.2810032915452595E-2</v>
      </c>
      <c r="S21" s="5" t="s">
        <v>1028</v>
      </c>
      <c r="T21" s="17">
        <f t="shared" si="3"/>
        <v>-2.5718517199999999E-2</v>
      </c>
      <c r="U21" s="15">
        <f t="shared" si="13"/>
        <v>2.5718517199999999E-2</v>
      </c>
      <c r="V21" s="15">
        <f>(((((1-F21)*F21)/F13)+(((1-J21)*J21)/J13))^0.5)*(TINV(0.05,F13+J13-1))</f>
        <v>4.9250375874050428E-2</v>
      </c>
      <c r="W21" s="5" t="s">
        <v>1028</v>
      </c>
      <c r="X21" s="17">
        <f t="shared" si="4"/>
        <v>1.2611755299999999E-2</v>
      </c>
      <c r="Y21" s="15">
        <f t="shared" si="14"/>
        <v>1.2611755299999999E-2</v>
      </c>
      <c r="Z21" s="15">
        <f>(((((1-H21)*H21)/H13)+(((1-J21)*J21)/J13))^0.5)*(TINV(0.05,H13+J13-1))</f>
        <v>4.4549521299821669E-2</v>
      </c>
      <c r="AA21" s="97" t="s">
        <v>1028</v>
      </c>
    </row>
    <row r="22" spans="1:27" x14ac:dyDescent="0.25">
      <c r="A22" s="23" t="s">
        <v>77</v>
      </c>
      <c r="B22" s="24">
        <v>0.1142833098</v>
      </c>
      <c r="C22" s="28">
        <f t="shared" si="5"/>
        <v>4.9455198795533548E-2</v>
      </c>
      <c r="D22" s="26">
        <v>0.1285599714</v>
      </c>
      <c r="E22" s="28">
        <f t="shared" si="6"/>
        <v>4.4910259760066552E-2</v>
      </c>
      <c r="F22" s="30">
        <v>0.1157892635</v>
      </c>
      <c r="G22" s="28">
        <f t="shared" si="7"/>
        <v>3.5712354501969454E-2</v>
      </c>
      <c r="H22" s="30">
        <v>0.1210565584</v>
      </c>
      <c r="I22" s="28">
        <f t="shared" si="15"/>
        <v>3.5194783416058119E-2</v>
      </c>
      <c r="J22" s="30">
        <v>9.2590466100000005E-2</v>
      </c>
      <c r="K22" s="28">
        <f t="shared" si="8"/>
        <v>3.3664793935438815E-2</v>
      </c>
      <c r="L22" s="17">
        <f t="shared" si="1"/>
        <v>-2.1692843699999992E-2</v>
      </c>
      <c r="M22" s="15">
        <f t="shared" si="9"/>
        <v>2.1692843699999992E-2</v>
      </c>
      <c r="N22" s="15">
        <f>(((((1-B22)*B22)/B13)+(((1-J22)*J22)/J13))^0.5)*(TINV(0.05,B13+J13-1))</f>
        <v>5.9600132324131673E-2</v>
      </c>
      <c r="O22" s="5" t="s">
        <v>1028</v>
      </c>
      <c r="P22" s="17">
        <f t="shared" si="2"/>
        <v>-3.5969505299999996E-2</v>
      </c>
      <c r="Q22" s="15">
        <f t="shared" si="11"/>
        <v>3.5969505299999996E-2</v>
      </c>
      <c r="R22" s="15">
        <f>(((((1-D22)*D22)/D13)+(((1-J22)*J22)/J13))^0.5)*(TINV(0.05,D13+J13-1))</f>
        <v>5.5974624151600857E-2</v>
      </c>
      <c r="S22" s="5" t="s">
        <v>1028</v>
      </c>
      <c r="T22" s="17">
        <f t="shared" si="3"/>
        <v>-2.3198797399999999E-2</v>
      </c>
      <c r="U22" s="15">
        <f t="shared" si="13"/>
        <v>2.3198797399999999E-2</v>
      </c>
      <c r="V22" s="15">
        <f>(((((1-F22)*F22)/F13)+(((1-J22)*J22)/J13))^0.5)*(TINV(0.05,F13+J13-1))</f>
        <v>4.8978877554608787E-2</v>
      </c>
      <c r="W22" s="5" t="s">
        <v>1028</v>
      </c>
      <c r="X22" s="17">
        <f t="shared" si="4"/>
        <v>-2.8466092299999995E-2</v>
      </c>
      <c r="Y22" s="15">
        <f t="shared" si="14"/>
        <v>2.8466092299999995E-2</v>
      </c>
      <c r="Z22" s="15">
        <f>(((((1-H22)*H22)/H13)+(((1-J22)*J22)/J13))^0.5)*(TINV(0.05,H13+J13-1))</f>
        <v>4.8607445059948115E-2</v>
      </c>
      <c r="AA22" s="97" t="s">
        <v>1028</v>
      </c>
    </row>
    <row r="23" spans="1:27" x14ac:dyDescent="0.25">
      <c r="A23" s="23" t="s">
        <v>78</v>
      </c>
      <c r="B23" s="24">
        <v>5.8025654099999997E-2</v>
      </c>
      <c r="C23" s="28">
        <f t="shared" si="5"/>
        <v>3.6341486943358307E-2</v>
      </c>
      <c r="D23" s="26">
        <v>6.5950527300000006E-2</v>
      </c>
      <c r="E23" s="28">
        <f t="shared" si="6"/>
        <v>3.3301822903557134E-2</v>
      </c>
      <c r="F23" s="30">
        <v>5.3655190899999997E-2</v>
      </c>
      <c r="G23" s="28">
        <f t="shared" si="7"/>
        <v>2.5149943895484861E-2</v>
      </c>
      <c r="H23" s="30">
        <v>4.0466981800000003E-2</v>
      </c>
      <c r="I23" s="28">
        <f t="shared" si="15"/>
        <v>2.1261017230029496E-2</v>
      </c>
      <c r="J23" s="30">
        <v>4.4733938100000002E-2</v>
      </c>
      <c r="K23" s="28">
        <f t="shared" si="8"/>
        <v>2.4008879775111628E-2</v>
      </c>
      <c r="L23" s="17">
        <f t="shared" si="1"/>
        <v>-1.3291715999999995E-2</v>
      </c>
      <c r="M23" s="15">
        <f t="shared" si="9"/>
        <v>1.3291715999999995E-2</v>
      </c>
      <c r="N23" s="15">
        <f>(((((1-B23)*B23)/B13)+(((1-J23)*J23)/J13))^0.5)*(TINV(0.05,B13+J13-1))</f>
        <v>4.3389859524405709E-2</v>
      </c>
      <c r="O23" s="5" t="s">
        <v>1028</v>
      </c>
      <c r="P23" s="17">
        <f t="shared" si="2"/>
        <v>-2.1216589200000004E-2</v>
      </c>
      <c r="Q23" s="15">
        <f t="shared" si="11"/>
        <v>2.1216589200000004E-2</v>
      </c>
      <c r="R23" s="15">
        <f>(((((1-D23)*D23)/D13)+(((1-J23)*J23)/J13))^0.5)*(TINV(0.05,D13+J13-1))</f>
        <v>4.0941533069412971E-2</v>
      </c>
      <c r="S23" s="5" t="s">
        <v>1028</v>
      </c>
      <c r="T23" s="17">
        <f t="shared" si="3"/>
        <v>-8.9212527999999944E-3</v>
      </c>
      <c r="U23" s="15">
        <f t="shared" si="13"/>
        <v>8.9212527999999944E-3</v>
      </c>
      <c r="V23" s="15">
        <f>(((((1-F23)*F23)/F13)+(((1-J23)*J23)/J13))^0.5)*(TINV(0.05,F13+J13-1))</f>
        <v>3.4699315595767104E-2</v>
      </c>
      <c r="W23" s="5" t="s">
        <v>1028</v>
      </c>
      <c r="X23" s="17">
        <f t="shared" si="4"/>
        <v>4.2669562999999994E-3</v>
      </c>
      <c r="Y23" s="15">
        <f t="shared" si="14"/>
        <v>4.2669562999999994E-3</v>
      </c>
      <c r="Z23" s="15">
        <f>(((((1-H23)*H23)/H13)+(((1-J23)*J23)/J13))^0.5)*(TINV(0.05,H13+J13-1))</f>
        <v>3.2005068557042299E-2</v>
      </c>
      <c r="AA23" s="97" t="s">
        <v>1028</v>
      </c>
    </row>
    <row r="24" spans="1:27" x14ac:dyDescent="0.25">
      <c r="A24" s="23" t="s">
        <v>80</v>
      </c>
      <c r="B24" s="24">
        <v>6.9692356400000002E-2</v>
      </c>
      <c r="C24" s="28">
        <f t="shared" si="5"/>
        <v>3.9580292736842305E-2</v>
      </c>
      <c r="D24" s="26">
        <v>7.4954279799999995E-2</v>
      </c>
      <c r="E24" s="28">
        <f t="shared" si="6"/>
        <v>3.5330822499283057E-2</v>
      </c>
      <c r="F24" s="30">
        <v>6.9925075899999994E-2</v>
      </c>
      <c r="G24" s="28">
        <f t="shared" si="7"/>
        <v>2.8463079589536627E-2</v>
      </c>
      <c r="H24" s="30">
        <v>7.2908648199999995E-2</v>
      </c>
      <c r="I24" s="28">
        <f t="shared" si="15"/>
        <v>2.805139466725563E-2</v>
      </c>
      <c r="J24" s="30">
        <v>7.5270703100000003E-2</v>
      </c>
      <c r="K24" s="28">
        <f t="shared" si="8"/>
        <v>3.0641600865306238E-2</v>
      </c>
      <c r="L24" s="17">
        <f t="shared" si="1"/>
        <v>5.5783467000000003E-3</v>
      </c>
      <c r="M24" s="15">
        <f t="shared" si="9"/>
        <v>5.5783467000000003E-3</v>
      </c>
      <c r="N24" s="15">
        <f>(((((1-B24)*B24)/B13)+(((1-J24)*J24)/J13))^0.5)*(TINV(0.05,B13+J13-1))</f>
        <v>4.9875796248950777E-2</v>
      </c>
      <c r="O24" s="5" t="s">
        <v>1028</v>
      </c>
      <c r="P24" s="17">
        <f t="shared" si="2"/>
        <v>3.1642330000000718E-4</v>
      </c>
      <c r="Q24" s="15">
        <f t="shared" si="11"/>
        <v>3.1642330000000718E-4</v>
      </c>
      <c r="R24" s="15">
        <f>(((((1-D24)*D24)/D13)+(((1-J24)*J24)/J13))^0.5)*(TINV(0.05,D13+J13-1))</f>
        <v>4.6644805733723364E-2</v>
      </c>
      <c r="S24" s="5" t="s">
        <v>1028</v>
      </c>
      <c r="T24" s="17">
        <f t="shared" si="3"/>
        <v>5.3456272000000082E-3</v>
      </c>
      <c r="U24" s="15">
        <f t="shared" si="13"/>
        <v>5.3456272000000082E-3</v>
      </c>
      <c r="V24" s="15">
        <f>(((((1-F24)*F24)/F13)+(((1-J24)*J24)/J13))^0.5)*(TINV(0.05,F13+J13-1))</f>
        <v>4.1736012858917704E-2</v>
      </c>
      <c r="W24" s="5" t="s">
        <v>1028</v>
      </c>
      <c r="X24" s="17">
        <f t="shared" si="4"/>
        <v>2.3620549000000074E-3</v>
      </c>
      <c r="Y24" s="15">
        <f t="shared" si="14"/>
        <v>2.3620549000000074E-3</v>
      </c>
      <c r="Z24" s="15">
        <f>(((((1-H24)*H24)/H13)+(((1-J24)*J24)/J13))^0.5)*(TINV(0.05,H13+J13-1))</f>
        <v>4.1459449559614663E-2</v>
      </c>
      <c r="AA24" s="97" t="s">
        <v>1028</v>
      </c>
    </row>
    <row r="25" spans="1:27" x14ac:dyDescent="0.25">
      <c r="A25" s="23" t="s">
        <v>81</v>
      </c>
      <c r="B25" s="24">
        <v>0.2420013204</v>
      </c>
      <c r="C25" s="28">
        <f t="shared" si="5"/>
        <v>6.6575774158237691E-2</v>
      </c>
      <c r="D25" s="26">
        <v>0.2694647785</v>
      </c>
      <c r="E25" s="28">
        <f t="shared" si="6"/>
        <v>5.9531320262786243E-2</v>
      </c>
      <c r="F25" s="30">
        <v>0.23936953029999999</v>
      </c>
      <c r="G25" s="28">
        <f t="shared" si="7"/>
        <v>4.7624205039423106E-2</v>
      </c>
      <c r="H25" s="30">
        <v>0.23443218839999999</v>
      </c>
      <c r="I25" s="28">
        <f t="shared" si="15"/>
        <v>4.570925300557882E-2</v>
      </c>
      <c r="J25" s="30">
        <v>0.2125951073</v>
      </c>
      <c r="K25" s="28">
        <f t="shared" si="8"/>
        <v>4.7518950854131409E-2</v>
      </c>
      <c r="L25" s="17">
        <f t="shared" si="1"/>
        <v>-2.9406213099999995E-2</v>
      </c>
      <c r="M25" s="15">
        <f t="shared" si="9"/>
        <v>2.9406213099999995E-2</v>
      </c>
      <c r="N25" s="15">
        <f>(((((1-B25)*B25)/B13)+(((1-J25)*J25)/J13))^0.5)*(TINV(0.05,B13+J13-1))</f>
        <v>8.1491783599557985E-2</v>
      </c>
      <c r="O25" s="5" t="s">
        <v>1028</v>
      </c>
      <c r="P25" s="17">
        <f t="shared" si="2"/>
        <v>-5.6869671199999999E-2</v>
      </c>
      <c r="Q25" s="15">
        <f t="shared" si="11"/>
        <v>5.6869671199999999E-2</v>
      </c>
      <c r="R25" s="15">
        <f>(((((1-D25)*D25)/D13)+(((1-J25)*J25)/J13))^0.5)*(TINV(0.05,D13+J13-1))</f>
        <v>7.5967314254534984E-2</v>
      </c>
      <c r="S25" s="5" t="s">
        <v>1028</v>
      </c>
      <c r="T25" s="17">
        <f t="shared" si="3"/>
        <v>-2.6774422999999992E-2</v>
      </c>
      <c r="U25" s="15">
        <f t="shared" si="13"/>
        <v>2.6774422999999992E-2</v>
      </c>
      <c r="V25" s="15">
        <f>(((((1-F25)*F25)/F13)+(((1-J25)*J25)/J13))^0.5)*(TINV(0.05,F13+J13-1))</f>
        <v>6.7139370797186598E-2</v>
      </c>
      <c r="W25" s="5" t="s">
        <v>1028</v>
      </c>
      <c r="X25" s="17">
        <f t="shared" si="4"/>
        <v>-2.1837081099999989E-2</v>
      </c>
      <c r="Y25" s="15">
        <f t="shared" si="14"/>
        <v>2.1837081099999989E-2</v>
      </c>
      <c r="Z25" s="15">
        <f>(((((1-H25)*H25)/H13)+(((1-J25)*J25)/J13))^0.5)*(TINV(0.05,H13+J13-1))</f>
        <v>6.5803655533307692E-2</v>
      </c>
      <c r="AA25" s="97" t="s">
        <v>1028</v>
      </c>
    </row>
    <row r="26" spans="1:27" x14ac:dyDescent="0.25">
      <c r="A26" s="23" t="s">
        <v>82</v>
      </c>
      <c r="B26" s="24">
        <v>0.46537134190000001</v>
      </c>
      <c r="C26" s="28">
        <f>SQRT((B26*(1-B26))/B$13)*TINV(0.05,B$13)</f>
        <v>7.7535227946970348E-2</v>
      </c>
      <c r="D26" s="26">
        <v>0.49411127179999997</v>
      </c>
      <c r="E26" s="28">
        <f>SQRT((D26*(1-D26))/D$13)*TINV(0.05,D$13)</f>
        <v>6.7083206482840912E-2</v>
      </c>
      <c r="F26" s="30">
        <v>0.52160721980000002</v>
      </c>
      <c r="G26" s="28">
        <f>SQRT((F26*(1-F26))/F$13)*TINV(0.05,F$13)</f>
        <v>5.5753296605011098E-2</v>
      </c>
      <c r="H26" s="30">
        <v>0.47742884429999999</v>
      </c>
      <c r="I26" s="28">
        <f t="shared" si="15"/>
        <v>5.3892795862475314E-2</v>
      </c>
      <c r="J26" s="30">
        <v>0.51575728850000002</v>
      </c>
      <c r="K26" s="28">
        <f t="shared" si="8"/>
        <v>5.8042403722585491E-2</v>
      </c>
      <c r="L26" s="17">
        <f t="shared" si="1"/>
        <v>5.0385946600000009E-2</v>
      </c>
      <c r="M26" s="15">
        <f t="shared" si="9"/>
        <v>5.0385946600000009E-2</v>
      </c>
      <c r="N26" s="15">
        <f>(((((1-B26)*B26)/B13)+(((1-J26)*J26)/J13))^0.5)*(TINV(0.05,B13+J13-1))</f>
        <v>9.6501830631549892E-2</v>
      </c>
      <c r="O26" s="5" t="s">
        <v>1028</v>
      </c>
      <c r="P26" s="17">
        <f t="shared" si="2"/>
        <v>2.1646016700000048E-2</v>
      </c>
      <c r="Q26" s="15">
        <f t="shared" si="11"/>
        <v>2.1646016700000048E-2</v>
      </c>
      <c r="R26" s="15">
        <f>(((((1-D26)*D26)/D13)+(((1-J26)*J26)/J13))^0.5)*(TINV(0.05,D13+J13-1))</f>
        <v>8.847544178876382E-2</v>
      </c>
      <c r="S26" s="5" t="s">
        <v>1028</v>
      </c>
      <c r="T26" s="17">
        <f t="shared" si="3"/>
        <v>-5.8499312999999997E-3</v>
      </c>
      <c r="U26" s="15">
        <f t="shared" si="13"/>
        <v>5.8499312999999997E-3</v>
      </c>
      <c r="V26" s="15">
        <f>(((((1-F26)*F26)/F13)+(((1-J26)*J26)/J13))^0.5)*(TINV(0.05,F13+J13-1))</f>
        <v>8.0317514096619524E-2</v>
      </c>
      <c r="W26" s="5" t="s">
        <v>1028</v>
      </c>
      <c r="X26" s="17">
        <f t="shared" si="4"/>
        <v>3.8328444200000034E-2</v>
      </c>
      <c r="Y26" s="15">
        <f t="shared" si="14"/>
        <v>3.8328444200000034E-2</v>
      </c>
      <c r="Z26" s="15">
        <f>(((((1-H26)*H26)/H13)+(((1-J26)*J26)/J13))^0.5)*(TINV(0.05,H13+J13-1))</f>
        <v>7.9046274121729612E-2</v>
      </c>
      <c r="AA26" s="97" t="s">
        <v>1028</v>
      </c>
    </row>
    <row r="27" spans="1:27" ht="15.75" thickBot="1" x14ac:dyDescent="0.3">
      <c r="A27" s="98" t="s">
        <v>253</v>
      </c>
      <c r="B27" s="106">
        <v>0.29262733769999999</v>
      </c>
      <c r="C27" s="100">
        <f t="shared" si="5"/>
        <v>7.0722029781821988E-2</v>
      </c>
      <c r="D27" s="107">
        <v>0.2364239497</v>
      </c>
      <c r="E27" s="100">
        <f t="shared" si="6"/>
        <v>5.7009313893916197E-2</v>
      </c>
      <c r="F27" s="99">
        <v>0.23902324990000001</v>
      </c>
      <c r="G27" s="100">
        <f t="shared" si="7"/>
        <v>4.7600576634140572E-2</v>
      </c>
      <c r="H27" s="99">
        <v>0.2881389674</v>
      </c>
      <c r="I27" s="100">
        <f t="shared" si="15"/>
        <v>4.8865492291935125E-2</v>
      </c>
      <c r="J27" s="99">
        <v>0.2716476042</v>
      </c>
      <c r="K27" s="100">
        <f t="shared" si="8"/>
        <v>5.1661245507779341E-2</v>
      </c>
      <c r="L27" s="101">
        <f t="shared" si="1"/>
        <v>-2.0979733499999986E-2</v>
      </c>
      <c r="M27" s="102">
        <f t="shared" si="9"/>
        <v>2.0979733499999986E-2</v>
      </c>
      <c r="N27" s="102">
        <f>(((((1-B27)*B27)/B13)+(((1-J27)*J27)/J13))^0.5)*(TINV(0.05,B13+J13-1))</f>
        <v>8.7259936716737485E-2</v>
      </c>
      <c r="O27" s="103" t="s">
        <v>1028</v>
      </c>
      <c r="P27" s="101">
        <f t="shared" si="2"/>
        <v>3.5223654500000007E-2</v>
      </c>
      <c r="Q27" s="102">
        <f t="shared" si="11"/>
        <v>3.5223654500000007E-2</v>
      </c>
      <c r="R27" s="102">
        <f>(((((1-D27)*D27)/D13)+(((1-J27)*J27)/J13))^0.5)*(TINV(0.05,D13+J13-1))</f>
        <v>7.6735632042075216E-2</v>
      </c>
      <c r="S27" s="103" t="s">
        <v>1028</v>
      </c>
      <c r="T27" s="101">
        <f t="shared" si="3"/>
        <v>3.2624354299999991E-2</v>
      </c>
      <c r="U27" s="102">
        <f t="shared" si="13"/>
        <v>3.2624354299999991E-2</v>
      </c>
      <c r="V27" s="102">
        <f>(((((1-F27)*F27)/F13)+(((1-J27)*J27)/J13))^0.5)*(TINV(0.05,F13+J13-1))</f>
        <v>7.0103397360052111E-2</v>
      </c>
      <c r="W27" s="103" t="s">
        <v>1028</v>
      </c>
      <c r="X27" s="101">
        <f t="shared" si="4"/>
        <v>-1.6491363199999998E-2</v>
      </c>
      <c r="Y27" s="102">
        <f t="shared" si="14"/>
        <v>1.6491363199999998E-2</v>
      </c>
      <c r="Z27" s="102">
        <f>(((((1-H27)*H27)/H13)+(((1-J27)*J27)/J13))^0.5)*(TINV(0.05,H13+J13-1))</f>
        <v>7.096893442391336E-2</v>
      </c>
      <c r="AA27" s="104" t="s">
        <v>1028</v>
      </c>
    </row>
  </sheetData>
  <hyperlinks>
    <hyperlink ref="A5" location="CONTENTS!B1" display="Return to contents" xr:uid="{49F4524D-6D4D-4E6E-A9DB-6956A4922B45}"/>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27"/>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281</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79</v>
      </c>
      <c r="B14" s="24">
        <v>0.1745822574</v>
      </c>
      <c r="C14" s="28">
        <f>SQRT((B14*(1-B14))/B$13)*TINV(0.05,B$13)</f>
        <v>5.9007889968637817E-2</v>
      </c>
      <c r="D14" s="26">
        <v>0.119785113</v>
      </c>
      <c r="E14" s="28">
        <f t="shared" ref="E14:E27" si="0">SQRT((D14*(1-D14))/D$13)*TINV(0.05,D$13)</f>
        <v>4.3568209186271301E-2</v>
      </c>
      <c r="F14" s="30">
        <v>0.1049184141</v>
      </c>
      <c r="G14" s="28">
        <f>SQRT((F14*(1-F14))/F$13)*TINV(0.05,F$13)</f>
        <v>3.4202953996744917E-2</v>
      </c>
      <c r="H14" s="30">
        <v>0.15656817410000001</v>
      </c>
      <c r="I14" s="28">
        <f t="shared" ref="I14:I19" si="1">SQRT((H14*(1-H14))/H$13)*TINV(0.05,H$13)</f>
        <v>3.9208516111291905E-2</v>
      </c>
      <c r="J14" s="30">
        <v>0.16243181919999999</v>
      </c>
      <c r="K14" s="28">
        <f>SQRT((J14*(1-J14))/J$13)*TINV(0.05,J$13)</f>
        <v>4.2838750549422572E-2</v>
      </c>
      <c r="L14" s="17">
        <f t="shared" ref="L14:L27" si="2">J14-B14</f>
        <v>-1.2150438200000002E-2</v>
      </c>
      <c r="M14" s="15">
        <f>(((L14)^2)^0.5)</f>
        <v>1.2150438200000002E-2</v>
      </c>
      <c r="N14" s="15">
        <f>(((((1-B14)*B14)/B13)+(((1-J14)*J14)/J13))^0.5)*(TINV(0.05,B13+J13-1))</f>
        <v>7.2650113682487139E-2</v>
      </c>
      <c r="O14" s="5" t="s">
        <v>1028</v>
      </c>
      <c r="P14" s="17">
        <f t="shared" ref="P14:P27" si="3">J14-D14</f>
        <v>4.2646706199999995E-2</v>
      </c>
      <c r="Q14" s="15">
        <f>(((P14)^2)^0.5)</f>
        <v>4.2646706199999995E-2</v>
      </c>
      <c r="R14" s="15">
        <f>(((((1-D14)*D14)/D13)+(((1-J14)*J14)/J13))^0.5)*(TINV(0.05,D13+J13-1))</f>
        <v>6.0946551563142048E-2</v>
      </c>
      <c r="S14" s="5" t="s">
        <v>1028</v>
      </c>
      <c r="T14" s="17">
        <f t="shared" ref="T14:T27" si="4">J14-F14</f>
        <v>5.7513405099999998E-2</v>
      </c>
      <c r="U14" s="15">
        <f>(((T14)^2)^0.5)</f>
        <v>5.7513405099999998E-2</v>
      </c>
      <c r="V14" s="15">
        <f>(((((1-F14)*F14)/F13)+(((1-J14)*J14)/J13))^0.5)*(TINV(0.05,F13+J13-1))</f>
        <v>5.4704301213050401E-2</v>
      </c>
      <c r="W14" s="5" t="str">
        <f>IF(U14&gt;V14,"*"," ")</f>
        <v>*</v>
      </c>
      <c r="X14" s="17">
        <f t="shared" ref="X14:X27" si="5">J14-H14</f>
        <v>5.8636450999999812E-3</v>
      </c>
      <c r="Y14" s="15">
        <f>(((X14)^2)^0.5)</f>
        <v>5.8636450999999812E-3</v>
      </c>
      <c r="Z14" s="15">
        <f>(((((1-H14)*H14)/H13)+(((1-J14)*J14)/J13))^0.5)*(TINV(0.05,H13+J13-1))</f>
        <v>5.7956684526981342E-2</v>
      </c>
      <c r="AA14" s="97" t="s">
        <v>1028</v>
      </c>
    </row>
    <row r="15" spans="1:27" x14ac:dyDescent="0.25">
      <c r="A15" s="23" t="s">
        <v>70</v>
      </c>
      <c r="B15" s="24">
        <v>2.4804891200000002E-2</v>
      </c>
      <c r="C15" s="28">
        <f t="shared" ref="C15:C27" si="6">SQRT((B15*(1-B15))/B$13)*TINV(0.05,B$13)</f>
        <v>2.4176172919452496E-2</v>
      </c>
      <c r="D15" s="26">
        <v>1.65073967E-2</v>
      </c>
      <c r="E15" s="28">
        <f t="shared" si="0"/>
        <v>1.7096167891363548E-2</v>
      </c>
      <c r="F15" s="30">
        <v>3.3726483100000003E-2</v>
      </c>
      <c r="G15" s="28">
        <f t="shared" ref="G15:G27" si="7">SQRT((F15*(1-F15))/F$13)*TINV(0.05,F$13)</f>
        <v>2.0148467212133463E-2</v>
      </c>
      <c r="H15" s="30">
        <v>4.0487532200000002E-2</v>
      </c>
      <c r="I15" s="28">
        <f t="shared" si="1"/>
        <v>2.1266187316310917E-2</v>
      </c>
      <c r="J15" s="30">
        <v>4.5401532199999997E-2</v>
      </c>
      <c r="K15" s="28">
        <f t="shared" ref="K15:K27" si="8">SQRT((J15*(1-J15))/J$13)*TINV(0.05,J$13)</f>
        <v>2.4178913277531563E-2</v>
      </c>
      <c r="L15" s="17">
        <f t="shared" si="2"/>
        <v>2.0596640999999995E-2</v>
      </c>
      <c r="M15" s="15">
        <f t="shared" ref="M15:M27" si="9">(((L15)^2)^0.5)</f>
        <v>2.0596640999999995E-2</v>
      </c>
      <c r="N15" s="15">
        <f>(((((1-B15)*B15)/B13)+(((1-J15)*J15)/J13))^0.5)*(TINV(0.05,B13+J13-1))</f>
        <v>3.4083948270931683E-2</v>
      </c>
      <c r="O15" s="5" t="s">
        <v>1028</v>
      </c>
      <c r="P15" s="17">
        <f t="shared" si="3"/>
        <v>2.8894135499999998E-2</v>
      </c>
      <c r="Q15" s="15">
        <f t="shared" ref="Q15:Q27" si="10">(((P15)^2)^0.5)</f>
        <v>2.8894135499999998E-2</v>
      </c>
      <c r="R15" s="15">
        <f>(((((1-D15)*D15)/D13)+(((1-J15)*J15)/J13))^0.5)*(TINV(0.05,D13+J13-1))</f>
        <v>2.9544903765949895E-2</v>
      </c>
      <c r="S15" s="5" t="s">
        <v>1028</v>
      </c>
      <c r="T15" s="17">
        <f t="shared" si="4"/>
        <v>1.1675049099999994E-2</v>
      </c>
      <c r="U15" s="15">
        <f t="shared" ref="U15:U27" si="11">(((T15)^2)^0.5)</f>
        <v>1.1675049099999994E-2</v>
      </c>
      <c r="V15" s="15">
        <f>(((((1-F15)*F15)/F13)+(((1-J15)*J15)/J13))^0.5)*(TINV(0.05,F13+J13-1))</f>
        <v>3.1408478363468301E-2</v>
      </c>
      <c r="W15" s="5" t="s">
        <v>1028</v>
      </c>
      <c r="X15" s="17">
        <f t="shared" si="5"/>
        <v>4.9139999999999948E-3</v>
      </c>
      <c r="Y15" s="15">
        <f t="shared" ref="Y15:Y27" si="12">(((X15)^2)^0.5)</f>
        <v>4.9139999999999948E-3</v>
      </c>
      <c r="Z15" s="15">
        <f>(((((1-H15)*H15)/H13)+(((1-J15)*J15)/J13))^0.5)*(TINV(0.05,H13+J13-1))</f>
        <v>3.2135650575309802E-2</v>
      </c>
      <c r="AA15" s="97" t="s">
        <v>1028</v>
      </c>
    </row>
    <row r="16" spans="1:27" x14ac:dyDescent="0.25">
      <c r="A16" s="23" t="s">
        <v>71</v>
      </c>
      <c r="B16" s="24">
        <v>8.7245466999999993E-2</v>
      </c>
      <c r="C16" s="28">
        <f t="shared" si="6"/>
        <v>4.3865346868527721E-2</v>
      </c>
      <c r="D16" s="26">
        <v>7.7603071100000004E-2</v>
      </c>
      <c r="E16" s="28">
        <f t="shared" si="0"/>
        <v>3.5898169964564464E-2</v>
      </c>
      <c r="F16" s="30">
        <v>7.5815418499999995E-2</v>
      </c>
      <c r="G16" s="28">
        <f t="shared" si="7"/>
        <v>2.9543678862727296E-2</v>
      </c>
      <c r="H16" s="30">
        <v>4.5377135499999999E-2</v>
      </c>
      <c r="I16" s="28">
        <f t="shared" si="1"/>
        <v>2.2456296045919102E-2</v>
      </c>
      <c r="J16" s="30">
        <v>6.1993606700000002E-2</v>
      </c>
      <c r="K16" s="28">
        <f t="shared" si="8"/>
        <v>2.8007059072559397E-2</v>
      </c>
      <c r="L16" s="17">
        <f t="shared" si="2"/>
        <v>-2.5251860299999991E-2</v>
      </c>
      <c r="M16" s="15">
        <f t="shared" si="9"/>
        <v>2.5251860299999991E-2</v>
      </c>
      <c r="N16" s="15">
        <f>(((((1-B16)*B16)/B13)+(((1-J16)*J16)/J13))^0.5)*(TINV(0.05,B13+J13-1))</f>
        <v>5.1842829082237293E-2</v>
      </c>
      <c r="O16" s="5" t="s">
        <v>1028</v>
      </c>
      <c r="P16" s="17">
        <f t="shared" si="3"/>
        <v>-1.5609464400000002E-2</v>
      </c>
      <c r="Q16" s="15">
        <f t="shared" si="10"/>
        <v>1.5609464400000002E-2</v>
      </c>
      <c r="R16" s="15">
        <f>(((((1-D16)*D16)/D13)+(((1-J16)*J16)/J13))^0.5)*(TINV(0.05,D13+J13-1))</f>
        <v>4.5408543072972408E-2</v>
      </c>
      <c r="S16" s="5" t="s">
        <v>1028</v>
      </c>
      <c r="T16" s="17">
        <f t="shared" si="4"/>
        <v>-1.3821811799999993E-2</v>
      </c>
      <c r="U16" s="15">
        <f t="shared" si="11"/>
        <v>1.3821811799999993E-2</v>
      </c>
      <c r="V16" s="15">
        <f>(((((1-F16)*F16)/F13)+(((1-J16)*J16)/J13))^0.5)*(TINV(0.05,F13+J13-1))</f>
        <v>4.062642280167561E-2</v>
      </c>
      <c r="W16" s="5" t="s">
        <v>1028</v>
      </c>
      <c r="X16" s="17">
        <f t="shared" si="5"/>
        <v>1.6616471200000003E-2</v>
      </c>
      <c r="Y16" s="15">
        <f t="shared" si="12"/>
        <v>1.6616471200000003E-2</v>
      </c>
      <c r="Z16" s="15">
        <f>(((((1-H16)*H16)/H13)+(((1-J16)*J16)/J13))^0.5)*(TINV(0.05,H13+J13-1))</f>
        <v>3.582500738571253E-2</v>
      </c>
      <c r="AA16" s="97" t="s">
        <v>1028</v>
      </c>
    </row>
    <row r="17" spans="1:27" x14ac:dyDescent="0.25">
      <c r="A17" s="23" t="s">
        <v>72</v>
      </c>
      <c r="B17" s="24">
        <v>8.3344436100000002E-2</v>
      </c>
      <c r="C17" s="28">
        <f t="shared" si="6"/>
        <v>4.2964971552033909E-2</v>
      </c>
      <c r="D17" s="26">
        <v>7.4815953500000004E-2</v>
      </c>
      <c r="E17" s="28">
        <f t="shared" si="0"/>
        <v>3.5300845409669192E-2</v>
      </c>
      <c r="F17" s="30">
        <v>5.7704116700000002E-2</v>
      </c>
      <c r="G17" s="28">
        <f t="shared" si="7"/>
        <v>2.6025764273445398E-2</v>
      </c>
      <c r="H17" s="30">
        <v>5.2813869399999998E-2</v>
      </c>
      <c r="I17" s="28">
        <f t="shared" si="1"/>
        <v>2.4132111830942413E-2</v>
      </c>
      <c r="J17" s="30">
        <v>7.1239009199999995E-2</v>
      </c>
      <c r="K17" s="28">
        <f t="shared" si="8"/>
        <v>2.9874598322168804E-2</v>
      </c>
      <c r="L17" s="17">
        <f t="shared" si="2"/>
        <v>-1.2105426900000008E-2</v>
      </c>
      <c r="M17" s="15">
        <f t="shared" si="9"/>
        <v>1.2105426900000008E-2</v>
      </c>
      <c r="N17" s="15">
        <f>(((((1-B17)*B17)/B13)+(((1-J17)*J17)/J13))^0.5)*(TINV(0.05,B13+J13-1))</f>
        <v>5.2134638619126018E-2</v>
      </c>
      <c r="O17" s="5" t="s">
        <v>1028</v>
      </c>
      <c r="P17" s="17">
        <f t="shared" si="3"/>
        <v>-3.5769443000000095E-3</v>
      </c>
      <c r="Q17" s="15">
        <f t="shared" si="10"/>
        <v>3.5769443000000095E-3</v>
      </c>
      <c r="R17" s="15">
        <f>(((((1-D17)*D17)/D13)+(((1-J17)*J17)/J13))^0.5)*(TINV(0.05,D13+J13-1))</f>
        <v>4.6123595232839064E-2</v>
      </c>
      <c r="S17" s="5" t="s">
        <v>1028</v>
      </c>
      <c r="T17" s="17">
        <f t="shared" si="4"/>
        <v>1.3534892499999993E-2</v>
      </c>
      <c r="U17" s="15">
        <f t="shared" si="11"/>
        <v>1.3534892499999993E-2</v>
      </c>
      <c r="V17" s="15">
        <f>(((((1-F17)*F17)/F13)+(((1-J17)*J17)/J13))^0.5)*(TINV(0.05,F13+J13-1))</f>
        <v>3.9539533356765022E-2</v>
      </c>
      <c r="W17" s="5" t="s">
        <v>1028</v>
      </c>
      <c r="X17" s="17">
        <f t="shared" si="5"/>
        <v>1.8425139799999997E-2</v>
      </c>
      <c r="Y17" s="15">
        <f t="shared" si="12"/>
        <v>1.8425139799999997E-2</v>
      </c>
      <c r="Z17" s="15">
        <f>(((((1-H17)*H17)/H13)+(((1-J17)*J17)/J13))^0.5)*(TINV(0.05,H13+J13-1))</f>
        <v>3.8325560883989217E-2</v>
      </c>
      <c r="AA17" s="97" t="s">
        <v>1028</v>
      </c>
    </row>
    <row r="18" spans="1:27" x14ac:dyDescent="0.25">
      <c r="A18" s="23" t="s">
        <v>73</v>
      </c>
      <c r="B18" s="24">
        <v>3.5494413799999999E-2</v>
      </c>
      <c r="C18" s="28">
        <f t="shared" si="6"/>
        <v>2.8761101223461639E-2</v>
      </c>
      <c r="D18" s="26">
        <v>6.8987982899999994E-2</v>
      </c>
      <c r="E18" s="28">
        <f t="shared" si="0"/>
        <v>3.4004649118963337E-2</v>
      </c>
      <c r="F18" s="30">
        <v>7.1292439400000004E-2</v>
      </c>
      <c r="G18" s="28">
        <f t="shared" si="7"/>
        <v>2.8718891600114559E-2</v>
      </c>
      <c r="H18" s="30">
        <v>6.7109806300000005E-2</v>
      </c>
      <c r="I18" s="28">
        <f t="shared" si="1"/>
        <v>2.6996777496512241E-2</v>
      </c>
      <c r="J18" s="30">
        <v>6.1261395500000003E-2</v>
      </c>
      <c r="K18" s="28">
        <f t="shared" si="8"/>
        <v>2.7852035376869248E-2</v>
      </c>
      <c r="L18" s="17">
        <f t="shared" si="2"/>
        <v>2.5766981700000004E-2</v>
      </c>
      <c r="M18" s="15">
        <f t="shared" si="9"/>
        <v>2.5766981700000004E-2</v>
      </c>
      <c r="N18" s="15">
        <f>(((((1-B18)*B18)/B13)+(((1-J18)*J18)/J13))^0.5)*(TINV(0.05,B13+J13-1))</f>
        <v>3.9907793001977422E-2</v>
      </c>
      <c r="O18" s="5" t="s">
        <v>1028</v>
      </c>
      <c r="P18" s="17">
        <f t="shared" si="3"/>
        <v>-7.7265873999999915E-3</v>
      </c>
      <c r="Q18" s="15">
        <f t="shared" si="10"/>
        <v>7.7265873999999915E-3</v>
      </c>
      <c r="R18" s="15">
        <f>(((((1-D18)*D18)/D13)+(((1-J18)*J18)/J13))^0.5)*(TINV(0.05,D13+J13-1))</f>
        <v>4.3838313810072131E-2</v>
      </c>
      <c r="S18" s="5" t="s">
        <v>1028</v>
      </c>
      <c r="T18" s="17">
        <f t="shared" si="4"/>
        <v>-1.0031043900000002E-2</v>
      </c>
      <c r="U18" s="15">
        <f t="shared" si="11"/>
        <v>1.0031043900000002E-2</v>
      </c>
      <c r="V18" s="15">
        <f>(((((1-F18)*F18)/F13)+(((1-J18)*J18)/J13))^0.5)*(TINV(0.05,F13+J13-1))</f>
        <v>3.9925067937954119E-2</v>
      </c>
      <c r="W18" s="5" t="s">
        <v>1028</v>
      </c>
      <c r="X18" s="17">
        <f t="shared" si="5"/>
        <v>-5.8484108000000021E-3</v>
      </c>
      <c r="Y18" s="15">
        <f t="shared" si="12"/>
        <v>5.8484108000000021E-3</v>
      </c>
      <c r="Z18" s="15">
        <f>(((((1-H18)*H18)/H13)+(((1-J18)*J18)/J13))^0.5)*(TINV(0.05,H13+J13-1))</f>
        <v>3.8711666738787648E-2</v>
      </c>
      <c r="AA18" s="97" t="s">
        <v>1028</v>
      </c>
    </row>
    <row r="19" spans="1:27" ht="15" customHeight="1" x14ac:dyDescent="0.25">
      <c r="A19" s="23" t="s">
        <v>74</v>
      </c>
      <c r="B19" s="24">
        <v>0.1796377773</v>
      </c>
      <c r="C19" s="28">
        <f t="shared" si="6"/>
        <v>5.967257731272315E-2</v>
      </c>
      <c r="D19" s="26">
        <v>0.13384024859999999</v>
      </c>
      <c r="E19" s="28">
        <f t="shared" si="0"/>
        <v>4.5684228794400421E-2</v>
      </c>
      <c r="F19" s="30">
        <v>0.17492070160000001</v>
      </c>
      <c r="G19" s="28">
        <f t="shared" si="7"/>
        <v>4.2400882606342581E-2</v>
      </c>
      <c r="H19" s="30">
        <v>0.13697094209999999</v>
      </c>
      <c r="I19" s="28">
        <f t="shared" si="1"/>
        <v>3.7096300528317472E-2</v>
      </c>
      <c r="J19" s="30">
        <v>0.1413683094</v>
      </c>
      <c r="K19" s="28">
        <f t="shared" si="8"/>
        <v>4.046417080716256E-2</v>
      </c>
      <c r="L19" s="17">
        <f t="shared" si="2"/>
        <v>-3.8269467899999993E-2</v>
      </c>
      <c r="M19" s="15">
        <f t="shared" si="9"/>
        <v>3.8269467899999993E-2</v>
      </c>
      <c r="N19" s="15">
        <f>(((((1-B19)*B19)/B13)+(((1-J19)*J19)/J13))^0.5)*(TINV(0.05,B13+J13-1))</f>
        <v>7.1825861138300515E-2</v>
      </c>
      <c r="O19" s="5" t="s">
        <v>1028</v>
      </c>
      <c r="P19" s="17">
        <f t="shared" si="3"/>
        <v>7.5280608000000138E-3</v>
      </c>
      <c r="Q19" s="15">
        <f t="shared" si="10"/>
        <v>7.5280608000000138E-3</v>
      </c>
      <c r="R19" s="15">
        <f>(((((1-D19)*D19)/D13)+(((1-J19)*J19)/J13))^0.5)*(TINV(0.05,D13+J13-1))</f>
        <v>6.0868971580674176E-2</v>
      </c>
      <c r="S19" s="5" t="s">
        <v>1028</v>
      </c>
      <c r="T19" s="17">
        <f t="shared" si="4"/>
        <v>-3.3552392200000003E-2</v>
      </c>
      <c r="U19" s="15">
        <f t="shared" si="11"/>
        <v>3.3552392200000003E-2</v>
      </c>
      <c r="V19" s="15">
        <f>(((((1-F19)*F19)/F13)+(((1-J19)*J19)/J13))^0.5)*(TINV(0.05,F13+J13-1))</f>
        <v>5.8491462686457538E-2</v>
      </c>
      <c r="W19" s="5" t="s">
        <v>1028</v>
      </c>
      <c r="X19" s="17">
        <f t="shared" si="5"/>
        <v>4.3973673000000102E-3</v>
      </c>
      <c r="Y19" s="15">
        <f t="shared" si="12"/>
        <v>4.3973673000000102E-3</v>
      </c>
      <c r="Z19" s="15">
        <f>(((((1-H19)*H19)/H13)+(((1-J19)*J19)/J13))^0.5)*(TINV(0.05,H13+J13-1))</f>
        <v>5.4785347338350478E-2</v>
      </c>
      <c r="AA19" s="97" t="s">
        <v>1028</v>
      </c>
    </row>
    <row r="20" spans="1:27" x14ac:dyDescent="0.25">
      <c r="A20" s="23" t="s">
        <v>75</v>
      </c>
      <c r="B20" s="24">
        <v>4.6038607099999997E-2</v>
      </c>
      <c r="C20" s="28">
        <f t="shared" si="6"/>
        <v>3.2576139805832939E-2</v>
      </c>
      <c r="D20" s="26">
        <v>8.7523654399999998E-2</v>
      </c>
      <c r="E20" s="28">
        <f t="shared" si="0"/>
        <v>3.791817789642065E-2</v>
      </c>
      <c r="F20" s="30">
        <v>6.8861688800000001E-2</v>
      </c>
      <c r="G20" s="28">
        <f t="shared" si="7"/>
        <v>2.8261966602064939E-2</v>
      </c>
      <c r="H20" s="30">
        <v>7.5309773900000002E-2</v>
      </c>
      <c r="I20" s="28">
        <f t="shared" ref="I20:I27" si="13">SQRT((H20*(1-H20))/H$13)*TINV(0.05,H$13)</f>
        <v>2.8472622886142652E-2</v>
      </c>
      <c r="J20" s="30">
        <v>7.3029854899999996E-2</v>
      </c>
      <c r="K20" s="28">
        <f t="shared" si="8"/>
        <v>3.0218593648570699E-2</v>
      </c>
      <c r="L20" s="17">
        <f t="shared" si="2"/>
        <v>2.69912478E-2</v>
      </c>
      <c r="M20" s="15">
        <f t="shared" si="9"/>
        <v>2.69912478E-2</v>
      </c>
      <c r="N20" s="15">
        <f>(((((1-B20)*B20)/B13)+(((1-J20)*J20)/J13))^0.5)*(TINV(0.05,B13+J13-1))</f>
        <v>4.4287654861929031E-2</v>
      </c>
      <c r="O20" s="5" t="s">
        <v>1028</v>
      </c>
      <c r="P20" s="17">
        <f t="shared" si="3"/>
        <v>-1.4493799500000001E-2</v>
      </c>
      <c r="Q20" s="15">
        <f t="shared" si="10"/>
        <v>1.4493799500000001E-2</v>
      </c>
      <c r="R20" s="15">
        <f>(((((1-D20)*D20)/D13)+(((1-J20)*J20)/J13))^0.5)*(TINV(0.05,D13+J13-1))</f>
        <v>4.8356873100202341E-2</v>
      </c>
      <c r="S20" s="5" t="s">
        <v>1028</v>
      </c>
      <c r="T20" s="17">
        <f t="shared" si="4"/>
        <v>4.1681660999999953E-3</v>
      </c>
      <c r="U20" s="15">
        <f t="shared" si="11"/>
        <v>4.1681660999999953E-3</v>
      </c>
      <c r="V20" s="15">
        <f>(((((1-F20)*F20)/F13)+(((1-J20)*J20)/J13))^0.5)*(TINV(0.05,F13+J13-1))</f>
        <v>4.1290410980456174E-2</v>
      </c>
      <c r="W20" s="5" t="s">
        <v>1028</v>
      </c>
      <c r="X20" s="17">
        <f t="shared" si="5"/>
        <v>-2.2799190000000052E-3</v>
      </c>
      <c r="Y20" s="15">
        <f t="shared" si="12"/>
        <v>2.2799190000000052E-3</v>
      </c>
      <c r="Z20" s="15">
        <f>(((((1-H20)*H20)/H13)+(((1-J20)*J20)/J13))^0.5)*(TINV(0.05,H13+J13-1))</f>
        <v>4.1436543412444515E-2</v>
      </c>
      <c r="AA20" s="97" t="s">
        <v>1028</v>
      </c>
    </row>
    <row r="21" spans="1:27" x14ac:dyDescent="0.25">
      <c r="A21" s="23" t="s">
        <v>76</v>
      </c>
      <c r="B21" s="24">
        <v>7.4869127699999996E-2</v>
      </c>
      <c r="C21" s="28">
        <f t="shared" si="6"/>
        <v>4.0909682262758221E-2</v>
      </c>
      <c r="D21" s="26">
        <v>0.1230427253</v>
      </c>
      <c r="E21" s="28">
        <f t="shared" si="0"/>
        <v>4.4074878064751896E-2</v>
      </c>
      <c r="F21" s="30">
        <v>0.1323044719</v>
      </c>
      <c r="G21" s="28">
        <f t="shared" si="7"/>
        <v>3.7816156591451905E-2</v>
      </c>
      <c r="H21" s="30">
        <v>0.109295905</v>
      </c>
      <c r="I21" s="28">
        <f t="shared" si="13"/>
        <v>3.3664513315171056E-2</v>
      </c>
      <c r="J21" s="30">
        <v>0.11800199729999999</v>
      </c>
      <c r="K21" s="28">
        <f t="shared" si="8"/>
        <v>3.7468787226084675E-2</v>
      </c>
      <c r="L21" s="17">
        <f t="shared" si="2"/>
        <v>4.3132869599999998E-2</v>
      </c>
      <c r="M21" s="15">
        <f t="shared" si="9"/>
        <v>4.3132869599999998E-2</v>
      </c>
      <c r="N21" s="15">
        <f>(((((1-B21)*B21)/B13)+(((1-J21)*J21)/J13))^0.5)*(TINV(0.05,B13+J13-1))</f>
        <v>5.5291626476013447E-2</v>
      </c>
      <c r="O21" s="5" t="s">
        <v>1028</v>
      </c>
      <c r="P21" s="17">
        <f t="shared" si="3"/>
        <v>-5.0407280000000082E-3</v>
      </c>
      <c r="Q21" s="15">
        <f t="shared" si="10"/>
        <v>5.0407280000000082E-3</v>
      </c>
      <c r="R21" s="15">
        <f>(((((1-D21)*D21)/D13)+(((1-J21)*J21)/J13))^0.5)*(TINV(0.05,D13+J13-1))</f>
        <v>5.7696738449580905E-2</v>
      </c>
      <c r="S21" s="5" t="s">
        <v>1028</v>
      </c>
      <c r="T21" s="17">
        <f t="shared" si="4"/>
        <v>-1.4302474600000004E-2</v>
      </c>
      <c r="U21" s="15">
        <f t="shared" si="11"/>
        <v>1.4302474600000004E-2</v>
      </c>
      <c r="V21" s="15">
        <f>(((((1-F21)*F21)/F13)+(((1-J21)*J21)/J13))^0.5)*(TINV(0.05,F13+J13-1))</f>
        <v>5.3126680443122694E-2</v>
      </c>
      <c r="W21" s="5" t="s">
        <v>1028</v>
      </c>
      <c r="X21" s="17">
        <f t="shared" si="5"/>
        <v>8.7060922999999957E-3</v>
      </c>
      <c r="Y21" s="15">
        <f t="shared" si="12"/>
        <v>8.7060922999999957E-3</v>
      </c>
      <c r="Z21" s="15">
        <f>(((((1-H21)*H21)/H13)+(((1-J21)*J21)/J13))^0.5)*(TINV(0.05,H13+J13-1))</f>
        <v>5.0269619965332205E-2</v>
      </c>
      <c r="AA21" s="97" t="s">
        <v>1028</v>
      </c>
    </row>
    <row r="22" spans="1:27" x14ac:dyDescent="0.25">
      <c r="A22" s="23" t="s">
        <v>77</v>
      </c>
      <c r="B22" s="24">
        <v>0.1139693749</v>
      </c>
      <c r="C22" s="28">
        <f t="shared" si="6"/>
        <v>4.9395977329945294E-2</v>
      </c>
      <c r="D22" s="26">
        <v>0.1240204352</v>
      </c>
      <c r="E22" s="28">
        <f t="shared" si="0"/>
        <v>4.422496969219817E-2</v>
      </c>
      <c r="F22" s="30">
        <v>0.12900136949999999</v>
      </c>
      <c r="G22" s="28">
        <f t="shared" si="7"/>
        <v>3.7412122073239171E-2</v>
      </c>
      <c r="H22" s="30">
        <v>0.1636937426</v>
      </c>
      <c r="I22" s="28">
        <f t="shared" si="13"/>
        <v>3.9921089276384158E-2</v>
      </c>
      <c r="J22" s="30">
        <v>0.1236885283</v>
      </c>
      <c r="K22" s="28">
        <f t="shared" si="8"/>
        <v>3.8237114883878133E-2</v>
      </c>
      <c r="L22" s="17">
        <f t="shared" si="2"/>
        <v>9.7191533999999996E-3</v>
      </c>
      <c r="M22" s="15">
        <f t="shared" si="9"/>
        <v>9.7191533999999996E-3</v>
      </c>
      <c r="N22" s="15">
        <f>(((((1-B22)*B22)/B13)+(((1-J22)*J22)/J13))^0.5)*(TINV(0.05,B13+J13-1))</f>
        <v>6.2242607743302966E-2</v>
      </c>
      <c r="O22" s="5" t="s">
        <v>1028</v>
      </c>
      <c r="P22" s="17">
        <f t="shared" si="3"/>
        <v>-3.3190689999999801E-4</v>
      </c>
      <c r="Q22" s="15">
        <f t="shared" si="10"/>
        <v>3.3190689999999801E-4</v>
      </c>
      <c r="R22" s="15">
        <f>(((((1-D22)*D22)/D13)+(((1-J22)*J22)/J13))^0.5)*(TINV(0.05,D13+J13-1))</f>
        <v>5.8309843528631222E-2</v>
      </c>
      <c r="S22" s="5" t="s">
        <v>1028</v>
      </c>
      <c r="T22" s="17">
        <f t="shared" si="4"/>
        <v>-5.3128411999999875E-3</v>
      </c>
      <c r="U22" s="15">
        <f t="shared" si="11"/>
        <v>5.3128411999999875E-3</v>
      </c>
      <c r="V22" s="15">
        <f>(((((1-F22)*F22)/F13)+(((1-J22)*J22)/J13))^0.5)*(TINV(0.05,F13+J13-1))</f>
        <v>5.3386098743037666E-2</v>
      </c>
      <c r="W22" s="5" t="s">
        <v>1028</v>
      </c>
      <c r="X22" s="17">
        <f t="shared" si="5"/>
        <v>-4.0005214299999994E-2</v>
      </c>
      <c r="Y22" s="15">
        <f t="shared" si="12"/>
        <v>4.0005214299999994E-2</v>
      </c>
      <c r="Z22" s="15">
        <f>(((((1-H22)*H22)/H13)+(((1-J22)*J22)/J13))^0.5)*(TINV(0.05,H13+J13-1))</f>
        <v>5.5170440371691359E-2</v>
      </c>
      <c r="AA22" s="97" t="s">
        <v>1028</v>
      </c>
    </row>
    <row r="23" spans="1:27" x14ac:dyDescent="0.25">
      <c r="A23" s="23" t="s">
        <v>78</v>
      </c>
      <c r="B23" s="24">
        <v>5.5947011900000003E-2</v>
      </c>
      <c r="C23" s="28">
        <f t="shared" si="6"/>
        <v>3.5723974154925738E-2</v>
      </c>
      <c r="D23" s="26">
        <v>8.9766627700000004E-2</v>
      </c>
      <c r="E23" s="28">
        <f t="shared" si="0"/>
        <v>3.835374382879337E-2</v>
      </c>
      <c r="F23" s="30">
        <v>5.1397247600000001E-2</v>
      </c>
      <c r="G23" s="28">
        <f t="shared" si="7"/>
        <v>2.4644418076422234E-2</v>
      </c>
      <c r="H23" s="30">
        <v>5.5965014200000003E-2</v>
      </c>
      <c r="I23" s="28">
        <f t="shared" si="13"/>
        <v>2.4800248039386338E-2</v>
      </c>
      <c r="J23" s="30">
        <v>5.0679792699999997E-2</v>
      </c>
      <c r="K23" s="28">
        <f t="shared" si="8"/>
        <v>2.5475043478989427E-2</v>
      </c>
      <c r="L23" s="17">
        <f t="shared" si="2"/>
        <v>-5.2672192000000062E-3</v>
      </c>
      <c r="M23" s="15">
        <f t="shared" si="9"/>
        <v>5.2672192000000062E-3</v>
      </c>
      <c r="N23" s="15">
        <f>(((((1-B23)*B23)/B13)+(((1-J23)*J23)/J13))^0.5)*(TINV(0.05,B13+J13-1))</f>
        <v>4.3714286089625361E-2</v>
      </c>
      <c r="O23" s="5" t="s">
        <v>1028</v>
      </c>
      <c r="P23" s="17">
        <f t="shared" si="3"/>
        <v>-3.9086835000000007E-2</v>
      </c>
      <c r="Q23" s="15">
        <f t="shared" si="10"/>
        <v>3.9086835000000007E-2</v>
      </c>
      <c r="R23" s="15">
        <f>(((((1-D23)*D23)/D13)+(((1-J23)*J23)/J13))^0.5)*(TINV(0.05,D13+J13-1))</f>
        <v>4.5914755301138206E-2</v>
      </c>
      <c r="S23" s="5" t="s">
        <v>1028</v>
      </c>
      <c r="T23" s="17">
        <f t="shared" si="4"/>
        <v>-7.1745490000000439E-4</v>
      </c>
      <c r="U23" s="15">
        <f t="shared" si="11"/>
        <v>7.1745490000000439E-4</v>
      </c>
      <c r="V23" s="15">
        <f>(((((1-F23)*F23)/F13)+(((1-J23)*J23)/J13))^0.5)*(TINV(0.05,F13+J13-1))</f>
        <v>3.5372281084761099E-2</v>
      </c>
      <c r="W23" s="5" t="s">
        <v>1028</v>
      </c>
      <c r="X23" s="17">
        <f t="shared" si="5"/>
        <v>-5.2852215000000063E-3</v>
      </c>
      <c r="Y23" s="15">
        <f t="shared" si="12"/>
        <v>5.2852215000000063E-3</v>
      </c>
      <c r="Z23" s="15">
        <f>(((((1-H23)*H23)/H13)+(((1-J23)*J23)/J13))^0.5)*(TINV(0.05,H13+J13-1))</f>
        <v>3.5482654354934223E-2</v>
      </c>
      <c r="AA23" s="97" t="s">
        <v>1028</v>
      </c>
    </row>
    <row r="24" spans="1:27" x14ac:dyDescent="0.25">
      <c r="A24" s="23" t="s">
        <v>80</v>
      </c>
      <c r="B24" s="24">
        <v>0.1240666357</v>
      </c>
      <c r="C24" s="28">
        <f t="shared" si="6"/>
        <v>5.1243191473638053E-2</v>
      </c>
      <c r="D24" s="26">
        <v>8.4106791400000006E-2</v>
      </c>
      <c r="E24" s="28">
        <f t="shared" si="0"/>
        <v>3.7240189566611834E-2</v>
      </c>
      <c r="F24" s="30">
        <v>0.100057649</v>
      </c>
      <c r="G24" s="28">
        <f t="shared" si="7"/>
        <v>3.349183464942096E-2</v>
      </c>
      <c r="H24" s="30">
        <v>9.6408104800000005E-2</v>
      </c>
      <c r="I24" s="28">
        <f t="shared" si="13"/>
        <v>3.1845392553856558E-2</v>
      </c>
      <c r="J24" s="30">
        <v>9.0904154599999995E-2</v>
      </c>
      <c r="K24" s="28">
        <f t="shared" si="8"/>
        <v>3.3387804277644866E-2</v>
      </c>
      <c r="L24" s="17">
        <f t="shared" si="2"/>
        <v>-3.3162481100000002E-2</v>
      </c>
      <c r="M24" s="15">
        <f t="shared" si="9"/>
        <v>3.3162481100000002E-2</v>
      </c>
      <c r="N24" s="15">
        <f>(((((1-B24)*B24)/B13)+(((1-J24)*J24)/J13))^0.5)*(TINV(0.05,B13+J13-1))</f>
        <v>6.0925978041745377E-2</v>
      </c>
      <c r="O24" s="5" t="s">
        <v>1028</v>
      </c>
      <c r="P24" s="17">
        <f t="shared" si="3"/>
        <v>6.7973631999999895E-3</v>
      </c>
      <c r="Q24" s="15">
        <f t="shared" si="10"/>
        <v>6.7973631999999895E-3</v>
      </c>
      <c r="R24" s="15">
        <f>(((((1-D24)*D24)/D13)+(((1-J24)*J24)/J13))^0.5)*(TINV(0.05,D13+J13-1))</f>
        <v>4.9885987642011444E-2</v>
      </c>
      <c r="S24" s="5" t="s">
        <v>1028</v>
      </c>
      <c r="T24" s="17">
        <f t="shared" si="4"/>
        <v>-9.1534944000000035E-3</v>
      </c>
      <c r="U24" s="15">
        <f t="shared" si="11"/>
        <v>9.1534944000000035E-3</v>
      </c>
      <c r="V24" s="15">
        <f>(((((1-F24)*F24)/F13)+(((1-J24)*J24)/J13))^0.5)*(TINV(0.05,F13+J13-1))</f>
        <v>4.7194778779913162E-2</v>
      </c>
      <c r="W24" s="5" t="s">
        <v>1028</v>
      </c>
      <c r="X24" s="17">
        <f t="shared" si="5"/>
        <v>-5.5039502000000101E-3</v>
      </c>
      <c r="Y24" s="15">
        <f t="shared" si="12"/>
        <v>5.5039502000000101E-3</v>
      </c>
      <c r="Z24" s="15">
        <f>(((((1-H24)*H24)/H13)+(((1-J24)*J24)/J13))^0.5)*(TINV(0.05,H13+J13-1))</f>
        <v>4.6047904410660298E-2</v>
      </c>
      <c r="AA24" s="97" t="s">
        <v>1028</v>
      </c>
    </row>
    <row r="25" spans="1:27" x14ac:dyDescent="0.25">
      <c r="A25" s="23" t="s">
        <v>81</v>
      </c>
      <c r="B25" s="24">
        <v>0.29398302240000002</v>
      </c>
      <c r="C25" s="28">
        <f t="shared" si="6"/>
        <v>7.0817702074261135E-2</v>
      </c>
      <c r="D25" s="26">
        <v>0.29789385429999998</v>
      </c>
      <c r="E25" s="28">
        <f t="shared" si="0"/>
        <v>6.1362930232176489E-2</v>
      </c>
      <c r="F25" s="30">
        <v>0.28045626600000001</v>
      </c>
      <c r="G25" s="28">
        <f t="shared" si="7"/>
        <v>5.0138070629406485E-2</v>
      </c>
      <c r="H25" s="30">
        <v>0.31606686150000002</v>
      </c>
      <c r="I25" s="28">
        <f t="shared" si="13"/>
        <v>5.0164902911975173E-2</v>
      </c>
      <c r="J25" s="30">
        <v>0.2652724756</v>
      </c>
      <c r="K25" s="28">
        <f t="shared" si="8"/>
        <v>5.1274378664345484E-2</v>
      </c>
      <c r="L25" s="17">
        <f t="shared" si="2"/>
        <v>-2.8710546800000014E-2</v>
      </c>
      <c r="M25" s="15">
        <f t="shared" si="9"/>
        <v>2.8710546800000014E-2</v>
      </c>
      <c r="N25" s="15">
        <f>(((((1-B25)*B25)/B13)+(((1-J25)*J25)/J13))^0.5)*(TINV(0.05,B13+J13-1))</f>
        <v>8.7109160085061352E-2</v>
      </c>
      <c r="O25" s="5" t="s">
        <v>1028</v>
      </c>
      <c r="P25" s="17">
        <f t="shared" si="3"/>
        <v>-3.2621378699999981E-2</v>
      </c>
      <c r="Q25" s="15">
        <f t="shared" si="10"/>
        <v>3.2621378699999981E-2</v>
      </c>
      <c r="R25" s="15">
        <f>(((((1-D25)*D25)/D13)+(((1-J25)*J25)/J13))^0.5)*(TINV(0.05,D13+J13-1))</f>
        <v>7.9754039181495928E-2</v>
      </c>
      <c r="S25" s="5" t="s">
        <v>1028</v>
      </c>
      <c r="T25" s="17">
        <f t="shared" si="4"/>
        <v>-1.5183790400000008E-2</v>
      </c>
      <c r="U25" s="15">
        <f t="shared" si="11"/>
        <v>1.5183790400000008E-2</v>
      </c>
      <c r="V25" s="15">
        <f>(((((1-F25)*F25)/F13)+(((1-J25)*J25)/J13))^0.5)*(TINV(0.05,F13+J13-1))</f>
        <v>7.1567574948460971E-2</v>
      </c>
      <c r="W25" s="5" t="s">
        <v>1028</v>
      </c>
      <c r="X25" s="17">
        <f t="shared" si="5"/>
        <v>-5.0794385900000016E-2</v>
      </c>
      <c r="Y25" s="15">
        <f t="shared" si="12"/>
        <v>5.0794385900000016E-2</v>
      </c>
      <c r="Z25" s="15">
        <f>(((((1-H25)*H25)/H13)+(((1-J25)*J25)/J13))^0.5)*(TINV(0.05,H13+J13-1))</f>
        <v>7.1590458847916871E-2</v>
      </c>
      <c r="AA25" s="97" t="s">
        <v>1028</v>
      </c>
    </row>
    <row r="26" spans="1:27" x14ac:dyDescent="0.25">
      <c r="A26" s="23" t="s">
        <v>82</v>
      </c>
      <c r="B26" s="24">
        <v>0.41938436200000001</v>
      </c>
      <c r="C26" s="28">
        <f>SQRT((B26*(1-B26))/B$13)*TINV(0.05,B$13)</f>
        <v>7.6704989260322334E-2</v>
      </c>
      <c r="D26" s="26">
        <v>0.48821056480000002</v>
      </c>
      <c r="E26" s="28">
        <f t="shared" si="0"/>
        <v>6.706920769074827E-2</v>
      </c>
      <c r="F26" s="30">
        <v>0.50508341830000003</v>
      </c>
      <c r="G26" s="28">
        <f>SQRT((F26*(1-F26))/F$13)*TINV(0.05,F$13)</f>
        <v>5.5802544707563087E-2</v>
      </c>
      <c r="H26" s="30">
        <v>0.44150029670000002</v>
      </c>
      <c r="I26" s="28">
        <f t="shared" si="13"/>
        <v>5.3577277796932651E-2</v>
      </c>
      <c r="J26" s="30">
        <v>0.46490056639999999</v>
      </c>
      <c r="K26" s="28">
        <f t="shared" si="8"/>
        <v>5.7927987345297367E-2</v>
      </c>
      <c r="L26" s="17">
        <f t="shared" si="2"/>
        <v>4.5516204399999982E-2</v>
      </c>
      <c r="M26" s="15">
        <f t="shared" si="9"/>
        <v>4.5516204399999982E-2</v>
      </c>
      <c r="N26" s="15">
        <f>(((((1-B26)*B26)/B13)+(((1-J26)*J26)/J13))^0.5)*(TINV(0.05,B13+J13-1))</f>
        <v>9.5773432541257475E-2</v>
      </c>
      <c r="O26" s="5" t="s">
        <v>1028</v>
      </c>
      <c r="P26" s="17">
        <f t="shared" si="3"/>
        <v>-2.3309998400000032E-2</v>
      </c>
      <c r="Q26" s="15">
        <f t="shared" si="10"/>
        <v>2.3309998400000032E-2</v>
      </c>
      <c r="R26" s="15">
        <f>(((((1-D26)*D26)/D13)+(((1-J26)*J26)/J13))^0.5)*(TINV(0.05,D13+J13-1))</f>
        <v>8.8390140920442034E-2</v>
      </c>
      <c r="S26" s="5" t="s">
        <v>1028</v>
      </c>
      <c r="T26" s="17">
        <f t="shared" si="4"/>
        <v>-4.0182851900000038E-2</v>
      </c>
      <c r="U26" s="15">
        <f t="shared" si="11"/>
        <v>4.0182851900000038E-2</v>
      </c>
      <c r="V26" s="15">
        <f>(((((1-F26)*F26)/F13)+(((1-J26)*J26)/J13))^0.5)*(TINV(0.05,F13+J13-1))</f>
        <v>8.0269331567417446E-2</v>
      </c>
      <c r="W26" s="5" t="s">
        <v>1028</v>
      </c>
      <c r="X26" s="17">
        <f t="shared" si="5"/>
        <v>2.3400269699999976E-2</v>
      </c>
      <c r="Y26" s="15">
        <f t="shared" si="12"/>
        <v>2.3400269699999976E-2</v>
      </c>
      <c r="Z26" s="15">
        <f>(((((1-H26)*H26)/H13)+(((1-J26)*J26)/J13))^0.5)*(TINV(0.05,H13+J13-1))</f>
        <v>7.874839878831448E-2</v>
      </c>
      <c r="AA26" s="97" t="s">
        <v>1028</v>
      </c>
    </row>
    <row r="27" spans="1:27" ht="15.75" thickBot="1" x14ac:dyDescent="0.3">
      <c r="A27" s="98" t="s">
        <v>253</v>
      </c>
      <c r="B27" s="106">
        <v>0.28663261559999997</v>
      </c>
      <c r="C27" s="100">
        <f t="shared" si="6"/>
        <v>7.0289840992530939E-2</v>
      </c>
      <c r="D27" s="107">
        <v>0.21389558080000001</v>
      </c>
      <c r="E27" s="100">
        <f t="shared" si="0"/>
        <v>5.5019286721392113E-2</v>
      </c>
      <c r="F27" s="99">
        <v>0.21446031569999999</v>
      </c>
      <c r="G27" s="100">
        <f t="shared" si="7"/>
        <v>4.5810389214126265E-2</v>
      </c>
      <c r="H27" s="99">
        <v>0.24243284179999999</v>
      </c>
      <c r="I27" s="100">
        <f t="shared" si="13"/>
        <v>4.6239163226935789E-2</v>
      </c>
      <c r="J27" s="99">
        <v>0.26982695800000001</v>
      </c>
      <c r="K27" s="100">
        <f t="shared" si="8"/>
        <v>5.1552142865096025E-2</v>
      </c>
      <c r="L27" s="101">
        <f t="shared" si="2"/>
        <v>-1.6805657599999968E-2</v>
      </c>
      <c r="M27" s="102">
        <f t="shared" si="9"/>
        <v>1.6805657599999968E-2</v>
      </c>
      <c r="N27" s="102">
        <f>(((((1-B27)*B27)/B13)+(((1-J27)*J27)/J13))^0.5)*(TINV(0.05,B13+J13-1))</f>
        <v>8.6848790189782352E-2</v>
      </c>
      <c r="O27" s="103" t="s">
        <v>1028</v>
      </c>
      <c r="P27" s="101">
        <f t="shared" si="3"/>
        <v>5.5931377199999993E-2</v>
      </c>
      <c r="Q27" s="102">
        <f t="shared" si="10"/>
        <v>5.5931377199999993E-2</v>
      </c>
      <c r="R27" s="102">
        <f>(((((1-D27)*D27)/D13)+(((1-J27)*J27)/J13))^0.5)*(TINV(0.05,D13+J13-1))</f>
        <v>7.5203943746686666E-2</v>
      </c>
      <c r="S27" s="103" t="s">
        <v>1028</v>
      </c>
      <c r="T27" s="101">
        <f t="shared" si="4"/>
        <v>5.5366642300000019E-2</v>
      </c>
      <c r="U27" s="102">
        <f t="shared" si="11"/>
        <v>5.5366642300000019E-2</v>
      </c>
      <c r="V27" s="102">
        <f>(((((1-F27)*F27)/F13)+(((1-J27)*J27)/J13))^0.5)*(TINV(0.05,F13+J13-1))</f>
        <v>6.8823542929769707E-2</v>
      </c>
      <c r="W27" s="103" t="s">
        <v>1028</v>
      </c>
      <c r="X27" s="101">
        <f t="shared" si="5"/>
        <v>2.7394116200000013E-2</v>
      </c>
      <c r="Y27" s="102">
        <f t="shared" si="12"/>
        <v>2.7394116200000013E-2</v>
      </c>
      <c r="Z27" s="102">
        <f>(((((1-H27)*H27)/H13)+(((1-J27)*J27)/J13))^0.5)*(TINV(0.05,H13+J13-1))</f>
        <v>6.9111846056939708E-2</v>
      </c>
      <c r="AA27" s="104" t="s">
        <v>1028</v>
      </c>
    </row>
  </sheetData>
  <hyperlinks>
    <hyperlink ref="A5" location="CONTENTS!B1" display="Return to contents" xr:uid="{3167169E-505A-4565-BC16-6DFB375BF9DD}"/>
  </hyperlink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30"/>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282</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79</v>
      </c>
      <c r="B14" s="24">
        <v>0.19615026499999999</v>
      </c>
      <c r="C14" s="28">
        <f>SQRT((B14*(1-B14))/B$13)*TINV(0.05,B$13)</f>
        <v>6.1724135921040549E-2</v>
      </c>
      <c r="D14" s="26">
        <v>0.1134359352</v>
      </c>
      <c r="E14" s="28">
        <f>SQRT((D14*(1-D14))/D$13)*TINV(0.05,D$13)</f>
        <v>4.2550466022946605E-2</v>
      </c>
      <c r="F14" s="30">
        <v>0.1208678019</v>
      </c>
      <c r="G14" s="28">
        <f>SQRT((F14*(1-F14))/F$13)*TINV(0.05,F$13)</f>
        <v>3.6382191163950618E-2</v>
      </c>
      <c r="H14" s="30">
        <v>0.166341348</v>
      </c>
      <c r="I14" s="28">
        <f t="shared" ref="I14:I19" si="0">SQRT((H14*(1-H14))/H$13)*TINV(0.05,H$13)</f>
        <v>4.017888770413728E-2</v>
      </c>
      <c r="J14" s="30">
        <v>0.16087295169999999</v>
      </c>
      <c r="K14" s="28">
        <f>SQRT((J14*(1-J14))/J$13)*TINV(0.05,J$13)</f>
        <v>4.2672347167526631E-2</v>
      </c>
      <c r="L14" s="17">
        <f t="shared" ref="L14:L27" si="1">J14-B14</f>
        <v>-3.5277313300000002E-2</v>
      </c>
      <c r="M14" s="15">
        <f>(((L14)^2)^0.5)</f>
        <v>3.5277313300000002E-2</v>
      </c>
      <c r="N14" s="15">
        <f>(((((1-B14)*B14)/B13)+(((1-J14)*J14)/J13))^0.5)*(TINV(0.05,B13+J13-1))</f>
        <v>7.4757176773919284E-2</v>
      </c>
      <c r="O14" s="5" t="s">
        <v>1028</v>
      </c>
      <c r="P14" s="17">
        <f t="shared" ref="P14:P27" si="2">J14-D14</f>
        <v>4.7437016499999984E-2</v>
      </c>
      <c r="Q14" s="15">
        <f>(((P14)^2)^0.5)</f>
        <v>4.7437016499999984E-2</v>
      </c>
      <c r="R14" s="15">
        <f>(((((1-D14)*D14)/D13)+(((1-J14)*J14)/J13))^0.5)*(TINV(0.05,D13+J13-1))</f>
        <v>6.0110083554553467E-2</v>
      </c>
      <c r="S14" s="5" t="s">
        <v>1028</v>
      </c>
      <c r="T14" s="17">
        <f t="shared" ref="T14:T27" si="3">J14-F14</f>
        <v>4.0005149799999987E-2</v>
      </c>
      <c r="U14" s="15">
        <f>(((T14)^2)^0.5)</f>
        <v>4.0005149799999987E-2</v>
      </c>
      <c r="V14" s="15">
        <f>(((((1-F14)*F14)/F13)+(((1-J14)*J14)/J13))^0.5)*(TINV(0.05,F13+J13-1))</f>
        <v>5.5961034375198546E-2</v>
      </c>
      <c r="W14" s="5" t="s">
        <v>1028</v>
      </c>
      <c r="X14" s="17">
        <f t="shared" ref="X14:X27" si="4">J14-H14</f>
        <v>-5.4683963000000113E-3</v>
      </c>
      <c r="Y14" s="15">
        <f>(((X14)^2)^0.5)</f>
        <v>5.4683963000000113E-3</v>
      </c>
      <c r="Z14" s="15">
        <f>(((((1-H14)*H14)/H13)+(((1-J14)*J14)/J13))^0.5)*(TINV(0.05,H13+J13-1))</f>
        <v>5.8494336049425597E-2</v>
      </c>
      <c r="AA14" s="97" t="s">
        <v>1028</v>
      </c>
    </row>
    <row r="15" spans="1:27" x14ac:dyDescent="0.25">
      <c r="A15" s="23" t="s">
        <v>70</v>
      </c>
      <c r="B15" s="24">
        <v>2.6191622899999999E-2</v>
      </c>
      <c r="C15" s="28">
        <f t="shared" ref="C15:C27" si="5">SQRT((B15*(1-B15))/B$13)*TINV(0.05,B$13)</f>
        <v>2.4825104802618094E-2</v>
      </c>
      <c r="D15" s="26">
        <v>2.3951246799999999E-2</v>
      </c>
      <c r="E15" s="28">
        <f t="shared" ref="E15:E27" si="6">SQRT((D15*(1-D15))/D$13)*TINV(0.05,D$13)</f>
        <v>2.0515105252669859E-2</v>
      </c>
      <c r="F15" s="30">
        <v>4.2349996299999998E-2</v>
      </c>
      <c r="G15" s="28">
        <f t="shared" ref="G15:G27" si="7">SQRT((F15*(1-F15))/F$13)*TINV(0.05,F$13)</f>
        <v>2.2476906652466523E-2</v>
      </c>
      <c r="H15" s="30">
        <v>4.1856886500000003E-2</v>
      </c>
      <c r="I15" s="28">
        <f t="shared" si="0"/>
        <v>2.1607390561966883E-2</v>
      </c>
      <c r="J15" s="30">
        <v>5.9313895800000002E-2</v>
      </c>
      <c r="K15" s="28">
        <f t="shared" ref="K15:K27" si="8">SQRT((J15*(1-J15))/J$13)*TINV(0.05,J$13)</f>
        <v>2.7434164954036434E-2</v>
      </c>
      <c r="L15" s="17">
        <f t="shared" si="1"/>
        <v>3.3122272899999999E-2</v>
      </c>
      <c r="M15" s="15">
        <f t="shared" ref="M15:M27" si="9">(((L15)^2)^0.5)</f>
        <v>3.3122272899999999E-2</v>
      </c>
      <c r="N15" s="15">
        <f>(((((1-B15)*B15)/B13)+(((1-J15)*J15)/J13))^0.5)*(TINV(0.05,B13+J13-1))</f>
        <v>3.6887849863559065E-2</v>
      </c>
      <c r="O15" s="5" t="s">
        <v>1028</v>
      </c>
      <c r="P15" s="17">
        <f t="shared" si="2"/>
        <v>3.5362649000000003E-2</v>
      </c>
      <c r="Q15" s="15">
        <f t="shared" ref="Q15:Q27" si="10">(((P15)^2)^0.5)</f>
        <v>3.5362649000000003E-2</v>
      </c>
      <c r="R15" s="15">
        <f>(((((1-D15)*D15)/D13)+(((1-J15)*J15)/J13))^0.5)*(TINV(0.05,D13+J13-1))</f>
        <v>3.4177030647011129E-2</v>
      </c>
      <c r="S15" s="5" t="str">
        <f t="shared" ref="S15:S27" si="11">IF(Q15&gt;R15,"*"," ")</f>
        <v>*</v>
      </c>
      <c r="T15" s="17">
        <f t="shared" si="3"/>
        <v>1.6963899500000004E-2</v>
      </c>
      <c r="U15" s="15">
        <f t="shared" ref="U15:U27" si="12">(((T15)^2)^0.5)</f>
        <v>1.6963899500000004E-2</v>
      </c>
      <c r="V15" s="15">
        <f>(((((1-F15)*F15)/F13)+(((1-J15)*J15)/J13))^0.5)*(TINV(0.05,F13+J13-1))</f>
        <v>3.539275716031523E-2</v>
      </c>
      <c r="W15" s="5" t="s">
        <v>1028</v>
      </c>
      <c r="X15" s="17">
        <f t="shared" si="4"/>
        <v>1.74570093E-2</v>
      </c>
      <c r="Y15" s="15">
        <f t="shared" ref="Y15:Y27" si="13">(((X15)^2)^0.5)</f>
        <v>1.74570093E-2</v>
      </c>
      <c r="Z15" s="15">
        <f>(((((1-H15)*H15)/H13)+(((1-J15)*J15)/J13))^0.5)*(TINV(0.05,H13+J13-1))</f>
        <v>3.4850154009997643E-2</v>
      </c>
      <c r="AA15" s="97" t="s">
        <v>1028</v>
      </c>
    </row>
    <row r="16" spans="1:27" x14ac:dyDescent="0.25">
      <c r="A16" s="23" t="s">
        <v>71</v>
      </c>
      <c r="B16" s="24">
        <v>9.4750836800000002E-2</v>
      </c>
      <c r="C16" s="28">
        <f t="shared" si="5"/>
        <v>4.5524871223151714E-2</v>
      </c>
      <c r="D16" s="26">
        <v>8.1579673199999994E-2</v>
      </c>
      <c r="E16" s="28">
        <f t="shared" si="6"/>
        <v>3.6727016931292628E-2</v>
      </c>
      <c r="F16" s="30">
        <v>6.7448052199999997E-2</v>
      </c>
      <c r="G16" s="28">
        <f t="shared" si="7"/>
        <v>2.7991596503791454E-2</v>
      </c>
      <c r="H16" s="30">
        <v>5.6618796700000001E-2</v>
      </c>
      <c r="I16" s="28">
        <f t="shared" si="0"/>
        <v>2.4936046408543775E-2</v>
      </c>
      <c r="J16" s="30">
        <v>7.7337573899999998E-2</v>
      </c>
      <c r="K16" s="28">
        <f t="shared" si="8"/>
        <v>3.1024718227770663E-2</v>
      </c>
      <c r="L16" s="17">
        <f t="shared" si="1"/>
        <v>-1.7413262900000004E-2</v>
      </c>
      <c r="M16" s="15">
        <f t="shared" si="9"/>
        <v>1.7413262900000004E-2</v>
      </c>
      <c r="N16" s="15">
        <f>(((((1-B16)*B16)/B13)+(((1-J16)*J16)/J13))^0.5)*(TINV(0.05,B13+J13-1))</f>
        <v>5.4883475776739125E-2</v>
      </c>
      <c r="O16" s="5" t="s">
        <v>1028</v>
      </c>
      <c r="P16" s="17">
        <f t="shared" si="2"/>
        <v>-4.2420992999999962E-3</v>
      </c>
      <c r="Q16" s="15">
        <f t="shared" si="10"/>
        <v>4.2420992999999962E-3</v>
      </c>
      <c r="R16" s="15">
        <f>(((((1-D16)*D16)/D13)+(((1-J16)*J16)/J13))^0.5)*(TINV(0.05,D13+J13-1))</f>
        <v>4.7950355564720361E-2</v>
      </c>
      <c r="S16" s="5" t="s">
        <v>1028</v>
      </c>
      <c r="T16" s="17">
        <f t="shared" si="3"/>
        <v>9.8895217000000007E-3</v>
      </c>
      <c r="U16" s="15">
        <f t="shared" si="12"/>
        <v>9.8895217000000007E-3</v>
      </c>
      <c r="V16" s="15">
        <f>(((((1-F16)*F16)/F13)+(((1-J16)*J16)/J13))^0.5)*(TINV(0.05,F13+J13-1))</f>
        <v>4.1700110822649752E-2</v>
      </c>
      <c r="W16" s="5" t="s">
        <v>1028</v>
      </c>
      <c r="X16" s="17">
        <f t="shared" si="4"/>
        <v>2.0718777199999996E-2</v>
      </c>
      <c r="Y16" s="15">
        <f t="shared" si="13"/>
        <v>2.0718777199999996E-2</v>
      </c>
      <c r="Z16" s="15">
        <f>(((((1-H16)*H16)/H13)+(((1-J16)*J16)/J13))^0.5)*(TINV(0.05,H13+J13-1))</f>
        <v>3.9722636307643507E-2</v>
      </c>
      <c r="AA16" s="97" t="s">
        <v>1028</v>
      </c>
    </row>
    <row r="17" spans="1:27" x14ac:dyDescent="0.25">
      <c r="A17" s="23" t="s">
        <v>72</v>
      </c>
      <c r="B17" s="24">
        <v>8.8071990500000003E-2</v>
      </c>
      <c r="C17" s="28">
        <f t="shared" si="5"/>
        <v>4.4052678169564513E-2</v>
      </c>
      <c r="D17" s="26">
        <v>9.1531749600000004E-2</v>
      </c>
      <c r="E17" s="28">
        <f t="shared" si="6"/>
        <v>3.8691421872377924E-2</v>
      </c>
      <c r="F17" s="30">
        <v>8.9227124300000002E-2</v>
      </c>
      <c r="G17" s="28">
        <f t="shared" si="7"/>
        <v>3.181705205402182E-2</v>
      </c>
      <c r="H17" s="30">
        <v>5.7493054500000002E-2</v>
      </c>
      <c r="I17" s="28">
        <f t="shared" si="0"/>
        <v>2.5116183157647926E-2</v>
      </c>
      <c r="J17" s="30">
        <v>8.5972330799999996E-2</v>
      </c>
      <c r="K17" s="28">
        <f t="shared" si="8"/>
        <v>3.2557434705063233E-2</v>
      </c>
      <c r="L17" s="17">
        <f t="shared" si="1"/>
        <v>-2.0996597000000061E-3</v>
      </c>
      <c r="M17" s="15">
        <f t="shared" si="9"/>
        <v>2.0996597000000061E-3</v>
      </c>
      <c r="N17" s="15">
        <f>(((((1-B17)*B17)/B13)+(((1-J17)*J17)/J13))^0.5)*(TINV(0.05,B13+J13-1))</f>
        <v>5.4577906758435775E-2</v>
      </c>
      <c r="O17" s="5" t="s">
        <v>1028</v>
      </c>
      <c r="P17" s="17">
        <f t="shared" si="2"/>
        <v>-5.5594188000000072E-3</v>
      </c>
      <c r="Q17" s="15">
        <f t="shared" si="10"/>
        <v>5.5594188000000072E-3</v>
      </c>
      <c r="R17" s="15">
        <f>(((((1-D17)*D17)/D13)+(((1-J17)*J17)/J13))^0.5)*(TINV(0.05,D13+J13-1))</f>
        <v>5.0433476486668356E-2</v>
      </c>
      <c r="S17" s="5" t="s">
        <v>1028</v>
      </c>
      <c r="T17" s="17">
        <f t="shared" si="3"/>
        <v>-3.2547935000000056E-3</v>
      </c>
      <c r="U17" s="15">
        <f t="shared" si="12"/>
        <v>3.2547935000000056E-3</v>
      </c>
      <c r="V17" s="15">
        <f>(((((1-F17)*F17)/F13)+(((1-J17)*J17)/J13))^0.5)*(TINV(0.05,F13+J13-1))</f>
        <v>4.5429737753825944E-2</v>
      </c>
      <c r="W17" s="5" t="s">
        <v>1028</v>
      </c>
      <c r="X17" s="17">
        <f t="shared" si="4"/>
        <v>2.8479276299999995E-2</v>
      </c>
      <c r="Y17" s="15">
        <f t="shared" si="13"/>
        <v>2.8479276299999995E-2</v>
      </c>
      <c r="Z17" s="15">
        <f>(((((1-H17)*H17)/H13)+(((1-J17)*J17)/J13))^0.5)*(TINV(0.05,H13+J13-1))</f>
        <v>4.1035185792419035E-2</v>
      </c>
      <c r="AA17" s="97" t="s">
        <v>1028</v>
      </c>
    </row>
    <row r="18" spans="1:27" x14ac:dyDescent="0.25">
      <c r="A18" s="23" t="s">
        <v>73</v>
      </c>
      <c r="B18" s="24">
        <v>5.1326104599999998E-2</v>
      </c>
      <c r="C18" s="28">
        <f t="shared" si="5"/>
        <v>3.4300524447696698E-2</v>
      </c>
      <c r="D18" s="26">
        <v>7.9530448500000003E-2</v>
      </c>
      <c r="E18" s="28">
        <f t="shared" si="6"/>
        <v>3.6303237783784782E-2</v>
      </c>
      <c r="F18" s="30">
        <v>5.3521286500000001E-2</v>
      </c>
      <c r="G18" s="28">
        <f t="shared" si="7"/>
        <v>2.512031863273409E-2</v>
      </c>
      <c r="H18" s="30">
        <v>7.2269316099999995E-2</v>
      </c>
      <c r="I18" s="28">
        <f t="shared" si="0"/>
        <v>2.7937761361977599E-2</v>
      </c>
      <c r="J18" s="30">
        <v>6.1755220600000001E-2</v>
      </c>
      <c r="K18" s="28">
        <f t="shared" si="8"/>
        <v>2.795671076323895E-2</v>
      </c>
      <c r="L18" s="17">
        <f t="shared" si="1"/>
        <v>1.0429116000000002E-2</v>
      </c>
      <c r="M18" s="15">
        <f t="shared" si="9"/>
        <v>1.0429116000000002E-2</v>
      </c>
      <c r="N18" s="15">
        <f>(((((1-B18)*B18)/B13)+(((1-J18)*J18)/J13))^0.5)*(TINV(0.05,B13+J13-1))</f>
        <v>4.4095580541432866E-2</v>
      </c>
      <c r="O18" s="5" t="s">
        <v>1028</v>
      </c>
      <c r="P18" s="17">
        <f t="shared" si="2"/>
        <v>-1.7775227900000003E-2</v>
      </c>
      <c r="Q18" s="15">
        <f t="shared" si="10"/>
        <v>1.7775227900000003E-2</v>
      </c>
      <c r="R18" s="15">
        <f>(((((1-D18)*D18)/D13)+(((1-J18)*J18)/J13))^0.5)*(TINV(0.05,D13+J13-1))</f>
        <v>4.5696677988673273E-2</v>
      </c>
      <c r="S18" s="5" t="s">
        <v>1028</v>
      </c>
      <c r="T18" s="17">
        <f t="shared" si="3"/>
        <v>8.2339340999999996E-3</v>
      </c>
      <c r="U18" s="15">
        <f t="shared" si="12"/>
        <v>8.2339340999999996E-3</v>
      </c>
      <c r="V18" s="15">
        <f>(((((1-F18)*F18)/F13)+(((1-J18)*J18)/J13))^0.5)*(TINV(0.05,F13+J13-1))</f>
        <v>3.750747852724455E-2</v>
      </c>
      <c r="W18" s="5" t="s">
        <v>1028</v>
      </c>
      <c r="X18" s="17">
        <f t="shared" si="4"/>
        <v>-1.0514095499999994E-2</v>
      </c>
      <c r="Y18" s="15">
        <f t="shared" si="13"/>
        <v>1.0514095499999994E-2</v>
      </c>
      <c r="Z18" s="15">
        <f>(((((1-H18)*H18)/H13)+(((1-J18)*J18)/J13))^0.5)*(TINV(0.05,H13+J13-1))</f>
        <v>3.9445233489752166E-2</v>
      </c>
      <c r="AA18" s="97" t="s">
        <v>1028</v>
      </c>
    </row>
    <row r="19" spans="1:27" ht="15" customHeight="1" x14ac:dyDescent="0.25">
      <c r="A19" s="23" t="s">
        <v>74</v>
      </c>
      <c r="B19" s="24">
        <v>0.13943507769999999</v>
      </c>
      <c r="C19" s="28">
        <f t="shared" si="5"/>
        <v>5.3845693433518936E-2</v>
      </c>
      <c r="D19" s="26">
        <v>0.12099290579999999</v>
      </c>
      <c r="E19" s="28">
        <f t="shared" si="6"/>
        <v>4.3757255479623065E-2</v>
      </c>
      <c r="F19" s="30">
        <v>0.16681139110000001</v>
      </c>
      <c r="G19" s="28">
        <f t="shared" si="7"/>
        <v>4.1609352746323554E-2</v>
      </c>
      <c r="H19" s="30">
        <v>0.13815069220000001</v>
      </c>
      <c r="I19" s="28">
        <f t="shared" si="0"/>
        <v>3.7230243078943112E-2</v>
      </c>
      <c r="J19" s="30">
        <v>0.16628374009999999</v>
      </c>
      <c r="K19" s="28">
        <f t="shared" si="8"/>
        <v>4.324393284200985E-2</v>
      </c>
      <c r="L19" s="17">
        <f t="shared" si="1"/>
        <v>2.6848662400000001E-2</v>
      </c>
      <c r="M19" s="15">
        <f t="shared" si="9"/>
        <v>2.6848662400000001E-2</v>
      </c>
      <c r="N19" s="15">
        <f>(((((1-B19)*B19)/B13)+(((1-J19)*J19)/J13))^0.5)*(TINV(0.05,B13+J13-1))</f>
        <v>6.8817478169801979E-2</v>
      </c>
      <c r="O19" s="5" t="s">
        <v>1028</v>
      </c>
      <c r="P19" s="17">
        <f t="shared" si="2"/>
        <v>4.5290834299999999E-2</v>
      </c>
      <c r="Q19" s="15">
        <f t="shared" si="10"/>
        <v>4.5290834299999999E-2</v>
      </c>
      <c r="R19" s="15">
        <f>(((((1-D19)*D19)/D13)+(((1-J19)*J19)/J13))^0.5)*(TINV(0.05,D13+J13-1))</f>
        <v>6.1364789358324449E-2</v>
      </c>
      <c r="S19" s="5" t="s">
        <v>1028</v>
      </c>
      <c r="T19" s="17">
        <f t="shared" si="3"/>
        <v>-5.2765100000001786E-4</v>
      </c>
      <c r="U19" s="15">
        <f t="shared" si="12"/>
        <v>5.2765100000001786E-4</v>
      </c>
      <c r="V19" s="15">
        <f>(((((1-F19)*F19)/F13)+(((1-J19)*J19)/J13))^0.5)*(TINV(0.05,F13+J13-1))</f>
        <v>5.9888839694789225E-2</v>
      </c>
      <c r="W19" s="5" t="s">
        <v>1028</v>
      </c>
      <c r="X19" s="17">
        <f t="shared" si="4"/>
        <v>2.8133047899999986E-2</v>
      </c>
      <c r="Y19" s="15">
        <f t="shared" si="13"/>
        <v>2.8133047899999986E-2</v>
      </c>
      <c r="Z19" s="15">
        <f>(((((1-H19)*H19)/H13)+(((1-J19)*J19)/J13))^0.5)*(TINV(0.05,H13+J13-1))</f>
        <v>5.6947281001152893E-2</v>
      </c>
      <c r="AA19" s="97" t="s">
        <v>1028</v>
      </c>
    </row>
    <row r="20" spans="1:27" x14ac:dyDescent="0.25">
      <c r="A20" s="23" t="s">
        <v>75</v>
      </c>
      <c r="B20" s="24">
        <v>7.1378763600000006E-2</v>
      </c>
      <c r="C20" s="28">
        <f t="shared" si="5"/>
        <v>4.0019987529241192E-2</v>
      </c>
      <c r="D20" s="26">
        <v>9.4985931300000007E-2</v>
      </c>
      <c r="E20" s="28">
        <f t="shared" si="6"/>
        <v>3.9339717674992808E-2</v>
      </c>
      <c r="F20" s="30">
        <v>0.10171541319999999</v>
      </c>
      <c r="G20" s="28">
        <f t="shared" si="7"/>
        <v>3.3737026636751585E-2</v>
      </c>
      <c r="H20" s="30">
        <v>0.1042085277</v>
      </c>
      <c r="I20" s="28">
        <f t="shared" ref="I20:I27" si="14">SQRT((H20*(1-H20))/H$13)*TINV(0.05,H$13)</f>
        <v>3.2965431322013898E-2</v>
      </c>
      <c r="J20" s="30">
        <v>4.8971647100000001E-2</v>
      </c>
      <c r="K20" s="28">
        <f t="shared" si="8"/>
        <v>2.5064569185083523E-2</v>
      </c>
      <c r="L20" s="17">
        <f t="shared" si="1"/>
        <v>-2.2407116500000004E-2</v>
      </c>
      <c r="M20" s="15">
        <f t="shared" si="9"/>
        <v>2.2407116500000004E-2</v>
      </c>
      <c r="N20" s="15">
        <f>(((((1-B20)*B20)/B13)+(((1-J20)*J20)/J13))^0.5)*(TINV(0.05,B13+J13-1))</f>
        <v>4.7037461055942829E-2</v>
      </c>
      <c r="O20" s="5" t="s">
        <v>1028</v>
      </c>
      <c r="P20" s="17">
        <f t="shared" si="2"/>
        <v>-4.6014284200000005E-2</v>
      </c>
      <c r="Q20" s="15">
        <f t="shared" si="10"/>
        <v>4.6014284200000005E-2</v>
      </c>
      <c r="R20" s="15">
        <f>(((((1-D20)*D20)/D13)+(((1-J20)*J20)/J13))^0.5)*(TINV(0.05,D13+J13-1))</f>
        <v>4.6514566386336463E-2</v>
      </c>
      <c r="S20" s="5" t="s">
        <v>1028</v>
      </c>
      <c r="T20" s="17">
        <f t="shared" si="3"/>
        <v>-5.2743766099999992E-2</v>
      </c>
      <c r="U20" s="15">
        <f t="shared" si="12"/>
        <v>5.2743766099999992E-2</v>
      </c>
      <c r="V20" s="15">
        <f>(((((1-F20)*F20)/F13)+(((1-J20)*J20)/J13))^0.5)*(TINV(0.05,F13+J13-1))</f>
        <v>4.1945069985410713E-2</v>
      </c>
      <c r="W20" s="5" t="str">
        <f t="shared" ref="W20" si="15">IF(U20&gt;V20,"*"," ")</f>
        <v>*</v>
      </c>
      <c r="X20" s="17">
        <f t="shared" si="4"/>
        <v>-5.5236880599999996E-2</v>
      </c>
      <c r="Y20" s="15">
        <f t="shared" si="13"/>
        <v>5.5236880599999996E-2</v>
      </c>
      <c r="Z20" s="15">
        <f>(((((1-H20)*H20)/H13)+(((1-J20)*J20)/J13))^0.5)*(TINV(0.05,H13+J13-1))</f>
        <v>4.1333297997341763E-2</v>
      </c>
      <c r="AA20" s="97" t="str">
        <f t="shared" ref="AA20" si="16">IF(Y20&gt;Z20,"*"," ")</f>
        <v>*</v>
      </c>
    </row>
    <row r="21" spans="1:27" x14ac:dyDescent="0.25">
      <c r="A21" s="23" t="s">
        <v>76</v>
      </c>
      <c r="B21" s="24">
        <v>9.9104408399999996E-2</v>
      </c>
      <c r="C21" s="28">
        <f t="shared" si="5"/>
        <v>4.6446912535440955E-2</v>
      </c>
      <c r="D21" s="26">
        <v>9.0126408699999994E-2</v>
      </c>
      <c r="E21" s="28">
        <f t="shared" si="6"/>
        <v>3.8422931272608443E-2</v>
      </c>
      <c r="F21" s="30">
        <v>0.10337616619999999</v>
      </c>
      <c r="G21" s="28">
        <f t="shared" si="7"/>
        <v>3.3979876546747584E-2</v>
      </c>
      <c r="H21" s="30">
        <v>0.1148228157</v>
      </c>
      <c r="I21" s="28">
        <f t="shared" si="14"/>
        <v>3.4397974678581224E-2</v>
      </c>
      <c r="J21" s="30">
        <v>0.1110569879</v>
      </c>
      <c r="K21" s="28">
        <f t="shared" si="8"/>
        <v>3.6492285306597046E-2</v>
      </c>
      <c r="L21" s="17">
        <f t="shared" si="1"/>
        <v>1.1952579500000005E-2</v>
      </c>
      <c r="M21" s="15">
        <f t="shared" si="9"/>
        <v>1.1952579500000005E-2</v>
      </c>
      <c r="N21" s="15">
        <f>(((((1-B21)*B21)/B13)+(((1-J21)*J21)/J13))^0.5)*(TINV(0.05,B13+J13-1))</f>
        <v>5.8857616402504899E-2</v>
      </c>
      <c r="O21" s="5" t="s">
        <v>1028</v>
      </c>
      <c r="P21" s="17">
        <f t="shared" si="2"/>
        <v>2.0930579200000007E-2</v>
      </c>
      <c r="Q21" s="15">
        <f t="shared" si="10"/>
        <v>2.0930579200000007E-2</v>
      </c>
      <c r="R21" s="15">
        <f>(((((1-D21)*D21)/D13)+(((1-J21)*J21)/J13))^0.5)*(TINV(0.05,D13+J13-1))</f>
        <v>5.285529212393171E-2</v>
      </c>
      <c r="S21" s="5" t="s">
        <v>1028</v>
      </c>
      <c r="T21" s="17">
        <f t="shared" si="3"/>
        <v>7.6808217000000067E-3</v>
      </c>
      <c r="U21" s="15">
        <f t="shared" si="12"/>
        <v>7.6808217000000067E-3</v>
      </c>
      <c r="V21" s="15">
        <f>(((((1-F21)*F21)/F13)+(((1-J21)*J21)/J13))^0.5)*(TINV(0.05,F13+J13-1))</f>
        <v>4.9760857204024039E-2</v>
      </c>
      <c r="W21" s="5" t="s">
        <v>1028</v>
      </c>
      <c r="X21" s="17">
        <f t="shared" si="4"/>
        <v>-3.7658277999999962E-3</v>
      </c>
      <c r="Y21" s="15">
        <f t="shared" si="13"/>
        <v>3.7658277999999962E-3</v>
      </c>
      <c r="Z21" s="15">
        <f>(((((1-H21)*H21)/H13)+(((1-J21)*J21)/J13))^0.5)*(TINV(0.05,H13+J13-1))</f>
        <v>5.0048882631739365E-2</v>
      </c>
      <c r="AA21" s="97" t="s">
        <v>1028</v>
      </c>
    </row>
    <row r="22" spans="1:27" x14ac:dyDescent="0.25">
      <c r="A22" s="23" t="s">
        <v>77</v>
      </c>
      <c r="B22" s="24">
        <v>8.4322472400000001E-2</v>
      </c>
      <c r="C22" s="28">
        <f t="shared" si="5"/>
        <v>4.319326927413248E-2</v>
      </c>
      <c r="D22" s="26">
        <v>0.13164560110000001</v>
      </c>
      <c r="E22" s="28">
        <f t="shared" si="6"/>
        <v>4.5365490538350539E-2</v>
      </c>
      <c r="F22" s="30">
        <v>0.10852908460000001</v>
      </c>
      <c r="G22" s="28">
        <f t="shared" si="7"/>
        <v>3.4716273852516848E-2</v>
      </c>
      <c r="H22" s="30">
        <v>0.1236489001</v>
      </c>
      <c r="I22" s="28">
        <f t="shared" si="14"/>
        <v>3.5517130200830999E-2</v>
      </c>
      <c r="J22" s="30">
        <v>0.1161328449</v>
      </c>
      <c r="K22" s="28">
        <f t="shared" si="8"/>
        <v>3.7210215623484366E-2</v>
      </c>
      <c r="L22" s="17">
        <f t="shared" si="1"/>
        <v>3.1810372500000003E-2</v>
      </c>
      <c r="M22" s="15">
        <f t="shared" si="9"/>
        <v>3.1810372500000003E-2</v>
      </c>
      <c r="N22" s="15">
        <f>(((((1-B22)*B22)/B13)+(((1-J22)*J22)/J13))^0.5)*(TINV(0.05,B13+J13-1))</f>
        <v>5.6816556660518644E-2</v>
      </c>
      <c r="O22" s="5" t="s">
        <v>1028</v>
      </c>
      <c r="P22" s="17">
        <f t="shared" si="2"/>
        <v>-1.5512756200000005E-2</v>
      </c>
      <c r="Q22" s="15">
        <f t="shared" si="10"/>
        <v>1.5512756200000005E-2</v>
      </c>
      <c r="R22" s="15">
        <f>(((((1-D22)*D22)/D13)+(((1-J22)*J22)/J13))^0.5)*(TINV(0.05,D13+J13-1))</f>
        <v>5.8518056499760281E-2</v>
      </c>
      <c r="S22" s="5" t="s">
        <v>1028</v>
      </c>
      <c r="T22" s="17">
        <f t="shared" si="3"/>
        <v>7.6037602999999981E-3</v>
      </c>
      <c r="U22" s="15">
        <f t="shared" si="12"/>
        <v>7.6037602999999981E-3</v>
      </c>
      <c r="V22" s="15">
        <f>(((((1-F22)*F22)/F13)+(((1-J22)*J22)/J13))^0.5)*(TINV(0.05,F13+J13-1))</f>
        <v>5.0786039421072827E-2</v>
      </c>
      <c r="W22" s="5" t="s">
        <v>1028</v>
      </c>
      <c r="X22" s="17">
        <f t="shared" si="4"/>
        <v>-7.5160551999999964E-3</v>
      </c>
      <c r="Y22" s="15">
        <f t="shared" si="13"/>
        <v>7.5160551999999964E-3</v>
      </c>
      <c r="Z22" s="15">
        <f>(((((1-H22)*H22)/H13)+(((1-J22)*J22)/J13))^0.5)*(TINV(0.05,H13+J13-1))</f>
        <v>5.1337571855459847E-2</v>
      </c>
      <c r="AA22" s="97" t="s">
        <v>1028</v>
      </c>
    </row>
    <row r="23" spans="1:27" x14ac:dyDescent="0.25">
      <c r="A23" s="23" t="s">
        <v>78</v>
      </c>
      <c r="B23" s="24">
        <v>3.2657426500000003E-2</v>
      </c>
      <c r="C23" s="28">
        <f t="shared" si="5"/>
        <v>2.7628306343562503E-2</v>
      </c>
      <c r="D23" s="26">
        <v>7.67963745E-2</v>
      </c>
      <c r="E23" s="28">
        <f t="shared" si="6"/>
        <v>3.5726711301693151E-2</v>
      </c>
      <c r="F23" s="30">
        <v>4.6859746899999999E-2</v>
      </c>
      <c r="G23" s="28">
        <f t="shared" si="7"/>
        <v>2.358765793436958E-2</v>
      </c>
      <c r="H23" s="30">
        <v>4.5852651299999998E-2</v>
      </c>
      <c r="I23" s="28">
        <f t="shared" si="14"/>
        <v>2.2568028457071388E-2</v>
      </c>
      <c r="J23" s="30">
        <v>2.22123862E-2</v>
      </c>
      <c r="K23" s="28">
        <f t="shared" si="8"/>
        <v>1.7116344935214953E-2</v>
      </c>
      <c r="L23" s="17">
        <f t="shared" si="1"/>
        <v>-1.0445040300000003E-2</v>
      </c>
      <c r="M23" s="15">
        <f t="shared" si="9"/>
        <v>1.0445040300000003E-2</v>
      </c>
      <c r="N23" s="15">
        <f>(((((1-B23)*B23)/B13)+(((1-J23)*J23)/J13))^0.5)*(TINV(0.05,B13+J13-1))</f>
        <v>3.2373792746593653E-2</v>
      </c>
      <c r="O23" s="5" t="s">
        <v>1028</v>
      </c>
      <c r="P23" s="17">
        <f t="shared" si="2"/>
        <v>-5.4583988299999997E-2</v>
      </c>
      <c r="Q23" s="15">
        <f t="shared" si="10"/>
        <v>5.4583988299999997E-2</v>
      </c>
      <c r="R23" s="15">
        <f>(((((1-D23)*D23)/D13)+(((1-J23)*J23)/J13))^0.5)*(TINV(0.05,D13+J13-1))</f>
        <v>3.9497921374124334E-2</v>
      </c>
      <c r="S23" s="5" t="str">
        <f t="shared" si="11"/>
        <v>*</v>
      </c>
      <c r="T23" s="17">
        <f t="shared" si="3"/>
        <v>-2.4647360699999999E-2</v>
      </c>
      <c r="U23" s="15">
        <f t="shared" si="12"/>
        <v>2.4647360699999999E-2</v>
      </c>
      <c r="V23" s="15">
        <f>(((((1-F23)*F23)/F13)+(((1-J23)*J23)/J13))^0.5)*(TINV(0.05,F13+J13-1))</f>
        <v>2.9085597787140087E-2</v>
      </c>
      <c r="W23" s="5" t="s">
        <v>1028</v>
      </c>
      <c r="X23" s="17">
        <f t="shared" si="4"/>
        <v>-2.3640265099999998E-2</v>
      </c>
      <c r="Y23" s="15">
        <f t="shared" si="13"/>
        <v>2.3640265099999998E-2</v>
      </c>
      <c r="Z23" s="15">
        <f>(((((1-H23)*H23)/H13)+(((1-J23)*J23)/J13))^0.5)*(TINV(0.05,H13+J13-1))</f>
        <v>2.8270839777200654E-2</v>
      </c>
      <c r="AA23" s="97" t="s">
        <v>1028</v>
      </c>
    </row>
    <row r="24" spans="1:27" x14ac:dyDescent="0.25">
      <c r="A24" s="23" t="s">
        <v>80</v>
      </c>
      <c r="B24" s="24">
        <v>0.1166110316</v>
      </c>
      <c r="C24" s="28">
        <f t="shared" si="5"/>
        <v>4.989062417057006E-2</v>
      </c>
      <c r="D24" s="26">
        <v>9.5423725500000001E-2</v>
      </c>
      <c r="E24" s="28">
        <f t="shared" si="6"/>
        <v>3.9420734456134303E-2</v>
      </c>
      <c r="F24" s="30">
        <v>9.9293936700000002E-2</v>
      </c>
      <c r="G24" s="28">
        <f t="shared" si="7"/>
        <v>3.3377926511212595E-2</v>
      </c>
      <c r="H24" s="30">
        <v>7.8737011100000004E-2</v>
      </c>
      <c r="I24" s="28">
        <f t="shared" si="14"/>
        <v>2.9059286377714509E-2</v>
      </c>
      <c r="J24" s="30">
        <v>9.0090421099999998E-2</v>
      </c>
      <c r="K24" s="28">
        <f t="shared" si="8"/>
        <v>3.3252904361513902E-2</v>
      </c>
      <c r="L24" s="17">
        <f t="shared" si="1"/>
        <v>-2.65206105E-2</v>
      </c>
      <c r="M24" s="15">
        <f t="shared" si="9"/>
        <v>2.65206105E-2</v>
      </c>
      <c r="N24" s="15">
        <f>(((((1-B24)*B24)/B13)+(((1-J24)*J24)/J13))^0.5)*(TINV(0.05,B13+J13-1))</f>
        <v>5.97288702707039E-2</v>
      </c>
      <c r="O24" s="5" t="s">
        <v>1028</v>
      </c>
      <c r="P24" s="17">
        <f t="shared" si="2"/>
        <v>-5.3333044000000024E-3</v>
      </c>
      <c r="Q24" s="15">
        <f t="shared" si="10"/>
        <v>5.3333044000000024E-3</v>
      </c>
      <c r="R24" s="15">
        <f>(((((1-D24)*D24)/D13)+(((1-J24)*J24)/J13))^0.5)*(TINV(0.05,D13+J13-1))</f>
        <v>5.1436760305767763E-2</v>
      </c>
      <c r="S24" s="5" t="s">
        <v>1028</v>
      </c>
      <c r="T24" s="17">
        <f t="shared" si="3"/>
        <v>-9.2035156000000035E-3</v>
      </c>
      <c r="U24" s="15">
        <f t="shared" si="12"/>
        <v>9.2035156000000035E-3</v>
      </c>
      <c r="V24" s="15">
        <f>(((((1-F24)*F24)/F13)+(((1-J24)*J24)/J13))^0.5)*(TINV(0.05,F13+J13-1))</f>
        <v>4.7019233680746481E-2</v>
      </c>
      <c r="W24" s="5" t="s">
        <v>1028</v>
      </c>
      <c r="X24" s="17">
        <f t="shared" si="4"/>
        <v>1.1353409999999994E-2</v>
      </c>
      <c r="Y24" s="15">
        <f t="shared" si="13"/>
        <v>1.1353409999999994E-2</v>
      </c>
      <c r="Z24" s="15">
        <f>(((((1-H24)*H24)/H13)+(((1-J24)*J24)/J13))^0.5)*(TINV(0.05,H13+J13-1))</f>
        <v>4.40720611240253E-2</v>
      </c>
      <c r="AA24" s="97" t="s">
        <v>1028</v>
      </c>
    </row>
    <row r="25" spans="1:27" x14ac:dyDescent="0.25">
      <c r="A25" s="23" t="s">
        <v>81</v>
      </c>
      <c r="B25" s="24">
        <v>0.23359093049999999</v>
      </c>
      <c r="C25" s="28">
        <f t="shared" si="5"/>
        <v>6.5770544745774845E-2</v>
      </c>
      <c r="D25" s="26">
        <v>0.3038657011</v>
      </c>
      <c r="E25" s="28">
        <f t="shared" si="6"/>
        <v>6.1710815841766936E-2</v>
      </c>
      <c r="F25" s="30">
        <v>0.25468276829999997</v>
      </c>
      <c r="G25" s="28">
        <f t="shared" si="7"/>
        <v>4.8626925125099758E-2</v>
      </c>
      <c r="H25" s="30">
        <v>0.24823856250000001</v>
      </c>
      <c r="I25" s="28">
        <f t="shared" si="14"/>
        <v>4.6609915600992036E-2</v>
      </c>
      <c r="J25" s="30">
        <v>0.22843565220000001</v>
      </c>
      <c r="K25" s="28">
        <f t="shared" si="8"/>
        <v>4.8759492305090212E-2</v>
      </c>
      <c r="L25" s="17">
        <f t="shared" si="1"/>
        <v>-5.1552782999999824E-3</v>
      </c>
      <c r="M25" s="15">
        <f t="shared" si="9"/>
        <v>5.1552782999999824E-3</v>
      </c>
      <c r="N25" s="15">
        <f>(((((1-B25)*B25)/B13)+(((1-J25)*J25)/J13))^0.5)*(TINV(0.05,B13+J13-1))</f>
        <v>8.1574770016775877E-2</v>
      </c>
      <c r="O25" s="5" t="s">
        <v>1028</v>
      </c>
      <c r="P25" s="17">
        <f t="shared" si="2"/>
        <v>-7.5430048899999991E-2</v>
      </c>
      <c r="Q25" s="15">
        <f t="shared" si="10"/>
        <v>7.5430048899999991E-2</v>
      </c>
      <c r="R25" s="15">
        <f>(((((1-D25)*D25)/D13)+(((1-J25)*J25)/J13))^0.5)*(TINV(0.05,D13+J13-1))</f>
        <v>7.8438401325839416E-2</v>
      </c>
      <c r="S25" s="5" t="s">
        <v>1028</v>
      </c>
      <c r="T25" s="17">
        <f t="shared" si="3"/>
        <v>-2.6247116099999968E-2</v>
      </c>
      <c r="U25" s="15">
        <f t="shared" si="12"/>
        <v>2.6247116099999968E-2</v>
      </c>
      <c r="V25" s="15">
        <f>(((((1-F25)*F25)/F13)+(((1-J25)*J25)/J13))^0.5)*(TINV(0.05,F13+J13-1))</f>
        <v>6.872233444329641E-2</v>
      </c>
      <c r="W25" s="5" t="s">
        <v>1028</v>
      </c>
      <c r="X25" s="17">
        <f t="shared" si="4"/>
        <v>-1.9802910300000004E-2</v>
      </c>
      <c r="Y25" s="15">
        <f t="shared" si="13"/>
        <v>1.9802910300000004E-2</v>
      </c>
      <c r="Z25" s="15">
        <f>(((((1-H25)*H25)/H13)+(((1-J25)*J25)/J13))^0.5)*(TINV(0.05,H13+J13-1))</f>
        <v>6.7319284735192109E-2</v>
      </c>
      <c r="AA25" s="97" t="s">
        <v>1028</v>
      </c>
    </row>
    <row r="26" spans="1:27" x14ac:dyDescent="0.25">
      <c r="A26" s="23" t="s">
        <v>82</v>
      </c>
      <c r="B26" s="24">
        <v>0.44931634479999999</v>
      </c>
      <c r="C26" s="28">
        <f>SQRT((B26*(1-B26))/B$13)*TINV(0.05,B$13)</f>
        <v>7.7321511421531042E-2</v>
      </c>
      <c r="D26" s="26">
        <v>0.47716744389999999</v>
      </c>
      <c r="E26" s="28">
        <f>SQRT((D26*(1-D26))/D$13)*TINV(0.05,D$13)</f>
        <v>6.7017873727671998E-2</v>
      </c>
      <c r="F26" s="30">
        <v>0.51465138129999999</v>
      </c>
      <c r="G26" s="28">
        <f>SQRT((F26*(1-F26))/F$13)*TINV(0.05,F$13)</f>
        <v>5.578146507014093E-2</v>
      </c>
      <c r="H26" s="30">
        <v>0.48694440620000001</v>
      </c>
      <c r="I26" s="28">
        <f t="shared" si="14"/>
        <v>5.3929398283704584E-2</v>
      </c>
      <c r="J26" s="30">
        <v>0.47403992639999998</v>
      </c>
      <c r="K26" s="28">
        <f t="shared" si="8"/>
        <v>5.799292395421566E-2</v>
      </c>
      <c r="L26" s="17">
        <f t="shared" si="1"/>
        <v>2.4723581599999989E-2</v>
      </c>
      <c r="M26" s="15">
        <f t="shared" si="9"/>
        <v>2.4723581599999989E-2</v>
      </c>
      <c r="N26" s="15">
        <f>(((((1-B26)*B26)/B13)+(((1-J26)*J26)/J13))^0.5)*(TINV(0.05,B13+J13-1))</f>
        <v>9.6302140419839102E-2</v>
      </c>
      <c r="O26" s="5" t="s">
        <v>1028</v>
      </c>
      <c r="P26" s="17">
        <f t="shared" si="2"/>
        <v>-3.1275175000000099E-3</v>
      </c>
      <c r="Q26" s="15">
        <f t="shared" si="10"/>
        <v>3.1275175000000099E-3</v>
      </c>
      <c r="R26" s="15">
        <f>(((((1-D26)*D26)/D13)+(((1-J26)*J26)/J13))^0.5)*(TINV(0.05,D13+J13-1))</f>
        <v>8.839388218417564E-2</v>
      </c>
      <c r="S26" s="5" t="s">
        <v>1028</v>
      </c>
      <c r="T26" s="17">
        <f t="shared" si="3"/>
        <v>-4.061145490000001E-2</v>
      </c>
      <c r="U26" s="15">
        <f t="shared" si="12"/>
        <v>4.061145490000001E-2</v>
      </c>
      <c r="V26" s="15">
        <f>(((((1-F26)*F26)/F13)+(((1-J26)*J26)/J13))^0.5)*(TINV(0.05,F13+J13-1))</f>
        <v>8.0301412151340595E-2</v>
      </c>
      <c r="W26" s="5" t="s">
        <v>1028</v>
      </c>
      <c r="X26" s="17">
        <f t="shared" si="4"/>
        <v>-1.2904479800000035E-2</v>
      </c>
      <c r="Y26" s="15">
        <f t="shared" si="13"/>
        <v>1.2904479800000035E-2</v>
      </c>
      <c r="Z26" s="15">
        <f>(((((1-H26)*H26)/H13)+(((1-J26)*J26)/J13))^0.5)*(TINV(0.05,H13+J13-1))</f>
        <v>7.9035000031880964E-2</v>
      </c>
      <c r="AA26" s="97" t="s">
        <v>1028</v>
      </c>
    </row>
    <row r="27" spans="1:27" ht="15.75" thickBot="1" x14ac:dyDescent="0.3">
      <c r="A27" s="98" t="s">
        <v>253</v>
      </c>
      <c r="B27" s="106">
        <v>0.3170927248</v>
      </c>
      <c r="C27" s="100">
        <f t="shared" si="5"/>
        <v>7.2334776103970946E-2</v>
      </c>
      <c r="D27" s="107">
        <v>0.2189668551</v>
      </c>
      <c r="E27" s="100">
        <f t="shared" si="6"/>
        <v>5.5487844414582953E-2</v>
      </c>
      <c r="F27" s="99">
        <v>0.23066585040000001</v>
      </c>
      <c r="G27" s="100">
        <f t="shared" si="7"/>
        <v>4.7017074503590842E-2</v>
      </c>
      <c r="H27" s="99">
        <v>0.26481703130000001</v>
      </c>
      <c r="I27" s="100">
        <f t="shared" si="14"/>
        <v>4.7607387046351791E-2</v>
      </c>
      <c r="J27" s="99">
        <v>0.29752442140000002</v>
      </c>
      <c r="K27" s="100">
        <f t="shared" si="8"/>
        <v>5.3096767378937489E-2</v>
      </c>
      <c r="L27" s="101">
        <f t="shared" si="1"/>
        <v>-1.9568303399999987E-2</v>
      </c>
      <c r="M27" s="102">
        <f t="shared" si="9"/>
        <v>1.9568303399999987E-2</v>
      </c>
      <c r="N27" s="102">
        <f>(((((1-B27)*B27)/B13)+(((1-J27)*J27)/J13))^0.5)*(TINV(0.05,B13+J13-1))</f>
        <v>8.9402006355167221E-2</v>
      </c>
      <c r="O27" s="103" t="s">
        <v>1028</v>
      </c>
      <c r="P27" s="101">
        <f t="shared" si="2"/>
        <v>7.855756630000002E-2</v>
      </c>
      <c r="Q27" s="102">
        <f t="shared" si="10"/>
        <v>7.855756630000002E-2</v>
      </c>
      <c r="R27" s="102">
        <f>(((((1-D27)*D27)/D13)+(((1-J27)*J27)/J13))^0.5)*(TINV(0.05,D13+J13-1))</f>
        <v>7.6603767126286249E-2</v>
      </c>
      <c r="S27" s="103" t="str">
        <f t="shared" si="11"/>
        <v>*</v>
      </c>
      <c r="T27" s="101">
        <f t="shared" si="3"/>
        <v>6.6858571000000006E-2</v>
      </c>
      <c r="U27" s="102">
        <f t="shared" si="12"/>
        <v>6.6858571000000006E-2</v>
      </c>
      <c r="V27" s="102">
        <f>(((((1-F27)*F27)/F13)+(((1-J27)*J27)/J13))^0.5)*(TINV(0.05,F13+J13-1))</f>
        <v>7.0775754450505407E-2</v>
      </c>
      <c r="W27" s="103" t="s">
        <v>1028</v>
      </c>
      <c r="X27" s="101">
        <f t="shared" si="4"/>
        <v>3.2707390100000011E-2</v>
      </c>
      <c r="Y27" s="102">
        <f t="shared" si="13"/>
        <v>3.2707390100000011E-2</v>
      </c>
      <c r="Z27" s="102">
        <f>(((((1-H27)*H27)/H13)+(((1-J27)*J27)/J13))^0.5)*(TINV(0.05,H13+J13-1))</f>
        <v>7.1171125848114039E-2</v>
      </c>
      <c r="AA27" s="104" t="s">
        <v>1028</v>
      </c>
    </row>
    <row r="28" spans="1:27" x14ac:dyDescent="0.25">
      <c r="B28" s="24"/>
    </row>
    <row r="29" spans="1:27" x14ac:dyDescent="0.25">
      <c r="B29" s="24"/>
    </row>
    <row r="30" spans="1:27" x14ac:dyDescent="0.25">
      <c r="B30" s="24"/>
    </row>
  </sheetData>
  <hyperlinks>
    <hyperlink ref="A5" location="CONTENTS!B1" display="Return to contents" xr:uid="{DD177673-2AF6-44D9-8B91-B041A538FF23}"/>
  </hyperlink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6"/>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832</v>
      </c>
      <c r="B3" s="27"/>
    </row>
    <row r="4" spans="1:27" ht="18.75" x14ac:dyDescent="0.25">
      <c r="A4" s="20" t="s">
        <v>906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749</v>
      </c>
      <c r="C11" s="27" t="s">
        <v>1028</v>
      </c>
      <c r="D11" s="22">
        <v>800</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630</v>
      </c>
      <c r="C12" s="27" t="s">
        <v>1028</v>
      </c>
      <c r="D12" s="22">
        <v>736</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161.4</v>
      </c>
      <c r="C13" s="27" t="s">
        <v>1028</v>
      </c>
      <c r="D13" s="22">
        <v>215.8</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v>0.32367884889999998</v>
      </c>
      <c r="C14" s="28">
        <f>SQRT((B14*(1-B14))/B$13)*TINV(0.05,B$13)</f>
        <v>7.2728859659758519E-2</v>
      </c>
      <c r="D14" s="26">
        <v>0.29717936519999999</v>
      </c>
      <c r="E14" s="28">
        <f>SQRT((D14*(1-D14))/D$13)*TINV(0.05,D$13)</f>
        <v>6.132047471365628E-2</v>
      </c>
      <c r="F14" s="30">
        <v>0.29727365020000002</v>
      </c>
      <c r="G14" s="28">
        <f>SQRT((F14*(1-F14))/F$13)*TINV(0.05,F$13)</f>
        <v>5.1012636908042079E-2</v>
      </c>
      <c r="H14" s="30">
        <v>0.28309481660000002</v>
      </c>
      <c r="I14" s="28">
        <f>SQRT((H14*(1-H14))/H$13)*TINV(0.05,H$13)</f>
        <v>4.8607187146912555E-2</v>
      </c>
      <c r="J14" s="30">
        <v>0.28825769280000002</v>
      </c>
      <c r="K14" s="28">
        <f>SQRT((J14*(1-J14))/J$13)*TINV(0.05,J$13)</f>
        <v>5.2606935095881997E-2</v>
      </c>
      <c r="L14" s="17">
        <f>J14-B14</f>
        <v>-3.5421156099999962E-2</v>
      </c>
      <c r="M14" s="15">
        <f>(((L14)^2)^0.5)</f>
        <v>3.5421156099999962E-2</v>
      </c>
      <c r="N14" s="15">
        <f>(((((1-B14)*B14)/B13)+(((1-J14)*J14)/J13))^0.5)*(TINV(0.05,B13+J13-1))</f>
        <v>8.9429947128485662E-2</v>
      </c>
      <c r="O14" s="5" t="s">
        <v>1028</v>
      </c>
      <c r="P14" s="17">
        <f>J14-D14</f>
        <v>-8.9216723999999692E-3</v>
      </c>
      <c r="Q14" s="15">
        <f>(((P14)^2)^0.5)</f>
        <v>8.9216723999999692E-3</v>
      </c>
      <c r="R14" s="15">
        <f>(((((1-D14)*D14)/D13)+(((1-J14)*J14)/J13))^0.5)*(TINV(0.05,D13+J13-1))</f>
        <v>8.0581999765317075E-2</v>
      </c>
      <c r="S14" s="5" t="s">
        <v>1028</v>
      </c>
      <c r="T14" s="17">
        <f>J14-F14</f>
        <v>-9.0159573999999965E-3</v>
      </c>
      <c r="U14" s="15">
        <f>(((T14)^2)^0.5)</f>
        <v>9.0159573999999965E-3</v>
      </c>
      <c r="V14" s="15">
        <f>(((((1-F14)*F14)/F13)+(((1-J14)*J14)/J13))^0.5)*(TINV(0.05,F13+J13-1))</f>
        <v>7.3129127586088846E-2</v>
      </c>
      <c r="W14" s="5" t="s">
        <v>1028</v>
      </c>
      <c r="X14" s="17">
        <f>J14-H14</f>
        <v>5.1628761999999995E-3</v>
      </c>
      <c r="Y14" s="15">
        <f>(((X14)^2)^0.5)</f>
        <v>5.1628761999999995E-3</v>
      </c>
      <c r="Z14" s="15">
        <f>(((((1-H14)*H14)/H13)+(((1-J14)*J14)/J13))^0.5)*(TINV(0.05,H13+J13-1))</f>
        <v>7.1481861758459178E-2</v>
      </c>
      <c r="AA14" s="97" t="s">
        <v>1028</v>
      </c>
    </row>
    <row r="15" spans="1:27" x14ac:dyDescent="0.25">
      <c r="A15" s="23" t="s">
        <v>53</v>
      </c>
      <c r="B15" s="24">
        <v>0.67145958279999995</v>
      </c>
      <c r="C15" s="28">
        <f>SQRT((B15*(1-B15))/B$13)*TINV(0.05,B$13)</f>
        <v>7.3009180413448393E-2</v>
      </c>
      <c r="D15" s="26">
        <v>0.699875998</v>
      </c>
      <c r="E15" s="28">
        <f>SQRT((D15*(1-D15))/D$13)*TINV(0.05,D$13)</f>
        <v>6.1494297612372732E-2</v>
      </c>
      <c r="F15" s="30">
        <v>0.7003320972</v>
      </c>
      <c r="G15" s="28">
        <f>SQRT((F15*(1-F15))/F$13)*TINV(0.05,F$13)</f>
        <v>5.1130327684678026E-2</v>
      </c>
      <c r="H15" s="30">
        <v>0.70983514609999998</v>
      </c>
      <c r="I15" s="28">
        <f>SQRT((H15*(1-H15))/H$13)*TINV(0.05,H$13)</f>
        <v>4.8967149536969373E-2</v>
      </c>
      <c r="J15" s="30">
        <v>0.70620725870000001</v>
      </c>
      <c r="K15" s="28">
        <f>SQRT((J15*(1-J15))/J$13)*TINV(0.05,J$13)</f>
        <v>5.2902692436076135E-2</v>
      </c>
      <c r="L15" s="17">
        <f>J15-B15</f>
        <v>3.4747675900000052E-2</v>
      </c>
      <c r="M15" s="15">
        <f>(((L15)^2)^0.5)</f>
        <v>3.4747675900000052E-2</v>
      </c>
      <c r="N15" s="15">
        <f>(((((1-B15)*B15)/B13)+(((1-J15)*J15)/J13))^0.5)*(TINV(0.05,B13+J13-1))</f>
        <v>8.9829208220164852E-2</v>
      </c>
      <c r="O15" s="5" t="s">
        <v>1028</v>
      </c>
      <c r="P15" s="17">
        <f>J15-D15</f>
        <v>6.3312607000000076E-3</v>
      </c>
      <c r="Q15" s="15">
        <f>(((P15)^2)^0.5)</f>
        <v>6.3312607000000076E-3</v>
      </c>
      <c r="R15" s="15">
        <f>(((((1-D15)*D15)/D13)+(((1-J15)*J15)/J13))^0.5)*(TINV(0.05,D13+J13-1))</f>
        <v>8.0905880886312939E-2</v>
      </c>
      <c r="S15" s="5" t="s">
        <v>1028</v>
      </c>
      <c r="T15" s="17">
        <f>J15-F15</f>
        <v>5.8751615000000035E-3</v>
      </c>
      <c r="U15" s="15">
        <f>(((T15)^2)^0.5)</f>
        <v>5.8751615000000035E-3</v>
      </c>
      <c r="V15" s="15">
        <f>(((((1-F15)*F15)/F13)+(((1-J15)*J15)/J13))^0.5)*(TINV(0.05,F13+J13-1))</f>
        <v>7.3422843021040476E-2</v>
      </c>
      <c r="W15" s="5" t="s">
        <v>1028</v>
      </c>
      <c r="X15" s="17">
        <f>J15-H15</f>
        <v>-3.6278873999999739E-3</v>
      </c>
      <c r="Y15" s="15">
        <f>(((X15)^2)^0.5)</f>
        <v>3.6278873999999739E-3</v>
      </c>
      <c r="Z15" s="15">
        <f>(((((1-H15)*H15)/H13)+(((1-J15)*J15)/J13))^0.5)*(TINV(0.05,H13+J13-1))</f>
        <v>7.1942513088500595E-2</v>
      </c>
      <c r="AA15" s="97" t="s">
        <v>1028</v>
      </c>
    </row>
    <row r="16" spans="1:27" ht="15.75" thickBot="1" x14ac:dyDescent="0.3">
      <c r="A16" s="98" t="s">
        <v>83</v>
      </c>
      <c r="B16" s="106">
        <v>4.8615682999999998E-3</v>
      </c>
      <c r="C16" s="100">
        <f>SQRT((B16*(1-B16))/B$13)*TINV(0.05,B$13)</f>
        <v>1.0811926334211483E-2</v>
      </c>
      <c r="D16" s="107">
        <v>2.9446368999999999E-3</v>
      </c>
      <c r="E16" s="100">
        <f>SQRT((D16*(1-D16))/D$13)*TINV(0.05,D$13)</f>
        <v>7.2702516388210335E-3</v>
      </c>
      <c r="F16" s="99">
        <v>2.3942527000000002E-3</v>
      </c>
      <c r="G16" s="100">
        <f>SQRT((F16*(1-F16))/F$13)*TINV(0.05,F$13)</f>
        <v>5.4547005067446808E-3</v>
      </c>
      <c r="H16" s="99">
        <v>7.0700373E-3</v>
      </c>
      <c r="I16" s="100">
        <f>SQRT((H16*(1-H16))/H$13)*TINV(0.05,H$13)</f>
        <v>9.0401124180696357E-3</v>
      </c>
      <c r="J16" s="99">
        <v>5.5350484999999996E-3</v>
      </c>
      <c r="K16" s="100">
        <f>SQRT((J16*(1-J16))/J$13)*TINV(0.05,J$13)</f>
        <v>8.6168118963225529E-3</v>
      </c>
      <c r="L16" s="101">
        <f>J16-B16</f>
        <v>6.7348019999999981E-4</v>
      </c>
      <c r="M16" s="102">
        <f>(((L16)^2)^0.5)</f>
        <v>6.7348019999999981E-4</v>
      </c>
      <c r="N16" s="102">
        <f>(((((1-B16)*B16)/B13)+(((1-J16)*J16)/J13))^0.5)*(TINV(0.05,B13+J13-1))</f>
        <v>1.3776717274394645E-2</v>
      </c>
      <c r="O16" s="103" t="s">
        <v>1028</v>
      </c>
      <c r="P16" s="101">
        <f>J16-D16</f>
        <v>2.5904115999999997E-3</v>
      </c>
      <c r="Q16" s="102">
        <f>(((P16)^2)^0.5)</f>
        <v>2.5904115999999997E-3</v>
      </c>
      <c r="R16" s="102">
        <f>(((((1-D16)*D16)/D13)+(((1-J16)*J16)/J13))^0.5)*(TINV(0.05,D13+J13-1))</f>
        <v>1.1247086365700048E-2</v>
      </c>
      <c r="S16" s="103" t="s">
        <v>1028</v>
      </c>
      <c r="T16" s="101">
        <f>J16-F16</f>
        <v>3.1407957999999995E-3</v>
      </c>
      <c r="U16" s="102">
        <f>(((T16)^2)^0.5)</f>
        <v>3.1407957999999995E-3</v>
      </c>
      <c r="V16" s="102">
        <f>(((((1-F16)*F16)/F13)+(((1-J16)*J16)/J13))^0.5)*(TINV(0.05,F13+J13-1))</f>
        <v>1.01767351363503E-2</v>
      </c>
      <c r="W16" s="103" t="s">
        <v>1028</v>
      </c>
      <c r="X16" s="101">
        <f>J16-H16</f>
        <v>-1.5349888000000004E-3</v>
      </c>
      <c r="Y16" s="102">
        <f>(((X16)^2)^0.5)</f>
        <v>1.5349888000000004E-3</v>
      </c>
      <c r="Z16" s="102">
        <f>(((((1-H16)*H16)/H13)+(((1-J16)*J16)/J13))^0.5)*(TINV(0.05,H13+J13-1))</f>
        <v>1.2464404198937257E-2</v>
      </c>
      <c r="AA16" s="104" t="s">
        <v>1028</v>
      </c>
    </row>
  </sheetData>
  <hyperlinks>
    <hyperlink ref="A5" location="CONTENTS!B1" display="Return to contents" xr:uid="{0AEC7463-785A-4868-8D2D-DAD705C0390A}"/>
  </hyperlinks>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54"/>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413</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99</v>
      </c>
      <c r="B14" s="24" t="s">
        <v>34</v>
      </c>
      <c r="C14" s="39" t="s">
        <v>34</v>
      </c>
      <c r="D14" s="24" t="s">
        <v>34</v>
      </c>
      <c r="E14" s="39" t="s">
        <v>34</v>
      </c>
      <c r="F14" s="30">
        <v>0.1767624481</v>
      </c>
      <c r="G14" s="28">
        <f t="shared" ref="G14:G23" si="0">SQRT((F14*(1-F14))/F$13)*TINV(0.05,F$13)</f>
        <v>3.1953785681485325E-2</v>
      </c>
      <c r="H14" s="30">
        <v>0.16175061660000001</v>
      </c>
      <c r="I14" s="28">
        <f t="shared" ref="I14:I23" si="1">SQRT((H14*(1-H14))/H$13)*TINV(0.05,H$13)</f>
        <v>2.8705938145979826E-2</v>
      </c>
      <c r="J14" s="30">
        <v>0.21087493139999999</v>
      </c>
      <c r="K14" s="28">
        <f t="shared" ref="K14:K49" si="2">SQRT((J14*(1-J14))/J$13)*TINV(0.05,J$13)</f>
        <v>3.4828622212357045E-2</v>
      </c>
      <c r="L14" s="37" t="s">
        <v>34</v>
      </c>
      <c r="M14" s="61" t="s">
        <v>1028</v>
      </c>
      <c r="N14" s="61" t="s">
        <v>1028</v>
      </c>
      <c r="O14" s="37" t="s">
        <v>34</v>
      </c>
      <c r="P14" s="37" t="s">
        <v>34</v>
      </c>
      <c r="Q14" s="61" t="s">
        <v>1028</v>
      </c>
      <c r="R14" s="61" t="s">
        <v>1028</v>
      </c>
      <c r="S14" s="37" t="s">
        <v>34</v>
      </c>
      <c r="T14" s="60">
        <f>J14-F14</f>
        <v>3.4112483299999996E-2</v>
      </c>
      <c r="U14" s="61">
        <f>(((T14)^2)^0.5)</f>
        <v>3.4112483299999996E-2</v>
      </c>
      <c r="V14" s="61">
        <f>(((((1-F14)*F14)/F13)+(((1-J14)*J14)/J13))^0.5)*(TINV(0.05,F13+J13-1))</f>
        <v>4.7212695184369005E-2</v>
      </c>
      <c r="W14" s="62" t="s">
        <v>1028</v>
      </c>
      <c r="X14" s="60">
        <f>J14-H14</f>
        <v>4.9124314799999985E-2</v>
      </c>
      <c r="Y14" s="61">
        <f>(((X14)^2)^0.5)</f>
        <v>4.9124314799999985E-2</v>
      </c>
      <c r="Z14" s="61">
        <f>(((((1-H14)*H14)/H13)+(((1-J14)*J14)/J13))^0.5)*(TINV(0.05,H13+J13-1))</f>
        <v>4.5084458837546741E-2</v>
      </c>
      <c r="AA14" s="97" t="str">
        <f>IF(Y14&gt;Z14,"*"," ")</f>
        <v>*</v>
      </c>
    </row>
    <row r="15" spans="1:27" x14ac:dyDescent="0.25">
      <c r="A15" s="23" t="s">
        <v>88</v>
      </c>
      <c r="B15" s="24" t="s">
        <v>34</v>
      </c>
      <c r="C15" s="39" t="s">
        <v>34</v>
      </c>
      <c r="D15" s="24" t="s">
        <v>34</v>
      </c>
      <c r="E15" s="39" t="s">
        <v>34</v>
      </c>
      <c r="F15" s="30">
        <v>0.1122488859</v>
      </c>
      <c r="G15" s="28">
        <f t="shared" si="0"/>
        <v>2.6442429825043301E-2</v>
      </c>
      <c r="H15" s="30">
        <v>9.6873322600000006E-2</v>
      </c>
      <c r="I15" s="28">
        <f t="shared" si="1"/>
        <v>2.3058899914205663E-2</v>
      </c>
      <c r="J15" s="30">
        <v>0.153527359</v>
      </c>
      <c r="K15" s="28">
        <f t="shared" si="2"/>
        <v>3.0778698384137139E-2</v>
      </c>
      <c r="L15" s="37" t="s">
        <v>34</v>
      </c>
      <c r="M15" s="61" t="s">
        <v>1028</v>
      </c>
      <c r="N15" s="61" t="s">
        <v>1028</v>
      </c>
      <c r="O15" s="37" t="s">
        <v>34</v>
      </c>
      <c r="P15" s="37" t="s">
        <v>34</v>
      </c>
      <c r="Q15" s="61" t="s">
        <v>1028</v>
      </c>
      <c r="R15" s="61" t="s">
        <v>1028</v>
      </c>
      <c r="S15" s="37" t="s">
        <v>34</v>
      </c>
      <c r="T15" s="60">
        <f>J15-F15</f>
        <v>4.1278473100000004E-2</v>
      </c>
      <c r="U15" s="61">
        <f t="shared" ref="U15:U53" si="3">(((T15)^2)^0.5)</f>
        <v>4.1278473100000004E-2</v>
      </c>
      <c r="V15" s="61">
        <f>(((((1-F15)*F15)/F13)+(((1-J15)*J15)/J13))^0.5)*(TINV(0.05,F13+J13-1))</f>
        <v>4.0531566499120188E-2</v>
      </c>
      <c r="W15" s="62" t="str">
        <f t="shared" ref="W15:W53" si="4">IF(U15&gt;V15,"*"," ")</f>
        <v>*</v>
      </c>
      <c r="X15" s="60">
        <f>J15-H15</f>
        <v>5.6654036399999996E-2</v>
      </c>
      <c r="Y15" s="61">
        <f t="shared" ref="Y15:Y53" si="5">(((X15)^2)^0.5)</f>
        <v>5.6654036399999996E-2</v>
      </c>
      <c r="Z15" s="61">
        <f>(((((1-H15)*H15)/H13)+(((1-J15)*J15)/J13))^0.5)*(TINV(0.05,H13+J13-1))</f>
        <v>3.8415566931467006E-2</v>
      </c>
      <c r="AA15" s="97" t="str">
        <f t="shared" ref="AA15:AA51" si="6">IF(Y15&gt;Z15,"*"," ")</f>
        <v>*</v>
      </c>
    </row>
    <row r="16" spans="1:27" x14ac:dyDescent="0.25">
      <c r="A16" s="23" t="s">
        <v>84</v>
      </c>
      <c r="B16" s="24" t="s">
        <v>34</v>
      </c>
      <c r="C16" s="39" t="s">
        <v>34</v>
      </c>
      <c r="D16" s="24" t="s">
        <v>34</v>
      </c>
      <c r="E16" s="39" t="s">
        <v>34</v>
      </c>
      <c r="F16" s="30">
        <v>7.5102609900000006E-2</v>
      </c>
      <c r="G16" s="28">
        <f t="shared" si="0"/>
        <v>2.2076947230549447E-2</v>
      </c>
      <c r="H16" s="30">
        <v>7.5639912899999995E-2</v>
      </c>
      <c r="I16" s="28">
        <f t="shared" si="1"/>
        <v>2.0613809270343078E-2</v>
      </c>
      <c r="J16" s="30">
        <v>5.7613372000000003E-2</v>
      </c>
      <c r="K16" s="28">
        <f t="shared" si="2"/>
        <v>1.989422850966454E-2</v>
      </c>
      <c r="L16" s="37" t="s">
        <v>34</v>
      </c>
      <c r="M16" s="61" t="s">
        <v>1028</v>
      </c>
      <c r="N16" s="61" t="s">
        <v>1028</v>
      </c>
      <c r="O16" s="37" t="s">
        <v>34</v>
      </c>
      <c r="P16" s="37" t="s">
        <v>34</v>
      </c>
      <c r="Q16" s="61" t="s">
        <v>1028</v>
      </c>
      <c r="R16" s="61" t="s">
        <v>1028</v>
      </c>
      <c r="S16" s="37" t="s">
        <v>34</v>
      </c>
      <c r="T16" s="60">
        <f>J16-F16</f>
        <v>-1.7489237900000003E-2</v>
      </c>
      <c r="U16" s="61">
        <f t="shared" si="3"/>
        <v>1.7489237900000003E-2</v>
      </c>
      <c r="V16" s="61">
        <f>(((((1-F16)*F16)/F13)+(((1-J16)*J16)/J13))^0.5)*(TINV(0.05,F13+J13-1))</f>
        <v>2.9684911557862688E-2</v>
      </c>
      <c r="W16" s="62" t="s">
        <v>1028</v>
      </c>
      <c r="X16" s="60">
        <f>J16-H16</f>
        <v>-1.8026540899999992E-2</v>
      </c>
      <c r="Y16" s="61">
        <f t="shared" si="5"/>
        <v>1.8026540899999992E-2</v>
      </c>
      <c r="Z16" s="61">
        <f>(((((1-H16)*H16)/H13)+(((1-J16)*J16)/J13))^0.5)*(TINV(0.05,H13+J13-1))</f>
        <v>2.8617911625198965E-2</v>
      </c>
      <c r="AA16" s="97" t="s">
        <v>1028</v>
      </c>
    </row>
    <row r="17" spans="1:27" x14ac:dyDescent="0.25">
      <c r="A17" s="23" t="s">
        <v>105</v>
      </c>
      <c r="B17" s="24" t="s">
        <v>34</v>
      </c>
      <c r="C17" s="39" t="s">
        <v>34</v>
      </c>
      <c r="D17" s="24" t="s">
        <v>34</v>
      </c>
      <c r="E17" s="39" t="s">
        <v>34</v>
      </c>
      <c r="F17" s="30">
        <v>2.0636104700000001E-2</v>
      </c>
      <c r="G17" s="28">
        <f t="shared" si="0"/>
        <v>1.1908323769243037E-2</v>
      </c>
      <c r="H17" s="30">
        <v>1.6195594099999999E-2</v>
      </c>
      <c r="I17" s="28">
        <f t="shared" si="1"/>
        <v>9.8404503497164196E-3</v>
      </c>
      <c r="J17" s="30">
        <v>4.8592995399999998E-2</v>
      </c>
      <c r="K17" s="28">
        <f t="shared" si="2"/>
        <v>1.8357811452916418E-2</v>
      </c>
      <c r="L17" s="37" t="s">
        <v>34</v>
      </c>
      <c r="M17" s="61" t="s">
        <v>1028</v>
      </c>
      <c r="N17" s="61" t="s">
        <v>1028</v>
      </c>
      <c r="O17" s="37" t="s">
        <v>34</v>
      </c>
      <c r="P17" s="37" t="s">
        <v>34</v>
      </c>
      <c r="Q17" s="61" t="s">
        <v>1028</v>
      </c>
      <c r="R17" s="61" t="s">
        <v>1028</v>
      </c>
      <c r="S17" s="37" t="s">
        <v>34</v>
      </c>
      <c r="T17" s="60">
        <f>J17-F17</f>
        <v>2.7956890699999997E-2</v>
      </c>
      <c r="U17" s="61">
        <f t="shared" si="3"/>
        <v>2.7956890699999997E-2</v>
      </c>
      <c r="V17" s="61">
        <f>(((((1-F17)*F17)/F13)+(((1-J17)*J17)/J13))^0.5)*(TINV(0.05,F13+J13-1))</f>
        <v>2.1856913038969618E-2</v>
      </c>
      <c r="W17" s="62" t="str">
        <f t="shared" si="4"/>
        <v>*</v>
      </c>
      <c r="X17" s="60">
        <f>J17-H17</f>
        <v>3.2397401300000003E-2</v>
      </c>
      <c r="Y17" s="61">
        <f t="shared" si="5"/>
        <v>3.2397401300000003E-2</v>
      </c>
      <c r="Z17" s="61">
        <f>(((((1-H17)*H17)/H13)+(((1-J17)*J17)/J13))^0.5)*(TINV(0.05,H13+J13-1))</f>
        <v>2.0804691988521053E-2</v>
      </c>
      <c r="AA17" s="97" t="str">
        <f t="shared" si="6"/>
        <v>*</v>
      </c>
    </row>
    <row r="18" spans="1:27" x14ac:dyDescent="0.25">
      <c r="A18" s="23" t="s">
        <v>842</v>
      </c>
      <c r="B18" s="24" t="s">
        <v>34</v>
      </c>
      <c r="C18" s="39" t="s">
        <v>34</v>
      </c>
      <c r="D18" s="24" t="s">
        <v>34</v>
      </c>
      <c r="E18" s="39" t="s">
        <v>34</v>
      </c>
      <c r="F18" s="34" t="s">
        <v>34</v>
      </c>
      <c r="G18" s="67" t="s">
        <v>34</v>
      </c>
      <c r="H18" s="34" t="s">
        <v>34</v>
      </c>
      <c r="I18" s="67" t="s">
        <v>34</v>
      </c>
      <c r="J18" s="30">
        <v>4.2667871199999999E-2</v>
      </c>
      <c r="K18" s="28">
        <f t="shared" si="2"/>
        <v>1.7255704788883663E-2</v>
      </c>
      <c r="L18" s="37" t="s">
        <v>34</v>
      </c>
      <c r="M18" s="15" t="s">
        <v>1028</v>
      </c>
      <c r="N18" s="15" t="s">
        <v>1028</v>
      </c>
      <c r="O18" s="37" t="s">
        <v>34</v>
      </c>
      <c r="P18" s="37" t="s">
        <v>34</v>
      </c>
      <c r="Q18" s="15" t="s">
        <v>1028</v>
      </c>
      <c r="R18" s="15" t="s">
        <v>1028</v>
      </c>
      <c r="S18" s="37" t="s">
        <v>34</v>
      </c>
      <c r="T18" s="35" t="s">
        <v>34</v>
      </c>
      <c r="U18" s="15" t="s">
        <v>1028</v>
      </c>
      <c r="V18" s="15" t="s">
        <v>1028</v>
      </c>
      <c r="W18" s="36" t="s">
        <v>34</v>
      </c>
      <c r="X18" s="35" t="s">
        <v>34</v>
      </c>
      <c r="Y18" s="15" t="s">
        <v>1028</v>
      </c>
      <c r="Z18" s="15" t="s">
        <v>1028</v>
      </c>
      <c r="AA18" s="114" t="s">
        <v>34</v>
      </c>
    </row>
    <row r="19" spans="1:27" x14ac:dyDescent="0.25">
      <c r="A19" s="23" t="s">
        <v>770</v>
      </c>
      <c r="B19" s="24" t="s">
        <v>34</v>
      </c>
      <c r="C19" s="39" t="s">
        <v>34</v>
      </c>
      <c r="D19" s="24" t="s">
        <v>34</v>
      </c>
      <c r="E19" s="39" t="s">
        <v>34</v>
      </c>
      <c r="F19" s="30">
        <v>2.3567183299999999E-2</v>
      </c>
      <c r="G19" s="28">
        <f t="shared" si="0"/>
        <v>1.2706904069485575E-2</v>
      </c>
      <c r="H19" s="30">
        <v>3.41524177E-2</v>
      </c>
      <c r="I19" s="28">
        <f t="shared" si="1"/>
        <v>1.4158823767360541E-2</v>
      </c>
      <c r="J19" s="30">
        <v>4.2162058600000003E-2</v>
      </c>
      <c r="K19" s="28">
        <f t="shared" si="2"/>
        <v>1.7157650582857682E-2</v>
      </c>
      <c r="L19" s="37" t="s">
        <v>34</v>
      </c>
      <c r="M19" s="61" t="s">
        <v>1028</v>
      </c>
      <c r="N19" s="61" t="s">
        <v>1028</v>
      </c>
      <c r="O19" s="37" t="s">
        <v>34</v>
      </c>
      <c r="P19" s="37" t="s">
        <v>34</v>
      </c>
      <c r="Q19" s="61" t="s">
        <v>1028</v>
      </c>
      <c r="R19" s="61" t="s">
        <v>1028</v>
      </c>
      <c r="S19" s="37" t="s">
        <v>34</v>
      </c>
      <c r="T19" s="60">
        <f>J19-F19</f>
        <v>1.8594875300000004E-2</v>
      </c>
      <c r="U19" s="61">
        <f t="shared" si="3"/>
        <v>1.8594875300000004E-2</v>
      </c>
      <c r="V19" s="61">
        <f>(((((1-F19)*F19)/F13)+(((1-J19)*J19)/J13))^0.5)*(TINV(0.05,F13+J13-1))</f>
        <v>2.1326379023459709E-2</v>
      </c>
      <c r="W19" s="62" t="s">
        <v>1028</v>
      </c>
      <c r="X19" s="60">
        <f>J19-H19</f>
        <v>8.0096409000000035E-3</v>
      </c>
      <c r="Y19" s="61">
        <f t="shared" si="5"/>
        <v>8.0096409000000035E-3</v>
      </c>
      <c r="Z19" s="61">
        <f>(((((1-H19)*H19)/H13)+(((1-J19)*J19)/J13))^0.5)*(TINV(0.05,H13+J13-1))</f>
        <v>2.2221052065367636E-2</v>
      </c>
      <c r="AA19" s="97" t="s">
        <v>1028</v>
      </c>
    </row>
    <row r="20" spans="1:27" x14ac:dyDescent="0.25">
      <c r="A20" s="23" t="s">
        <v>97</v>
      </c>
      <c r="B20" s="24" t="s">
        <v>34</v>
      </c>
      <c r="C20" s="39" t="s">
        <v>34</v>
      </c>
      <c r="D20" s="24" t="s">
        <v>34</v>
      </c>
      <c r="E20" s="39" t="s">
        <v>34</v>
      </c>
      <c r="F20" s="30">
        <v>6.2697503599999996E-2</v>
      </c>
      <c r="G20" s="28">
        <f t="shared" si="0"/>
        <v>2.0306250493661811E-2</v>
      </c>
      <c r="H20" s="30">
        <v>4.1782676099999999E-2</v>
      </c>
      <c r="I20" s="28">
        <f t="shared" si="1"/>
        <v>1.5598839381905184E-2</v>
      </c>
      <c r="J20" s="30">
        <v>4.1817442699999999E-2</v>
      </c>
      <c r="K20" s="28">
        <f t="shared" si="2"/>
        <v>1.7090460422782606E-2</v>
      </c>
      <c r="L20" s="37" t="s">
        <v>34</v>
      </c>
      <c r="M20" s="61" t="s">
        <v>1028</v>
      </c>
      <c r="N20" s="61" t="s">
        <v>1028</v>
      </c>
      <c r="O20" s="37" t="s">
        <v>34</v>
      </c>
      <c r="P20" s="37" t="s">
        <v>34</v>
      </c>
      <c r="Q20" s="61" t="s">
        <v>1028</v>
      </c>
      <c r="R20" s="61" t="s">
        <v>1028</v>
      </c>
      <c r="S20" s="37" t="s">
        <v>34</v>
      </c>
      <c r="T20" s="60">
        <f>J20-F20</f>
        <v>-2.0880060899999997E-2</v>
      </c>
      <c r="U20" s="61">
        <f t="shared" si="3"/>
        <v>2.0880060899999997E-2</v>
      </c>
      <c r="V20" s="61">
        <f>(((((1-F20)*F20)/F13)+(((1-J20)*J20)/J13))^0.5)*(TINV(0.05,F13+J13-1))</f>
        <v>2.6511392696479216E-2</v>
      </c>
      <c r="W20" s="62" t="s">
        <v>1028</v>
      </c>
      <c r="X20" s="60">
        <f>J20-H20</f>
        <v>3.4766599999999648E-5</v>
      </c>
      <c r="Y20" s="61">
        <f t="shared" si="5"/>
        <v>3.4766599999999648E-5</v>
      </c>
      <c r="Z20" s="61">
        <f>(((((1-H20)*H20)/H13)+(((1-J20)*J20)/J13))^0.5)*(TINV(0.05,H13+J13-1))</f>
        <v>2.3113997286635869E-2</v>
      </c>
      <c r="AA20" s="97" t="s">
        <v>1028</v>
      </c>
    </row>
    <row r="21" spans="1:27" ht="15" customHeight="1" x14ac:dyDescent="0.25">
      <c r="A21" s="23" t="s">
        <v>87</v>
      </c>
      <c r="B21" s="24" t="s">
        <v>34</v>
      </c>
      <c r="C21" s="39" t="s">
        <v>34</v>
      </c>
      <c r="D21" s="24" t="s">
        <v>34</v>
      </c>
      <c r="E21" s="39" t="s">
        <v>34</v>
      </c>
      <c r="F21" s="30">
        <v>2.47819136E-2</v>
      </c>
      <c r="G21" s="28">
        <f t="shared" si="0"/>
        <v>1.3022159806940192E-2</v>
      </c>
      <c r="H21" s="30">
        <v>3.2558619499999997E-2</v>
      </c>
      <c r="I21" s="28">
        <f t="shared" si="1"/>
        <v>1.3835901830396588E-2</v>
      </c>
      <c r="J21" s="30">
        <v>3.9279260000000003E-2</v>
      </c>
      <c r="K21" s="28">
        <f t="shared" si="2"/>
        <v>1.6585597784226292E-2</v>
      </c>
      <c r="L21" s="37" t="s">
        <v>34</v>
      </c>
      <c r="M21" s="61" t="s">
        <v>1028</v>
      </c>
      <c r="N21" s="61" t="s">
        <v>1028</v>
      </c>
      <c r="O21" s="37" t="s">
        <v>34</v>
      </c>
      <c r="P21" s="37" t="s">
        <v>34</v>
      </c>
      <c r="Q21" s="61" t="s">
        <v>1028</v>
      </c>
      <c r="R21" s="61" t="s">
        <v>1028</v>
      </c>
      <c r="S21" s="37" t="s">
        <v>34</v>
      </c>
      <c r="T21" s="60">
        <f>J21-F21</f>
        <v>1.4497346400000003E-2</v>
      </c>
      <c r="U21" s="61">
        <f t="shared" si="3"/>
        <v>1.4497346400000003E-2</v>
      </c>
      <c r="V21" s="61">
        <f>(((((1-F21)*F21)/F13)+(((1-J21)*J21)/J13))^0.5)*(TINV(0.05,F13+J13-1))</f>
        <v>2.1063005581127149E-2</v>
      </c>
      <c r="W21" s="62" t="s">
        <v>1028</v>
      </c>
      <c r="X21" s="60">
        <f>J21-H21</f>
        <v>6.7206405000000066E-3</v>
      </c>
      <c r="Y21" s="61">
        <f t="shared" si="5"/>
        <v>6.7206405000000066E-3</v>
      </c>
      <c r="Z21" s="61">
        <f>(((((1-H21)*H21)/H13)+(((1-J21)*J21)/J13))^0.5)*(TINV(0.05,H13+J13-1))</f>
        <v>2.157535521611572E-2</v>
      </c>
      <c r="AA21" s="97" t="s">
        <v>1028</v>
      </c>
    </row>
    <row r="22" spans="1:27" x14ac:dyDescent="0.25">
      <c r="A22" s="23" t="s">
        <v>90</v>
      </c>
      <c r="B22" s="24" t="s">
        <v>34</v>
      </c>
      <c r="C22" s="39" t="s">
        <v>34</v>
      </c>
      <c r="D22" s="24" t="s">
        <v>34</v>
      </c>
      <c r="E22" s="39" t="s">
        <v>34</v>
      </c>
      <c r="F22" s="30">
        <v>2.14885649E-2</v>
      </c>
      <c r="G22" s="28">
        <f t="shared" si="0"/>
        <v>1.2146506493870902E-2</v>
      </c>
      <c r="H22" s="30">
        <v>3.1610180199999997E-2</v>
      </c>
      <c r="I22" s="28">
        <f t="shared" si="1"/>
        <v>1.3639572054031874E-2</v>
      </c>
      <c r="J22" s="30">
        <v>3.7824803099999998E-2</v>
      </c>
      <c r="K22" s="28">
        <f t="shared" si="2"/>
        <v>1.6287945743443746E-2</v>
      </c>
      <c r="L22" s="37" t="s">
        <v>34</v>
      </c>
      <c r="M22" s="61" t="s">
        <v>1028</v>
      </c>
      <c r="N22" s="61" t="s">
        <v>1028</v>
      </c>
      <c r="O22" s="37" t="s">
        <v>34</v>
      </c>
      <c r="P22" s="37" t="s">
        <v>34</v>
      </c>
      <c r="Q22" s="61" t="s">
        <v>1028</v>
      </c>
      <c r="R22" s="61" t="s">
        <v>1028</v>
      </c>
      <c r="S22" s="37" t="s">
        <v>34</v>
      </c>
      <c r="T22" s="60">
        <f>J22-F22</f>
        <v>1.6336238199999999E-2</v>
      </c>
      <c r="U22" s="61">
        <f t="shared" si="3"/>
        <v>1.6336238199999999E-2</v>
      </c>
      <c r="V22" s="61">
        <f>(((((1-F22)*F22)/F13)+(((1-J22)*J22)/J13))^0.5)*(TINV(0.05,F13+J13-1))</f>
        <v>2.0295241496731422E-2</v>
      </c>
      <c r="W22" s="62" t="s">
        <v>1028</v>
      </c>
      <c r="X22" s="60">
        <f>J22-H22</f>
        <v>6.2146229000000011E-3</v>
      </c>
      <c r="Y22" s="61">
        <f t="shared" si="5"/>
        <v>6.2146229000000011E-3</v>
      </c>
      <c r="Z22" s="61">
        <f>(((((1-H22)*H22)/H13)+(((1-J22)*J22)/J13))^0.5)*(TINV(0.05,H13+J13-1))</f>
        <v>2.1221465223046646E-2</v>
      </c>
      <c r="AA22" s="97" t="s">
        <v>1028</v>
      </c>
    </row>
    <row r="23" spans="1:27" x14ac:dyDescent="0.25">
      <c r="A23" s="23" t="s">
        <v>98</v>
      </c>
      <c r="B23" s="24" t="s">
        <v>34</v>
      </c>
      <c r="C23" s="39" t="s">
        <v>34</v>
      </c>
      <c r="D23" s="24" t="s">
        <v>34</v>
      </c>
      <c r="E23" s="39" t="s">
        <v>34</v>
      </c>
      <c r="F23" s="30">
        <v>8.7043012000000003E-2</v>
      </c>
      <c r="G23" s="28">
        <f t="shared" si="0"/>
        <v>2.3613308541122365E-2</v>
      </c>
      <c r="H23" s="30">
        <v>9.4401109100000005E-2</v>
      </c>
      <c r="I23" s="28">
        <f t="shared" si="1"/>
        <v>2.2793900088485867E-2</v>
      </c>
      <c r="J23" s="30">
        <v>2.7487460299999999E-2</v>
      </c>
      <c r="K23" s="28">
        <f t="shared" si="2"/>
        <v>1.3959369717732433E-2</v>
      </c>
      <c r="L23" s="37" t="s">
        <v>34</v>
      </c>
      <c r="M23" s="61" t="s">
        <v>1028</v>
      </c>
      <c r="N23" s="61" t="s">
        <v>1028</v>
      </c>
      <c r="O23" s="37" t="s">
        <v>34</v>
      </c>
      <c r="P23" s="37" t="s">
        <v>34</v>
      </c>
      <c r="Q23" s="61" t="s">
        <v>1028</v>
      </c>
      <c r="R23" s="61" t="s">
        <v>1028</v>
      </c>
      <c r="S23" s="37" t="s">
        <v>34</v>
      </c>
      <c r="T23" s="60">
        <f>J23-F23</f>
        <v>-5.9555551700000001E-2</v>
      </c>
      <c r="U23" s="61">
        <f t="shared" si="3"/>
        <v>5.9555551700000001E-2</v>
      </c>
      <c r="V23" s="61">
        <f>(((((1-F23)*F23)/F13)+(((1-J23)*J23)/J13))^0.5)*(TINV(0.05,F13+J13-1))</f>
        <v>2.7400563430123672E-2</v>
      </c>
      <c r="W23" s="62" t="str">
        <f t="shared" si="4"/>
        <v>*</v>
      </c>
      <c r="X23" s="60">
        <f>J23-H23</f>
        <v>-6.6913648800000003E-2</v>
      </c>
      <c r="Y23" s="61">
        <f t="shared" si="5"/>
        <v>6.6913648800000003E-2</v>
      </c>
      <c r="Z23" s="61">
        <f>(((((1-H23)*H23)/H13)+(((1-J23)*J23)/J13))^0.5)*(TINV(0.05,H13+J13-1))</f>
        <v>2.6702772156828189E-2</v>
      </c>
      <c r="AA23" s="97" t="str">
        <f t="shared" si="6"/>
        <v>*</v>
      </c>
    </row>
    <row r="24" spans="1:27" x14ac:dyDescent="0.25">
      <c r="A24" s="23" t="s">
        <v>642</v>
      </c>
      <c r="B24" s="24" t="s">
        <v>34</v>
      </c>
      <c r="C24" s="39" t="s">
        <v>34</v>
      </c>
      <c r="D24" s="24" t="s">
        <v>34</v>
      </c>
      <c r="E24" s="39" t="s">
        <v>34</v>
      </c>
      <c r="F24" s="34" t="s">
        <v>34</v>
      </c>
      <c r="G24" s="67" t="s">
        <v>34</v>
      </c>
      <c r="H24" s="34" t="s">
        <v>34</v>
      </c>
      <c r="I24" s="67" t="s">
        <v>34</v>
      </c>
      <c r="J24" s="30">
        <v>2.65057403E-2</v>
      </c>
      <c r="K24" s="28">
        <f t="shared" si="2"/>
        <v>1.3714739534785154E-2</v>
      </c>
      <c r="L24" s="37" t="s">
        <v>34</v>
      </c>
      <c r="M24" s="61" t="s">
        <v>1028</v>
      </c>
      <c r="N24" s="61" t="s">
        <v>1028</v>
      </c>
      <c r="O24" s="37" t="s">
        <v>34</v>
      </c>
      <c r="P24" s="37" t="s">
        <v>34</v>
      </c>
      <c r="Q24" s="61" t="s">
        <v>1028</v>
      </c>
      <c r="R24" s="61" t="s">
        <v>1028</v>
      </c>
      <c r="S24" s="37" t="s">
        <v>34</v>
      </c>
      <c r="T24" s="35" t="s">
        <v>34</v>
      </c>
      <c r="U24" s="61" t="s">
        <v>1028</v>
      </c>
      <c r="V24" s="61" t="s">
        <v>1028</v>
      </c>
      <c r="W24" s="36" t="s">
        <v>34</v>
      </c>
      <c r="X24" s="35" t="s">
        <v>34</v>
      </c>
      <c r="Y24" s="61" t="s">
        <v>1028</v>
      </c>
      <c r="Z24" s="61" t="s">
        <v>1028</v>
      </c>
      <c r="AA24" s="114" t="s">
        <v>34</v>
      </c>
    </row>
    <row r="25" spans="1:27" x14ac:dyDescent="0.25">
      <c r="A25" s="23" t="s">
        <v>111</v>
      </c>
      <c r="B25" s="24" t="s">
        <v>34</v>
      </c>
      <c r="C25" s="39" t="s">
        <v>34</v>
      </c>
      <c r="D25" s="24" t="s">
        <v>34</v>
      </c>
      <c r="E25" s="39" t="s">
        <v>34</v>
      </c>
      <c r="F25" s="30">
        <v>0</v>
      </c>
      <c r="G25" s="28">
        <f t="shared" ref="G25:G35" si="7">SQRT((F25*(1-F25))/F$13)*TINV(0.05,F$13)</f>
        <v>0</v>
      </c>
      <c r="H25" s="30">
        <v>2.4180388800000001E-2</v>
      </c>
      <c r="I25" s="28">
        <f t="shared" ref="I25:I40" si="8">SQRT((H25*(1-H25))/H$13)*TINV(0.05,H$13)</f>
        <v>1.1975083814655065E-2</v>
      </c>
      <c r="J25" s="30">
        <v>2.4932516799999999E-2</v>
      </c>
      <c r="K25" s="28">
        <f t="shared" si="2"/>
        <v>1.331224477077792E-2</v>
      </c>
      <c r="L25" s="37" t="s">
        <v>34</v>
      </c>
      <c r="M25" s="61" t="s">
        <v>1028</v>
      </c>
      <c r="N25" s="61" t="s">
        <v>1028</v>
      </c>
      <c r="O25" s="37" t="s">
        <v>34</v>
      </c>
      <c r="P25" s="37" t="s">
        <v>34</v>
      </c>
      <c r="Q25" s="61" t="s">
        <v>1028</v>
      </c>
      <c r="R25" s="61" t="s">
        <v>1028</v>
      </c>
      <c r="S25" s="37" t="s">
        <v>34</v>
      </c>
      <c r="T25" s="60">
        <f t="shared" ref="T25:T35" si="9">J25-F25</f>
        <v>2.4932516799999999E-2</v>
      </c>
      <c r="U25" s="61">
        <f t="shared" si="3"/>
        <v>2.4932516799999999E-2</v>
      </c>
      <c r="V25" s="61">
        <f>(((((1-F25)*F25)/F13)+(((1-J25)*J25)/J13))^0.5)*(TINV(0.05,F13+J13-1))</f>
        <v>1.3296716351497723E-2</v>
      </c>
      <c r="W25" s="62" t="str">
        <f t="shared" si="4"/>
        <v>*</v>
      </c>
      <c r="X25" s="60">
        <f t="shared" ref="X25:X40" si="10">J25-H25</f>
        <v>7.5212799999999774E-4</v>
      </c>
      <c r="Y25" s="61">
        <f t="shared" si="5"/>
        <v>7.5212799999999774E-4</v>
      </c>
      <c r="Z25" s="61">
        <f>(((((1-H25)*H25)/H13)+(((1-J25)*J25)/J13))^0.5)*(TINV(0.05,H13+J13-1))</f>
        <v>1.7886521080513976E-2</v>
      </c>
      <c r="AA25" s="97" t="s">
        <v>1028</v>
      </c>
    </row>
    <row r="26" spans="1:27" x14ac:dyDescent="0.25">
      <c r="A26" s="23" t="s">
        <v>104</v>
      </c>
      <c r="B26" s="24" t="s">
        <v>34</v>
      </c>
      <c r="C26" s="39" t="s">
        <v>34</v>
      </c>
      <c r="D26" s="24" t="s">
        <v>34</v>
      </c>
      <c r="E26" s="39" t="s">
        <v>34</v>
      </c>
      <c r="F26" s="30">
        <v>1.7708963800000001E-2</v>
      </c>
      <c r="G26" s="28">
        <f t="shared" si="7"/>
        <v>1.1047942199045582E-2</v>
      </c>
      <c r="H26" s="30">
        <v>1.6345972100000002E-2</v>
      </c>
      <c r="I26" s="28">
        <f t="shared" si="8"/>
        <v>9.8852740762339769E-3</v>
      </c>
      <c r="J26" s="30">
        <v>1.6820893100000001E-2</v>
      </c>
      <c r="K26" s="28">
        <f t="shared" si="2"/>
        <v>1.0979732088089958E-2</v>
      </c>
      <c r="L26" s="37" t="s">
        <v>34</v>
      </c>
      <c r="M26" s="61" t="s">
        <v>1028</v>
      </c>
      <c r="N26" s="61" t="s">
        <v>1028</v>
      </c>
      <c r="O26" s="37" t="s">
        <v>34</v>
      </c>
      <c r="P26" s="37" t="s">
        <v>34</v>
      </c>
      <c r="Q26" s="61" t="s">
        <v>1028</v>
      </c>
      <c r="R26" s="61" t="s">
        <v>1028</v>
      </c>
      <c r="S26" s="37" t="s">
        <v>34</v>
      </c>
      <c r="T26" s="60">
        <f t="shared" si="9"/>
        <v>-8.8807070000000016E-4</v>
      </c>
      <c r="U26" s="61">
        <f t="shared" si="3"/>
        <v>8.8807070000000016E-4</v>
      </c>
      <c r="V26" s="61">
        <f>(((((1-F26)*F26)/F13)+(((1-J26)*J26)/J13))^0.5)*(TINV(0.05,F13+J13-1))</f>
        <v>1.5558477374995581E-2</v>
      </c>
      <c r="W26" s="62" t="s">
        <v>1028</v>
      </c>
      <c r="X26" s="60">
        <f t="shared" si="10"/>
        <v>4.7492099999999968E-4</v>
      </c>
      <c r="Y26" s="61">
        <f t="shared" si="5"/>
        <v>4.7492099999999968E-4</v>
      </c>
      <c r="Z26" s="61">
        <f>(((((1-H26)*H26)/H13)+(((1-J26)*J26)/J13))^0.5)*(TINV(0.05,H13+J13-1))</f>
        <v>1.4758147004349622E-2</v>
      </c>
      <c r="AA26" s="97" t="s">
        <v>1028</v>
      </c>
    </row>
    <row r="27" spans="1:27" x14ac:dyDescent="0.25">
      <c r="A27" s="23" t="s">
        <v>93</v>
      </c>
      <c r="B27" s="24" t="s">
        <v>34</v>
      </c>
      <c r="C27" s="39" t="s">
        <v>34</v>
      </c>
      <c r="D27" s="24" t="s">
        <v>34</v>
      </c>
      <c r="E27" s="39" t="s">
        <v>34</v>
      </c>
      <c r="F27" s="30">
        <v>2.86066806E-2</v>
      </c>
      <c r="G27" s="28">
        <f t="shared" si="7"/>
        <v>1.3963555564841296E-2</v>
      </c>
      <c r="H27" s="30">
        <v>2.9304421399999999E-2</v>
      </c>
      <c r="I27" s="28">
        <f t="shared" si="8"/>
        <v>1.3148319602336899E-2</v>
      </c>
      <c r="J27" s="30">
        <v>1.6713417299999998E-2</v>
      </c>
      <c r="K27" s="28">
        <f t="shared" si="2"/>
        <v>1.0945196987544035E-2</v>
      </c>
      <c r="L27" s="37" t="s">
        <v>34</v>
      </c>
      <c r="M27" s="61" t="s">
        <v>1028</v>
      </c>
      <c r="N27" s="61" t="s">
        <v>1028</v>
      </c>
      <c r="O27" s="37" t="s">
        <v>34</v>
      </c>
      <c r="P27" s="37" t="s">
        <v>34</v>
      </c>
      <c r="Q27" s="61" t="s">
        <v>1028</v>
      </c>
      <c r="R27" s="61" t="s">
        <v>1028</v>
      </c>
      <c r="S27" s="37" t="s">
        <v>34</v>
      </c>
      <c r="T27" s="60">
        <f t="shared" si="9"/>
        <v>-1.1893263300000002E-2</v>
      </c>
      <c r="U27" s="61">
        <f t="shared" si="3"/>
        <v>1.1893263300000002E-2</v>
      </c>
      <c r="V27" s="61">
        <f>(((((1-F27)*F27)/F13)+(((1-J27)*J27)/J13))^0.5)*(TINV(0.05,F13+J13-1))</f>
        <v>1.7722211721042946E-2</v>
      </c>
      <c r="W27" s="62" t="s">
        <v>1028</v>
      </c>
      <c r="X27" s="60">
        <f t="shared" si="10"/>
        <v>-1.2591004100000001E-2</v>
      </c>
      <c r="Y27" s="61">
        <f t="shared" si="5"/>
        <v>1.2591004100000001E-2</v>
      </c>
      <c r="Z27" s="61">
        <f>(((((1-H27)*H27)/H13)+(((1-J27)*J27)/J13))^0.5)*(TINV(0.05,H13+J13-1))</f>
        <v>1.7090254714448996E-2</v>
      </c>
      <c r="AA27" s="97" t="s">
        <v>1028</v>
      </c>
    </row>
    <row r="28" spans="1:27" x14ac:dyDescent="0.25">
      <c r="A28" s="23" t="s">
        <v>103</v>
      </c>
      <c r="B28" s="24" t="s">
        <v>34</v>
      </c>
      <c r="C28" s="39" t="s">
        <v>34</v>
      </c>
      <c r="D28" s="24" t="s">
        <v>34</v>
      </c>
      <c r="E28" s="39" t="s">
        <v>34</v>
      </c>
      <c r="F28" s="30">
        <v>1.08801781E-2</v>
      </c>
      <c r="G28" s="28">
        <f t="shared" si="7"/>
        <v>8.6897480093106431E-3</v>
      </c>
      <c r="H28" s="30">
        <v>1.1685817100000001E-2</v>
      </c>
      <c r="I28" s="28">
        <f t="shared" si="8"/>
        <v>8.3779778379224762E-3</v>
      </c>
      <c r="J28" s="30">
        <v>1.2956675799999999E-2</v>
      </c>
      <c r="K28" s="28">
        <f t="shared" si="2"/>
        <v>9.6553006404915247E-3</v>
      </c>
      <c r="L28" s="37" t="s">
        <v>34</v>
      </c>
      <c r="M28" s="61" t="s">
        <v>1028</v>
      </c>
      <c r="N28" s="61" t="s">
        <v>1028</v>
      </c>
      <c r="O28" s="37" t="s">
        <v>34</v>
      </c>
      <c r="P28" s="37" t="s">
        <v>34</v>
      </c>
      <c r="Q28" s="61" t="s">
        <v>1028</v>
      </c>
      <c r="R28" s="61" t="s">
        <v>1028</v>
      </c>
      <c r="S28" s="37" t="s">
        <v>34</v>
      </c>
      <c r="T28" s="60">
        <f t="shared" si="9"/>
        <v>2.076497699999999E-3</v>
      </c>
      <c r="U28" s="61">
        <f t="shared" si="3"/>
        <v>2.076497699999999E-3</v>
      </c>
      <c r="V28" s="61">
        <f>(((((1-F28)*F28)/F13)+(((1-J28)*J28)/J13))^0.5)*(TINV(0.05,F13+J13-1))</f>
        <v>1.2975196077518614E-2</v>
      </c>
      <c r="W28" s="62" t="s">
        <v>1028</v>
      </c>
      <c r="X28" s="60">
        <f t="shared" si="10"/>
        <v>1.2708586999999986E-3</v>
      </c>
      <c r="Y28" s="61">
        <f t="shared" si="5"/>
        <v>1.2708586999999986E-3</v>
      </c>
      <c r="Z28" s="61">
        <f>(((((1-H28)*H28)/H13)+(((1-J28)*J28)/J13))^0.5)*(TINV(0.05,H13+J13-1))</f>
        <v>1.2769535000850136E-2</v>
      </c>
      <c r="AA28" s="97" t="s">
        <v>1028</v>
      </c>
    </row>
    <row r="29" spans="1:27" x14ac:dyDescent="0.25">
      <c r="A29" s="23" t="s">
        <v>96</v>
      </c>
      <c r="B29" s="24" t="s">
        <v>34</v>
      </c>
      <c r="C29" s="39" t="s">
        <v>34</v>
      </c>
      <c r="D29" s="24" t="s">
        <v>34</v>
      </c>
      <c r="E29" s="39" t="s">
        <v>34</v>
      </c>
      <c r="F29" s="30">
        <v>3.3265506399999999E-2</v>
      </c>
      <c r="G29" s="28">
        <f t="shared" si="7"/>
        <v>1.5021572726995017E-2</v>
      </c>
      <c r="H29" s="30">
        <v>1.8553620600000001E-2</v>
      </c>
      <c r="I29" s="28">
        <f t="shared" si="8"/>
        <v>1.0519855522164018E-2</v>
      </c>
      <c r="J29" s="30">
        <v>1.25686924E-2</v>
      </c>
      <c r="K29" s="28">
        <f t="shared" si="2"/>
        <v>9.5115083298641483E-3</v>
      </c>
      <c r="L29" s="37" t="s">
        <v>34</v>
      </c>
      <c r="M29" s="61" t="s">
        <v>1028</v>
      </c>
      <c r="N29" s="61" t="s">
        <v>1028</v>
      </c>
      <c r="O29" s="37" t="s">
        <v>34</v>
      </c>
      <c r="P29" s="37" t="s">
        <v>34</v>
      </c>
      <c r="Q29" s="61" t="s">
        <v>1028</v>
      </c>
      <c r="R29" s="61" t="s">
        <v>1028</v>
      </c>
      <c r="S29" s="37" t="s">
        <v>34</v>
      </c>
      <c r="T29" s="60">
        <f t="shared" si="9"/>
        <v>-2.0696814000000001E-2</v>
      </c>
      <c r="U29" s="61">
        <f t="shared" si="3"/>
        <v>2.0696814000000001E-2</v>
      </c>
      <c r="V29" s="61">
        <f>(((((1-F29)*F29)/F13)+(((1-J29)*J29)/J13))^0.5)*(TINV(0.05,F13+J13-1))</f>
        <v>1.7759983017508002E-2</v>
      </c>
      <c r="W29" s="62" t="str">
        <f t="shared" si="4"/>
        <v>*</v>
      </c>
      <c r="X29" s="60">
        <f t="shared" si="10"/>
        <v>-5.9849282000000014E-3</v>
      </c>
      <c r="Y29" s="61">
        <f t="shared" si="5"/>
        <v>5.9849282000000014E-3</v>
      </c>
      <c r="Z29" s="61">
        <f>(((((1-H29)*H29)/H13)+(((1-J29)*J29)/J13))^0.5)*(TINV(0.05,H13+J13-1))</f>
        <v>1.4167513566568507E-2</v>
      </c>
      <c r="AA29" s="97" t="s">
        <v>1028</v>
      </c>
    </row>
    <row r="30" spans="1:27" x14ac:dyDescent="0.25">
      <c r="A30" s="23" t="s">
        <v>85</v>
      </c>
      <c r="B30" s="24" t="s">
        <v>34</v>
      </c>
      <c r="C30" s="39" t="s">
        <v>34</v>
      </c>
      <c r="D30" s="24" t="s">
        <v>34</v>
      </c>
      <c r="E30" s="39" t="s">
        <v>34</v>
      </c>
      <c r="F30" s="30">
        <v>3.5187378200000001E-2</v>
      </c>
      <c r="G30" s="28">
        <f t="shared" si="7"/>
        <v>1.5434041741657143E-2</v>
      </c>
      <c r="H30" s="30">
        <v>1.7840583E-2</v>
      </c>
      <c r="I30" s="28">
        <f t="shared" si="8"/>
        <v>1.0319476457908474E-2</v>
      </c>
      <c r="J30" s="30">
        <v>1.0975811300000001E-2</v>
      </c>
      <c r="K30" s="28">
        <f t="shared" si="2"/>
        <v>8.8955472311161334E-3</v>
      </c>
      <c r="L30" s="37" t="s">
        <v>34</v>
      </c>
      <c r="M30" s="61" t="s">
        <v>1028</v>
      </c>
      <c r="N30" s="61" t="s">
        <v>1028</v>
      </c>
      <c r="O30" s="37" t="s">
        <v>34</v>
      </c>
      <c r="P30" s="37" t="s">
        <v>34</v>
      </c>
      <c r="Q30" s="61" t="s">
        <v>1028</v>
      </c>
      <c r="R30" s="61" t="s">
        <v>1028</v>
      </c>
      <c r="S30" s="37" t="s">
        <v>34</v>
      </c>
      <c r="T30" s="60">
        <f t="shared" si="9"/>
        <v>-2.4211566900000002E-2</v>
      </c>
      <c r="U30" s="61">
        <f t="shared" si="3"/>
        <v>2.4211566900000002E-2</v>
      </c>
      <c r="V30" s="61">
        <f>(((((1-F30)*F30)/F13)+(((1-J30)*J30)/J13))^0.5)*(TINV(0.05,F13+J13-1))</f>
        <v>1.7794386870224391E-2</v>
      </c>
      <c r="W30" s="62" t="str">
        <f t="shared" si="4"/>
        <v>*</v>
      </c>
      <c r="X30" s="60">
        <f t="shared" si="10"/>
        <v>-6.8647716999999994E-3</v>
      </c>
      <c r="Y30" s="61">
        <f t="shared" si="5"/>
        <v>6.8647716999999994E-3</v>
      </c>
      <c r="Z30" s="61">
        <f>(((((1-H30)*H30)/H13)+(((1-J30)*J30)/J13))^0.5)*(TINV(0.05,H13+J13-1))</f>
        <v>1.3610296361195144E-2</v>
      </c>
      <c r="AA30" s="97" t="s">
        <v>1028</v>
      </c>
    </row>
    <row r="31" spans="1:27" x14ac:dyDescent="0.25">
      <c r="A31" s="23" t="s">
        <v>106</v>
      </c>
      <c r="B31" s="24" t="s">
        <v>34</v>
      </c>
      <c r="C31" s="39" t="s">
        <v>34</v>
      </c>
      <c r="D31" s="24" t="s">
        <v>34</v>
      </c>
      <c r="E31" s="39" t="s">
        <v>34</v>
      </c>
      <c r="F31" s="30">
        <v>5.5107664000000004E-3</v>
      </c>
      <c r="G31" s="28">
        <f t="shared" si="7"/>
        <v>6.201129081678333E-3</v>
      </c>
      <c r="H31" s="30">
        <v>1.94521572E-2</v>
      </c>
      <c r="I31" s="28">
        <f t="shared" si="8"/>
        <v>1.0766645914842891E-2</v>
      </c>
      <c r="J31" s="30">
        <v>7.4842214999999998E-3</v>
      </c>
      <c r="K31" s="28">
        <f t="shared" si="2"/>
        <v>7.3585614893235873E-3</v>
      </c>
      <c r="L31" s="37" t="s">
        <v>34</v>
      </c>
      <c r="M31" s="61" t="s">
        <v>1028</v>
      </c>
      <c r="N31" s="61" t="s">
        <v>1028</v>
      </c>
      <c r="O31" s="37" t="s">
        <v>34</v>
      </c>
      <c r="P31" s="37" t="s">
        <v>34</v>
      </c>
      <c r="Q31" s="61" t="s">
        <v>1028</v>
      </c>
      <c r="R31" s="61" t="s">
        <v>1028</v>
      </c>
      <c r="S31" s="37" t="s">
        <v>34</v>
      </c>
      <c r="T31" s="60">
        <f t="shared" si="9"/>
        <v>1.9734550999999994E-3</v>
      </c>
      <c r="U31" s="61">
        <f t="shared" si="3"/>
        <v>1.9734550999999994E-3</v>
      </c>
      <c r="V31" s="61">
        <f>(((((1-F31)*F31)/F13)+(((1-J31)*J31)/J13))^0.5)*(TINV(0.05,F13+J13-1))</f>
        <v>9.6121240071791597E-3</v>
      </c>
      <c r="W31" s="62" t="s">
        <v>1028</v>
      </c>
      <c r="X31" s="60">
        <f t="shared" si="10"/>
        <v>-1.1967935700000001E-2</v>
      </c>
      <c r="Y31" s="61">
        <f t="shared" si="5"/>
        <v>1.1967935700000001E-2</v>
      </c>
      <c r="Z31" s="61">
        <f>(((((1-H31)*H31)/H13)+(((1-J31)*J31)/J13))^0.5)*(TINV(0.05,H13+J13-1))</f>
        <v>1.3028155435625646E-2</v>
      </c>
      <c r="AA31" s="97" t="s">
        <v>1028</v>
      </c>
    </row>
    <row r="32" spans="1:27" x14ac:dyDescent="0.25">
      <c r="A32" s="23" t="s">
        <v>94</v>
      </c>
      <c r="B32" s="24" t="s">
        <v>34</v>
      </c>
      <c r="C32" s="39" t="s">
        <v>34</v>
      </c>
      <c r="D32" s="24" t="s">
        <v>34</v>
      </c>
      <c r="E32" s="39" t="s">
        <v>34</v>
      </c>
      <c r="F32" s="30">
        <v>1.69976451E-2</v>
      </c>
      <c r="G32" s="28">
        <f t="shared" si="7"/>
        <v>1.0827704268032895E-2</v>
      </c>
      <c r="H32" s="30">
        <v>1.51685108E-2</v>
      </c>
      <c r="I32" s="28">
        <f t="shared" si="8"/>
        <v>9.5282816623097743E-3</v>
      </c>
      <c r="J32" s="30">
        <v>7.0524341000000003E-3</v>
      </c>
      <c r="K32" s="28">
        <f t="shared" si="2"/>
        <v>7.1446930174855639E-3</v>
      </c>
      <c r="L32" s="37" t="s">
        <v>34</v>
      </c>
      <c r="M32" s="61" t="s">
        <v>1028</v>
      </c>
      <c r="N32" s="61" t="s">
        <v>1028</v>
      </c>
      <c r="O32" s="37" t="s">
        <v>34</v>
      </c>
      <c r="P32" s="37" t="s">
        <v>34</v>
      </c>
      <c r="Q32" s="61" t="s">
        <v>1028</v>
      </c>
      <c r="R32" s="61" t="s">
        <v>1028</v>
      </c>
      <c r="S32" s="37" t="s">
        <v>34</v>
      </c>
      <c r="T32" s="60">
        <f t="shared" si="9"/>
        <v>-9.9452109999999989E-3</v>
      </c>
      <c r="U32" s="61">
        <f t="shared" si="3"/>
        <v>9.9452109999999989E-3</v>
      </c>
      <c r="V32" s="61">
        <f>(((((1-F32)*F32)/F13)+(((1-J32)*J32)/J13))^0.5)*(TINV(0.05,F13+J13-1))</f>
        <v>1.2958124358177867E-2</v>
      </c>
      <c r="W32" s="62" t="s">
        <v>1028</v>
      </c>
      <c r="X32" s="60">
        <f t="shared" si="10"/>
        <v>-8.1160766999999988E-3</v>
      </c>
      <c r="Y32" s="61">
        <f t="shared" si="5"/>
        <v>8.1160766999999988E-3</v>
      </c>
      <c r="Z32" s="61">
        <f>(((((1-H32)*H32)/H13)+(((1-J32)*J32)/J13))^0.5)*(TINV(0.05,H13+J13-1))</f>
        <v>1.1897474311041649E-2</v>
      </c>
      <c r="AA32" s="97" t="s">
        <v>1028</v>
      </c>
    </row>
    <row r="33" spans="1:27" x14ac:dyDescent="0.25">
      <c r="A33" s="23" t="s">
        <v>102</v>
      </c>
      <c r="B33" s="24" t="s">
        <v>34</v>
      </c>
      <c r="C33" s="39" t="s">
        <v>34</v>
      </c>
      <c r="D33" s="24" t="s">
        <v>34</v>
      </c>
      <c r="E33" s="39" t="s">
        <v>34</v>
      </c>
      <c r="F33" s="30">
        <v>6.2181592999999997E-3</v>
      </c>
      <c r="G33" s="28">
        <f t="shared" si="7"/>
        <v>6.5847786127077642E-3</v>
      </c>
      <c r="H33" s="30">
        <v>9.3319322999999999E-3</v>
      </c>
      <c r="I33" s="28">
        <f t="shared" si="8"/>
        <v>7.4956970053185546E-3</v>
      </c>
      <c r="J33" s="30">
        <v>5.1998017999999998E-3</v>
      </c>
      <c r="K33" s="28">
        <f t="shared" si="2"/>
        <v>6.1406200157909999E-3</v>
      </c>
      <c r="L33" s="37" t="s">
        <v>34</v>
      </c>
      <c r="M33" s="61" t="s">
        <v>1028</v>
      </c>
      <c r="N33" s="61" t="s">
        <v>1028</v>
      </c>
      <c r="O33" s="37" t="s">
        <v>34</v>
      </c>
      <c r="P33" s="37" t="s">
        <v>34</v>
      </c>
      <c r="Q33" s="61" t="s">
        <v>1028</v>
      </c>
      <c r="R33" s="61" t="s">
        <v>1028</v>
      </c>
      <c r="S33" s="37" t="s">
        <v>34</v>
      </c>
      <c r="T33" s="60">
        <f t="shared" si="9"/>
        <v>-1.0183574999999999E-3</v>
      </c>
      <c r="U33" s="61">
        <f t="shared" si="3"/>
        <v>1.0183574999999999E-3</v>
      </c>
      <c r="V33" s="61">
        <f>(((((1-F33)*F33)/F13)+(((1-J33)*J33)/J13))^0.5)*(TINV(0.05,F13+J13-1))</f>
        <v>8.9935942261322576E-3</v>
      </c>
      <c r="W33" s="62" t="s">
        <v>1028</v>
      </c>
      <c r="X33" s="60">
        <f t="shared" si="10"/>
        <v>-4.1321305000000001E-3</v>
      </c>
      <c r="Y33" s="61">
        <f t="shared" si="5"/>
        <v>4.1321305000000001E-3</v>
      </c>
      <c r="Z33" s="61">
        <f>(((((1-H33)*H33)/H13)+(((1-J33)*J33)/J13))^0.5)*(TINV(0.05,H13+J13-1))</f>
        <v>9.6799341189324518E-3</v>
      </c>
      <c r="AA33" s="97" t="s">
        <v>1028</v>
      </c>
    </row>
    <row r="34" spans="1:27" x14ac:dyDescent="0.25">
      <c r="A34" s="23" t="s">
        <v>110</v>
      </c>
      <c r="B34" s="24" t="s">
        <v>34</v>
      </c>
      <c r="C34" s="39" t="s">
        <v>34</v>
      </c>
      <c r="D34" s="24" t="s">
        <v>34</v>
      </c>
      <c r="E34" s="39" t="s">
        <v>34</v>
      </c>
      <c r="F34" s="30">
        <v>3.8996954200000003E-2</v>
      </c>
      <c r="G34" s="28">
        <f t="shared" si="7"/>
        <v>1.6215952148365156E-2</v>
      </c>
      <c r="H34" s="30">
        <v>1.9959969500000001E-2</v>
      </c>
      <c r="I34" s="28">
        <f t="shared" si="8"/>
        <v>1.0903451476799955E-2</v>
      </c>
      <c r="J34" s="30">
        <v>5.1744247000000002E-3</v>
      </c>
      <c r="K34" s="28">
        <f t="shared" si="2"/>
        <v>6.1256954861768822E-3</v>
      </c>
      <c r="L34" s="37" t="s">
        <v>34</v>
      </c>
      <c r="M34" s="61" t="s">
        <v>1028</v>
      </c>
      <c r="N34" s="61" t="s">
        <v>1028</v>
      </c>
      <c r="O34" s="37" t="s">
        <v>34</v>
      </c>
      <c r="P34" s="37" t="s">
        <v>34</v>
      </c>
      <c r="Q34" s="61" t="s">
        <v>1028</v>
      </c>
      <c r="R34" s="61" t="s">
        <v>1028</v>
      </c>
      <c r="S34" s="37" t="s">
        <v>34</v>
      </c>
      <c r="T34" s="60">
        <f t="shared" si="9"/>
        <v>-3.3822529500000004E-2</v>
      </c>
      <c r="U34" s="61">
        <f t="shared" si="3"/>
        <v>3.3822529500000004E-2</v>
      </c>
      <c r="V34" s="61">
        <f>(((((1-F34)*F34)/F13)+(((1-J34)*J34)/J13))^0.5)*(TINV(0.05,F13+J13-1))</f>
        <v>1.7315440571607024E-2</v>
      </c>
      <c r="W34" s="62" t="str">
        <f t="shared" si="4"/>
        <v>*</v>
      </c>
      <c r="X34" s="60">
        <f t="shared" si="10"/>
        <v>-1.4785544800000001E-2</v>
      </c>
      <c r="Y34" s="61">
        <f t="shared" si="5"/>
        <v>1.4785544800000001E-2</v>
      </c>
      <c r="Z34" s="61">
        <f>(((((1-H34)*H34)/H13)+(((1-J34)*J34)/J13))^0.5)*(TINV(0.05,H13+J13-1))</f>
        <v>1.2494376800509684E-2</v>
      </c>
      <c r="AA34" s="97" t="str">
        <f t="shared" si="6"/>
        <v>*</v>
      </c>
    </row>
    <row r="35" spans="1:27" x14ac:dyDescent="0.25">
      <c r="A35" s="23" t="s">
        <v>109</v>
      </c>
      <c r="B35" s="24" t="s">
        <v>34</v>
      </c>
      <c r="C35" s="39" t="s">
        <v>34</v>
      </c>
      <c r="D35" s="24" t="s">
        <v>34</v>
      </c>
      <c r="E35" s="39" t="s">
        <v>34</v>
      </c>
      <c r="F35" s="30">
        <v>1.4812355E-3</v>
      </c>
      <c r="G35" s="28">
        <f t="shared" si="7"/>
        <v>3.221475992655294E-3</v>
      </c>
      <c r="H35" s="30">
        <v>3.5041674E-3</v>
      </c>
      <c r="I35" s="28">
        <f t="shared" si="8"/>
        <v>4.6067253094099212E-3</v>
      </c>
      <c r="J35" s="30">
        <v>4.7294514000000001E-3</v>
      </c>
      <c r="K35" s="28">
        <f t="shared" si="2"/>
        <v>5.8576963796439733E-3</v>
      </c>
      <c r="L35" s="37" t="s">
        <v>34</v>
      </c>
      <c r="M35" s="61" t="s">
        <v>1028</v>
      </c>
      <c r="N35" s="61" t="s">
        <v>1028</v>
      </c>
      <c r="O35" s="37" t="s">
        <v>34</v>
      </c>
      <c r="P35" s="37" t="s">
        <v>34</v>
      </c>
      <c r="Q35" s="61" t="s">
        <v>1028</v>
      </c>
      <c r="R35" s="61" t="s">
        <v>1028</v>
      </c>
      <c r="S35" s="37" t="s">
        <v>34</v>
      </c>
      <c r="T35" s="60">
        <f t="shared" si="9"/>
        <v>3.2482159000000004E-3</v>
      </c>
      <c r="U35" s="61">
        <f t="shared" si="3"/>
        <v>3.2482159000000004E-3</v>
      </c>
      <c r="V35" s="61">
        <f>(((((1-F35)*F35)/F13)+(((1-J35)*J35)/J13))^0.5)*(TINV(0.05,F13+J13-1))</f>
        <v>6.6774279705446886E-3</v>
      </c>
      <c r="W35" s="62" t="s">
        <v>1028</v>
      </c>
      <c r="X35" s="60">
        <f t="shared" si="10"/>
        <v>1.2252840000000001E-3</v>
      </c>
      <c r="Y35" s="61">
        <f t="shared" si="5"/>
        <v>1.2252840000000001E-3</v>
      </c>
      <c r="Z35" s="61">
        <f>(((((1-H35)*H35)/H13)+(((1-J35)*J35)/J13))^0.5)*(TINV(0.05,H13+J13-1))</f>
        <v>7.4439317784400078E-3</v>
      </c>
      <c r="AA35" s="97" t="s">
        <v>1028</v>
      </c>
    </row>
    <row r="36" spans="1:27" x14ac:dyDescent="0.25">
      <c r="A36" s="23" t="s">
        <v>350</v>
      </c>
      <c r="B36" s="24" t="s">
        <v>34</v>
      </c>
      <c r="C36" s="39" t="s">
        <v>34</v>
      </c>
      <c r="D36" s="24" t="s">
        <v>34</v>
      </c>
      <c r="E36" s="39" t="s">
        <v>34</v>
      </c>
      <c r="F36" s="30" t="s">
        <v>34</v>
      </c>
      <c r="G36" s="28" t="s">
        <v>34</v>
      </c>
      <c r="H36" s="30">
        <v>1.0065326000000001E-3</v>
      </c>
      <c r="I36" s="28">
        <f t="shared" si="8"/>
        <v>2.4720508383811548E-3</v>
      </c>
      <c r="J36" s="30">
        <v>4.5997464000000002E-3</v>
      </c>
      <c r="K36" s="28">
        <f t="shared" si="2"/>
        <v>5.7771908525865012E-3</v>
      </c>
      <c r="L36" s="37" t="s">
        <v>34</v>
      </c>
      <c r="M36" s="61" t="s">
        <v>1028</v>
      </c>
      <c r="N36" s="61" t="s">
        <v>1028</v>
      </c>
      <c r="O36" s="37" t="s">
        <v>34</v>
      </c>
      <c r="P36" s="37" t="s">
        <v>34</v>
      </c>
      <c r="Q36" s="61" t="s">
        <v>1028</v>
      </c>
      <c r="R36" s="61" t="s">
        <v>1028</v>
      </c>
      <c r="S36" s="37" t="s">
        <v>34</v>
      </c>
      <c r="T36" s="35" t="s">
        <v>34</v>
      </c>
      <c r="U36" s="61" t="s">
        <v>1028</v>
      </c>
      <c r="V36" s="61" t="s">
        <v>1028</v>
      </c>
      <c r="W36" s="36" t="s">
        <v>34</v>
      </c>
      <c r="X36" s="60">
        <f t="shared" si="10"/>
        <v>3.5932137999999999E-3</v>
      </c>
      <c r="Y36" s="61">
        <f t="shared" si="5"/>
        <v>3.5932137999999999E-3</v>
      </c>
      <c r="Z36" s="61">
        <f>(((((1-H36)*H36)/H13)+(((1-J36)*J36)/J13))^0.5)*(TINV(0.05,H13+J13-1))</f>
        <v>6.276394803141884E-3</v>
      </c>
      <c r="AA36" s="97" t="s">
        <v>1028</v>
      </c>
    </row>
    <row r="37" spans="1:27" x14ac:dyDescent="0.25">
      <c r="A37" s="23" t="s">
        <v>108</v>
      </c>
      <c r="B37" s="24" t="s">
        <v>34</v>
      </c>
      <c r="C37" s="39" t="s">
        <v>34</v>
      </c>
      <c r="D37" s="24" t="s">
        <v>34</v>
      </c>
      <c r="E37" s="39" t="s">
        <v>34</v>
      </c>
      <c r="F37" s="30">
        <v>6.9202617999999999E-3</v>
      </c>
      <c r="G37" s="28">
        <f>SQRT((F37*(1-F37))/F$13)*TINV(0.05,F$13)</f>
        <v>6.9441333267237608E-3</v>
      </c>
      <c r="H37" s="30">
        <v>2.7687927999999998E-3</v>
      </c>
      <c r="I37" s="28">
        <f t="shared" si="8"/>
        <v>4.0964278476116698E-3</v>
      </c>
      <c r="J37" s="30">
        <v>3.459696E-3</v>
      </c>
      <c r="K37" s="28">
        <f t="shared" si="2"/>
        <v>5.0132262036717981E-3</v>
      </c>
      <c r="L37" s="37" t="s">
        <v>34</v>
      </c>
      <c r="M37" s="61" t="s">
        <v>1028</v>
      </c>
      <c r="N37" s="61" t="s">
        <v>1028</v>
      </c>
      <c r="O37" s="37" t="s">
        <v>34</v>
      </c>
      <c r="P37" s="37" t="s">
        <v>34</v>
      </c>
      <c r="Q37" s="61" t="s">
        <v>1028</v>
      </c>
      <c r="R37" s="61" t="s">
        <v>1028</v>
      </c>
      <c r="S37" s="37" t="s">
        <v>34</v>
      </c>
      <c r="T37" s="60">
        <f>J37-F37</f>
        <v>-3.4605657999999999E-3</v>
      </c>
      <c r="U37" s="61">
        <f t="shared" si="3"/>
        <v>3.4605657999999999E-3</v>
      </c>
      <c r="V37" s="61">
        <f>(((((1-F37)*F37)/F13)+(((1-J37)*J37)/J13))^0.5)*(TINV(0.05,F13+J13-1))</f>
        <v>8.5551406987718348E-3</v>
      </c>
      <c r="W37" s="62" t="s">
        <v>1028</v>
      </c>
      <c r="X37" s="60">
        <f t="shared" si="10"/>
        <v>6.9090320000000016E-4</v>
      </c>
      <c r="Y37" s="61">
        <f t="shared" si="5"/>
        <v>6.9090320000000016E-4</v>
      </c>
      <c r="Z37" s="61">
        <f>(((((1-H37)*H37)/H13)+(((1-J37)*J37)/J13))^0.5)*(TINV(0.05,H13+J13-1))</f>
        <v>6.4669432923489759E-3</v>
      </c>
      <c r="AA37" s="97" t="s">
        <v>1028</v>
      </c>
    </row>
    <row r="38" spans="1:27" x14ac:dyDescent="0.25">
      <c r="A38" s="23" t="s">
        <v>89</v>
      </c>
      <c r="B38" s="24" t="s">
        <v>34</v>
      </c>
      <c r="C38" s="39" t="s">
        <v>34</v>
      </c>
      <c r="D38" s="24" t="s">
        <v>34</v>
      </c>
      <c r="E38" s="39" t="s">
        <v>34</v>
      </c>
      <c r="F38" s="30">
        <v>1.21784866E-2</v>
      </c>
      <c r="G38" s="28">
        <f>SQRT((F38*(1-F38))/F$13)*TINV(0.05,F$13)</f>
        <v>9.1875693294992157E-3</v>
      </c>
      <c r="H38" s="30">
        <v>1.0086828900000001E-2</v>
      </c>
      <c r="I38" s="28">
        <f t="shared" si="8"/>
        <v>7.790010254271576E-3</v>
      </c>
      <c r="J38" s="30">
        <v>3.2741544000000002E-3</v>
      </c>
      <c r="K38" s="28">
        <f t="shared" si="2"/>
        <v>4.8773995637396515E-3</v>
      </c>
      <c r="L38" s="37" t="s">
        <v>34</v>
      </c>
      <c r="M38" s="61" t="s">
        <v>1028</v>
      </c>
      <c r="N38" s="61" t="s">
        <v>1028</v>
      </c>
      <c r="O38" s="37" t="s">
        <v>34</v>
      </c>
      <c r="P38" s="37" t="s">
        <v>34</v>
      </c>
      <c r="Q38" s="61" t="s">
        <v>1028</v>
      </c>
      <c r="R38" s="61" t="s">
        <v>1028</v>
      </c>
      <c r="S38" s="37" t="s">
        <v>34</v>
      </c>
      <c r="T38" s="60">
        <f>J38-F38</f>
        <v>-8.9043322000000001E-3</v>
      </c>
      <c r="U38" s="61">
        <f t="shared" si="3"/>
        <v>8.9043322000000001E-3</v>
      </c>
      <c r="V38" s="61">
        <f>(((((1-F38)*F38)/F13)+(((1-J38)*J38)/J13))^0.5)*(TINV(0.05,F13+J13-1))</f>
        <v>1.0390488342654608E-2</v>
      </c>
      <c r="W38" s="62" t="s">
        <v>1028</v>
      </c>
      <c r="X38" s="60">
        <f t="shared" si="10"/>
        <v>-6.8126745000000009E-3</v>
      </c>
      <c r="Y38" s="61">
        <f t="shared" si="5"/>
        <v>6.8126745000000009E-3</v>
      </c>
      <c r="Z38" s="61">
        <f>(((((1-H38)*H38)/H13)+(((1-J38)*J38)/J13))^0.5)*(TINV(0.05,H13+J13-1))</f>
        <v>9.181972628942105E-3</v>
      </c>
      <c r="AA38" s="97" t="s">
        <v>1028</v>
      </c>
    </row>
    <row r="39" spans="1:27" x14ac:dyDescent="0.25">
      <c r="A39" s="23" t="s">
        <v>348</v>
      </c>
      <c r="B39" s="24" t="s">
        <v>34</v>
      </c>
      <c r="C39" s="39" t="s">
        <v>34</v>
      </c>
      <c r="D39" s="24" t="s">
        <v>34</v>
      </c>
      <c r="E39" s="39" t="s">
        <v>34</v>
      </c>
      <c r="F39" s="30" t="s">
        <v>34</v>
      </c>
      <c r="G39" s="28" t="s">
        <v>34</v>
      </c>
      <c r="H39" s="30">
        <v>4.0715437000000002E-3</v>
      </c>
      <c r="I39" s="28">
        <f t="shared" si="8"/>
        <v>4.9642743180279836E-3</v>
      </c>
      <c r="J39" s="30">
        <v>3.0535432999999998E-3</v>
      </c>
      <c r="K39" s="28">
        <f t="shared" si="2"/>
        <v>4.7107369727121566E-3</v>
      </c>
      <c r="L39" s="37" t="s">
        <v>34</v>
      </c>
      <c r="M39" s="61" t="s">
        <v>1028</v>
      </c>
      <c r="N39" s="61" t="s">
        <v>1028</v>
      </c>
      <c r="O39" s="37" t="s">
        <v>34</v>
      </c>
      <c r="P39" s="37" t="s">
        <v>34</v>
      </c>
      <c r="Q39" s="61" t="s">
        <v>1028</v>
      </c>
      <c r="R39" s="61" t="s">
        <v>1028</v>
      </c>
      <c r="S39" s="37" t="s">
        <v>34</v>
      </c>
      <c r="T39" s="35" t="s">
        <v>34</v>
      </c>
      <c r="U39" s="61" t="s">
        <v>1028</v>
      </c>
      <c r="V39" s="61" t="s">
        <v>1028</v>
      </c>
      <c r="W39" s="36" t="s">
        <v>34</v>
      </c>
      <c r="X39" s="60">
        <f t="shared" si="10"/>
        <v>-1.0180004000000004E-3</v>
      </c>
      <c r="Y39" s="61">
        <f t="shared" si="5"/>
        <v>1.0180004000000004E-3</v>
      </c>
      <c r="Z39" s="61">
        <f>(((((1-H39)*H39)/H13)+(((1-J39)*J39)/J13))^0.5)*(TINV(0.05,H13+J13-1))</f>
        <v>6.8364424083522026E-3</v>
      </c>
      <c r="AA39" s="97" t="s">
        <v>1028</v>
      </c>
    </row>
    <row r="40" spans="1:27" x14ac:dyDescent="0.25">
      <c r="A40" s="23" t="s">
        <v>349</v>
      </c>
      <c r="B40" s="24" t="s">
        <v>34</v>
      </c>
      <c r="C40" s="39" t="s">
        <v>34</v>
      </c>
      <c r="D40" s="24" t="s">
        <v>34</v>
      </c>
      <c r="E40" s="39" t="s">
        <v>34</v>
      </c>
      <c r="F40" s="30" t="s">
        <v>34</v>
      </c>
      <c r="G40" s="28" t="s">
        <v>34</v>
      </c>
      <c r="H40" s="30">
        <v>3.0301137999999999E-3</v>
      </c>
      <c r="I40" s="28">
        <f t="shared" si="8"/>
        <v>4.2848205761933118E-3</v>
      </c>
      <c r="J40" s="30">
        <v>3.0336896999999998E-3</v>
      </c>
      <c r="K40" s="28">
        <f t="shared" si="2"/>
        <v>4.6954445612266181E-3</v>
      </c>
      <c r="L40" s="37" t="s">
        <v>34</v>
      </c>
      <c r="M40" s="61" t="s">
        <v>1028</v>
      </c>
      <c r="N40" s="61" t="s">
        <v>1028</v>
      </c>
      <c r="O40" s="37" t="s">
        <v>34</v>
      </c>
      <c r="P40" s="37" t="s">
        <v>34</v>
      </c>
      <c r="Q40" s="61" t="s">
        <v>1028</v>
      </c>
      <c r="R40" s="61" t="s">
        <v>1028</v>
      </c>
      <c r="S40" s="37" t="s">
        <v>34</v>
      </c>
      <c r="T40" s="35" t="s">
        <v>34</v>
      </c>
      <c r="U40" s="61" t="s">
        <v>1028</v>
      </c>
      <c r="V40" s="61" t="s">
        <v>1028</v>
      </c>
      <c r="W40" s="36" t="s">
        <v>34</v>
      </c>
      <c r="X40" s="60">
        <f t="shared" si="10"/>
        <v>3.5758999999998924E-6</v>
      </c>
      <c r="Y40" s="61">
        <f t="shared" si="5"/>
        <v>3.5758999999998924E-6</v>
      </c>
      <c r="Z40" s="61">
        <f>(((((1-H40)*H40)/H13)+(((1-J40)*J40)/J13))^0.5)*(TINV(0.05,H13+J13-1))</f>
        <v>6.3498060745564647E-3</v>
      </c>
      <c r="AA40" s="97" t="s">
        <v>1028</v>
      </c>
    </row>
    <row r="41" spans="1:27" x14ac:dyDescent="0.25">
      <c r="A41" s="23" t="s">
        <v>643</v>
      </c>
      <c r="B41" s="24" t="s">
        <v>34</v>
      </c>
      <c r="C41" s="39" t="s">
        <v>34</v>
      </c>
      <c r="D41" s="24" t="s">
        <v>34</v>
      </c>
      <c r="E41" s="39" t="s">
        <v>34</v>
      </c>
      <c r="F41" s="34" t="s">
        <v>34</v>
      </c>
      <c r="G41" s="67" t="s">
        <v>34</v>
      </c>
      <c r="H41" s="34" t="s">
        <v>34</v>
      </c>
      <c r="I41" s="67" t="s">
        <v>34</v>
      </c>
      <c r="J41" s="30">
        <v>2.7671559000000002E-3</v>
      </c>
      <c r="K41" s="28">
        <f t="shared" si="2"/>
        <v>4.4850366678401872E-3</v>
      </c>
      <c r="L41" s="37" t="s">
        <v>34</v>
      </c>
      <c r="M41" s="61" t="s">
        <v>1028</v>
      </c>
      <c r="N41" s="61" t="s">
        <v>1028</v>
      </c>
      <c r="O41" s="37" t="s">
        <v>34</v>
      </c>
      <c r="P41" s="37" t="s">
        <v>34</v>
      </c>
      <c r="Q41" s="61" t="s">
        <v>1028</v>
      </c>
      <c r="R41" s="61" t="s">
        <v>1028</v>
      </c>
      <c r="S41" s="37" t="s">
        <v>34</v>
      </c>
      <c r="T41" s="35" t="s">
        <v>34</v>
      </c>
      <c r="U41" s="61" t="s">
        <v>1028</v>
      </c>
      <c r="V41" s="61" t="s">
        <v>1028</v>
      </c>
      <c r="W41" s="36" t="s">
        <v>34</v>
      </c>
      <c r="X41" s="35" t="s">
        <v>34</v>
      </c>
      <c r="Y41" s="61" t="s">
        <v>1028</v>
      </c>
      <c r="Z41" s="61" t="s">
        <v>1028</v>
      </c>
      <c r="AA41" s="114" t="s">
        <v>34</v>
      </c>
    </row>
    <row r="42" spans="1:27" x14ac:dyDescent="0.25">
      <c r="A42" s="23" t="s">
        <v>351</v>
      </c>
      <c r="B42" s="24" t="s">
        <v>34</v>
      </c>
      <c r="C42" s="39" t="s">
        <v>34</v>
      </c>
      <c r="D42" s="24" t="s">
        <v>34</v>
      </c>
      <c r="E42" s="39" t="s">
        <v>34</v>
      </c>
      <c r="F42" s="30" t="s">
        <v>34</v>
      </c>
      <c r="G42" s="28" t="s">
        <v>34</v>
      </c>
      <c r="H42" s="30">
        <v>7.8319559999999997E-4</v>
      </c>
      <c r="I42" s="28">
        <f t="shared" ref="I42:I49" si="11">SQRT((H42*(1-H42))/H$13)*TINV(0.05,H$13)</f>
        <v>2.1808567260275273E-3</v>
      </c>
      <c r="J42" s="30">
        <v>1.8870828000000001E-3</v>
      </c>
      <c r="K42" s="28">
        <f t="shared" si="2"/>
        <v>3.7054095242778956E-3</v>
      </c>
      <c r="L42" s="37" t="s">
        <v>34</v>
      </c>
      <c r="M42" s="61" t="s">
        <v>1028</v>
      </c>
      <c r="N42" s="61" t="s">
        <v>1028</v>
      </c>
      <c r="O42" s="37" t="s">
        <v>34</v>
      </c>
      <c r="P42" s="37" t="s">
        <v>34</v>
      </c>
      <c r="Q42" s="61" t="s">
        <v>1028</v>
      </c>
      <c r="R42" s="61" t="s">
        <v>1028</v>
      </c>
      <c r="S42" s="37" t="s">
        <v>34</v>
      </c>
      <c r="T42" s="35" t="s">
        <v>34</v>
      </c>
      <c r="U42" s="61" t="s">
        <v>1028</v>
      </c>
      <c r="V42" s="61" t="s">
        <v>1028</v>
      </c>
      <c r="W42" s="36" t="s">
        <v>34</v>
      </c>
      <c r="X42" s="60">
        <f t="shared" ref="X42:X53" si="12">J42-H42</f>
        <v>1.1038872000000001E-3</v>
      </c>
      <c r="Y42" s="61">
        <f t="shared" si="5"/>
        <v>1.1038872000000001E-3</v>
      </c>
      <c r="Z42" s="61">
        <f>(((((1-H42)*H42)/H13)+(((1-J42)*J42)/J13))^0.5)*(TINV(0.05,H13+J13-1))</f>
        <v>4.2946130137283284E-3</v>
      </c>
      <c r="AA42" s="97" t="s">
        <v>1028</v>
      </c>
    </row>
    <row r="43" spans="1:27" x14ac:dyDescent="0.25">
      <c r="A43" s="23" t="s">
        <v>95</v>
      </c>
      <c r="B43" s="24" t="s">
        <v>34</v>
      </c>
      <c r="C43" s="39" t="s">
        <v>34</v>
      </c>
      <c r="D43" s="24" t="s">
        <v>34</v>
      </c>
      <c r="E43" s="39" t="s">
        <v>34</v>
      </c>
      <c r="F43" s="30">
        <v>5.8236240000000003E-3</v>
      </c>
      <c r="G43" s="28">
        <f t="shared" ref="G43:G48" si="13">SQRT((F43*(1-F43))/F$13)*TINV(0.05,F$13)</f>
        <v>6.3737219098309013E-3</v>
      </c>
      <c r="H43" s="30">
        <v>7.3929503999999998E-3</v>
      </c>
      <c r="I43" s="28">
        <f t="shared" si="11"/>
        <v>6.6782046683403918E-3</v>
      </c>
      <c r="J43" s="30">
        <v>1.8661025000000001E-3</v>
      </c>
      <c r="K43" s="28">
        <f t="shared" si="2"/>
        <v>3.6847925884840684E-3</v>
      </c>
      <c r="L43" s="37" t="s">
        <v>34</v>
      </c>
      <c r="M43" s="61" t="s">
        <v>1028</v>
      </c>
      <c r="N43" s="61" t="s">
        <v>1028</v>
      </c>
      <c r="O43" s="37" t="s">
        <v>34</v>
      </c>
      <c r="P43" s="37" t="s">
        <v>34</v>
      </c>
      <c r="Q43" s="61" t="s">
        <v>1028</v>
      </c>
      <c r="R43" s="61" t="s">
        <v>1028</v>
      </c>
      <c r="S43" s="37" t="s">
        <v>34</v>
      </c>
      <c r="T43" s="60">
        <f t="shared" ref="T43:T48" si="14">J43-F43</f>
        <v>-3.9575215E-3</v>
      </c>
      <c r="U43" s="61">
        <f t="shared" si="3"/>
        <v>3.9575215E-3</v>
      </c>
      <c r="V43" s="61">
        <f>(((((1-F43)*F43)/F13)+(((1-J43)*J43)/J13))^0.5)*(TINV(0.05,F13+J13-1))</f>
        <v>7.3540752037470512E-3</v>
      </c>
      <c r="W43" s="62" t="s">
        <v>1028</v>
      </c>
      <c r="X43" s="60">
        <f t="shared" si="12"/>
        <v>-5.5268478999999995E-3</v>
      </c>
      <c r="Y43" s="61">
        <f t="shared" si="5"/>
        <v>5.5268478999999995E-3</v>
      </c>
      <c r="Z43" s="61">
        <f>(((((1-H43)*H43)/H13)+(((1-J43)*J43)/J13))^0.5)*(TINV(0.05,H13+J13-1))</f>
        <v>7.6200286496658567E-3</v>
      </c>
      <c r="AA43" s="97" t="s">
        <v>1028</v>
      </c>
    </row>
    <row r="44" spans="1:27" x14ac:dyDescent="0.25">
      <c r="A44" s="23" t="s">
        <v>86</v>
      </c>
      <c r="B44" s="24" t="s">
        <v>34</v>
      </c>
      <c r="C44" s="39" t="s">
        <v>34</v>
      </c>
      <c r="D44" s="24" t="s">
        <v>34</v>
      </c>
      <c r="E44" s="39" t="s">
        <v>34</v>
      </c>
      <c r="F44" s="30">
        <v>6.4049346000000004E-3</v>
      </c>
      <c r="G44" s="28">
        <f t="shared" si="13"/>
        <v>6.6823126378166616E-3</v>
      </c>
      <c r="H44" s="30">
        <v>7.375649E-4</v>
      </c>
      <c r="I44" s="28">
        <f t="shared" si="11"/>
        <v>2.1164209512217215E-3</v>
      </c>
      <c r="J44" s="30">
        <v>1.8449880999999999E-3</v>
      </c>
      <c r="K44" s="28">
        <f t="shared" si="2"/>
        <v>3.6639258666715463E-3</v>
      </c>
      <c r="L44" s="37" t="s">
        <v>34</v>
      </c>
      <c r="M44" s="61" t="s">
        <v>1028</v>
      </c>
      <c r="N44" s="61" t="s">
        <v>1028</v>
      </c>
      <c r="O44" s="37" t="s">
        <v>34</v>
      </c>
      <c r="P44" s="37" t="s">
        <v>34</v>
      </c>
      <c r="Q44" s="61" t="s">
        <v>1028</v>
      </c>
      <c r="R44" s="61" t="s">
        <v>1028</v>
      </c>
      <c r="S44" s="37" t="s">
        <v>34</v>
      </c>
      <c r="T44" s="60">
        <f t="shared" si="14"/>
        <v>-4.5599465000000002E-3</v>
      </c>
      <c r="U44" s="61">
        <f t="shared" si="3"/>
        <v>4.5599465000000002E-3</v>
      </c>
      <c r="V44" s="61">
        <f>(((((1-F44)*F44)/F13)+(((1-J44)*J44)/J13))^0.5)*(TINV(0.05,F13+J13-1))</f>
        <v>7.6124690380813681E-3</v>
      </c>
      <c r="W44" s="62" t="s">
        <v>1028</v>
      </c>
      <c r="X44" s="60">
        <f t="shared" si="12"/>
        <v>1.1074231999999998E-3</v>
      </c>
      <c r="Y44" s="61">
        <f t="shared" si="5"/>
        <v>1.1074231999999998E-3</v>
      </c>
      <c r="Z44" s="61">
        <f>(((((1-H44)*H44)/H13)+(((1-J44)*J44)/J13))^0.5)*(TINV(0.05,H13+J13-1))</f>
        <v>4.2263859911600976E-3</v>
      </c>
      <c r="AA44" s="97" t="s">
        <v>1028</v>
      </c>
    </row>
    <row r="45" spans="1:27" x14ac:dyDescent="0.25">
      <c r="A45" s="23" t="s">
        <v>91</v>
      </c>
      <c r="B45" s="24" t="s">
        <v>34</v>
      </c>
      <c r="C45" s="39" t="s">
        <v>34</v>
      </c>
      <c r="D45" s="24" t="s">
        <v>34</v>
      </c>
      <c r="E45" s="39" t="s">
        <v>34</v>
      </c>
      <c r="F45" s="30">
        <v>5.6281650999999997E-3</v>
      </c>
      <c r="G45" s="28">
        <f t="shared" si="13"/>
        <v>6.2664640076000597E-3</v>
      </c>
      <c r="H45" s="30">
        <v>2.8980868000000001E-3</v>
      </c>
      <c r="I45" s="28">
        <f t="shared" si="11"/>
        <v>4.1907101132477916E-3</v>
      </c>
      <c r="J45" s="30">
        <v>1.3474634000000001E-3</v>
      </c>
      <c r="K45" s="28">
        <f t="shared" si="2"/>
        <v>3.131962769703974E-3</v>
      </c>
      <c r="L45" s="37" t="s">
        <v>34</v>
      </c>
      <c r="M45" s="61" t="s">
        <v>1028</v>
      </c>
      <c r="N45" s="61" t="s">
        <v>1028</v>
      </c>
      <c r="O45" s="37" t="s">
        <v>34</v>
      </c>
      <c r="P45" s="37" t="s">
        <v>34</v>
      </c>
      <c r="Q45" s="61" t="s">
        <v>1028</v>
      </c>
      <c r="R45" s="61" t="s">
        <v>1028</v>
      </c>
      <c r="S45" s="37" t="s">
        <v>34</v>
      </c>
      <c r="T45" s="60">
        <f t="shared" si="14"/>
        <v>-4.2807016999999994E-3</v>
      </c>
      <c r="U45" s="61">
        <f t="shared" si="3"/>
        <v>4.2807016999999994E-3</v>
      </c>
      <c r="V45" s="61">
        <f>(((((1-F45)*F45)/F13)+(((1-J45)*J45)/J13))^0.5)*(TINV(0.05,F13+J13-1))</f>
        <v>6.997848122919809E-3</v>
      </c>
      <c r="W45" s="62" t="s">
        <v>1028</v>
      </c>
      <c r="X45" s="60">
        <f t="shared" si="12"/>
        <v>-1.5506234E-3</v>
      </c>
      <c r="Y45" s="61">
        <f t="shared" si="5"/>
        <v>1.5506234E-3</v>
      </c>
      <c r="Z45" s="61">
        <f>(((((1-H45)*H45)/H13)+(((1-J45)*J45)/J13))^0.5)*(TINV(0.05,H13+J13-1))</f>
        <v>5.2264992855076756E-3</v>
      </c>
      <c r="AA45" s="97" t="s">
        <v>1028</v>
      </c>
    </row>
    <row r="46" spans="1:27" x14ac:dyDescent="0.25">
      <c r="A46" s="23" t="s">
        <v>107</v>
      </c>
      <c r="B46" s="24" t="s">
        <v>34</v>
      </c>
      <c r="C46" s="39" t="s">
        <v>34</v>
      </c>
      <c r="D46" s="24" t="s">
        <v>34</v>
      </c>
      <c r="E46" s="39" t="s">
        <v>34</v>
      </c>
      <c r="F46" s="30">
        <v>1.9128941999999999E-3</v>
      </c>
      <c r="G46" s="28">
        <f t="shared" si="13"/>
        <v>3.6601124253198198E-3</v>
      </c>
      <c r="H46" s="30">
        <v>2.2913535E-3</v>
      </c>
      <c r="I46" s="28">
        <f t="shared" si="11"/>
        <v>3.7274348953393655E-3</v>
      </c>
      <c r="J46" s="30">
        <v>5.6501839999999995E-4</v>
      </c>
      <c r="K46" s="28">
        <f t="shared" si="2"/>
        <v>2.0288945051298315E-3</v>
      </c>
      <c r="L46" s="37" t="s">
        <v>34</v>
      </c>
      <c r="M46" s="61" t="s">
        <v>1028</v>
      </c>
      <c r="N46" s="61" t="s">
        <v>1028</v>
      </c>
      <c r="O46" s="37" t="s">
        <v>34</v>
      </c>
      <c r="P46" s="37" t="s">
        <v>34</v>
      </c>
      <c r="Q46" s="61" t="s">
        <v>1028</v>
      </c>
      <c r="R46" s="61" t="s">
        <v>1028</v>
      </c>
      <c r="S46" s="37" t="s">
        <v>34</v>
      </c>
      <c r="T46" s="60">
        <f t="shared" si="14"/>
        <v>-1.3478758E-3</v>
      </c>
      <c r="U46" s="61">
        <f t="shared" si="3"/>
        <v>1.3478758E-3</v>
      </c>
      <c r="V46" s="61">
        <f>(((((1-F46)*F46)/F13)+(((1-J46)*J46)/J13))^0.5)*(TINV(0.05,F13+J13-1))</f>
        <v>4.1802196299438564E-3</v>
      </c>
      <c r="W46" s="62" t="s">
        <v>1028</v>
      </c>
      <c r="X46" s="60">
        <f t="shared" si="12"/>
        <v>-1.7263351000000001E-3</v>
      </c>
      <c r="Y46" s="61">
        <f t="shared" si="5"/>
        <v>1.7263351000000001E-3</v>
      </c>
      <c r="Z46" s="61">
        <f>(((((1-H46)*H46)/H13)+(((1-J46)*J46)/J13))^0.5)*(TINV(0.05,H13+J13-1))</f>
        <v>4.239787780538018E-3</v>
      </c>
      <c r="AA46" s="97" t="s">
        <v>1028</v>
      </c>
    </row>
    <row r="47" spans="1:27" x14ac:dyDescent="0.25">
      <c r="A47" s="23" t="s">
        <v>92</v>
      </c>
      <c r="B47" s="24" t="s">
        <v>34</v>
      </c>
      <c r="C47" s="39" t="s">
        <v>34</v>
      </c>
      <c r="D47" s="24" t="s">
        <v>34</v>
      </c>
      <c r="E47" s="39" t="s">
        <v>34</v>
      </c>
      <c r="F47" s="30">
        <v>1.2679440000000001E-4</v>
      </c>
      <c r="G47" s="28">
        <f t="shared" si="13"/>
        <v>9.4316403013305753E-4</v>
      </c>
      <c r="H47" s="30">
        <v>2.7816554999999998E-3</v>
      </c>
      <c r="I47" s="28">
        <f t="shared" si="11"/>
        <v>4.1059055219611089E-3</v>
      </c>
      <c r="J47" s="30">
        <v>3.5429660000000003E-4</v>
      </c>
      <c r="K47" s="28">
        <f t="shared" si="2"/>
        <v>1.6067837891373068E-3</v>
      </c>
      <c r="L47" s="37" t="s">
        <v>34</v>
      </c>
      <c r="M47" s="61" t="s">
        <v>1028</v>
      </c>
      <c r="N47" s="61" t="s">
        <v>1028</v>
      </c>
      <c r="O47" s="37" t="s">
        <v>34</v>
      </c>
      <c r="P47" s="37" t="s">
        <v>34</v>
      </c>
      <c r="Q47" s="61" t="s">
        <v>1028</v>
      </c>
      <c r="R47" s="61" t="s">
        <v>1028</v>
      </c>
      <c r="S47" s="37" t="s">
        <v>34</v>
      </c>
      <c r="T47" s="60">
        <f t="shared" si="14"/>
        <v>2.2750220000000002E-4</v>
      </c>
      <c r="U47" s="61">
        <f t="shared" si="3"/>
        <v>2.2750220000000002E-4</v>
      </c>
      <c r="V47" s="61">
        <f>(((((1-F47)*F47)/F13)+(((1-J47)*J47)/J13))^0.5)*(TINV(0.05,F13+J13-1))</f>
        <v>1.8610123936644598E-3</v>
      </c>
      <c r="W47" s="62" t="s">
        <v>1028</v>
      </c>
      <c r="X47" s="60">
        <f t="shared" si="12"/>
        <v>-2.4273589E-3</v>
      </c>
      <c r="Y47" s="61">
        <f t="shared" si="5"/>
        <v>2.4273589E-3</v>
      </c>
      <c r="Z47" s="61">
        <f>(((((1-H47)*H47)/H13)+(((1-J47)*J47)/J13))^0.5)*(TINV(0.05,H13+J13-1))</f>
        <v>4.4050552174085735E-3</v>
      </c>
      <c r="AA47" s="97" t="s">
        <v>1028</v>
      </c>
    </row>
    <row r="48" spans="1:27" x14ac:dyDescent="0.25">
      <c r="A48" s="23" t="s">
        <v>101</v>
      </c>
      <c r="B48" s="24" t="s">
        <v>34</v>
      </c>
      <c r="C48" s="39" t="s">
        <v>34</v>
      </c>
      <c r="D48" s="24" t="s">
        <v>34</v>
      </c>
      <c r="E48" s="39" t="s">
        <v>34</v>
      </c>
      <c r="F48" s="30">
        <v>4.0116199999999996E-3</v>
      </c>
      <c r="G48" s="28">
        <f t="shared" si="13"/>
        <v>5.2948267901423976E-3</v>
      </c>
      <c r="H48" s="30">
        <v>4.9049330000000004E-4</v>
      </c>
      <c r="I48" s="28">
        <f t="shared" si="11"/>
        <v>1.7261246528052722E-3</v>
      </c>
      <c r="J48" s="30">
        <v>3.445643E-4</v>
      </c>
      <c r="K48" s="28">
        <f t="shared" si="2"/>
        <v>1.5845691723819319E-3</v>
      </c>
      <c r="L48" s="37" t="s">
        <v>34</v>
      </c>
      <c r="M48" s="61" t="s">
        <v>1028</v>
      </c>
      <c r="N48" s="61" t="s">
        <v>1028</v>
      </c>
      <c r="O48" s="37" t="s">
        <v>34</v>
      </c>
      <c r="P48" s="37" t="s">
        <v>34</v>
      </c>
      <c r="Q48" s="61" t="s">
        <v>1028</v>
      </c>
      <c r="R48" s="61" t="s">
        <v>1028</v>
      </c>
      <c r="S48" s="37" t="s">
        <v>34</v>
      </c>
      <c r="T48" s="60">
        <f t="shared" si="14"/>
        <v>-3.6670556999999996E-3</v>
      </c>
      <c r="U48" s="61">
        <f t="shared" si="3"/>
        <v>3.6670556999999996E-3</v>
      </c>
      <c r="V48" s="61">
        <f>(((((1-F48)*F48)/F13)+(((1-J48)*J48)/J13))^0.5)*(TINV(0.05,F13+J13-1))</f>
        <v>5.5208244392692127E-3</v>
      </c>
      <c r="W48" s="62" t="s">
        <v>1028</v>
      </c>
      <c r="X48" s="60">
        <f t="shared" si="12"/>
        <v>-1.4592900000000005E-4</v>
      </c>
      <c r="Y48" s="61">
        <f t="shared" si="5"/>
        <v>1.4592900000000005E-4</v>
      </c>
      <c r="Z48" s="61">
        <f>(((((1-H48)*H48)/H13)+(((1-J48)*J48)/J13))^0.5)*(TINV(0.05,H13+J13-1))</f>
        <v>2.3407119223085989E-3</v>
      </c>
      <c r="AA48" s="97" t="s">
        <v>1028</v>
      </c>
    </row>
    <row r="49" spans="1:27" x14ac:dyDescent="0.25">
      <c r="A49" s="23" t="s">
        <v>352</v>
      </c>
      <c r="B49" s="24" t="s">
        <v>34</v>
      </c>
      <c r="C49" s="39" t="s">
        <v>34</v>
      </c>
      <c r="D49" s="24" t="s">
        <v>34</v>
      </c>
      <c r="E49" s="39" t="s">
        <v>34</v>
      </c>
      <c r="F49" s="30" t="s">
        <v>34</v>
      </c>
      <c r="G49" s="28" t="s">
        <v>34</v>
      </c>
      <c r="H49" s="30">
        <v>1.678153E-4</v>
      </c>
      <c r="I49" s="28">
        <f t="shared" si="11"/>
        <v>1.0098142247485266E-3</v>
      </c>
      <c r="J49" s="30">
        <v>9.9834E-6</v>
      </c>
      <c r="K49" s="28">
        <f t="shared" si="2"/>
        <v>2.6976646778612478E-4</v>
      </c>
      <c r="L49" s="37" t="s">
        <v>34</v>
      </c>
      <c r="M49" s="61" t="s">
        <v>1028</v>
      </c>
      <c r="N49" s="61" t="s">
        <v>1028</v>
      </c>
      <c r="O49" s="37" t="s">
        <v>34</v>
      </c>
      <c r="P49" s="37" t="s">
        <v>34</v>
      </c>
      <c r="Q49" s="61" t="s">
        <v>1028</v>
      </c>
      <c r="R49" s="61" t="s">
        <v>1028</v>
      </c>
      <c r="S49" s="37" t="s">
        <v>34</v>
      </c>
      <c r="T49" s="35" t="s">
        <v>34</v>
      </c>
      <c r="U49" s="61" t="s">
        <v>1028</v>
      </c>
      <c r="V49" s="61" t="s">
        <v>1028</v>
      </c>
      <c r="W49" s="36" t="s">
        <v>34</v>
      </c>
      <c r="X49" s="60">
        <f t="shared" si="12"/>
        <v>-1.578319E-4</v>
      </c>
      <c r="Y49" s="61">
        <f t="shared" si="5"/>
        <v>1.578319E-4</v>
      </c>
      <c r="Z49" s="61">
        <f>(((((1-H49)*H49)/H13)+(((1-J49)*J49)/J13))^0.5)*(TINV(0.05,H13+J13-1))</f>
        <v>1.0442926277541549E-3</v>
      </c>
      <c r="AA49" s="97" t="s">
        <v>1028</v>
      </c>
    </row>
    <row r="50" spans="1:27" x14ac:dyDescent="0.25">
      <c r="A50" s="23" t="s">
        <v>112</v>
      </c>
      <c r="B50" s="24" t="s">
        <v>34</v>
      </c>
      <c r="C50" s="39" t="s">
        <v>34</v>
      </c>
      <c r="D50" s="24" t="s">
        <v>34</v>
      </c>
      <c r="E50" s="39" t="s">
        <v>34</v>
      </c>
      <c r="F50" s="30">
        <v>2.5323453100000001E-2</v>
      </c>
      <c r="G50" s="28">
        <f t="shared" ref="G50:G53" si="15">SQRT((F50*(1-F50))/F$13)*TINV(0.05,F$13)</f>
        <v>1.3160016951556349E-2</v>
      </c>
      <c r="H50" s="30">
        <v>2.3149726900000001E-2</v>
      </c>
      <c r="I50" s="28">
        <f t="shared" ref="I50:I53" si="16">SQRT((H50*(1-H50))/H$13)*TINV(0.05,H$13)</f>
        <v>1.1723278656274781E-2</v>
      </c>
      <c r="J50" s="30">
        <v>2.3962698399999999E-2</v>
      </c>
      <c r="K50" s="28">
        <f t="shared" ref="K50:K53" si="17">SQRT((J50*(1-J50))/J$13)*TINV(0.05,J$13)</f>
        <v>1.3057257412451222E-2</v>
      </c>
      <c r="L50" s="37" t="s">
        <v>34</v>
      </c>
      <c r="M50" s="61" t="s">
        <v>1028</v>
      </c>
      <c r="N50" s="61" t="s">
        <v>1028</v>
      </c>
      <c r="O50" s="37" t="s">
        <v>34</v>
      </c>
      <c r="P50" s="37" t="s">
        <v>34</v>
      </c>
      <c r="Q50" s="61" t="s">
        <v>1028</v>
      </c>
      <c r="R50" s="61" t="s">
        <v>1028</v>
      </c>
      <c r="S50" s="37" t="s">
        <v>34</v>
      </c>
      <c r="T50" s="60">
        <f>J50-F50</f>
        <v>-1.3607547000000011E-3</v>
      </c>
      <c r="U50" s="61">
        <f t="shared" si="3"/>
        <v>1.3607547000000011E-3</v>
      </c>
      <c r="V50" s="61">
        <f>(((((1-F50)*F50)/F13)+(((1-J50)*J50)/J13))^0.5)*(TINV(0.05,F13+J13-1))</f>
        <v>1.8517709602767503E-2</v>
      </c>
      <c r="W50" s="62" t="s">
        <v>1028</v>
      </c>
      <c r="X50" s="60">
        <f t="shared" si="12"/>
        <v>8.1297149999999888E-4</v>
      </c>
      <c r="Y50" s="61">
        <f t="shared" si="5"/>
        <v>8.1297149999999888E-4</v>
      </c>
      <c r="Z50" s="61">
        <f>(((((1-H50)*H50)/H13)+(((1-J50)*J50)/J13))^0.5)*(TINV(0.05,H13+J13-1))</f>
        <v>1.7528933307806346E-2</v>
      </c>
      <c r="AA50" s="97" t="s">
        <v>1028</v>
      </c>
    </row>
    <row r="51" spans="1:27" x14ac:dyDescent="0.25">
      <c r="A51" s="46" t="s">
        <v>463</v>
      </c>
      <c r="B51" s="47" t="s">
        <v>34</v>
      </c>
      <c r="C51" s="68" t="s">
        <v>34</v>
      </c>
      <c r="D51" s="47" t="s">
        <v>34</v>
      </c>
      <c r="E51" s="68" t="s">
        <v>34</v>
      </c>
      <c r="F51" s="52" t="s">
        <v>34</v>
      </c>
      <c r="G51" s="53" t="s">
        <v>34</v>
      </c>
      <c r="H51" s="47">
        <v>0.23097974330000001</v>
      </c>
      <c r="I51" s="50">
        <f t="shared" si="16"/>
        <v>3.2856249516179527E-2</v>
      </c>
      <c r="J51" s="47">
        <v>0.29575181189999999</v>
      </c>
      <c r="K51" s="50">
        <f t="shared" si="17"/>
        <v>3.8965250578356994E-2</v>
      </c>
      <c r="L51" s="48" t="s">
        <v>34</v>
      </c>
      <c r="M51" s="61" t="s">
        <v>1028</v>
      </c>
      <c r="N51" s="61" t="s">
        <v>1028</v>
      </c>
      <c r="O51" s="48" t="s">
        <v>34</v>
      </c>
      <c r="P51" s="48" t="s">
        <v>34</v>
      </c>
      <c r="Q51" s="61" t="s">
        <v>1028</v>
      </c>
      <c r="R51" s="61" t="s">
        <v>1028</v>
      </c>
      <c r="S51" s="48" t="s">
        <v>34</v>
      </c>
      <c r="T51" s="35" t="s">
        <v>34</v>
      </c>
      <c r="U51" s="61" t="s">
        <v>1028</v>
      </c>
      <c r="V51" s="61" t="s">
        <v>1028</v>
      </c>
      <c r="W51" s="36" t="s">
        <v>34</v>
      </c>
      <c r="X51" s="60">
        <f t="shared" si="12"/>
        <v>6.4772068599999982E-2</v>
      </c>
      <c r="Y51" s="61">
        <f t="shared" si="5"/>
        <v>6.4772068599999982E-2</v>
      </c>
      <c r="Z51" s="61">
        <f>(((((1-H51)*H51)/H13)+(((1-J51)*J51)/J13))^0.5)*(TINV(0.05,H13+J13-1))</f>
        <v>5.0913296435401004E-2</v>
      </c>
      <c r="AA51" s="97" t="str">
        <f t="shared" si="6"/>
        <v>*</v>
      </c>
    </row>
    <row r="52" spans="1:27" x14ac:dyDescent="0.25">
      <c r="A52" s="23" t="s">
        <v>100</v>
      </c>
      <c r="B52" s="24" t="s">
        <v>34</v>
      </c>
      <c r="C52" s="39" t="s">
        <v>34</v>
      </c>
      <c r="D52" s="24" t="s">
        <v>34</v>
      </c>
      <c r="E52" s="39" t="s">
        <v>34</v>
      </c>
      <c r="F52" s="30">
        <v>0.1152207841</v>
      </c>
      <c r="G52" s="28">
        <f t="shared" si="15"/>
        <v>2.6745307601041254E-2</v>
      </c>
      <c r="H52" s="30">
        <v>9.3723762500000002E-2</v>
      </c>
      <c r="I52" s="28">
        <f t="shared" si="16"/>
        <v>2.2720469677198995E-2</v>
      </c>
      <c r="J52" s="30">
        <v>8.0479805500000001E-2</v>
      </c>
      <c r="K52" s="28">
        <f t="shared" si="17"/>
        <v>2.3226030510343845E-2</v>
      </c>
      <c r="L52" s="37" t="s">
        <v>34</v>
      </c>
      <c r="M52" s="61" t="s">
        <v>1028</v>
      </c>
      <c r="N52" s="61" t="s">
        <v>1028</v>
      </c>
      <c r="O52" s="37" t="s">
        <v>34</v>
      </c>
      <c r="P52" s="37" t="s">
        <v>34</v>
      </c>
      <c r="Q52" s="61" t="s">
        <v>1028</v>
      </c>
      <c r="R52" s="61" t="s">
        <v>1028</v>
      </c>
      <c r="S52" s="37" t="s">
        <v>34</v>
      </c>
      <c r="T52" s="60">
        <f>J52-F52</f>
        <v>-3.47409786E-2</v>
      </c>
      <c r="U52" s="61">
        <f t="shared" si="3"/>
        <v>3.47409786E-2</v>
      </c>
      <c r="V52" s="61">
        <f>(((((1-F52)*F52)/F13)+(((1-J52)*J52)/J13))^0.5)*(TINV(0.05,F13+J13-1))</f>
        <v>3.5382956626101802E-2</v>
      </c>
      <c r="W52" s="62" t="s">
        <v>1028</v>
      </c>
      <c r="X52" s="60">
        <f t="shared" si="12"/>
        <v>-1.3243957000000001E-2</v>
      </c>
      <c r="Y52" s="61">
        <f t="shared" si="5"/>
        <v>1.3243957000000001E-2</v>
      </c>
      <c r="Z52" s="61">
        <f>(((((1-H52)*H52)/H13)+(((1-J52)*J52)/J13))^0.5)*(TINV(0.05,H13+J13-1))</f>
        <v>3.2456538685460244E-2</v>
      </c>
      <c r="AA52" s="97" t="s">
        <v>1028</v>
      </c>
    </row>
    <row r="53" spans="1:27" ht="15.75" thickBot="1" x14ac:dyDescent="0.3">
      <c r="A53" s="98" t="s">
        <v>41</v>
      </c>
      <c r="B53" s="106" t="s">
        <v>34</v>
      </c>
      <c r="C53" s="110" t="s">
        <v>34</v>
      </c>
      <c r="D53" s="106" t="s">
        <v>34</v>
      </c>
      <c r="E53" s="110" t="s">
        <v>34</v>
      </c>
      <c r="F53" s="99">
        <v>0.30336290929999998</v>
      </c>
      <c r="G53" s="100">
        <f t="shared" si="15"/>
        <v>3.8507849429935952E-2</v>
      </c>
      <c r="H53" s="99">
        <v>0.27188078519999997</v>
      </c>
      <c r="I53" s="100">
        <f t="shared" si="16"/>
        <v>3.4685875006698716E-2</v>
      </c>
      <c r="J53" s="99">
        <v>0.24278667039999999</v>
      </c>
      <c r="K53" s="100">
        <f t="shared" si="17"/>
        <v>3.6607699864371922E-2</v>
      </c>
      <c r="L53" s="111" t="s">
        <v>34</v>
      </c>
      <c r="M53" s="102" t="s">
        <v>1028</v>
      </c>
      <c r="N53" s="102" t="s">
        <v>1028</v>
      </c>
      <c r="O53" s="111" t="s">
        <v>34</v>
      </c>
      <c r="P53" s="111" t="s">
        <v>34</v>
      </c>
      <c r="Q53" s="102" t="s">
        <v>1028</v>
      </c>
      <c r="R53" s="102" t="s">
        <v>1028</v>
      </c>
      <c r="S53" s="111" t="s">
        <v>34</v>
      </c>
      <c r="T53" s="101">
        <f>J53-F53</f>
        <v>-6.0576238899999996E-2</v>
      </c>
      <c r="U53" s="102">
        <f t="shared" si="3"/>
        <v>6.0576238899999996E-2</v>
      </c>
      <c r="V53" s="102">
        <f>(((((1-F53)*F53)/F13)+(((1-J53)*J53)/J13))^0.5)*(TINV(0.05,F13+J13-1))</f>
        <v>5.3072057640881687E-2</v>
      </c>
      <c r="W53" s="103" t="str">
        <f t="shared" si="4"/>
        <v>*</v>
      </c>
      <c r="X53" s="101">
        <f t="shared" si="12"/>
        <v>-2.9094114799999987E-2</v>
      </c>
      <c r="Y53" s="102">
        <f t="shared" si="5"/>
        <v>2.9094114799999987E-2</v>
      </c>
      <c r="Z53" s="102">
        <f>(((((1-H53)*H53)/H13)+(((1-J53)*J53)/J13))^0.5)*(TINV(0.05,H13+J13-1))</f>
        <v>5.0376614226211751E-2</v>
      </c>
      <c r="AA53" s="104" t="s">
        <v>1028</v>
      </c>
    </row>
    <row r="54" spans="1:27" x14ac:dyDescent="0.25">
      <c r="B54" s="24"/>
      <c r="C54" s="24"/>
      <c r="D54" s="24"/>
      <c r="E54" s="24"/>
      <c r="F54" s="30"/>
      <c r="G54" s="28"/>
      <c r="L54" s="24"/>
      <c r="M54" s="15"/>
      <c r="N54" s="15"/>
      <c r="O54" s="24"/>
      <c r="P54" s="24"/>
      <c r="Q54" s="15"/>
      <c r="R54" s="15"/>
      <c r="S54" s="24"/>
    </row>
  </sheetData>
  <sortState xmlns:xlrd2="http://schemas.microsoft.com/office/spreadsheetml/2017/richdata2" ref="A14:K49">
    <sortCondition descending="1" ref="J14:J49"/>
  </sortState>
  <hyperlinks>
    <hyperlink ref="A5" location="CONTENTS!B1" display="Return to contents" xr:uid="{21D1F978-7BCB-4CC9-83AF-29FEB6040F4A}"/>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4"/>
  <sheetViews>
    <sheetView zoomScale="85" zoomScaleNormal="85" workbookViewId="0">
      <selection activeCell="P42" sqref="P42"/>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886</v>
      </c>
      <c r="B3" s="27"/>
    </row>
    <row r="4" spans="1:27" ht="18.75" x14ac:dyDescent="0.25">
      <c r="A4" s="20" t="s">
        <v>877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878</v>
      </c>
      <c r="B14" s="24" t="s">
        <v>34</v>
      </c>
      <c r="C14" s="39" t="s">
        <v>34</v>
      </c>
      <c r="D14" s="24" t="s">
        <v>34</v>
      </c>
      <c r="E14" s="39" t="s">
        <v>34</v>
      </c>
      <c r="F14" s="24" t="s">
        <v>34</v>
      </c>
      <c r="G14" s="39" t="s">
        <v>34</v>
      </c>
      <c r="H14" s="24" t="s">
        <v>34</v>
      </c>
      <c r="I14" s="39" t="s">
        <v>34</v>
      </c>
      <c r="J14" s="30">
        <v>2.9041639999999999E-3</v>
      </c>
      <c r="K14" s="28">
        <f>SQRT((J14*(1-J14))/J$13)*TINV(0.05,J$13)</f>
        <v>4.5944117864839956E-3</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879</v>
      </c>
      <c r="B15" s="24" t="s">
        <v>34</v>
      </c>
      <c r="C15" s="39" t="s">
        <v>34</v>
      </c>
      <c r="D15" s="24" t="s">
        <v>34</v>
      </c>
      <c r="E15" s="39" t="s">
        <v>34</v>
      </c>
      <c r="F15" s="24" t="s">
        <v>34</v>
      </c>
      <c r="G15" s="39" t="s">
        <v>34</v>
      </c>
      <c r="H15" s="24" t="s">
        <v>34</v>
      </c>
      <c r="I15" s="39" t="s">
        <v>34</v>
      </c>
      <c r="J15" s="30">
        <v>3.6354082400000001E-2</v>
      </c>
      <c r="K15" s="28">
        <f t="shared" ref="K15:K23" si="0">SQRT((J15*(1-J15))/J$13)*TINV(0.05,J$13)</f>
        <v>1.5980348047209353E-2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880</v>
      </c>
      <c r="B16" s="24" t="s">
        <v>34</v>
      </c>
      <c r="C16" s="39" t="s">
        <v>34</v>
      </c>
      <c r="D16" s="24" t="s">
        <v>34</v>
      </c>
      <c r="E16" s="39" t="s">
        <v>34</v>
      </c>
      <c r="F16" s="24" t="s">
        <v>34</v>
      </c>
      <c r="G16" s="39" t="s">
        <v>34</v>
      </c>
      <c r="H16" s="24" t="s">
        <v>34</v>
      </c>
      <c r="I16" s="39" t="s">
        <v>34</v>
      </c>
      <c r="J16" s="30">
        <v>6.2612674300000004E-2</v>
      </c>
      <c r="K16" s="28">
        <f t="shared" si="0"/>
        <v>2.0684334991717637E-2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881</v>
      </c>
      <c r="B17" s="24" t="s">
        <v>34</v>
      </c>
      <c r="C17" s="39" t="s">
        <v>34</v>
      </c>
      <c r="D17" s="24" t="s">
        <v>34</v>
      </c>
      <c r="E17" s="39" t="s">
        <v>34</v>
      </c>
      <c r="F17" s="24" t="s">
        <v>34</v>
      </c>
      <c r="G17" s="39" t="s">
        <v>34</v>
      </c>
      <c r="H17" s="24" t="s">
        <v>34</v>
      </c>
      <c r="I17" s="39" t="s">
        <v>34</v>
      </c>
      <c r="J17" s="30">
        <v>4.6368148400000003E-2</v>
      </c>
      <c r="K17" s="28">
        <f t="shared" si="0"/>
        <v>1.7953583599035365E-2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882</v>
      </c>
      <c r="B18" s="24" t="s">
        <v>34</v>
      </c>
      <c r="C18" s="39" t="s">
        <v>34</v>
      </c>
      <c r="D18" s="24" t="s">
        <v>34</v>
      </c>
      <c r="E18" s="39" t="s">
        <v>34</v>
      </c>
      <c r="F18" s="24" t="s">
        <v>34</v>
      </c>
      <c r="G18" s="39" t="s">
        <v>34</v>
      </c>
      <c r="H18" s="24" t="s">
        <v>34</v>
      </c>
      <c r="I18" s="39" t="s">
        <v>34</v>
      </c>
      <c r="J18" s="30">
        <v>2.7077820000000002E-3</v>
      </c>
      <c r="K18" s="28">
        <f t="shared" si="0"/>
        <v>4.436790893844576E-3</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x14ac:dyDescent="0.25">
      <c r="A19" s="23" t="s">
        <v>883</v>
      </c>
      <c r="B19" s="24" t="s">
        <v>34</v>
      </c>
      <c r="C19" s="39" t="s">
        <v>34</v>
      </c>
      <c r="D19" s="24" t="s">
        <v>34</v>
      </c>
      <c r="E19" s="39" t="s">
        <v>34</v>
      </c>
      <c r="F19" s="24" t="s">
        <v>34</v>
      </c>
      <c r="G19" s="39" t="s">
        <v>34</v>
      </c>
      <c r="H19" s="24" t="s">
        <v>34</v>
      </c>
      <c r="I19" s="39" t="s">
        <v>34</v>
      </c>
      <c r="J19" s="30">
        <v>0.84894609129999998</v>
      </c>
      <c r="K19" s="28">
        <f t="shared" si="0"/>
        <v>3.0574329219804079E-2</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46" t="s">
        <v>884</v>
      </c>
      <c r="B20" s="47" t="s">
        <v>34</v>
      </c>
      <c r="C20" s="68" t="s">
        <v>34</v>
      </c>
      <c r="D20" s="47" t="s">
        <v>34</v>
      </c>
      <c r="E20" s="68" t="s">
        <v>34</v>
      </c>
      <c r="F20" s="47" t="s">
        <v>34</v>
      </c>
      <c r="G20" s="68" t="s">
        <v>34</v>
      </c>
      <c r="H20" s="47" t="s">
        <v>34</v>
      </c>
      <c r="I20" s="68" t="s">
        <v>34</v>
      </c>
      <c r="J20" s="73">
        <v>0.79550690400000001</v>
      </c>
      <c r="K20" s="50">
        <f t="shared" si="0"/>
        <v>3.4435960338535201E-2</v>
      </c>
      <c r="L20" s="48" t="s">
        <v>34</v>
      </c>
      <c r="M20" s="15" t="s">
        <v>1028</v>
      </c>
      <c r="N20" s="15" t="s">
        <v>1028</v>
      </c>
      <c r="O20" s="48" t="s">
        <v>34</v>
      </c>
      <c r="P20" s="48" t="s">
        <v>34</v>
      </c>
      <c r="Q20" s="15" t="s">
        <v>1028</v>
      </c>
      <c r="R20" s="15" t="s">
        <v>1028</v>
      </c>
      <c r="S20" s="48" t="s">
        <v>34</v>
      </c>
      <c r="T20" s="48" t="s">
        <v>34</v>
      </c>
      <c r="U20" s="15" t="s">
        <v>1028</v>
      </c>
      <c r="V20" s="15" t="s">
        <v>1028</v>
      </c>
      <c r="W20" s="48" t="s">
        <v>34</v>
      </c>
      <c r="X20" s="48" t="s">
        <v>34</v>
      </c>
      <c r="Y20" s="15" t="s">
        <v>1028</v>
      </c>
      <c r="Z20" s="15" t="s">
        <v>1028</v>
      </c>
      <c r="AA20" s="109" t="s">
        <v>34</v>
      </c>
    </row>
    <row r="21" spans="1:27" x14ac:dyDescent="0.25">
      <c r="A21" s="46" t="s">
        <v>461</v>
      </c>
      <c r="B21" s="47" t="s">
        <v>34</v>
      </c>
      <c r="C21" s="68" t="s">
        <v>34</v>
      </c>
      <c r="D21" s="47" t="s">
        <v>34</v>
      </c>
      <c r="E21" s="68" t="s">
        <v>34</v>
      </c>
      <c r="F21" s="47" t="s">
        <v>34</v>
      </c>
      <c r="G21" s="68" t="s">
        <v>34</v>
      </c>
      <c r="H21" s="47" t="s">
        <v>34</v>
      </c>
      <c r="I21" s="68" t="s">
        <v>34</v>
      </c>
      <c r="J21" s="73">
        <v>3.9258246300000001E-2</v>
      </c>
      <c r="K21" s="50">
        <f t="shared" si="0"/>
        <v>1.658134202957413E-2</v>
      </c>
      <c r="L21" s="48" t="s">
        <v>34</v>
      </c>
      <c r="M21" s="15" t="s">
        <v>1028</v>
      </c>
      <c r="N21" s="15" t="s">
        <v>1028</v>
      </c>
      <c r="O21" s="48" t="s">
        <v>34</v>
      </c>
      <c r="P21" s="48" t="s">
        <v>34</v>
      </c>
      <c r="Q21" s="15" t="s">
        <v>1028</v>
      </c>
      <c r="R21" s="15" t="s">
        <v>1028</v>
      </c>
      <c r="S21" s="48" t="s">
        <v>34</v>
      </c>
      <c r="T21" s="48" t="s">
        <v>34</v>
      </c>
      <c r="U21" s="15" t="s">
        <v>1028</v>
      </c>
      <c r="V21" s="15" t="s">
        <v>1028</v>
      </c>
      <c r="W21" s="48" t="s">
        <v>34</v>
      </c>
      <c r="X21" s="48" t="s">
        <v>34</v>
      </c>
      <c r="Y21" s="15" t="s">
        <v>1028</v>
      </c>
      <c r="Z21" s="15" t="s">
        <v>1028</v>
      </c>
      <c r="AA21" s="109" t="s">
        <v>34</v>
      </c>
    </row>
    <row r="22" spans="1:27" x14ac:dyDescent="0.25">
      <c r="A22" s="23" t="s">
        <v>885</v>
      </c>
      <c r="B22" s="24" t="s">
        <v>34</v>
      </c>
      <c r="C22" s="39" t="s">
        <v>34</v>
      </c>
      <c r="D22" s="24" t="s">
        <v>34</v>
      </c>
      <c r="E22" s="39" t="s">
        <v>34</v>
      </c>
      <c r="F22" s="24" t="s">
        <v>34</v>
      </c>
      <c r="G22" s="39" t="s">
        <v>34</v>
      </c>
      <c r="H22" s="24" t="s">
        <v>34</v>
      </c>
      <c r="I22" s="39" t="s">
        <v>34</v>
      </c>
      <c r="J22" s="30">
        <v>4.9075930400000002E-2</v>
      </c>
      <c r="K22" s="28">
        <f t="shared" si="0"/>
        <v>1.8444126339229452E-2</v>
      </c>
      <c r="L22" s="37" t="s">
        <v>34</v>
      </c>
      <c r="M22" s="15" t="s">
        <v>1028</v>
      </c>
      <c r="N22" s="15" t="s">
        <v>1028</v>
      </c>
      <c r="O22" s="37" t="s">
        <v>34</v>
      </c>
      <c r="P22" s="37" t="s">
        <v>34</v>
      </c>
      <c r="Q22" s="15" t="s">
        <v>1028</v>
      </c>
      <c r="R22" s="15" t="s">
        <v>1028</v>
      </c>
      <c r="S22" s="37" t="s">
        <v>34</v>
      </c>
      <c r="T22" s="37" t="s">
        <v>34</v>
      </c>
      <c r="U22" s="15" t="s">
        <v>1028</v>
      </c>
      <c r="V22" s="15" t="s">
        <v>1028</v>
      </c>
      <c r="W22" s="37" t="s">
        <v>34</v>
      </c>
      <c r="X22" s="37" t="s">
        <v>34</v>
      </c>
      <c r="Y22" s="15" t="s">
        <v>1028</v>
      </c>
      <c r="Z22" s="15" t="s">
        <v>1028</v>
      </c>
      <c r="AA22" s="108" t="s">
        <v>34</v>
      </c>
    </row>
    <row r="23" spans="1:27" ht="15.75" thickBot="1" x14ac:dyDescent="0.3">
      <c r="A23" s="98" t="s">
        <v>41</v>
      </c>
      <c r="B23" s="106" t="s">
        <v>34</v>
      </c>
      <c r="C23" s="110" t="s">
        <v>34</v>
      </c>
      <c r="D23" s="106" t="s">
        <v>34</v>
      </c>
      <c r="E23" s="110" t="s">
        <v>34</v>
      </c>
      <c r="F23" s="106" t="s">
        <v>34</v>
      </c>
      <c r="G23" s="110" t="s">
        <v>34</v>
      </c>
      <c r="H23" s="106" t="s">
        <v>34</v>
      </c>
      <c r="I23" s="110" t="s">
        <v>34</v>
      </c>
      <c r="J23" s="99">
        <v>1.103898E-4</v>
      </c>
      <c r="K23" s="100">
        <f t="shared" si="0"/>
        <v>8.9699784237892851E-4</v>
      </c>
      <c r="L23" s="111" t="s">
        <v>34</v>
      </c>
      <c r="M23" s="102" t="s">
        <v>1028</v>
      </c>
      <c r="N23" s="102" t="s">
        <v>1028</v>
      </c>
      <c r="O23" s="111" t="s">
        <v>34</v>
      </c>
      <c r="P23" s="111" t="s">
        <v>34</v>
      </c>
      <c r="Q23" s="102" t="s">
        <v>1028</v>
      </c>
      <c r="R23" s="102" t="s">
        <v>1028</v>
      </c>
      <c r="S23" s="111" t="s">
        <v>34</v>
      </c>
      <c r="T23" s="111" t="s">
        <v>34</v>
      </c>
      <c r="U23" s="102" t="s">
        <v>1028</v>
      </c>
      <c r="V23" s="102" t="s">
        <v>1028</v>
      </c>
      <c r="W23" s="111" t="s">
        <v>34</v>
      </c>
      <c r="X23" s="111" t="s">
        <v>34</v>
      </c>
      <c r="Y23" s="102" t="s">
        <v>1028</v>
      </c>
      <c r="Z23" s="102" t="s">
        <v>1028</v>
      </c>
      <c r="AA23" s="112" t="s">
        <v>34</v>
      </c>
    </row>
    <row r="24" spans="1:27" ht="15" customHeight="1" x14ac:dyDescent="0.25">
      <c r="B24" s="24"/>
      <c r="F24" s="32"/>
    </row>
  </sheetData>
  <hyperlinks>
    <hyperlink ref="A5" location="CONTENTS!B1" display="Return to contents" xr:uid="{EAB8C51B-289B-489C-B8A0-585A1A953958}"/>
  </hyperlinks>
  <pageMargins left="0.7" right="0.7" top="0.75" bottom="0.75" header="0.3" footer="0.3"/>
  <pageSetup paperSize="9" orientation="portrait" horizontalDpi="30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17"/>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833</v>
      </c>
      <c r="B3" s="27"/>
    </row>
    <row r="4" spans="1:27" ht="18.75" x14ac:dyDescent="0.25">
      <c r="A4" s="20" t="s">
        <v>251</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2">
        <v>747</v>
      </c>
      <c r="C11" s="27" t="s">
        <v>1028</v>
      </c>
      <c r="D11" s="22">
        <v>773</v>
      </c>
      <c r="E11" s="27" t="s">
        <v>1028</v>
      </c>
      <c r="F11" s="22">
        <v>1788</v>
      </c>
      <c r="G11" s="27" t="s">
        <v>1028</v>
      </c>
      <c r="H11" s="22">
        <v>1754</v>
      </c>
      <c r="I11" s="27" t="s">
        <v>1028</v>
      </c>
      <c r="J11" s="22">
        <v>1782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2">
        <v>629</v>
      </c>
      <c r="C12" s="27" t="s">
        <v>1028</v>
      </c>
      <c r="D12" s="22">
        <v>701</v>
      </c>
      <c r="E12" s="27" t="s">
        <v>1028</v>
      </c>
      <c r="F12" s="22">
        <v>1707</v>
      </c>
      <c r="G12" s="27" t="s">
        <v>1028</v>
      </c>
      <c r="H12" s="22">
        <v>1557</v>
      </c>
      <c r="I12" s="27" t="s">
        <v>1028</v>
      </c>
      <c r="J12" s="22">
        <v>1654</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2">
        <v>161.1</v>
      </c>
      <c r="C13" s="27" t="s">
        <v>1028</v>
      </c>
      <c r="D13" s="22">
        <v>205.1</v>
      </c>
      <c r="E13" s="27" t="s">
        <v>1028</v>
      </c>
      <c r="F13" s="22">
        <v>301.7</v>
      </c>
      <c r="G13" s="27" t="s">
        <v>1028</v>
      </c>
      <c r="H13" s="22">
        <v>324.89999999999998</v>
      </c>
      <c r="I13" s="27" t="s">
        <v>1028</v>
      </c>
      <c r="J13" s="22">
        <v>282.10000000000002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46" t="s">
        <v>464</v>
      </c>
      <c r="B14" s="47">
        <f>1-B17</f>
        <v>0.39386554809999996</v>
      </c>
      <c r="C14" s="50">
        <f>SQRT((B14*(1-B14))/B$13)*TINV(0.05,B$13)</f>
        <v>7.6021355614275657E-2</v>
      </c>
      <c r="D14" s="47">
        <f>1-D17</f>
        <v>0.49310257889999998</v>
      </c>
      <c r="E14" s="50">
        <f>SQRT((D14*(1-D14))/D$13)*TINV(0.05,D$13)</f>
        <v>6.8828044035096209E-2</v>
      </c>
      <c r="F14" s="47">
        <f>1-F17</f>
        <v>0.43459684139999999</v>
      </c>
      <c r="G14" s="50">
        <f>SQRT((F14*(1-F14))/F$13)*TINV(0.05,F$13)</f>
        <v>5.616070995345359E-2</v>
      </c>
      <c r="H14" s="47">
        <f>1-H17</f>
        <v>0.46312891639999998</v>
      </c>
      <c r="I14" s="50">
        <f>SQRT((H14*(1-H14))/H$13)*TINV(0.05,H$13)</f>
        <v>5.442325478183322E-2</v>
      </c>
      <c r="J14" s="47">
        <v>0.3925805429</v>
      </c>
      <c r="K14" s="50">
        <f>SQRT((J14*(1-J14))/J$13)*TINV(0.05,J$13)</f>
        <v>5.7229924662809614E-2</v>
      </c>
      <c r="L14" s="17">
        <f>J14-B14</f>
        <v>-1.2850051999999668E-3</v>
      </c>
      <c r="M14" s="15">
        <f>(((L14)^2)^0.5)</f>
        <v>1.2850051999999668E-3</v>
      </c>
      <c r="N14" s="15">
        <f>(((((1-B14)*B14)/B13)+(((1-J14)*J14)/J13))^0.5)*(TINV(0.05,B13+J13-1))</f>
        <v>9.4810672125859308E-2</v>
      </c>
      <c r="O14" s="5" t="s">
        <v>1028</v>
      </c>
      <c r="P14" s="17">
        <f>J14-D14</f>
        <v>-0.10052203599999998</v>
      </c>
      <c r="Q14" s="15">
        <f>(((P14)^2)^0.5)</f>
        <v>0.10052203599999998</v>
      </c>
      <c r="R14" s="15">
        <f>(((((1-D14)*D14)/D13)+(((1-J14)*J14)/J13))^0.5)*(TINV(0.05,D13+J13-1))</f>
        <v>8.926578791366617E-2</v>
      </c>
      <c r="S14" s="5" t="str">
        <f>IF(Q14&gt;R14,"*"," ")</f>
        <v>*</v>
      </c>
      <c r="T14" s="17">
        <f>J14-F14</f>
        <v>-4.2016298499999993E-2</v>
      </c>
      <c r="U14" s="15">
        <f>(((T14)^2)^0.5)</f>
        <v>4.2016298499999993E-2</v>
      </c>
      <c r="V14" s="15">
        <f>(((((1-F14)*F14)/F13)+(((1-J14)*J14)/J13))^0.5)*(TINV(0.05,F13+J13-1))</f>
        <v>8.001578315453764E-2</v>
      </c>
      <c r="W14" s="5" t="s">
        <v>1028</v>
      </c>
      <c r="X14" s="17">
        <f>J14-H14</f>
        <v>-7.0548373499999983E-2</v>
      </c>
      <c r="Y14" s="15">
        <f>(((X14)^2)^0.5)</f>
        <v>7.0548373499999983E-2</v>
      </c>
      <c r="Z14" s="15">
        <f>(((((1-H14)*H14)/H13)+(((1-J14)*J14)/J13))^0.5)*(TINV(0.05,H13+J13-1))</f>
        <v>7.8814995438178756E-2</v>
      </c>
      <c r="AA14" s="97" t="s">
        <v>1028</v>
      </c>
    </row>
    <row r="15" spans="1:27" x14ac:dyDescent="0.25">
      <c r="A15" s="23" t="s">
        <v>113</v>
      </c>
      <c r="B15" s="24">
        <v>0.11163791300000001</v>
      </c>
      <c r="C15" s="28">
        <f>SQRT((B15*(1-B15))/B$13)*TINV(0.05,B$13)</f>
        <v>4.8997959030391391E-2</v>
      </c>
      <c r="D15" s="26">
        <v>0.111568321</v>
      </c>
      <c r="E15" s="28">
        <f>SQRT((D15*(1-D15))/D$13)*TINV(0.05,D$13)</f>
        <v>4.3343024838506571E-2</v>
      </c>
      <c r="F15" s="30">
        <v>0.1009935988</v>
      </c>
      <c r="G15" s="28">
        <f>SQRT((F15*(1-F15))/F$13)*TINV(0.05,F$13)</f>
        <v>3.4138034062163848E-2</v>
      </c>
      <c r="H15" s="30">
        <v>0.1215044751</v>
      </c>
      <c r="I15" s="28">
        <f>SQRT((H15*(1-H15))/H$13)*TINV(0.05,H$13)</f>
        <v>3.5658614863978824E-2</v>
      </c>
      <c r="J15" s="30">
        <v>0.11621318680000001</v>
      </c>
      <c r="K15" s="28">
        <f>SQRT((J15*(1-J15))/J$13)*TINV(0.05,J$13)</f>
        <v>3.7559162768482417E-2</v>
      </c>
      <c r="L15" s="17">
        <f>J15-B15</f>
        <v>4.5752738000000015E-3</v>
      </c>
      <c r="M15" s="15">
        <f>(((L15)^2)^0.5)</f>
        <v>4.5752738000000015E-3</v>
      </c>
      <c r="N15" s="15">
        <f>(((((1-B15)*B15)/B13)+(((1-J15)*J15)/J13))^0.5)*(TINV(0.05,B13+J13-1))</f>
        <v>6.1515419533350477E-2</v>
      </c>
      <c r="O15" s="5" t="s">
        <v>1028</v>
      </c>
      <c r="P15" s="17">
        <f>J15-D15</f>
        <v>4.6448658000000087E-3</v>
      </c>
      <c r="Q15" s="15">
        <f>(((P15)^2)^0.5)</f>
        <v>4.6448658000000087E-3</v>
      </c>
      <c r="R15" s="15">
        <f>(((((1-D15)*D15)/D13)+(((1-J15)*J15)/J13))^0.5)*(TINV(0.05,D13+J13-1))</f>
        <v>5.7196011292774664E-2</v>
      </c>
      <c r="S15" s="5" t="s">
        <v>1028</v>
      </c>
      <c r="T15" s="17">
        <f>J15-F15</f>
        <v>1.5219588000000006E-2</v>
      </c>
      <c r="U15" s="15">
        <f>(((T15)^2)^0.5)</f>
        <v>1.5219588000000006E-2</v>
      </c>
      <c r="V15" s="15">
        <f>(((((1-F15)*F15)/F13)+(((1-J15)*J15)/J13))^0.5)*(TINV(0.05,F13+J13-1))</f>
        <v>5.0648977599097394E-2</v>
      </c>
      <c r="W15" s="5" t="s">
        <v>1028</v>
      </c>
      <c r="X15" s="17">
        <f>J15-H15</f>
        <v>-5.2912882999999883E-3</v>
      </c>
      <c r="Y15" s="15">
        <f>(((X15)^2)^0.5)</f>
        <v>5.2912882999999883E-3</v>
      </c>
      <c r="Z15" s="15">
        <f>(((((1-H15)*H15)/H13)+(((1-J15)*J15)/J13))^0.5)*(TINV(0.05,H13+J13-1))</f>
        <v>5.1684842496322173E-2</v>
      </c>
      <c r="AA15" s="97" t="s">
        <v>1028</v>
      </c>
    </row>
    <row r="16" spans="1:27" x14ac:dyDescent="0.25">
      <c r="A16" s="23" t="s">
        <v>114</v>
      </c>
      <c r="B16" s="24">
        <v>0.28222763509999998</v>
      </c>
      <c r="C16" s="28">
        <f>SQRT((B16*(1-B16))/B$13)*TINV(0.05,B$13)</f>
        <v>7.0027764555916097E-2</v>
      </c>
      <c r="D16" s="26">
        <v>0.38153425790000001</v>
      </c>
      <c r="E16" s="28">
        <f>SQRT((D16*(1-D16))/D$13)*TINV(0.05,D$13)</f>
        <v>6.6874622560783178E-2</v>
      </c>
      <c r="F16" s="30">
        <v>0.33360324260000002</v>
      </c>
      <c r="G16" s="28">
        <f>SQRT((F16*(1-F16))/F$13)*TINV(0.05,F$13)</f>
        <v>5.3418508825961927E-2</v>
      </c>
      <c r="H16" s="30">
        <v>0.34162444139999998</v>
      </c>
      <c r="I16" s="28">
        <f>SQRT((H16*(1-H16))/H$13)*TINV(0.05,H$13)</f>
        <v>5.1761859896032526E-2</v>
      </c>
      <c r="J16" s="30">
        <v>0.27636735600000001</v>
      </c>
      <c r="K16" s="28">
        <f>SQRT((J16*(1-J16))/J$13)*TINV(0.05,J$13)</f>
        <v>5.2410328990181089E-2</v>
      </c>
      <c r="L16" s="17">
        <f>J16-B16</f>
        <v>-5.8602790999999765E-3</v>
      </c>
      <c r="M16" s="15">
        <f>(((L16)^2)^0.5)</f>
        <v>5.8602790999999765E-3</v>
      </c>
      <c r="N16" s="15">
        <f>(((((1-B16)*B16)/B13)+(((1-J16)*J16)/J13))^0.5)*(TINV(0.05,B13+J13-1))</f>
        <v>8.7151000160555603E-2</v>
      </c>
      <c r="O16" s="5" t="s">
        <v>1028</v>
      </c>
      <c r="P16" s="17">
        <f>J16-D16</f>
        <v>-0.1051669019</v>
      </c>
      <c r="Q16" s="15">
        <f>(((P16)^2)^0.5)</f>
        <v>0.1051669019</v>
      </c>
      <c r="R16" s="15">
        <f>(((((1-D16)*D16)/D13)+(((1-J16)*J16)/J13))^0.5)*(TINV(0.05,D13+J13-1))</f>
        <v>8.4726575004087396E-2</v>
      </c>
      <c r="S16" s="5" t="str">
        <f>IF(Q16&gt;R16,"*"," ")</f>
        <v>*</v>
      </c>
      <c r="T16" s="17">
        <f>J16-F16</f>
        <v>-5.7235886600000008E-2</v>
      </c>
      <c r="U16" s="15">
        <f>(((T16)^2)^0.5)</f>
        <v>5.7235886600000008E-2</v>
      </c>
      <c r="V16" s="15">
        <f>(((((1-F16)*F16)/F13)+(((1-J16)*J16)/J13))^0.5)*(TINV(0.05,F13+J13-1))</f>
        <v>7.4680142801512292E-2</v>
      </c>
      <c r="W16" s="5" t="s">
        <v>1028</v>
      </c>
      <c r="X16" s="17">
        <f>J16-H16</f>
        <v>-6.525708539999997E-2</v>
      </c>
      <c r="Y16" s="15">
        <f>(((X16)^2)^0.5)</f>
        <v>6.525708539999997E-2</v>
      </c>
      <c r="Z16" s="15">
        <f>(((((1-H16)*H16)/H13)+(((1-J16)*J16)/J13))^0.5)*(TINV(0.05,H13+J13-1))</f>
        <v>7.3513208599132518E-2</v>
      </c>
      <c r="AA16" s="97" t="s">
        <v>1028</v>
      </c>
    </row>
    <row r="17" spans="1:27" ht="15.75" thickBot="1" x14ac:dyDescent="0.3">
      <c r="A17" s="98" t="s">
        <v>115</v>
      </c>
      <c r="B17" s="106">
        <v>0.60613445190000004</v>
      </c>
      <c r="C17" s="100">
        <f>SQRT((B17*(1-B17))/B$13)*TINV(0.05,B$13)</f>
        <v>7.6021355614275657E-2</v>
      </c>
      <c r="D17" s="107">
        <v>0.50689742110000002</v>
      </c>
      <c r="E17" s="100">
        <f>SQRT((D17*(1-D17))/D$13)*TINV(0.05,D$13)</f>
        <v>6.8828044035096209E-2</v>
      </c>
      <c r="F17" s="99">
        <v>0.56540315860000001</v>
      </c>
      <c r="G17" s="100">
        <f>SQRT((F17*(1-F17))/F$13)*TINV(0.05,F$13)</f>
        <v>5.616070995345359E-2</v>
      </c>
      <c r="H17" s="99">
        <v>0.53687108360000002</v>
      </c>
      <c r="I17" s="100">
        <f>SQRT((H17*(1-H17))/H$13)*TINV(0.05,H$13)</f>
        <v>5.442325478183322E-2</v>
      </c>
      <c r="J17" s="99">
        <v>0.6074194571</v>
      </c>
      <c r="K17" s="100">
        <f>SQRT((J17*(1-J17))/J$13)*TINV(0.05,J$13)</f>
        <v>5.7229924662809614E-2</v>
      </c>
      <c r="L17" s="101">
        <f>J17-B17</f>
        <v>1.2850051999999668E-3</v>
      </c>
      <c r="M17" s="102">
        <f>(((L17)^2)^0.5)</f>
        <v>1.2850051999999668E-3</v>
      </c>
      <c r="N17" s="102">
        <f>(((((1-B17)*B17)/B13)+(((1-J17)*J17)/J13))^0.5)*(TINV(0.05,B13+J13-1))</f>
        <v>9.4810672125859308E-2</v>
      </c>
      <c r="O17" s="103" t="s">
        <v>1028</v>
      </c>
      <c r="P17" s="101">
        <f>J17-D17</f>
        <v>0.10052203599999998</v>
      </c>
      <c r="Q17" s="102">
        <f>(((P17)^2)^0.5)</f>
        <v>0.10052203599999998</v>
      </c>
      <c r="R17" s="102">
        <f>(((((1-D17)*D17)/D13)+(((1-J17)*J17)/J13))^0.5)*(TINV(0.05,D13+J13-1))</f>
        <v>8.926578791366617E-2</v>
      </c>
      <c r="S17" s="103" t="str">
        <f>IF(Q17&gt;R17,"*"," ")</f>
        <v>*</v>
      </c>
      <c r="T17" s="101">
        <f>J17-F17</f>
        <v>4.2016298499999993E-2</v>
      </c>
      <c r="U17" s="102">
        <f>(((T17)^2)^0.5)</f>
        <v>4.2016298499999993E-2</v>
      </c>
      <c r="V17" s="102">
        <f>(((((1-F17)*F17)/F13)+(((1-J17)*J17)/J13))^0.5)*(TINV(0.05,F13+J13-1))</f>
        <v>8.001578315453764E-2</v>
      </c>
      <c r="W17" s="103" t="s">
        <v>1028</v>
      </c>
      <c r="X17" s="101">
        <f>J17-H17</f>
        <v>7.0548373499999983E-2</v>
      </c>
      <c r="Y17" s="102">
        <f>(((X17)^2)^0.5)</f>
        <v>7.0548373499999983E-2</v>
      </c>
      <c r="Z17" s="102">
        <f>(((((1-H17)*H17)/H13)+(((1-J17)*J17)/J13))^0.5)*(TINV(0.05,H13+J13-1))</f>
        <v>7.8814995438178756E-2</v>
      </c>
      <c r="AA17" s="104" t="s">
        <v>1028</v>
      </c>
    </row>
  </sheetData>
  <hyperlinks>
    <hyperlink ref="A5" location="CONTENTS!B1" display="Return to contents" xr:uid="{4C9864DC-5F04-4982-951C-8CF36EF6E139}"/>
  </hyperlink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A2BE-246A-4953-8415-5842D7F48379}">
  <dimension ref="A1:AA17"/>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526</v>
      </c>
      <c r="B3" s="27"/>
    </row>
    <row r="4" spans="1:27" ht="18.75" x14ac:dyDescent="0.25">
      <c r="A4" s="20" t="s">
        <v>644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188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46" t="s">
        <v>527</v>
      </c>
      <c r="B14" s="24" t="s">
        <v>34</v>
      </c>
      <c r="C14" s="39" t="s">
        <v>34</v>
      </c>
      <c r="D14" s="24" t="s">
        <v>34</v>
      </c>
      <c r="E14" s="39" t="s">
        <v>34</v>
      </c>
      <c r="F14" s="24" t="s">
        <v>34</v>
      </c>
      <c r="G14" s="39" t="s">
        <v>34</v>
      </c>
      <c r="H14" s="24" t="s">
        <v>34</v>
      </c>
      <c r="I14" s="39" t="s">
        <v>34</v>
      </c>
      <c r="J14" s="47">
        <f>J15+J16</f>
        <v>0.20931026050000001</v>
      </c>
      <c r="K14" s="50">
        <f>SQRT((J14*(1-J14))/J$13)*TINV(0.05,J$13)</f>
        <v>0.15423889125448484</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528</v>
      </c>
      <c r="B15" s="24" t="s">
        <v>34</v>
      </c>
      <c r="C15" s="39" t="s">
        <v>34</v>
      </c>
      <c r="D15" s="24" t="s">
        <v>34</v>
      </c>
      <c r="E15" s="39" t="s">
        <v>34</v>
      </c>
      <c r="F15" s="24" t="s">
        <v>34</v>
      </c>
      <c r="G15" s="39" t="s">
        <v>34</v>
      </c>
      <c r="H15" s="24" t="s">
        <v>34</v>
      </c>
      <c r="I15" s="39" t="s">
        <v>34</v>
      </c>
      <c r="J15" s="30">
        <v>1.5196235400000001E-2</v>
      </c>
      <c r="K15" s="28">
        <f>SQRT((J15*(1-J15))/J$13)*TINV(0.05,J$13)</f>
        <v>4.6380821886928422E-2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529</v>
      </c>
      <c r="B16" s="24" t="s">
        <v>34</v>
      </c>
      <c r="C16" s="39" t="s">
        <v>34</v>
      </c>
      <c r="D16" s="24" t="s">
        <v>34</v>
      </c>
      <c r="E16" s="39" t="s">
        <v>34</v>
      </c>
      <c r="F16" s="24" t="s">
        <v>34</v>
      </c>
      <c r="G16" s="39" t="s">
        <v>34</v>
      </c>
      <c r="H16" s="24" t="s">
        <v>34</v>
      </c>
      <c r="I16" s="39" t="s">
        <v>34</v>
      </c>
      <c r="J16" s="30">
        <v>0.1941140251</v>
      </c>
      <c r="K16" s="28">
        <f>SQRT((J16*(1-J16))/J$13)*TINV(0.05,J$13)</f>
        <v>0.14995496173982667</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ht="15.75" thickBot="1" x14ac:dyDescent="0.3">
      <c r="A17" s="98" t="s">
        <v>530</v>
      </c>
      <c r="B17" s="106" t="s">
        <v>34</v>
      </c>
      <c r="C17" s="110" t="s">
        <v>34</v>
      </c>
      <c r="D17" s="106" t="s">
        <v>34</v>
      </c>
      <c r="E17" s="110" t="s">
        <v>34</v>
      </c>
      <c r="F17" s="106" t="s">
        <v>34</v>
      </c>
      <c r="G17" s="110" t="s">
        <v>34</v>
      </c>
      <c r="H17" s="106" t="s">
        <v>34</v>
      </c>
      <c r="I17" s="110" t="s">
        <v>34</v>
      </c>
      <c r="J17" s="99">
        <v>0.7906897396</v>
      </c>
      <c r="K17" s="100">
        <f>SQRT((J17*(1-J17))/J$13)*TINV(0.05,J$13)</f>
        <v>0.1542388912273937</v>
      </c>
      <c r="L17" s="111" t="s">
        <v>34</v>
      </c>
      <c r="M17" s="102" t="s">
        <v>1028</v>
      </c>
      <c r="N17" s="102" t="s">
        <v>1028</v>
      </c>
      <c r="O17" s="111" t="s">
        <v>34</v>
      </c>
      <c r="P17" s="111" t="s">
        <v>34</v>
      </c>
      <c r="Q17" s="102" t="s">
        <v>1028</v>
      </c>
      <c r="R17" s="102" t="s">
        <v>1028</v>
      </c>
      <c r="S17" s="111" t="s">
        <v>34</v>
      </c>
      <c r="T17" s="111" t="s">
        <v>34</v>
      </c>
      <c r="U17" s="102" t="s">
        <v>1028</v>
      </c>
      <c r="V17" s="102" t="s">
        <v>1028</v>
      </c>
      <c r="W17" s="111" t="s">
        <v>34</v>
      </c>
      <c r="X17" s="111" t="s">
        <v>34</v>
      </c>
      <c r="Y17" s="102" t="s">
        <v>1028</v>
      </c>
      <c r="Z17" s="102" t="s">
        <v>1028</v>
      </c>
      <c r="AA17" s="112" t="s">
        <v>34</v>
      </c>
    </row>
  </sheetData>
  <hyperlinks>
    <hyperlink ref="A5" location="CONTENTS!B1" display="Return to contents" xr:uid="{EF191278-5147-46DA-B739-99AF6CC578D9}"/>
  </hyperlinks>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A1897-C935-4F59-9700-DC030F2666E7}">
  <dimension ref="A1:AA17"/>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531</v>
      </c>
      <c r="B3" s="27"/>
    </row>
    <row r="4" spans="1:27" ht="18.75" x14ac:dyDescent="0.25">
      <c r="A4" s="20" t="s">
        <v>644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188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46" t="s">
        <v>527</v>
      </c>
      <c r="B14" s="24" t="s">
        <v>34</v>
      </c>
      <c r="C14" s="39" t="s">
        <v>34</v>
      </c>
      <c r="D14" s="24" t="s">
        <v>34</v>
      </c>
      <c r="E14" s="39" t="s">
        <v>34</v>
      </c>
      <c r="F14" s="24" t="s">
        <v>34</v>
      </c>
      <c r="G14" s="39" t="s">
        <v>34</v>
      </c>
      <c r="H14" s="24" t="s">
        <v>34</v>
      </c>
      <c r="I14" s="39" t="s">
        <v>34</v>
      </c>
      <c r="J14" s="47">
        <f>J15+J16</f>
        <v>0.34791626880000004</v>
      </c>
      <c r="K14" s="50">
        <f>SQRT((J14*(1-J14))/J$13)*TINV(0.05,J$13)</f>
        <v>0.18058623147382791</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528</v>
      </c>
      <c r="B15" s="24" t="s">
        <v>34</v>
      </c>
      <c r="C15" s="39" t="s">
        <v>34</v>
      </c>
      <c r="D15" s="24" t="s">
        <v>34</v>
      </c>
      <c r="E15" s="39" t="s">
        <v>34</v>
      </c>
      <c r="F15" s="24" t="s">
        <v>34</v>
      </c>
      <c r="G15" s="39" t="s">
        <v>34</v>
      </c>
      <c r="H15" s="24" t="s">
        <v>34</v>
      </c>
      <c r="I15" s="39" t="s">
        <v>34</v>
      </c>
      <c r="J15" s="30">
        <v>7.1579123600000003E-2</v>
      </c>
      <c r="K15" s="28">
        <f>SQRT((J15*(1-J15))/J$13)*TINV(0.05,J$13)</f>
        <v>9.7737498845707496E-2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529</v>
      </c>
      <c r="B16" s="24" t="s">
        <v>34</v>
      </c>
      <c r="C16" s="39" t="s">
        <v>34</v>
      </c>
      <c r="D16" s="24" t="s">
        <v>34</v>
      </c>
      <c r="E16" s="39" t="s">
        <v>34</v>
      </c>
      <c r="F16" s="24" t="s">
        <v>34</v>
      </c>
      <c r="G16" s="39" t="s">
        <v>34</v>
      </c>
      <c r="H16" s="24" t="s">
        <v>34</v>
      </c>
      <c r="I16" s="39" t="s">
        <v>34</v>
      </c>
      <c r="J16" s="30">
        <v>0.27633714520000002</v>
      </c>
      <c r="K16" s="28">
        <f>SQRT((J16*(1-J16))/J$13)*TINV(0.05,J$13)</f>
        <v>0.16954436412685378</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ht="15.75" thickBot="1" x14ac:dyDescent="0.3">
      <c r="A17" s="98" t="s">
        <v>530</v>
      </c>
      <c r="B17" s="106" t="s">
        <v>34</v>
      </c>
      <c r="C17" s="110" t="s">
        <v>34</v>
      </c>
      <c r="D17" s="106" t="s">
        <v>34</v>
      </c>
      <c r="E17" s="110" t="s">
        <v>34</v>
      </c>
      <c r="F17" s="106" t="s">
        <v>34</v>
      </c>
      <c r="G17" s="110" t="s">
        <v>34</v>
      </c>
      <c r="H17" s="106" t="s">
        <v>34</v>
      </c>
      <c r="I17" s="110" t="s">
        <v>34</v>
      </c>
      <c r="J17" s="99">
        <v>0.65208373119999996</v>
      </c>
      <c r="K17" s="100">
        <f>SQRT((J17*(1-J17))/J$13)*TINV(0.05,J$13)</f>
        <v>0.18058623147382791</v>
      </c>
      <c r="L17" s="111" t="s">
        <v>34</v>
      </c>
      <c r="M17" s="102" t="s">
        <v>1028</v>
      </c>
      <c r="N17" s="102" t="s">
        <v>1028</v>
      </c>
      <c r="O17" s="111" t="s">
        <v>34</v>
      </c>
      <c r="P17" s="111" t="s">
        <v>34</v>
      </c>
      <c r="Q17" s="102" t="s">
        <v>1028</v>
      </c>
      <c r="R17" s="102" t="s">
        <v>1028</v>
      </c>
      <c r="S17" s="111" t="s">
        <v>34</v>
      </c>
      <c r="T17" s="111" t="s">
        <v>34</v>
      </c>
      <c r="U17" s="102" t="s">
        <v>1028</v>
      </c>
      <c r="V17" s="102" t="s">
        <v>1028</v>
      </c>
      <c r="W17" s="111" t="s">
        <v>34</v>
      </c>
      <c r="X17" s="111" t="s">
        <v>34</v>
      </c>
      <c r="Y17" s="102" t="s">
        <v>1028</v>
      </c>
      <c r="Z17" s="102" t="s">
        <v>1028</v>
      </c>
      <c r="AA17" s="112" t="s">
        <v>34</v>
      </c>
    </row>
  </sheetData>
  <hyperlinks>
    <hyperlink ref="A5" location="CONTENTS!B1" display="Return to contents" xr:uid="{6266DBAC-88C3-478E-AA40-99872D9C7D45}"/>
  </hyperlinks>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72B75-57C3-468F-AA07-41CD12D91AB2}">
  <dimension ref="A1:AA17"/>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532</v>
      </c>
      <c r="B3" s="27"/>
    </row>
    <row r="4" spans="1:27" ht="18.75" x14ac:dyDescent="0.25">
      <c r="A4" s="20" t="s">
        <v>644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188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46" t="s">
        <v>527</v>
      </c>
      <c r="B14" s="24" t="s">
        <v>34</v>
      </c>
      <c r="C14" s="39" t="s">
        <v>34</v>
      </c>
      <c r="D14" s="24" t="s">
        <v>34</v>
      </c>
      <c r="E14" s="39" t="s">
        <v>34</v>
      </c>
      <c r="F14" s="24" t="s">
        <v>34</v>
      </c>
      <c r="G14" s="39" t="s">
        <v>34</v>
      </c>
      <c r="H14" s="24" t="s">
        <v>34</v>
      </c>
      <c r="I14" s="39" t="s">
        <v>34</v>
      </c>
      <c r="J14" s="47">
        <f>J15+J16</f>
        <v>0.69958364409999996</v>
      </c>
      <c r="K14" s="50">
        <f>SQRT((J14*(1-J14))/J$13)*TINV(0.05,J$13)</f>
        <v>0.17381097449923963</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528</v>
      </c>
      <c r="B15" s="24" t="s">
        <v>34</v>
      </c>
      <c r="C15" s="39" t="s">
        <v>34</v>
      </c>
      <c r="D15" s="24" t="s">
        <v>34</v>
      </c>
      <c r="E15" s="39" t="s">
        <v>34</v>
      </c>
      <c r="F15" s="24" t="s">
        <v>34</v>
      </c>
      <c r="G15" s="39" t="s">
        <v>34</v>
      </c>
      <c r="H15" s="24" t="s">
        <v>34</v>
      </c>
      <c r="I15" s="39" t="s">
        <v>34</v>
      </c>
      <c r="J15" s="30">
        <v>0.28438600819999998</v>
      </c>
      <c r="K15" s="28">
        <f>SQRT((J15*(1-J15))/J$13)*TINV(0.05,J$13)</f>
        <v>0.17103662110644191</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529</v>
      </c>
      <c r="B16" s="24" t="s">
        <v>34</v>
      </c>
      <c r="C16" s="39" t="s">
        <v>34</v>
      </c>
      <c r="D16" s="24" t="s">
        <v>34</v>
      </c>
      <c r="E16" s="39" t="s">
        <v>34</v>
      </c>
      <c r="F16" s="24" t="s">
        <v>34</v>
      </c>
      <c r="G16" s="39" t="s">
        <v>34</v>
      </c>
      <c r="H16" s="24" t="s">
        <v>34</v>
      </c>
      <c r="I16" s="39" t="s">
        <v>34</v>
      </c>
      <c r="J16" s="30">
        <v>0.41519763589999997</v>
      </c>
      <c r="K16" s="28">
        <f>SQRT((J16*(1-J16))/J$13)*TINV(0.05,J$13)</f>
        <v>0.1868218118970798</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ht="15.75" thickBot="1" x14ac:dyDescent="0.3">
      <c r="A17" s="98" t="s">
        <v>530</v>
      </c>
      <c r="B17" s="106" t="s">
        <v>34</v>
      </c>
      <c r="C17" s="110" t="s">
        <v>34</v>
      </c>
      <c r="D17" s="106" t="s">
        <v>34</v>
      </c>
      <c r="E17" s="110" t="s">
        <v>34</v>
      </c>
      <c r="F17" s="106" t="s">
        <v>34</v>
      </c>
      <c r="G17" s="110" t="s">
        <v>34</v>
      </c>
      <c r="H17" s="106" t="s">
        <v>34</v>
      </c>
      <c r="I17" s="110" t="s">
        <v>34</v>
      </c>
      <c r="J17" s="99">
        <v>0.30041635589999999</v>
      </c>
      <c r="K17" s="100">
        <f>SQRT((J17*(1-J17))/J$13)*TINV(0.05,J$13)</f>
        <v>0.17381097449923963</v>
      </c>
      <c r="L17" s="111" t="s">
        <v>34</v>
      </c>
      <c r="M17" s="102" t="s">
        <v>1028</v>
      </c>
      <c r="N17" s="102" t="s">
        <v>1028</v>
      </c>
      <c r="O17" s="111" t="s">
        <v>34</v>
      </c>
      <c r="P17" s="111" t="s">
        <v>34</v>
      </c>
      <c r="Q17" s="102" t="s">
        <v>1028</v>
      </c>
      <c r="R17" s="102" t="s">
        <v>1028</v>
      </c>
      <c r="S17" s="111" t="s">
        <v>34</v>
      </c>
      <c r="T17" s="111" t="s">
        <v>34</v>
      </c>
      <c r="U17" s="102" t="s">
        <v>1028</v>
      </c>
      <c r="V17" s="102" t="s">
        <v>1028</v>
      </c>
      <c r="W17" s="111" t="s">
        <v>34</v>
      </c>
      <c r="X17" s="111" t="s">
        <v>34</v>
      </c>
      <c r="Y17" s="102" t="s">
        <v>1028</v>
      </c>
      <c r="Z17" s="102" t="s">
        <v>1028</v>
      </c>
      <c r="AA17" s="112" t="s">
        <v>34</v>
      </c>
    </row>
  </sheetData>
  <hyperlinks>
    <hyperlink ref="A5" location="CONTENTS!B1" display="Return to contents" xr:uid="{EA756E06-EC69-41F6-AFFD-6D33706A4CB7}"/>
  </hyperlinks>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D7A2-0796-4647-ABF2-40A4F19A1933}">
  <dimension ref="A1:AA17"/>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533</v>
      </c>
      <c r="B3" s="27"/>
    </row>
    <row r="4" spans="1:27" ht="18.75" x14ac:dyDescent="0.25">
      <c r="A4" s="20" t="s">
        <v>644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188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29.1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46" t="s">
        <v>527</v>
      </c>
      <c r="B14" s="24" t="s">
        <v>34</v>
      </c>
      <c r="C14" s="39" t="s">
        <v>34</v>
      </c>
      <c r="D14" s="24" t="s">
        <v>34</v>
      </c>
      <c r="E14" s="39" t="s">
        <v>34</v>
      </c>
      <c r="F14" s="24" t="s">
        <v>34</v>
      </c>
      <c r="G14" s="39" t="s">
        <v>34</v>
      </c>
      <c r="H14" s="24" t="s">
        <v>34</v>
      </c>
      <c r="I14" s="39" t="s">
        <v>34</v>
      </c>
      <c r="J14" s="47">
        <f>J15+J16</f>
        <v>0.99657562300000002</v>
      </c>
      <c r="K14" s="50">
        <f>SQRT((J14*(1-J14))/J$13)*TINV(0.05,J$13)</f>
        <v>2.2148356208113291E-2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528</v>
      </c>
      <c r="B15" s="24" t="s">
        <v>34</v>
      </c>
      <c r="C15" s="39" t="s">
        <v>34</v>
      </c>
      <c r="D15" s="24" t="s">
        <v>34</v>
      </c>
      <c r="E15" s="39" t="s">
        <v>34</v>
      </c>
      <c r="F15" s="24" t="s">
        <v>34</v>
      </c>
      <c r="G15" s="39" t="s">
        <v>34</v>
      </c>
      <c r="H15" s="24" t="s">
        <v>34</v>
      </c>
      <c r="I15" s="39" t="s">
        <v>34</v>
      </c>
      <c r="J15" s="30">
        <v>0.64553108540000004</v>
      </c>
      <c r="K15" s="28">
        <f>SQRT((J15*(1-J15))/J$13)*TINV(0.05,J$13)</f>
        <v>0.18136072444560555</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529</v>
      </c>
      <c r="B16" s="24" t="s">
        <v>34</v>
      </c>
      <c r="C16" s="39" t="s">
        <v>34</v>
      </c>
      <c r="D16" s="24" t="s">
        <v>34</v>
      </c>
      <c r="E16" s="39" t="s">
        <v>34</v>
      </c>
      <c r="F16" s="24" t="s">
        <v>34</v>
      </c>
      <c r="G16" s="39" t="s">
        <v>34</v>
      </c>
      <c r="H16" s="24" t="s">
        <v>34</v>
      </c>
      <c r="I16" s="39" t="s">
        <v>34</v>
      </c>
      <c r="J16" s="30">
        <v>0.35104453759999998</v>
      </c>
      <c r="K16" s="28">
        <f>SQRT((J16*(1-J16))/J$13)*TINV(0.05,J$13)</f>
        <v>0.1809606468339538</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ht="15.75" thickBot="1" x14ac:dyDescent="0.3">
      <c r="A17" s="98" t="s">
        <v>530</v>
      </c>
      <c r="B17" s="106" t="s">
        <v>34</v>
      </c>
      <c r="C17" s="110" t="s">
        <v>34</v>
      </c>
      <c r="D17" s="106" t="s">
        <v>34</v>
      </c>
      <c r="E17" s="110" t="s">
        <v>34</v>
      </c>
      <c r="F17" s="106" t="s">
        <v>34</v>
      </c>
      <c r="G17" s="110" t="s">
        <v>34</v>
      </c>
      <c r="H17" s="106" t="s">
        <v>34</v>
      </c>
      <c r="I17" s="110" t="s">
        <v>34</v>
      </c>
      <c r="J17" s="99">
        <v>3.4243769000000001E-3</v>
      </c>
      <c r="K17" s="100">
        <f>SQRT((J17*(1-J17))/J$13)*TINV(0.05,J$13)</f>
        <v>2.214835588583209E-2</v>
      </c>
      <c r="L17" s="111" t="s">
        <v>34</v>
      </c>
      <c r="M17" s="102" t="s">
        <v>1028</v>
      </c>
      <c r="N17" s="102" t="s">
        <v>1028</v>
      </c>
      <c r="O17" s="111" t="s">
        <v>34</v>
      </c>
      <c r="P17" s="111" t="s">
        <v>34</v>
      </c>
      <c r="Q17" s="102" t="s">
        <v>1028</v>
      </c>
      <c r="R17" s="102" t="s">
        <v>1028</v>
      </c>
      <c r="S17" s="111" t="s">
        <v>34</v>
      </c>
      <c r="T17" s="111" t="s">
        <v>34</v>
      </c>
      <c r="U17" s="102" t="s">
        <v>1028</v>
      </c>
      <c r="V17" s="102" t="s">
        <v>1028</v>
      </c>
      <c r="W17" s="111" t="s">
        <v>34</v>
      </c>
      <c r="X17" s="111" t="s">
        <v>34</v>
      </c>
      <c r="Y17" s="102" t="s">
        <v>1028</v>
      </c>
      <c r="Z17" s="102" t="s">
        <v>1028</v>
      </c>
      <c r="AA17" s="112" t="s">
        <v>34</v>
      </c>
    </row>
  </sheetData>
  <hyperlinks>
    <hyperlink ref="A5" location="CONTENTS!B1" display="Return to contents" xr:uid="{667A6BE8-B0D2-41B3-A884-EFCCC539CDB1}"/>
  </hyperlinks>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353</v>
      </c>
      <c r="B3" s="27"/>
    </row>
    <row r="4" spans="1:27" ht="18.75" x14ac:dyDescent="0.25">
      <c r="A4" s="20" t="s">
        <v>295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24" t="s">
        <v>34</v>
      </c>
      <c r="G14" s="39" t="s">
        <v>34</v>
      </c>
      <c r="H14" s="30">
        <v>8.8303934799999997E-2</v>
      </c>
      <c r="I14" s="28">
        <f>SQRT((H14*(1-H14))/H$13)*TINV(0.05,H$13)</f>
        <v>3.8160061686095238E-2</v>
      </c>
      <c r="J14" s="30">
        <v>0.1180404836</v>
      </c>
      <c r="K14" s="28">
        <f>SQRT((J14*(1-J14))/J$13)*TINV(0.05,J$13)</f>
        <v>4.6853060450300091E-2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J14-H14</f>
        <v>2.9736548799999998E-2</v>
      </c>
      <c r="Y14" s="61">
        <f>(((X14)^2)^0.5)</f>
        <v>2.9736548799999998E-2</v>
      </c>
      <c r="Z14" s="61">
        <f>(((((1-H14)*H14)/H13)+(((1-J14)*J14)/J13))^0.5)*(TINV(0.05,H13+J13-1))</f>
        <v>6.0234763157452277E-2</v>
      </c>
      <c r="AA14" s="97" t="s">
        <v>1028</v>
      </c>
    </row>
    <row r="15" spans="1:27" x14ac:dyDescent="0.25">
      <c r="A15" s="23" t="s">
        <v>53</v>
      </c>
      <c r="B15" s="24" t="s">
        <v>34</v>
      </c>
      <c r="C15" s="39" t="s">
        <v>34</v>
      </c>
      <c r="D15" s="24" t="s">
        <v>34</v>
      </c>
      <c r="E15" s="39" t="s">
        <v>34</v>
      </c>
      <c r="F15" s="24" t="s">
        <v>34</v>
      </c>
      <c r="G15" s="39" t="s">
        <v>34</v>
      </c>
      <c r="H15" s="30">
        <v>0.90427939879999997</v>
      </c>
      <c r="I15" s="28">
        <f>SQRT((H15*(1-H15))/H$13)*TINV(0.05,H$13)</f>
        <v>3.9568357885181572E-2</v>
      </c>
      <c r="J15" s="30">
        <v>0.87655088849999996</v>
      </c>
      <c r="K15" s="28">
        <f>SQRT((J15*(1-J15))/J$13)*TINV(0.05,J$13)</f>
        <v>4.7767300712495631E-2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J15-H15</f>
        <v>-2.7728510300000009E-2</v>
      </c>
      <c r="Y15" s="61">
        <f t="shared" ref="Y15:Y16" si="0">(((X15)^2)^0.5)</f>
        <v>2.7728510300000009E-2</v>
      </c>
      <c r="Z15" s="61">
        <f>(((((1-H15)*H15)/H13)+(((1-J15)*J15)/J13))^0.5)*(TINV(0.05,H13+J13-1))</f>
        <v>6.1830503137354692E-2</v>
      </c>
      <c r="AA15" s="97" t="s">
        <v>1028</v>
      </c>
    </row>
    <row r="16" spans="1:27" ht="15.75" thickBot="1" x14ac:dyDescent="0.3">
      <c r="A16" s="98" t="s">
        <v>35</v>
      </c>
      <c r="B16" s="106" t="s">
        <v>34</v>
      </c>
      <c r="C16" s="110" t="s">
        <v>34</v>
      </c>
      <c r="D16" s="106" t="s">
        <v>34</v>
      </c>
      <c r="E16" s="110" t="s">
        <v>34</v>
      </c>
      <c r="F16" s="106" t="s">
        <v>34</v>
      </c>
      <c r="G16" s="110" t="s">
        <v>34</v>
      </c>
      <c r="H16" s="99">
        <v>7.4166663999999998E-3</v>
      </c>
      <c r="I16" s="100">
        <f>SQRT((H16*(1-H16))/H$13)*TINV(0.05,H$13)</f>
        <v>1.1539363698166764E-2</v>
      </c>
      <c r="J16" s="99">
        <v>5.4086278999999999E-3</v>
      </c>
      <c r="K16" s="100">
        <f>SQRT((J16*(1-J16))/J$13)*TINV(0.05,J$13)</f>
        <v>1.06503540373906E-2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01">
        <f>J16-H16</f>
        <v>-2.0080384999999999E-3</v>
      </c>
      <c r="Y16" s="102">
        <f t="shared" si="0"/>
        <v>2.0080384999999999E-3</v>
      </c>
      <c r="Z16" s="102">
        <f>(((((1-H16)*H16)/H13)+(((1-J16)*J16)/J13))^0.5)*(TINV(0.05,H13+J13-1))</f>
        <v>1.5655230317168867E-2</v>
      </c>
      <c r="AA16" s="104" t="s">
        <v>1028</v>
      </c>
    </row>
  </sheetData>
  <hyperlinks>
    <hyperlink ref="A5" location="CONTENTS!B1" display="Return to contents" xr:uid="{854B9C0B-DC72-4EA4-8BA1-5C63A18F04EC}"/>
  </hyperlinks>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2"/>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363</v>
      </c>
      <c r="B3" s="27"/>
    </row>
    <row r="4" spans="1:27" ht="18.75" x14ac:dyDescent="0.25">
      <c r="A4" s="20" t="s">
        <v>354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180</v>
      </c>
      <c r="I11" s="27" t="s">
        <v>1028</v>
      </c>
      <c r="J11" s="22">
        <v>197</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84</v>
      </c>
      <c r="I12" s="27" t="s">
        <v>1028</v>
      </c>
      <c r="J12" s="22">
        <v>126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20.100000000000001</v>
      </c>
      <c r="I13" s="27" t="s">
        <v>1028</v>
      </c>
      <c r="J13" s="22">
        <v>20.2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355</v>
      </c>
      <c r="B14" s="24" t="s">
        <v>34</v>
      </c>
      <c r="C14" s="39" t="s">
        <v>34</v>
      </c>
      <c r="D14" s="24" t="s">
        <v>34</v>
      </c>
      <c r="E14" s="39" t="s">
        <v>34</v>
      </c>
      <c r="F14" s="24" t="s">
        <v>34</v>
      </c>
      <c r="G14" s="39" t="s">
        <v>34</v>
      </c>
      <c r="H14" s="30">
        <v>0.36916785829999998</v>
      </c>
      <c r="I14" s="28">
        <f>SQRT((H14*(1-H14))/H$13)*TINV(0.05,H$13)</f>
        <v>0.22453162153189973</v>
      </c>
      <c r="J14" s="30">
        <v>0.55591208390000002</v>
      </c>
      <c r="K14" s="28">
        <f>SQRT((J14*(1-J14))/J$13)*TINV(0.05,J$13)</f>
        <v>0.23060490702857411</v>
      </c>
      <c r="L14" s="37" t="s">
        <v>34</v>
      </c>
      <c r="M14" s="15" t="s">
        <v>1028</v>
      </c>
      <c r="N14" s="15" t="s">
        <v>1028</v>
      </c>
      <c r="O14" s="37" t="s">
        <v>34</v>
      </c>
      <c r="P14" s="37" t="s">
        <v>34</v>
      </c>
      <c r="Q14" s="15" t="s">
        <v>1028</v>
      </c>
      <c r="R14" s="15" t="s">
        <v>1028</v>
      </c>
      <c r="S14" s="37" t="s">
        <v>34</v>
      </c>
      <c r="T14" s="37" t="s">
        <v>34</v>
      </c>
      <c r="U14" s="15" t="s">
        <v>1028</v>
      </c>
      <c r="V14" s="15" t="s">
        <v>1028</v>
      </c>
      <c r="W14" s="37" t="s">
        <v>34</v>
      </c>
      <c r="X14" s="17">
        <f t="shared" ref="X14:X22" si="0">J14-H14</f>
        <v>0.18674422560000004</v>
      </c>
      <c r="Y14" s="15">
        <f>(((X14)^2)^0.5)</f>
        <v>0.18674422560000004</v>
      </c>
      <c r="Z14" s="15">
        <f>(((((1-H14)*H14)/H13)+(((1-J14)*J14)/J13))^0.5)*(TINV(0.05,H13+J13-1))</f>
        <v>0.31209598914731246</v>
      </c>
      <c r="AA14" s="97" t="s">
        <v>1028</v>
      </c>
    </row>
    <row r="15" spans="1:27" x14ac:dyDescent="0.25">
      <c r="A15" s="23" t="s">
        <v>356</v>
      </c>
      <c r="B15" s="24" t="s">
        <v>34</v>
      </c>
      <c r="C15" s="39" t="s">
        <v>34</v>
      </c>
      <c r="D15" s="24" t="s">
        <v>34</v>
      </c>
      <c r="E15" s="39" t="s">
        <v>34</v>
      </c>
      <c r="F15" s="24" t="s">
        <v>34</v>
      </c>
      <c r="G15" s="39" t="s">
        <v>34</v>
      </c>
      <c r="H15" s="30">
        <v>0.47132457449999998</v>
      </c>
      <c r="I15" s="28">
        <f t="shared" ref="I15:I20" si="1">SQRT((H15*(1-H15))/H$13)*TINV(0.05,H$13)</f>
        <v>0.23225403564812391</v>
      </c>
      <c r="J15" s="30">
        <v>0.16568264020000001</v>
      </c>
      <c r="K15" s="28">
        <f t="shared" ref="K15:K22" si="2">SQRT((J15*(1-J15))/J$13)*TINV(0.05,J$13)</f>
        <v>0.17255802146671831</v>
      </c>
      <c r="L15" s="37" t="s">
        <v>34</v>
      </c>
      <c r="M15" s="15" t="s">
        <v>1028</v>
      </c>
      <c r="N15" s="15" t="s">
        <v>1028</v>
      </c>
      <c r="O15" s="37" t="s">
        <v>34</v>
      </c>
      <c r="P15" s="37" t="s">
        <v>34</v>
      </c>
      <c r="Q15" s="15" t="s">
        <v>1028</v>
      </c>
      <c r="R15" s="15" t="s">
        <v>1028</v>
      </c>
      <c r="S15" s="37" t="s">
        <v>34</v>
      </c>
      <c r="T15" s="37" t="s">
        <v>34</v>
      </c>
      <c r="U15" s="15" t="s">
        <v>1028</v>
      </c>
      <c r="V15" s="15" t="s">
        <v>1028</v>
      </c>
      <c r="W15" s="37" t="s">
        <v>34</v>
      </c>
      <c r="X15" s="17">
        <f t="shared" si="0"/>
        <v>-0.30564193429999997</v>
      </c>
      <c r="Y15" s="15">
        <f t="shared" ref="Y15:Y22" si="3">(((X15)^2)^0.5)</f>
        <v>0.30564193429999997</v>
      </c>
      <c r="Z15" s="15">
        <f>(((((1-H15)*H15)/H13)+(((1-J15)*J15)/J13))^0.5)*(TINV(0.05,H13+J13-1))</f>
        <v>0.2805645476547784</v>
      </c>
      <c r="AA15" s="97" t="str">
        <f t="shared" ref="AA15" si="4">IF(Y15&gt;Z15,"*"," ")</f>
        <v>*</v>
      </c>
    </row>
    <row r="16" spans="1:27" x14ac:dyDescent="0.25">
      <c r="A16" s="23" t="s">
        <v>357</v>
      </c>
      <c r="B16" s="24" t="s">
        <v>34</v>
      </c>
      <c r="C16" s="39" t="s">
        <v>34</v>
      </c>
      <c r="D16" s="24" t="s">
        <v>34</v>
      </c>
      <c r="E16" s="39" t="s">
        <v>34</v>
      </c>
      <c r="F16" s="24" t="s">
        <v>34</v>
      </c>
      <c r="G16" s="39" t="s">
        <v>34</v>
      </c>
      <c r="H16" s="30">
        <v>3.9924431400000002E-2</v>
      </c>
      <c r="I16" s="28">
        <f t="shared" si="1"/>
        <v>9.1092106273709686E-2</v>
      </c>
      <c r="J16" s="30">
        <v>0.17457164250000001</v>
      </c>
      <c r="K16" s="28">
        <f t="shared" si="2"/>
        <v>0.17618038338898565</v>
      </c>
      <c r="L16" s="37" t="s">
        <v>34</v>
      </c>
      <c r="M16" s="15" t="s">
        <v>1028</v>
      </c>
      <c r="N16" s="15" t="s">
        <v>1028</v>
      </c>
      <c r="O16" s="37" t="s">
        <v>34</v>
      </c>
      <c r="P16" s="37" t="s">
        <v>34</v>
      </c>
      <c r="Q16" s="15" t="s">
        <v>1028</v>
      </c>
      <c r="R16" s="15" t="s">
        <v>1028</v>
      </c>
      <c r="S16" s="37" t="s">
        <v>34</v>
      </c>
      <c r="T16" s="37" t="s">
        <v>34</v>
      </c>
      <c r="U16" s="15" t="s">
        <v>1028</v>
      </c>
      <c r="V16" s="15" t="s">
        <v>1028</v>
      </c>
      <c r="W16" s="37" t="s">
        <v>34</v>
      </c>
      <c r="X16" s="17">
        <f t="shared" si="0"/>
        <v>0.1346472111</v>
      </c>
      <c r="Y16" s="15">
        <f t="shared" si="3"/>
        <v>0.1346472111</v>
      </c>
      <c r="Z16" s="15">
        <f>(((((1-H16)*H16)/H13)+(((1-J16)*J16)/J13))^0.5)*(TINV(0.05,H13+J13-1))</f>
        <v>0.1923202881984945</v>
      </c>
      <c r="AA16" s="97" t="s">
        <v>1028</v>
      </c>
    </row>
    <row r="17" spans="1:27" x14ac:dyDescent="0.25">
      <c r="A17" s="23" t="s">
        <v>358</v>
      </c>
      <c r="B17" s="24" t="s">
        <v>34</v>
      </c>
      <c r="C17" s="39" t="s">
        <v>34</v>
      </c>
      <c r="D17" s="24" t="s">
        <v>34</v>
      </c>
      <c r="E17" s="39" t="s">
        <v>34</v>
      </c>
      <c r="F17" s="24" t="s">
        <v>34</v>
      </c>
      <c r="G17" s="39" t="s">
        <v>34</v>
      </c>
      <c r="H17" s="30">
        <v>4.9681611799999997E-2</v>
      </c>
      <c r="I17" s="28">
        <f t="shared" si="1"/>
        <v>0.10109765221349609</v>
      </c>
      <c r="J17" s="30">
        <v>8.8881934300000007E-2</v>
      </c>
      <c r="K17" s="28">
        <f t="shared" si="2"/>
        <v>0.13207635864232053</v>
      </c>
      <c r="L17" s="37" t="s">
        <v>34</v>
      </c>
      <c r="M17" s="15" t="s">
        <v>1028</v>
      </c>
      <c r="N17" s="15" t="s">
        <v>1028</v>
      </c>
      <c r="O17" s="37" t="s">
        <v>34</v>
      </c>
      <c r="P17" s="37" t="s">
        <v>34</v>
      </c>
      <c r="Q17" s="15" t="s">
        <v>1028</v>
      </c>
      <c r="R17" s="15" t="s">
        <v>1028</v>
      </c>
      <c r="S17" s="37" t="s">
        <v>34</v>
      </c>
      <c r="T17" s="37" t="s">
        <v>34</v>
      </c>
      <c r="U17" s="15" t="s">
        <v>1028</v>
      </c>
      <c r="V17" s="15" t="s">
        <v>1028</v>
      </c>
      <c r="W17" s="37" t="s">
        <v>34</v>
      </c>
      <c r="X17" s="17">
        <f t="shared" si="0"/>
        <v>3.9200322500000009E-2</v>
      </c>
      <c r="Y17" s="15">
        <f t="shared" si="3"/>
        <v>3.9200322500000009E-2</v>
      </c>
      <c r="Z17" s="15">
        <f>(((((1-H17)*H17)/H13)+(((1-J17)*J17)/J13))^0.5)*(TINV(0.05,H13+J13-1))</f>
        <v>0.16128255013695866</v>
      </c>
      <c r="AA17" s="97" t="s">
        <v>1028</v>
      </c>
    </row>
    <row r="18" spans="1:27" x14ac:dyDescent="0.25">
      <c r="A18" s="23" t="s">
        <v>359</v>
      </c>
      <c r="B18" s="24" t="s">
        <v>34</v>
      </c>
      <c r="C18" s="39" t="s">
        <v>34</v>
      </c>
      <c r="D18" s="24" t="s">
        <v>34</v>
      </c>
      <c r="E18" s="39" t="s">
        <v>34</v>
      </c>
      <c r="F18" s="24" t="s">
        <v>34</v>
      </c>
      <c r="G18" s="39" t="s">
        <v>34</v>
      </c>
      <c r="H18" s="30">
        <v>1.44582419E-2</v>
      </c>
      <c r="I18" s="28">
        <f t="shared" si="1"/>
        <v>5.5539750407065012E-2</v>
      </c>
      <c r="J18" s="30">
        <v>6.1199777999999998E-3</v>
      </c>
      <c r="K18" s="28">
        <f t="shared" si="2"/>
        <v>3.6197027947064128E-2</v>
      </c>
      <c r="L18" s="37" t="s">
        <v>34</v>
      </c>
      <c r="M18" s="15" t="s">
        <v>1028</v>
      </c>
      <c r="N18" s="15" t="s">
        <v>1028</v>
      </c>
      <c r="O18" s="37" t="s">
        <v>34</v>
      </c>
      <c r="P18" s="37" t="s">
        <v>34</v>
      </c>
      <c r="Q18" s="15" t="s">
        <v>1028</v>
      </c>
      <c r="R18" s="15" t="s">
        <v>1028</v>
      </c>
      <c r="S18" s="37" t="s">
        <v>34</v>
      </c>
      <c r="T18" s="37" t="s">
        <v>34</v>
      </c>
      <c r="U18" s="15" t="s">
        <v>1028</v>
      </c>
      <c r="V18" s="15" t="s">
        <v>1028</v>
      </c>
      <c r="W18" s="37" t="s">
        <v>34</v>
      </c>
      <c r="X18" s="17">
        <f t="shared" si="0"/>
        <v>-8.3382640999999993E-3</v>
      </c>
      <c r="Y18" s="15">
        <f t="shared" si="3"/>
        <v>8.3382640999999993E-3</v>
      </c>
      <c r="Z18" s="15">
        <f>(((((1-H18)*H18)/H13)+(((1-J18)*J18)/J13))^0.5)*(TINV(0.05,H13+J13-1))</f>
        <v>6.4283094048188646E-2</v>
      </c>
      <c r="AA18" s="97" t="s">
        <v>1028</v>
      </c>
    </row>
    <row r="19" spans="1:27" x14ac:dyDescent="0.25">
      <c r="A19" s="23" t="s">
        <v>361</v>
      </c>
      <c r="B19" s="24" t="s">
        <v>34</v>
      </c>
      <c r="C19" s="39" t="s">
        <v>34</v>
      </c>
      <c r="D19" s="24" t="s">
        <v>34</v>
      </c>
      <c r="E19" s="39" t="s">
        <v>34</v>
      </c>
      <c r="F19" s="24" t="s">
        <v>34</v>
      </c>
      <c r="G19" s="39" t="s">
        <v>34</v>
      </c>
      <c r="H19" s="30">
        <f>H14+H15</f>
        <v>0.84049243279999997</v>
      </c>
      <c r="I19" s="28">
        <f t="shared" si="1"/>
        <v>0.17035944427502928</v>
      </c>
      <c r="J19" s="30">
        <v>0.72159472410000003</v>
      </c>
      <c r="K19" s="28">
        <f t="shared" si="2"/>
        <v>0.20802542327982307</v>
      </c>
      <c r="L19" s="37" t="s">
        <v>34</v>
      </c>
      <c r="M19" s="15" t="s">
        <v>1028</v>
      </c>
      <c r="N19" s="15" t="s">
        <v>1028</v>
      </c>
      <c r="O19" s="37" t="s">
        <v>34</v>
      </c>
      <c r="P19" s="37" t="s">
        <v>34</v>
      </c>
      <c r="Q19" s="15" t="s">
        <v>1028</v>
      </c>
      <c r="R19" s="15" t="s">
        <v>1028</v>
      </c>
      <c r="S19" s="37" t="s">
        <v>34</v>
      </c>
      <c r="T19" s="37" t="s">
        <v>34</v>
      </c>
      <c r="U19" s="15" t="s">
        <v>1028</v>
      </c>
      <c r="V19" s="15" t="s">
        <v>1028</v>
      </c>
      <c r="W19" s="37" t="s">
        <v>34</v>
      </c>
      <c r="X19" s="17">
        <f t="shared" si="0"/>
        <v>-0.11889770869999994</v>
      </c>
      <c r="Y19" s="15">
        <f t="shared" si="3"/>
        <v>0.11889770869999994</v>
      </c>
      <c r="Z19" s="15">
        <f>(((((1-H19)*H19)/H13)+(((1-J19)*J19)/J13))^0.5)*(TINV(0.05,H13+J13-1))</f>
        <v>0.26072502623220872</v>
      </c>
      <c r="AA19" s="97" t="s">
        <v>1028</v>
      </c>
    </row>
    <row r="20" spans="1:27" x14ac:dyDescent="0.25">
      <c r="A20" s="23" t="s">
        <v>362</v>
      </c>
      <c r="B20" s="24" t="s">
        <v>34</v>
      </c>
      <c r="C20" s="39" t="s">
        <v>34</v>
      </c>
      <c r="D20" s="24" t="s">
        <v>34</v>
      </c>
      <c r="E20" s="39" t="s">
        <v>34</v>
      </c>
      <c r="F20" s="24" t="s">
        <v>34</v>
      </c>
      <c r="G20" s="39" t="s">
        <v>34</v>
      </c>
      <c r="H20" s="30">
        <f>H17+H18</f>
        <v>6.4139853699999999E-2</v>
      </c>
      <c r="I20" s="28">
        <f t="shared" si="1"/>
        <v>0.1139929845140617</v>
      </c>
      <c r="J20" s="30">
        <v>9.5001912100000002E-2</v>
      </c>
      <c r="K20" s="28">
        <f t="shared" si="2"/>
        <v>0.13608837027612497</v>
      </c>
      <c r="L20" s="37" t="s">
        <v>34</v>
      </c>
      <c r="M20" s="15" t="s">
        <v>1028</v>
      </c>
      <c r="N20" s="15" t="s">
        <v>1028</v>
      </c>
      <c r="O20" s="37" t="s">
        <v>34</v>
      </c>
      <c r="P20" s="37" t="s">
        <v>34</v>
      </c>
      <c r="Q20" s="15" t="s">
        <v>1028</v>
      </c>
      <c r="R20" s="15" t="s">
        <v>1028</v>
      </c>
      <c r="S20" s="37" t="s">
        <v>34</v>
      </c>
      <c r="T20" s="37" t="s">
        <v>34</v>
      </c>
      <c r="U20" s="15" t="s">
        <v>1028</v>
      </c>
      <c r="V20" s="15" t="s">
        <v>1028</v>
      </c>
      <c r="W20" s="37" t="s">
        <v>34</v>
      </c>
      <c r="X20" s="17">
        <f t="shared" si="0"/>
        <v>3.0862058400000003E-2</v>
      </c>
      <c r="Y20" s="15">
        <f t="shared" si="3"/>
        <v>3.0862058400000003E-2</v>
      </c>
      <c r="Z20" s="15">
        <f>(((((1-H20)*H20)/H13)+(((1-J20)*J20)/J13))^0.5)*(TINV(0.05,H13+J13-1))</f>
        <v>0.17213836072156596</v>
      </c>
      <c r="AA20" s="97" t="s">
        <v>1028</v>
      </c>
    </row>
    <row r="21" spans="1:27" x14ac:dyDescent="0.25">
      <c r="A21" s="23" t="s">
        <v>35</v>
      </c>
      <c r="B21" s="24" t="s">
        <v>34</v>
      </c>
      <c r="C21" s="39" t="s">
        <v>34</v>
      </c>
      <c r="D21" s="24" t="s">
        <v>34</v>
      </c>
      <c r="E21" s="39" t="s">
        <v>34</v>
      </c>
      <c r="F21" s="24" t="s">
        <v>34</v>
      </c>
      <c r="G21" s="39" t="s">
        <v>34</v>
      </c>
      <c r="H21" s="30">
        <v>5.5323798399999999E-2</v>
      </c>
      <c r="I21" s="28">
        <f>SQRT((H21*(1-H21))/H$13)*TINV(0.05,H$13)</f>
        <v>0.10636681316147215</v>
      </c>
      <c r="J21" s="30">
        <v>8.8317214000000008E-3</v>
      </c>
      <c r="K21" s="28">
        <f t="shared" si="2"/>
        <v>4.3423756105472118E-2</v>
      </c>
      <c r="L21" s="37" t="s">
        <v>34</v>
      </c>
      <c r="M21" s="15" t="s">
        <v>1028</v>
      </c>
      <c r="N21" s="15" t="s">
        <v>1028</v>
      </c>
      <c r="O21" s="37" t="s">
        <v>34</v>
      </c>
      <c r="P21" s="37" t="s">
        <v>34</v>
      </c>
      <c r="Q21" s="15" t="s">
        <v>1028</v>
      </c>
      <c r="R21" s="15" t="s">
        <v>1028</v>
      </c>
      <c r="S21" s="37" t="s">
        <v>34</v>
      </c>
      <c r="T21" s="37" t="s">
        <v>34</v>
      </c>
      <c r="U21" s="15" t="s">
        <v>1028</v>
      </c>
      <c r="V21" s="15" t="s">
        <v>1028</v>
      </c>
      <c r="W21" s="37" t="s">
        <v>34</v>
      </c>
      <c r="X21" s="17">
        <f t="shared" si="0"/>
        <v>-4.6492077E-2</v>
      </c>
      <c r="Y21" s="15">
        <f t="shared" si="3"/>
        <v>4.6492077E-2</v>
      </c>
      <c r="Z21" s="15">
        <f>(((((1-H21)*H21)/H13)+(((1-J21)*J21)/J13))^0.5)*(TINV(0.05,H13+J13-1))</f>
        <v>0.11140429264101812</v>
      </c>
      <c r="AA21" s="97" t="s">
        <v>1028</v>
      </c>
    </row>
    <row r="22" spans="1:27" ht="15.75" thickBot="1" x14ac:dyDescent="0.3">
      <c r="A22" s="98" t="s">
        <v>360</v>
      </c>
      <c r="B22" s="106" t="s">
        <v>34</v>
      </c>
      <c r="C22" s="110" t="s">
        <v>34</v>
      </c>
      <c r="D22" s="106" t="s">
        <v>34</v>
      </c>
      <c r="E22" s="110" t="s">
        <v>34</v>
      </c>
      <c r="F22" s="106" t="s">
        <v>34</v>
      </c>
      <c r="G22" s="110" t="s">
        <v>34</v>
      </c>
      <c r="H22" s="99">
        <v>1.194837E-4</v>
      </c>
      <c r="I22" s="100">
        <f>SQRT((H22*(1-H22))/H$13)*TINV(0.05,H$13)</f>
        <v>5.0855397062323886E-3</v>
      </c>
      <c r="J22" s="99">
        <v>0</v>
      </c>
      <c r="K22" s="100">
        <f t="shared" si="2"/>
        <v>0</v>
      </c>
      <c r="L22" s="111" t="s">
        <v>34</v>
      </c>
      <c r="M22" s="102" t="s">
        <v>1028</v>
      </c>
      <c r="N22" s="102" t="s">
        <v>1028</v>
      </c>
      <c r="O22" s="111" t="s">
        <v>34</v>
      </c>
      <c r="P22" s="111" t="s">
        <v>34</v>
      </c>
      <c r="Q22" s="102" t="s">
        <v>1028</v>
      </c>
      <c r="R22" s="102" t="s">
        <v>1028</v>
      </c>
      <c r="S22" s="111" t="s">
        <v>34</v>
      </c>
      <c r="T22" s="111" t="s">
        <v>34</v>
      </c>
      <c r="U22" s="102" t="s">
        <v>1028</v>
      </c>
      <c r="V22" s="102" t="s">
        <v>1028</v>
      </c>
      <c r="W22" s="111" t="s">
        <v>34</v>
      </c>
      <c r="X22" s="101">
        <f t="shared" si="0"/>
        <v>-1.194837E-4</v>
      </c>
      <c r="Y22" s="102">
        <f t="shared" si="3"/>
        <v>1.194837E-4</v>
      </c>
      <c r="Z22" s="102">
        <f>(((((1-H22)*H22)/H13)+(((1-J22)*J22)/J13))^0.5)*(TINV(0.05,H13+J13-1))</f>
        <v>4.9312824732214051E-3</v>
      </c>
      <c r="AA22" s="104" t="s">
        <v>1028</v>
      </c>
    </row>
  </sheetData>
  <hyperlinks>
    <hyperlink ref="A5" location="CONTENTS!B1" display="Return to contents" xr:uid="{499A1089-FC71-40EF-A066-00BFFC73A75D}"/>
  </hyperlinks>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31"/>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364</v>
      </c>
      <c r="B3" s="27"/>
    </row>
    <row r="4" spans="1:27" ht="18.75" x14ac:dyDescent="0.25">
      <c r="A4" s="20" t="s">
        <v>365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2">
        <v>1296</v>
      </c>
      <c r="I11" s="27" t="s">
        <v>1028</v>
      </c>
      <c r="J11" s="22">
        <v>1325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2">
        <v>948</v>
      </c>
      <c r="I12" s="27" t="s">
        <v>1028</v>
      </c>
      <c r="J12" s="22">
        <v>1071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2">
        <v>214.8</v>
      </c>
      <c r="I13" s="27" t="s">
        <v>1028</v>
      </c>
      <c r="J13" s="22">
        <v>184.6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379</v>
      </c>
      <c r="B14" s="24" t="s">
        <v>34</v>
      </c>
      <c r="C14" s="39" t="s">
        <v>34</v>
      </c>
      <c r="D14" s="24" t="s">
        <v>34</v>
      </c>
      <c r="E14" s="39" t="s">
        <v>34</v>
      </c>
      <c r="F14" s="24" t="s">
        <v>34</v>
      </c>
      <c r="G14" s="39" t="s">
        <v>34</v>
      </c>
      <c r="H14" s="30">
        <v>8.8303934799999984E-2</v>
      </c>
      <c r="I14" s="28">
        <f t="shared" ref="I14:I20" si="0">SQRT((H14*(1-H14))/H$13)*TINV(0.05,H$13)</f>
        <v>3.8160061686095238E-2</v>
      </c>
      <c r="J14" s="30">
        <v>0.1180404836</v>
      </c>
      <c r="K14" s="28">
        <f t="shared" ref="K14:K28" si="1">SQRT((J14*(1-J14))/J$13)*TINV(0.05,J$13)</f>
        <v>4.6853060450300091E-2</v>
      </c>
      <c r="L14" s="37" t="s">
        <v>34</v>
      </c>
      <c r="M14" s="61" t="s">
        <v>1028</v>
      </c>
      <c r="N14" s="61" t="s">
        <v>1028</v>
      </c>
      <c r="O14" s="37" t="s">
        <v>34</v>
      </c>
      <c r="P14" s="37" t="s">
        <v>34</v>
      </c>
      <c r="Q14" s="61" t="s">
        <v>1028</v>
      </c>
      <c r="R14" s="61" t="s">
        <v>1028</v>
      </c>
      <c r="S14" s="37" t="s">
        <v>34</v>
      </c>
      <c r="T14" s="37" t="s">
        <v>34</v>
      </c>
      <c r="U14" s="61" t="s">
        <v>1028</v>
      </c>
      <c r="V14" s="61" t="s">
        <v>1028</v>
      </c>
      <c r="W14" s="37" t="s">
        <v>34</v>
      </c>
      <c r="X14" s="60">
        <f t="shared" ref="X14:X20" si="2">J14-H14</f>
        <v>2.9736548800000012E-2</v>
      </c>
      <c r="Y14" s="61">
        <f>(((X14)^2)^0.5)</f>
        <v>2.9736548800000012E-2</v>
      </c>
      <c r="Z14" s="61">
        <f>(((((1-H14)*H14)/H13)+(((1-J14)*J14)/J13))^0.5)*(TINV(0.05,H13+J13-1))</f>
        <v>6.0234763157452277E-2</v>
      </c>
      <c r="AA14" s="97" t="s">
        <v>1028</v>
      </c>
    </row>
    <row r="15" spans="1:27" x14ac:dyDescent="0.25">
      <c r="A15" s="23" t="s">
        <v>366</v>
      </c>
      <c r="B15" s="24" t="s">
        <v>34</v>
      </c>
      <c r="C15" s="39" t="s">
        <v>34</v>
      </c>
      <c r="D15" s="24" t="s">
        <v>34</v>
      </c>
      <c r="E15" s="39" t="s">
        <v>34</v>
      </c>
      <c r="F15" s="24" t="s">
        <v>34</v>
      </c>
      <c r="G15" s="39" t="s">
        <v>34</v>
      </c>
      <c r="H15" s="30">
        <v>1.9529740100000002E-2</v>
      </c>
      <c r="I15" s="28">
        <f t="shared" si="0"/>
        <v>1.8610560118490362E-2</v>
      </c>
      <c r="J15" s="30">
        <v>6.3706082900000002E-2</v>
      </c>
      <c r="K15" s="28">
        <f t="shared" si="1"/>
        <v>3.546457021395398E-2</v>
      </c>
      <c r="L15" s="37" t="s">
        <v>34</v>
      </c>
      <c r="M15" s="61" t="s">
        <v>1028</v>
      </c>
      <c r="N15" s="61" t="s">
        <v>1028</v>
      </c>
      <c r="O15" s="37" t="s">
        <v>34</v>
      </c>
      <c r="P15" s="37" t="s">
        <v>34</v>
      </c>
      <c r="Q15" s="61" t="s">
        <v>1028</v>
      </c>
      <c r="R15" s="61" t="s">
        <v>1028</v>
      </c>
      <c r="S15" s="37" t="s">
        <v>34</v>
      </c>
      <c r="T15" s="37" t="s">
        <v>34</v>
      </c>
      <c r="U15" s="61" t="s">
        <v>1028</v>
      </c>
      <c r="V15" s="61" t="s">
        <v>1028</v>
      </c>
      <c r="W15" s="37" t="s">
        <v>34</v>
      </c>
      <c r="X15" s="60">
        <f t="shared" si="2"/>
        <v>4.4176342800000004E-2</v>
      </c>
      <c r="Y15" s="61">
        <f t="shared" ref="Y15:Y31" si="3">(((X15)^2)^0.5)</f>
        <v>4.4176342800000004E-2</v>
      </c>
      <c r="Z15" s="61">
        <f>(((((1-H15)*H15)/H13)+(((1-J15)*J15)/J13))^0.5)*(TINV(0.05,H13+J13-1))</f>
        <v>3.9917010795855488E-2</v>
      </c>
      <c r="AA15" s="97" t="str">
        <f t="shared" ref="AA15" si="4">IF(Y15&gt;Z15,"*"," ")</f>
        <v>*</v>
      </c>
    </row>
    <row r="16" spans="1:27" x14ac:dyDescent="0.25">
      <c r="A16" s="23" t="s">
        <v>370</v>
      </c>
      <c r="B16" s="24" t="s">
        <v>34</v>
      </c>
      <c r="C16" s="39" t="s">
        <v>34</v>
      </c>
      <c r="D16" s="24" t="s">
        <v>34</v>
      </c>
      <c r="E16" s="39" t="s">
        <v>34</v>
      </c>
      <c r="F16" s="24" t="s">
        <v>34</v>
      </c>
      <c r="G16" s="39" t="s">
        <v>34</v>
      </c>
      <c r="H16" s="30">
        <v>6.9918944000000004E-3</v>
      </c>
      <c r="I16" s="28">
        <f t="shared" si="0"/>
        <v>1.1206444040294345E-2</v>
      </c>
      <c r="J16" s="30">
        <v>2.2523231000000001E-2</v>
      </c>
      <c r="K16" s="28">
        <f t="shared" si="1"/>
        <v>2.1546003039975295E-2</v>
      </c>
      <c r="L16" s="37" t="s">
        <v>34</v>
      </c>
      <c r="M16" s="61" t="s">
        <v>1028</v>
      </c>
      <c r="N16" s="61" t="s">
        <v>1028</v>
      </c>
      <c r="O16" s="37" t="s">
        <v>34</v>
      </c>
      <c r="P16" s="37" t="s">
        <v>34</v>
      </c>
      <c r="Q16" s="61" t="s">
        <v>1028</v>
      </c>
      <c r="R16" s="61" t="s">
        <v>1028</v>
      </c>
      <c r="S16" s="37" t="s">
        <v>34</v>
      </c>
      <c r="T16" s="37" t="s">
        <v>34</v>
      </c>
      <c r="U16" s="61" t="s">
        <v>1028</v>
      </c>
      <c r="V16" s="61" t="s">
        <v>1028</v>
      </c>
      <c r="W16" s="37" t="s">
        <v>34</v>
      </c>
      <c r="X16" s="60">
        <f t="shared" si="2"/>
        <v>1.5531336600000001E-2</v>
      </c>
      <c r="Y16" s="61">
        <f t="shared" si="3"/>
        <v>1.5531336600000001E-2</v>
      </c>
      <c r="Z16" s="61">
        <f>(((((1-H16)*H16)/H13)+(((1-J16)*J16)/J13))^0.5)*(TINV(0.05,H13+J13-1))</f>
        <v>2.4204738083052572E-2</v>
      </c>
      <c r="AA16" s="97" t="s">
        <v>1028</v>
      </c>
    </row>
    <row r="17" spans="1:27" x14ac:dyDescent="0.25">
      <c r="A17" s="23" t="s">
        <v>372</v>
      </c>
      <c r="B17" s="24" t="s">
        <v>34</v>
      </c>
      <c r="C17" s="39" t="s">
        <v>34</v>
      </c>
      <c r="D17" s="24" t="s">
        <v>34</v>
      </c>
      <c r="E17" s="39" t="s">
        <v>34</v>
      </c>
      <c r="F17" s="24" t="s">
        <v>34</v>
      </c>
      <c r="G17" s="39" t="s">
        <v>34</v>
      </c>
      <c r="H17" s="30">
        <v>2.8866920000000002E-3</v>
      </c>
      <c r="I17" s="28">
        <f t="shared" si="0"/>
        <v>7.2155008213662837E-3</v>
      </c>
      <c r="J17" s="30">
        <v>2.13253822E-2</v>
      </c>
      <c r="K17" s="28">
        <f t="shared" si="1"/>
        <v>2.0978079318847775E-2</v>
      </c>
      <c r="L17" s="37" t="s">
        <v>34</v>
      </c>
      <c r="M17" s="61" t="s">
        <v>1028</v>
      </c>
      <c r="N17" s="61" t="s">
        <v>1028</v>
      </c>
      <c r="O17" s="37" t="s">
        <v>34</v>
      </c>
      <c r="P17" s="37" t="s">
        <v>34</v>
      </c>
      <c r="Q17" s="61" t="s">
        <v>1028</v>
      </c>
      <c r="R17" s="61" t="s">
        <v>1028</v>
      </c>
      <c r="S17" s="37" t="s">
        <v>34</v>
      </c>
      <c r="T17" s="37" t="s">
        <v>34</v>
      </c>
      <c r="U17" s="61" t="s">
        <v>1028</v>
      </c>
      <c r="V17" s="61" t="s">
        <v>1028</v>
      </c>
      <c r="W17" s="37" t="s">
        <v>34</v>
      </c>
      <c r="X17" s="60">
        <f t="shared" si="2"/>
        <v>1.84386902E-2</v>
      </c>
      <c r="Y17" s="61">
        <f t="shared" si="3"/>
        <v>1.84386902E-2</v>
      </c>
      <c r="Z17" s="61">
        <f>(((((1-H17)*H17)/H13)+(((1-J17)*J17)/J13))^0.5)*(TINV(0.05,H13+J13-1))</f>
        <v>2.2107783420496276E-2</v>
      </c>
      <c r="AA17" s="97" t="s">
        <v>1028</v>
      </c>
    </row>
    <row r="18" spans="1:27" x14ac:dyDescent="0.25">
      <c r="A18" s="23" t="s">
        <v>368</v>
      </c>
      <c r="B18" s="24" t="s">
        <v>34</v>
      </c>
      <c r="C18" s="39" t="s">
        <v>34</v>
      </c>
      <c r="D18" s="24" t="s">
        <v>34</v>
      </c>
      <c r="E18" s="39" t="s">
        <v>34</v>
      </c>
      <c r="F18" s="24" t="s">
        <v>34</v>
      </c>
      <c r="G18" s="39" t="s">
        <v>34</v>
      </c>
      <c r="H18" s="30">
        <v>9.1261515000000005E-3</v>
      </c>
      <c r="I18" s="28">
        <f t="shared" si="0"/>
        <v>1.2789307224838306E-2</v>
      </c>
      <c r="J18" s="30">
        <v>2.3157668999999998E-3</v>
      </c>
      <c r="K18" s="28">
        <f t="shared" si="1"/>
        <v>6.9797862749979098E-3</v>
      </c>
      <c r="L18" s="37" t="s">
        <v>34</v>
      </c>
      <c r="M18" s="61" t="s">
        <v>1028</v>
      </c>
      <c r="N18" s="61" t="s">
        <v>1028</v>
      </c>
      <c r="O18" s="37" t="s">
        <v>34</v>
      </c>
      <c r="P18" s="37" t="s">
        <v>34</v>
      </c>
      <c r="Q18" s="61" t="s">
        <v>1028</v>
      </c>
      <c r="R18" s="61" t="s">
        <v>1028</v>
      </c>
      <c r="S18" s="37" t="s">
        <v>34</v>
      </c>
      <c r="T18" s="37" t="s">
        <v>34</v>
      </c>
      <c r="U18" s="61" t="s">
        <v>1028</v>
      </c>
      <c r="V18" s="61" t="s">
        <v>1028</v>
      </c>
      <c r="W18" s="37" t="s">
        <v>34</v>
      </c>
      <c r="X18" s="60">
        <f t="shared" si="2"/>
        <v>-6.8103846000000003E-3</v>
      </c>
      <c r="Y18" s="61">
        <f t="shared" si="3"/>
        <v>6.8103846000000003E-3</v>
      </c>
      <c r="Z18" s="61">
        <f>(((((1-H18)*H18)/H13)+(((1-J18)*J18)/J13))^0.5)*(TINV(0.05,H13+J13-1))</f>
        <v>1.4528663648167205E-2</v>
      </c>
      <c r="AA18" s="97" t="s">
        <v>1028</v>
      </c>
    </row>
    <row r="19" spans="1:27" x14ac:dyDescent="0.25">
      <c r="A19" s="23" t="s">
        <v>367</v>
      </c>
      <c r="B19" s="24" t="s">
        <v>34</v>
      </c>
      <c r="C19" s="39" t="s">
        <v>34</v>
      </c>
      <c r="D19" s="24" t="s">
        <v>34</v>
      </c>
      <c r="E19" s="39" t="s">
        <v>34</v>
      </c>
      <c r="F19" s="24" t="s">
        <v>34</v>
      </c>
      <c r="G19" s="39" t="s">
        <v>34</v>
      </c>
      <c r="H19" s="30">
        <v>1.33066967E-2</v>
      </c>
      <c r="I19" s="28">
        <f t="shared" si="0"/>
        <v>1.5410623818293124E-2</v>
      </c>
      <c r="J19" s="30">
        <v>2.1405126E-3</v>
      </c>
      <c r="K19" s="28">
        <f t="shared" si="1"/>
        <v>6.7110695355489464E-3</v>
      </c>
      <c r="L19" s="64" t="s">
        <v>34</v>
      </c>
      <c r="M19" s="61" t="s">
        <v>1028</v>
      </c>
      <c r="N19" s="61" t="s">
        <v>1028</v>
      </c>
      <c r="O19" s="64" t="s">
        <v>34</v>
      </c>
      <c r="P19" s="64" t="s">
        <v>34</v>
      </c>
      <c r="Q19" s="61" t="s">
        <v>1028</v>
      </c>
      <c r="R19" s="61" t="s">
        <v>1028</v>
      </c>
      <c r="S19" s="64" t="s">
        <v>34</v>
      </c>
      <c r="T19" s="64" t="s">
        <v>34</v>
      </c>
      <c r="U19" s="61" t="s">
        <v>1028</v>
      </c>
      <c r="V19" s="61" t="s">
        <v>1028</v>
      </c>
      <c r="W19" s="64" t="s">
        <v>34</v>
      </c>
      <c r="X19" s="60">
        <f t="shared" si="2"/>
        <v>-1.11661841E-2</v>
      </c>
      <c r="Y19" s="61">
        <f t="shared" si="3"/>
        <v>1.11661841E-2</v>
      </c>
      <c r="Z19" s="61">
        <f>(((((1-H19)*H19)/H13)+(((1-J19)*J19)/J13))^0.5)*(TINV(0.05,H13+J13-1))</f>
        <v>1.676194861399375E-2</v>
      </c>
      <c r="AA19" s="97" t="s">
        <v>1028</v>
      </c>
    </row>
    <row r="20" spans="1:27" x14ac:dyDescent="0.25">
      <c r="A20" s="23" t="s">
        <v>376</v>
      </c>
      <c r="B20" s="24" t="s">
        <v>34</v>
      </c>
      <c r="C20" s="39" t="s">
        <v>34</v>
      </c>
      <c r="D20" s="24" t="s">
        <v>34</v>
      </c>
      <c r="E20" s="39" t="s">
        <v>34</v>
      </c>
      <c r="F20" s="24" t="s">
        <v>34</v>
      </c>
      <c r="G20" s="39" t="s">
        <v>34</v>
      </c>
      <c r="H20" s="30">
        <v>4.3080819999999999E-4</v>
      </c>
      <c r="I20" s="28">
        <f t="shared" si="0"/>
        <v>2.7908880196200895E-3</v>
      </c>
      <c r="J20" s="30">
        <v>1.6529784E-3</v>
      </c>
      <c r="K20" s="28">
        <f t="shared" si="1"/>
        <v>5.898919934295855E-3</v>
      </c>
      <c r="L20" s="37" t="s">
        <v>34</v>
      </c>
      <c r="M20" s="61" t="s">
        <v>1028</v>
      </c>
      <c r="N20" s="61" t="s">
        <v>1028</v>
      </c>
      <c r="O20" s="37" t="s">
        <v>34</v>
      </c>
      <c r="P20" s="37" t="s">
        <v>34</v>
      </c>
      <c r="Q20" s="61" t="s">
        <v>1028</v>
      </c>
      <c r="R20" s="61" t="s">
        <v>1028</v>
      </c>
      <c r="S20" s="37" t="s">
        <v>34</v>
      </c>
      <c r="T20" s="37" t="s">
        <v>34</v>
      </c>
      <c r="U20" s="61" t="s">
        <v>1028</v>
      </c>
      <c r="V20" s="61" t="s">
        <v>1028</v>
      </c>
      <c r="W20" s="37" t="s">
        <v>34</v>
      </c>
      <c r="X20" s="60">
        <f t="shared" si="2"/>
        <v>1.2221701999999999E-3</v>
      </c>
      <c r="Y20" s="61">
        <f t="shared" si="3"/>
        <v>1.2221701999999999E-3</v>
      </c>
      <c r="Z20" s="61">
        <f>(((((1-H20)*H20)/H13)+(((1-J20)*J20)/J13))^0.5)*(TINV(0.05,H13+J13-1))</f>
        <v>6.5037753492284221E-3</v>
      </c>
      <c r="AA20" s="97" t="s">
        <v>1028</v>
      </c>
    </row>
    <row r="21" spans="1:27" x14ac:dyDescent="0.25">
      <c r="A21" s="23" t="s">
        <v>645</v>
      </c>
      <c r="B21" s="63" t="s">
        <v>34</v>
      </c>
      <c r="C21" s="69" t="s">
        <v>34</v>
      </c>
      <c r="D21" s="63" t="s">
        <v>34</v>
      </c>
      <c r="E21" s="69" t="s">
        <v>34</v>
      </c>
      <c r="F21" s="63" t="s">
        <v>34</v>
      </c>
      <c r="G21" s="69" t="s">
        <v>34</v>
      </c>
      <c r="H21" s="34" t="s">
        <v>34</v>
      </c>
      <c r="I21" s="67" t="s">
        <v>34</v>
      </c>
      <c r="J21" s="45">
        <v>9.6685309999999997E-4</v>
      </c>
      <c r="K21" s="65">
        <f t="shared" si="1"/>
        <v>4.5130312935155329E-3</v>
      </c>
      <c r="L21" s="37" t="s">
        <v>34</v>
      </c>
      <c r="M21" s="61" t="s">
        <v>1028</v>
      </c>
      <c r="N21" s="61" t="s">
        <v>1028</v>
      </c>
      <c r="O21" s="37" t="s">
        <v>34</v>
      </c>
      <c r="P21" s="37" t="s">
        <v>34</v>
      </c>
      <c r="Q21" s="61" t="s">
        <v>1028</v>
      </c>
      <c r="R21" s="61" t="s">
        <v>1028</v>
      </c>
      <c r="S21" s="37" t="s">
        <v>34</v>
      </c>
      <c r="T21" s="37" t="s">
        <v>34</v>
      </c>
      <c r="U21" s="61" t="s">
        <v>1028</v>
      </c>
      <c r="V21" s="61" t="s">
        <v>1028</v>
      </c>
      <c r="W21" s="37" t="s">
        <v>34</v>
      </c>
      <c r="X21" s="35" t="s">
        <v>34</v>
      </c>
      <c r="Y21" s="61" t="s">
        <v>1028</v>
      </c>
      <c r="Z21" s="61" t="s">
        <v>1028</v>
      </c>
      <c r="AA21" s="114" t="s">
        <v>34</v>
      </c>
    </row>
    <row r="22" spans="1:27" x14ac:dyDescent="0.25">
      <c r="A22" s="23" t="s">
        <v>377</v>
      </c>
      <c r="B22" s="24" t="s">
        <v>34</v>
      </c>
      <c r="C22" s="39" t="s">
        <v>34</v>
      </c>
      <c r="D22" s="24" t="s">
        <v>34</v>
      </c>
      <c r="E22" s="39" t="s">
        <v>34</v>
      </c>
      <c r="F22" s="24" t="s">
        <v>34</v>
      </c>
      <c r="G22" s="39" t="s">
        <v>34</v>
      </c>
      <c r="H22" s="30">
        <v>3.3146850000000003E-4</v>
      </c>
      <c r="I22" s="28">
        <f t="shared" ref="I22:I28" si="5">SQRT((H22*(1-H22))/H$13)*TINV(0.05,H$13)</f>
        <v>2.4481788511625828E-3</v>
      </c>
      <c r="J22" s="30">
        <v>9.3457079999999997E-4</v>
      </c>
      <c r="K22" s="28">
        <f t="shared" si="1"/>
        <v>4.4371204522520727E-3</v>
      </c>
      <c r="L22" s="37" t="s">
        <v>34</v>
      </c>
      <c r="M22" s="61" t="s">
        <v>1028</v>
      </c>
      <c r="N22" s="61" t="s">
        <v>1028</v>
      </c>
      <c r="O22" s="37" t="s">
        <v>34</v>
      </c>
      <c r="P22" s="37" t="s">
        <v>34</v>
      </c>
      <c r="Q22" s="61" t="s">
        <v>1028</v>
      </c>
      <c r="R22" s="61" t="s">
        <v>1028</v>
      </c>
      <c r="S22" s="37" t="s">
        <v>34</v>
      </c>
      <c r="T22" s="37" t="s">
        <v>34</v>
      </c>
      <c r="U22" s="61" t="s">
        <v>1028</v>
      </c>
      <c r="V22" s="61" t="s">
        <v>1028</v>
      </c>
      <c r="W22" s="37" t="s">
        <v>34</v>
      </c>
      <c r="X22" s="60">
        <f t="shared" ref="X22:X31" si="6">J22-H22</f>
        <v>6.0310229999999999E-4</v>
      </c>
      <c r="Y22" s="61">
        <f t="shared" si="3"/>
        <v>6.0310229999999999E-4</v>
      </c>
      <c r="Z22" s="61">
        <f>(((((1-H22)*H22)/H13)+(((1-J22)*J22)/J13))^0.5)*(TINV(0.05,H13+J13-1))</f>
        <v>5.0508218300191502E-3</v>
      </c>
      <c r="AA22" s="97" t="s">
        <v>1028</v>
      </c>
    </row>
    <row r="23" spans="1:27" x14ac:dyDescent="0.25">
      <c r="A23" s="23" t="s">
        <v>369</v>
      </c>
      <c r="B23" s="24" t="s">
        <v>34</v>
      </c>
      <c r="C23" s="39" t="s">
        <v>34</v>
      </c>
      <c r="D23" s="24" t="s">
        <v>34</v>
      </c>
      <c r="E23" s="39" t="s">
        <v>34</v>
      </c>
      <c r="F23" s="24" t="s">
        <v>34</v>
      </c>
      <c r="G23" s="39" t="s">
        <v>34</v>
      </c>
      <c r="H23" s="30">
        <v>7.5818858000000003E-3</v>
      </c>
      <c r="I23" s="28">
        <f t="shared" si="5"/>
        <v>1.1666214586709772E-2</v>
      </c>
      <c r="J23" s="30">
        <v>8.6983860000000004E-4</v>
      </c>
      <c r="K23" s="28">
        <f t="shared" si="1"/>
        <v>4.2808353250269058E-3</v>
      </c>
      <c r="L23" s="37" t="s">
        <v>34</v>
      </c>
      <c r="M23" s="61" t="s">
        <v>1028</v>
      </c>
      <c r="N23" s="61" t="s">
        <v>1028</v>
      </c>
      <c r="O23" s="37" t="s">
        <v>34</v>
      </c>
      <c r="P23" s="37" t="s">
        <v>34</v>
      </c>
      <c r="Q23" s="61" t="s">
        <v>1028</v>
      </c>
      <c r="R23" s="61" t="s">
        <v>1028</v>
      </c>
      <c r="S23" s="37" t="s">
        <v>34</v>
      </c>
      <c r="T23" s="37" t="s">
        <v>34</v>
      </c>
      <c r="U23" s="61" t="s">
        <v>1028</v>
      </c>
      <c r="V23" s="61" t="s">
        <v>1028</v>
      </c>
      <c r="W23" s="37" t="s">
        <v>34</v>
      </c>
      <c r="X23" s="60">
        <f t="shared" si="6"/>
        <v>-6.7120472000000006E-3</v>
      </c>
      <c r="Y23" s="61">
        <f t="shared" si="3"/>
        <v>6.7120472000000006E-3</v>
      </c>
      <c r="Z23" s="61">
        <f>(((((1-H23)*H23)/H13)+(((1-J23)*J23)/J13))^0.5)*(TINV(0.05,H13+J13-1))</f>
        <v>1.239287980901249E-2</v>
      </c>
      <c r="AA23" s="97" t="s">
        <v>1028</v>
      </c>
    </row>
    <row r="24" spans="1:27" x14ac:dyDescent="0.25">
      <c r="A24" s="23" t="s">
        <v>378</v>
      </c>
      <c r="B24" s="24" t="s">
        <v>34</v>
      </c>
      <c r="C24" s="39" t="s">
        <v>34</v>
      </c>
      <c r="D24" s="24" t="s">
        <v>34</v>
      </c>
      <c r="E24" s="39" t="s">
        <v>34</v>
      </c>
      <c r="F24" s="24" t="s">
        <v>34</v>
      </c>
      <c r="G24" s="39" t="s">
        <v>34</v>
      </c>
      <c r="H24" s="30">
        <v>2.973343E-4</v>
      </c>
      <c r="I24" s="28">
        <f t="shared" si="5"/>
        <v>2.3187393418004467E-3</v>
      </c>
      <c r="J24" s="30">
        <v>5.6551949999999996E-4</v>
      </c>
      <c r="K24" s="28">
        <f t="shared" si="1"/>
        <v>3.4522250978339989E-3</v>
      </c>
      <c r="L24" s="37" t="s">
        <v>34</v>
      </c>
      <c r="M24" s="61" t="s">
        <v>1028</v>
      </c>
      <c r="N24" s="61" t="s">
        <v>1028</v>
      </c>
      <c r="O24" s="37" t="s">
        <v>34</v>
      </c>
      <c r="P24" s="37" t="s">
        <v>34</v>
      </c>
      <c r="Q24" s="61" t="s">
        <v>1028</v>
      </c>
      <c r="R24" s="61" t="s">
        <v>1028</v>
      </c>
      <c r="S24" s="37" t="s">
        <v>34</v>
      </c>
      <c r="T24" s="37" t="s">
        <v>34</v>
      </c>
      <c r="U24" s="61" t="s">
        <v>1028</v>
      </c>
      <c r="V24" s="61" t="s">
        <v>1028</v>
      </c>
      <c r="W24" s="37" t="s">
        <v>34</v>
      </c>
      <c r="X24" s="60">
        <f t="shared" si="6"/>
        <v>2.6818519999999995E-4</v>
      </c>
      <c r="Y24" s="61">
        <f t="shared" si="3"/>
        <v>2.6818519999999995E-4</v>
      </c>
      <c r="Z24" s="61">
        <f>(((((1-H24)*H24)/H13)+(((1-J24)*J24)/J13))^0.5)*(TINV(0.05,H13+J13-1))</f>
        <v>4.145099655441623E-3</v>
      </c>
      <c r="AA24" s="97" t="s">
        <v>1028</v>
      </c>
    </row>
    <row r="25" spans="1:27" x14ac:dyDescent="0.25">
      <c r="A25" s="23" t="s">
        <v>374</v>
      </c>
      <c r="B25" s="24" t="s">
        <v>34</v>
      </c>
      <c r="C25" s="39" t="s">
        <v>34</v>
      </c>
      <c r="D25" s="24" t="s">
        <v>34</v>
      </c>
      <c r="E25" s="39" t="s">
        <v>34</v>
      </c>
      <c r="F25" s="24" t="s">
        <v>34</v>
      </c>
      <c r="G25" s="39" t="s">
        <v>34</v>
      </c>
      <c r="H25" s="30">
        <v>1.2380622999999999E-3</v>
      </c>
      <c r="I25" s="28">
        <f t="shared" si="5"/>
        <v>4.7292932155528176E-3</v>
      </c>
      <c r="J25" s="30">
        <v>4.4535970000000001E-4</v>
      </c>
      <c r="K25" s="28">
        <f t="shared" si="1"/>
        <v>3.0637750607677774E-3</v>
      </c>
      <c r="L25" s="37" t="s">
        <v>34</v>
      </c>
      <c r="M25" s="61" t="s">
        <v>1028</v>
      </c>
      <c r="N25" s="61" t="s">
        <v>1028</v>
      </c>
      <c r="O25" s="37" t="s">
        <v>34</v>
      </c>
      <c r="P25" s="37" t="s">
        <v>34</v>
      </c>
      <c r="Q25" s="61" t="s">
        <v>1028</v>
      </c>
      <c r="R25" s="61" t="s">
        <v>1028</v>
      </c>
      <c r="S25" s="37" t="s">
        <v>34</v>
      </c>
      <c r="T25" s="37" t="s">
        <v>34</v>
      </c>
      <c r="U25" s="61" t="s">
        <v>1028</v>
      </c>
      <c r="V25" s="61" t="s">
        <v>1028</v>
      </c>
      <c r="W25" s="37" t="s">
        <v>34</v>
      </c>
      <c r="X25" s="60">
        <f t="shared" si="6"/>
        <v>-7.9270259999999993E-4</v>
      </c>
      <c r="Y25" s="61">
        <f t="shared" si="3"/>
        <v>7.9270259999999993E-4</v>
      </c>
      <c r="Z25" s="61">
        <f>(((((1-H25)*H25)/H13)+(((1-J25)*J25)/J13))^0.5)*(TINV(0.05,H13+J13-1))</f>
        <v>5.6186571998365978E-3</v>
      </c>
      <c r="AA25" s="97" t="s">
        <v>1028</v>
      </c>
    </row>
    <row r="26" spans="1:27" x14ac:dyDescent="0.25">
      <c r="A26" s="23" t="s">
        <v>371</v>
      </c>
      <c r="B26" s="24" t="s">
        <v>34</v>
      </c>
      <c r="C26" s="39" t="s">
        <v>34</v>
      </c>
      <c r="D26" s="24" t="s">
        <v>34</v>
      </c>
      <c r="E26" s="39" t="s">
        <v>34</v>
      </c>
      <c r="F26" s="24" t="s">
        <v>34</v>
      </c>
      <c r="G26" s="39" t="s">
        <v>34</v>
      </c>
      <c r="H26" s="30">
        <v>3.2730165999999999E-3</v>
      </c>
      <c r="I26" s="28">
        <f t="shared" si="5"/>
        <v>7.6816800012788318E-3</v>
      </c>
      <c r="J26" s="30">
        <v>4.1878750000000001E-4</v>
      </c>
      <c r="K26" s="28">
        <f t="shared" si="1"/>
        <v>2.9710095414157102E-3</v>
      </c>
      <c r="L26" s="37" t="s">
        <v>34</v>
      </c>
      <c r="M26" s="61" t="s">
        <v>1028</v>
      </c>
      <c r="N26" s="61" t="s">
        <v>1028</v>
      </c>
      <c r="O26" s="37" t="s">
        <v>34</v>
      </c>
      <c r="P26" s="37" t="s">
        <v>34</v>
      </c>
      <c r="Q26" s="61" t="s">
        <v>1028</v>
      </c>
      <c r="R26" s="61" t="s">
        <v>1028</v>
      </c>
      <c r="S26" s="37" t="s">
        <v>34</v>
      </c>
      <c r="T26" s="37" t="s">
        <v>34</v>
      </c>
      <c r="U26" s="61" t="s">
        <v>1028</v>
      </c>
      <c r="V26" s="61" t="s">
        <v>1028</v>
      </c>
      <c r="W26" s="37" t="s">
        <v>34</v>
      </c>
      <c r="X26" s="60">
        <f t="shared" si="6"/>
        <v>-2.8542290999999998E-3</v>
      </c>
      <c r="Y26" s="61">
        <f t="shared" si="3"/>
        <v>2.8542290999999998E-3</v>
      </c>
      <c r="Z26" s="61">
        <f>(((((1-H26)*H26)/H13)+(((1-J26)*J26)/J13))^0.5)*(TINV(0.05,H13+J13-1))</f>
        <v>8.2136181210560859E-3</v>
      </c>
      <c r="AA26" s="97" t="s">
        <v>1028</v>
      </c>
    </row>
    <row r="27" spans="1:27" x14ac:dyDescent="0.25">
      <c r="A27" s="23" t="s">
        <v>373</v>
      </c>
      <c r="B27" s="24" t="s">
        <v>34</v>
      </c>
      <c r="C27" s="39" t="s">
        <v>34</v>
      </c>
      <c r="D27" s="24" t="s">
        <v>34</v>
      </c>
      <c r="E27" s="39" t="s">
        <v>34</v>
      </c>
      <c r="F27" s="24" t="s">
        <v>34</v>
      </c>
      <c r="G27" s="39" t="s">
        <v>34</v>
      </c>
      <c r="H27" s="30">
        <v>1.7729275000000001E-3</v>
      </c>
      <c r="I27" s="28">
        <f t="shared" si="5"/>
        <v>5.6578855751602984E-3</v>
      </c>
      <c r="J27" s="30">
        <v>0</v>
      </c>
      <c r="K27" s="28">
        <f t="shared" si="1"/>
        <v>0</v>
      </c>
      <c r="L27" s="37" t="s">
        <v>34</v>
      </c>
      <c r="M27" s="61" t="s">
        <v>1028</v>
      </c>
      <c r="N27" s="61" t="s">
        <v>1028</v>
      </c>
      <c r="O27" s="37" t="s">
        <v>34</v>
      </c>
      <c r="P27" s="37" t="s">
        <v>34</v>
      </c>
      <c r="Q27" s="61" t="s">
        <v>1028</v>
      </c>
      <c r="R27" s="61" t="s">
        <v>1028</v>
      </c>
      <c r="S27" s="37" t="s">
        <v>34</v>
      </c>
      <c r="T27" s="37" t="s">
        <v>34</v>
      </c>
      <c r="U27" s="61" t="s">
        <v>1028</v>
      </c>
      <c r="V27" s="61" t="s">
        <v>1028</v>
      </c>
      <c r="W27" s="37" t="s">
        <v>34</v>
      </c>
      <c r="X27" s="60">
        <f t="shared" si="6"/>
        <v>-1.7729275000000001E-3</v>
      </c>
      <c r="Y27" s="61">
        <f t="shared" si="3"/>
        <v>1.7729275000000001E-3</v>
      </c>
      <c r="Z27" s="61">
        <f>(((((1-H27)*H27)/H13)+(((1-J27)*J27)/J13))^0.5)*(TINV(0.05,H13+J13-1))</f>
        <v>5.64304864739806E-3</v>
      </c>
      <c r="AA27" s="97" t="s">
        <v>1028</v>
      </c>
    </row>
    <row r="28" spans="1:27" x14ac:dyDescent="0.25">
      <c r="A28" s="23" t="s">
        <v>375</v>
      </c>
      <c r="B28" s="24" t="s">
        <v>34</v>
      </c>
      <c r="C28" s="39" t="s">
        <v>34</v>
      </c>
      <c r="D28" s="24" t="s">
        <v>34</v>
      </c>
      <c r="E28" s="39" t="s">
        <v>34</v>
      </c>
      <c r="F28" s="24" t="s">
        <v>34</v>
      </c>
      <c r="G28" s="39" t="s">
        <v>34</v>
      </c>
      <c r="H28" s="30">
        <v>7.2122850000000004E-4</v>
      </c>
      <c r="I28" s="28">
        <f t="shared" si="5"/>
        <v>3.6105533828023209E-3</v>
      </c>
      <c r="J28" s="30">
        <v>0</v>
      </c>
      <c r="K28" s="28">
        <f t="shared" si="1"/>
        <v>0</v>
      </c>
      <c r="L28" s="37" t="s">
        <v>34</v>
      </c>
      <c r="M28" s="61" t="s">
        <v>1028</v>
      </c>
      <c r="N28" s="61" t="s">
        <v>1028</v>
      </c>
      <c r="O28" s="37" t="s">
        <v>34</v>
      </c>
      <c r="P28" s="37" t="s">
        <v>34</v>
      </c>
      <c r="Q28" s="61" t="s">
        <v>1028</v>
      </c>
      <c r="R28" s="61" t="s">
        <v>1028</v>
      </c>
      <c r="S28" s="37" t="s">
        <v>34</v>
      </c>
      <c r="T28" s="37" t="s">
        <v>34</v>
      </c>
      <c r="U28" s="61" t="s">
        <v>1028</v>
      </c>
      <c r="V28" s="61" t="s">
        <v>1028</v>
      </c>
      <c r="W28" s="37" t="s">
        <v>34</v>
      </c>
      <c r="X28" s="60">
        <f t="shared" si="6"/>
        <v>-7.2122850000000004E-4</v>
      </c>
      <c r="Y28" s="61">
        <f t="shared" si="3"/>
        <v>7.2122850000000004E-4</v>
      </c>
      <c r="Z28" s="61">
        <f>(((((1-H28)*H28)/H13)+(((1-J28)*J28)/J13))^0.5)*(TINV(0.05,H13+J13-1))</f>
        <v>3.6010852663106181E-3</v>
      </c>
      <c r="AA28" s="97" t="s">
        <v>1028</v>
      </c>
    </row>
    <row r="29" spans="1:27" x14ac:dyDescent="0.25">
      <c r="A29" s="23" t="s">
        <v>112</v>
      </c>
      <c r="B29" s="24" t="s">
        <v>34</v>
      </c>
      <c r="C29" s="39" t="s">
        <v>34</v>
      </c>
      <c r="D29" s="24" t="s">
        <v>34</v>
      </c>
      <c r="E29" s="39" t="s">
        <v>34</v>
      </c>
      <c r="F29" s="24" t="s">
        <v>34</v>
      </c>
      <c r="G29" s="39" t="s">
        <v>34</v>
      </c>
      <c r="H29" s="30">
        <v>1.1969824400000001E-2</v>
      </c>
      <c r="I29" s="28">
        <f t="shared" ref="I29:I31" si="7">SQRT((H29*(1-H29))/H$13)*TINV(0.05,H$13)</f>
        <v>1.4625913270255831E-2</v>
      </c>
      <c r="J29" s="30">
        <v>1.47647353E-2</v>
      </c>
      <c r="K29" s="28">
        <f t="shared" ref="K29:K31" si="8">SQRT((J29*(1-J29))/J$13)*TINV(0.05,J$13)</f>
        <v>1.7513822979880158E-2</v>
      </c>
      <c r="L29" s="37" t="s">
        <v>34</v>
      </c>
      <c r="M29" s="61" t="s">
        <v>1028</v>
      </c>
      <c r="N29" s="61" t="s">
        <v>1028</v>
      </c>
      <c r="O29" s="37" t="s">
        <v>34</v>
      </c>
      <c r="P29" s="37" t="s">
        <v>34</v>
      </c>
      <c r="Q29" s="61" t="s">
        <v>1028</v>
      </c>
      <c r="R29" s="61" t="s">
        <v>1028</v>
      </c>
      <c r="S29" s="37" t="s">
        <v>34</v>
      </c>
      <c r="T29" s="37" t="s">
        <v>34</v>
      </c>
      <c r="U29" s="61" t="s">
        <v>1028</v>
      </c>
      <c r="V29" s="61" t="s">
        <v>1028</v>
      </c>
      <c r="W29" s="37" t="s">
        <v>34</v>
      </c>
      <c r="X29" s="60">
        <f t="shared" si="6"/>
        <v>2.7949108999999993E-3</v>
      </c>
      <c r="Y29" s="61">
        <f t="shared" si="3"/>
        <v>2.7949108999999993E-3</v>
      </c>
      <c r="Z29" s="61">
        <f>(((((1-H29)*H29)/H13)+(((1-J29)*J29)/J13))^0.5)*(TINV(0.05,H13+J13-1))</f>
        <v>2.2745520481329651E-2</v>
      </c>
      <c r="AA29" s="97" t="s">
        <v>1028</v>
      </c>
    </row>
    <row r="30" spans="1:27" x14ac:dyDescent="0.25">
      <c r="A30" s="23" t="s">
        <v>148</v>
      </c>
      <c r="B30" s="24" t="s">
        <v>34</v>
      </c>
      <c r="C30" s="39" t="s">
        <v>34</v>
      </c>
      <c r="D30" s="24" t="s">
        <v>34</v>
      </c>
      <c r="E30" s="39" t="s">
        <v>34</v>
      </c>
      <c r="F30" s="24" t="s">
        <v>34</v>
      </c>
      <c r="G30" s="39" t="s">
        <v>34</v>
      </c>
      <c r="H30" s="30">
        <v>1.53672042E-2</v>
      </c>
      <c r="I30" s="28">
        <f t="shared" si="7"/>
        <v>1.6543545089491064E-2</v>
      </c>
      <c r="J30" s="30">
        <v>1.5724390000000001E-4</v>
      </c>
      <c r="K30" s="28">
        <f t="shared" si="8"/>
        <v>1.8207524565853591E-3</v>
      </c>
      <c r="L30" s="37" t="s">
        <v>34</v>
      </c>
      <c r="M30" s="61" t="s">
        <v>1028</v>
      </c>
      <c r="N30" s="61" t="s">
        <v>1028</v>
      </c>
      <c r="O30" s="37" t="s">
        <v>34</v>
      </c>
      <c r="P30" s="37" t="s">
        <v>34</v>
      </c>
      <c r="Q30" s="61" t="s">
        <v>1028</v>
      </c>
      <c r="R30" s="61" t="s">
        <v>1028</v>
      </c>
      <c r="S30" s="37" t="s">
        <v>34</v>
      </c>
      <c r="T30" s="37" t="s">
        <v>34</v>
      </c>
      <c r="U30" s="61" t="s">
        <v>1028</v>
      </c>
      <c r="V30" s="61" t="s">
        <v>1028</v>
      </c>
      <c r="W30" s="37" t="s">
        <v>34</v>
      </c>
      <c r="X30" s="60">
        <f t="shared" si="6"/>
        <v>-1.52099603E-2</v>
      </c>
      <c r="Y30" s="61">
        <f t="shared" si="3"/>
        <v>1.52099603E-2</v>
      </c>
      <c r="Z30" s="61">
        <f>(((((1-H30)*H30)/H13)+(((1-J30)*J30)/J13))^0.5)*(TINV(0.05,H13+J13-1))</f>
        <v>1.6599608905624914E-2</v>
      </c>
      <c r="AA30" s="97" t="s">
        <v>1028</v>
      </c>
    </row>
    <row r="31" spans="1:27" ht="15.75" thickBot="1" x14ac:dyDescent="0.3">
      <c r="A31" s="98" t="s">
        <v>35</v>
      </c>
      <c r="B31" s="106" t="s">
        <v>34</v>
      </c>
      <c r="C31" s="110" t="s">
        <v>34</v>
      </c>
      <c r="D31" s="106" t="s">
        <v>34</v>
      </c>
      <c r="E31" s="110" t="s">
        <v>34</v>
      </c>
      <c r="F31" s="106" t="s">
        <v>34</v>
      </c>
      <c r="G31" s="110" t="s">
        <v>34</v>
      </c>
      <c r="H31" s="99">
        <v>1.3935007900000001E-2</v>
      </c>
      <c r="I31" s="100">
        <f t="shared" si="7"/>
        <v>1.5765232490939092E-2</v>
      </c>
      <c r="J31" s="99">
        <v>4.1077954999999998E-3</v>
      </c>
      <c r="K31" s="100">
        <f t="shared" si="8"/>
        <v>9.2877116318868646E-3</v>
      </c>
      <c r="L31" s="111" t="s">
        <v>34</v>
      </c>
      <c r="M31" s="102" t="s">
        <v>1028</v>
      </c>
      <c r="N31" s="102" t="s">
        <v>1028</v>
      </c>
      <c r="O31" s="111" t="s">
        <v>34</v>
      </c>
      <c r="P31" s="111" t="s">
        <v>34</v>
      </c>
      <c r="Q31" s="102" t="s">
        <v>1028</v>
      </c>
      <c r="R31" s="102" t="s">
        <v>1028</v>
      </c>
      <c r="S31" s="111" t="s">
        <v>34</v>
      </c>
      <c r="T31" s="111" t="s">
        <v>34</v>
      </c>
      <c r="U31" s="102" t="s">
        <v>1028</v>
      </c>
      <c r="V31" s="102" t="s">
        <v>1028</v>
      </c>
      <c r="W31" s="111" t="s">
        <v>34</v>
      </c>
      <c r="X31" s="101">
        <f t="shared" si="6"/>
        <v>-9.8272124000000002E-3</v>
      </c>
      <c r="Y31" s="102">
        <f t="shared" si="3"/>
        <v>9.8272124000000002E-3</v>
      </c>
      <c r="Z31" s="102">
        <f>(((((1-H31)*H31)/H13)+(((1-J31)*J31)/J13))^0.5)*(TINV(0.05,H13+J13-1))</f>
        <v>1.824531314220449E-2</v>
      </c>
      <c r="AA31" s="104" t="s">
        <v>1028</v>
      </c>
    </row>
  </sheetData>
  <sortState xmlns:xlrd2="http://schemas.microsoft.com/office/spreadsheetml/2017/richdata2" ref="A14:K28">
    <sortCondition descending="1" ref="J14:J28"/>
  </sortState>
  <hyperlinks>
    <hyperlink ref="A5" location="CONTENTS!B1" display="Return to contents" xr:uid="{0B153312-DCE0-4664-A025-8C8BB7B8F878}"/>
  </hyperlinks>
  <pageMargins left="0.7" right="0.7" top="0.75" bottom="0.75" header="0.3" footer="0.3"/>
  <pageSetup paperSize="9" orientation="portrait" horizontalDpi="300"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16"/>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652</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0.51278114720000001</v>
      </c>
      <c r="G14" s="28">
        <f>SQRT((F14*(1-F14))/F$13)*TINV(0.05,F$13)</f>
        <v>5.5787193459001017E-2</v>
      </c>
      <c r="H14" s="30">
        <v>0.47808628399999997</v>
      </c>
      <c r="I14" s="28">
        <f>SQRT((H14*(1-H14))/H$13)*TINV(0.05,H$13)</f>
        <v>5.389595451732164E-2</v>
      </c>
      <c r="J14" s="30">
        <v>0.47058724959999998</v>
      </c>
      <c r="K14" s="28">
        <f>SQRT((J14*(1-J14))/J$13)*TINV(0.05,J$13)</f>
        <v>5.7970685059990673E-2</v>
      </c>
      <c r="L14" s="37" t="s">
        <v>34</v>
      </c>
      <c r="M14" s="61" t="s">
        <v>1028</v>
      </c>
      <c r="N14" s="61" t="s">
        <v>1028</v>
      </c>
      <c r="O14" s="37" t="s">
        <v>34</v>
      </c>
      <c r="P14" s="37" t="s">
        <v>34</v>
      </c>
      <c r="Q14" s="61" t="s">
        <v>1028</v>
      </c>
      <c r="R14" s="61" t="s">
        <v>1028</v>
      </c>
      <c r="S14" s="37" t="s">
        <v>34</v>
      </c>
      <c r="T14" s="60">
        <f>J14-F14</f>
        <v>-4.219389760000003E-2</v>
      </c>
      <c r="U14" s="61">
        <f>(((T14)^2)^0.5)</f>
        <v>4.219389760000003E-2</v>
      </c>
      <c r="V14" s="61">
        <f>(((((1-F14)*F14)/F13)+(((1-J14)*J14)/J13))^0.5)*(TINV(0.05,F13+J13-1))</f>
        <v>8.0289388479591023E-2</v>
      </c>
      <c r="W14" s="62" t="s">
        <v>1028</v>
      </c>
      <c r="X14" s="60">
        <f>J14-H14</f>
        <v>-7.4990343999999931E-3</v>
      </c>
      <c r="Y14" s="61">
        <f>(((X14)^2)^0.5)</f>
        <v>7.4990343999999931E-3</v>
      </c>
      <c r="Z14" s="61">
        <f>(((((1-H14)*H14)/H13)+(((1-J14)*J14)/J13))^0.5)*(TINV(0.05,H13+J13-1))</f>
        <v>7.8996013069052212E-2</v>
      </c>
      <c r="AA14" s="97" t="s">
        <v>1028</v>
      </c>
    </row>
    <row r="15" spans="1:27" x14ac:dyDescent="0.25">
      <c r="A15" s="23" t="s">
        <v>53</v>
      </c>
      <c r="B15" s="24" t="s">
        <v>34</v>
      </c>
      <c r="C15" s="39" t="s">
        <v>34</v>
      </c>
      <c r="D15" s="24" t="s">
        <v>34</v>
      </c>
      <c r="E15" s="39" t="s">
        <v>34</v>
      </c>
      <c r="F15" s="30">
        <v>0.4609150669</v>
      </c>
      <c r="G15" s="28">
        <f>SQRT((F15*(1-F15))/F$13)*TINV(0.05,F$13)</f>
        <v>5.563466735599161E-2</v>
      </c>
      <c r="H15" s="30">
        <v>0.47336288069999999</v>
      </c>
      <c r="I15" s="28">
        <f>SQRT((H15*(1-H15))/H$13)*TINV(0.05,H$13)</f>
        <v>5.3871181852124105E-2</v>
      </c>
      <c r="J15" s="30">
        <v>0.4804855851</v>
      </c>
      <c r="K15" s="28">
        <f>SQRT((J15*(1-J15))/J$13)*TINV(0.05,J$13)</f>
        <v>5.8027002798192756E-2</v>
      </c>
      <c r="L15" s="37" t="s">
        <v>34</v>
      </c>
      <c r="M15" s="61" t="s">
        <v>1028</v>
      </c>
      <c r="N15" s="61" t="s">
        <v>1028</v>
      </c>
      <c r="O15" s="37" t="s">
        <v>34</v>
      </c>
      <c r="P15" s="37" t="s">
        <v>34</v>
      </c>
      <c r="Q15" s="61" t="s">
        <v>1028</v>
      </c>
      <c r="R15" s="61" t="s">
        <v>1028</v>
      </c>
      <c r="S15" s="37" t="s">
        <v>34</v>
      </c>
      <c r="T15" s="60">
        <f>J15-F15</f>
        <v>1.9570518199999998E-2</v>
      </c>
      <c r="U15" s="61">
        <f t="shared" ref="U15:U16" si="0">(((T15)^2)^0.5)</f>
        <v>1.9570518199999998E-2</v>
      </c>
      <c r="V15" s="61">
        <f>(((((1-F15)*F15)/F13)+(((1-J15)*J15)/J13))^0.5)*(TINV(0.05,F13+J13-1))</f>
        <v>8.0224429651560986E-2</v>
      </c>
      <c r="W15" s="62" t="s">
        <v>1028</v>
      </c>
      <c r="X15" s="60">
        <f>J15-H15</f>
        <v>7.1227044000000128E-3</v>
      </c>
      <c r="Y15" s="61">
        <f t="shared" ref="Y15:Y16" si="1">(((X15)^2)^0.5)</f>
        <v>7.1227044000000128E-3</v>
      </c>
      <c r="Z15" s="61">
        <f>(((((1-H15)*H15)/H13)+(((1-J15)*J15)/J13))^0.5)*(TINV(0.05,H13+J13-1))</f>
        <v>7.9020330380107015E-2</v>
      </c>
      <c r="AA15" s="97" t="s">
        <v>1028</v>
      </c>
    </row>
    <row r="16" spans="1:27" ht="15.75" thickBot="1" x14ac:dyDescent="0.3">
      <c r="A16" s="98" t="s">
        <v>41</v>
      </c>
      <c r="B16" s="106" t="s">
        <v>34</v>
      </c>
      <c r="C16" s="110" t="s">
        <v>34</v>
      </c>
      <c r="D16" s="106" t="s">
        <v>34</v>
      </c>
      <c r="E16" s="110" t="s">
        <v>34</v>
      </c>
      <c r="F16" s="99">
        <v>2.6303785999999999E-2</v>
      </c>
      <c r="G16" s="100">
        <f>SQRT((F16*(1-F16))/F$13)*TINV(0.05,F$13)</f>
        <v>1.7861886204277248E-2</v>
      </c>
      <c r="H16" s="99">
        <v>4.8550835299999998E-2</v>
      </c>
      <c r="I16" s="100">
        <f>SQRT((H16*(1-H16))/H$13)*TINV(0.05,H$13)</f>
        <v>2.3189683336701853E-2</v>
      </c>
      <c r="J16" s="99">
        <v>4.8927165299999999E-2</v>
      </c>
      <c r="K16" s="100">
        <f>SQRT((J16*(1-J16))/J$13)*TINV(0.05,J$13)</f>
        <v>2.5053769197498282E-2</v>
      </c>
      <c r="L16" s="111" t="s">
        <v>34</v>
      </c>
      <c r="M16" s="102" t="s">
        <v>1028</v>
      </c>
      <c r="N16" s="102" t="s">
        <v>1028</v>
      </c>
      <c r="O16" s="111" t="s">
        <v>34</v>
      </c>
      <c r="P16" s="111" t="s">
        <v>34</v>
      </c>
      <c r="Q16" s="102" t="s">
        <v>1028</v>
      </c>
      <c r="R16" s="102" t="s">
        <v>1028</v>
      </c>
      <c r="S16" s="111" t="s">
        <v>34</v>
      </c>
      <c r="T16" s="101">
        <f>J16-F16</f>
        <v>2.26233793E-2</v>
      </c>
      <c r="U16" s="102">
        <f t="shared" si="0"/>
        <v>2.26233793E-2</v>
      </c>
      <c r="V16" s="102">
        <f>(((((1-F16)*F16)/F13)+(((1-J16)*J16)/J13))^0.5)*(TINV(0.05,F13+J13-1))</f>
        <v>3.0704854008371227E-2</v>
      </c>
      <c r="W16" s="103" t="s">
        <v>1028</v>
      </c>
      <c r="X16" s="101">
        <f>J16-H16</f>
        <v>3.7633000000000111E-4</v>
      </c>
      <c r="Y16" s="102">
        <f t="shared" si="1"/>
        <v>3.7633000000000111E-4</v>
      </c>
      <c r="Z16" s="102">
        <f>(((((1-H16)*H16)/H13)+(((1-J16)*J16)/J13))^0.5)*(TINV(0.05,H13+J13-1))</f>
        <v>3.4070495763913473E-2</v>
      </c>
      <c r="AA16" s="104" t="s">
        <v>1028</v>
      </c>
    </row>
  </sheetData>
  <hyperlinks>
    <hyperlink ref="A5" location="CONTENTS!B1" display="Return to contents" xr:uid="{8486F6C7-2509-4512-8712-CF4B54665048}"/>
  </hyperlinks>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16"/>
  <sheetViews>
    <sheetView zoomScale="85" zoomScaleNormal="85" workbookViewId="0">
      <selection activeCell="N35" sqref="N3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651</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0.47671559829999999</v>
      </c>
      <c r="G14" s="28">
        <f>SQRT((F14*(1-F14))/F$13)*TINV(0.05,F$13)</f>
        <v>5.5744884773442638E-2</v>
      </c>
      <c r="H14" s="30">
        <v>0.39716834559999997</v>
      </c>
      <c r="I14" s="28">
        <f>SQRT((H14*(1-H14))/H$13)*TINV(0.05,H$13)</f>
        <v>5.2794539838947871E-2</v>
      </c>
      <c r="J14" s="30">
        <v>0.4641211824</v>
      </c>
      <c r="K14" s="28">
        <f>SQRT((J14*(1-J14))/J$13)*TINV(0.05,J$13)</f>
        <v>5.7921546174668909E-2</v>
      </c>
      <c r="L14" s="37" t="s">
        <v>34</v>
      </c>
      <c r="M14" s="61" t="s">
        <v>1028</v>
      </c>
      <c r="N14" s="61" t="s">
        <v>1028</v>
      </c>
      <c r="O14" s="37" t="s">
        <v>34</v>
      </c>
      <c r="P14" s="37" t="s">
        <v>34</v>
      </c>
      <c r="Q14" s="61" t="s">
        <v>1028</v>
      </c>
      <c r="R14" s="61" t="s">
        <v>1028</v>
      </c>
      <c r="S14" s="37" t="s">
        <v>34</v>
      </c>
      <c r="T14" s="60">
        <f>J14-F14</f>
        <v>-1.2594415899999989E-2</v>
      </c>
      <c r="U14" s="61">
        <f>(((T14)^2)^0.5)</f>
        <v>1.2594415899999989E-2</v>
      </c>
      <c r="V14" s="61">
        <f>(((((1-F14)*F14)/F13)+(((1-J14)*J14)/J13))^0.5)*(TINV(0.05,F13+J13-1))</f>
        <v>8.0224778003793351E-2</v>
      </c>
      <c r="W14" s="62" t="s">
        <v>1028</v>
      </c>
      <c r="X14" s="60">
        <f>J14-H14</f>
        <v>6.6952836800000026E-2</v>
      </c>
      <c r="Y14" s="61">
        <f>(((X14)^2)^0.5)</f>
        <v>6.6952836800000026E-2</v>
      </c>
      <c r="Z14" s="61">
        <f>(((((1-H14)*H14)/H13)+(((1-J14)*J14)/J13))^0.5)*(TINV(0.05,H13+J13-1))</f>
        <v>7.8215007856787144E-2</v>
      </c>
      <c r="AA14" s="97" t="s">
        <v>1028</v>
      </c>
    </row>
    <row r="15" spans="1:27" x14ac:dyDescent="0.25">
      <c r="A15" s="23" t="s">
        <v>53</v>
      </c>
      <c r="B15" s="24" t="s">
        <v>34</v>
      </c>
      <c r="C15" s="39" t="s">
        <v>34</v>
      </c>
      <c r="D15" s="24" t="s">
        <v>34</v>
      </c>
      <c r="E15" s="39" t="s">
        <v>34</v>
      </c>
      <c r="F15" s="30">
        <v>0.50141170170000005</v>
      </c>
      <c r="G15" s="28">
        <f>SQRT((F15*(1-F15))/F$13)*TINV(0.05,F$13)</f>
        <v>5.5805206504169889E-2</v>
      </c>
      <c r="H15" s="30">
        <v>0.55071954150000002</v>
      </c>
      <c r="I15" s="28">
        <f>SQRT((H15*(1-H15))/H$13)*TINV(0.05,H$13)</f>
        <v>5.3669515997450679E-2</v>
      </c>
      <c r="J15" s="30">
        <v>0.48146382630000001</v>
      </c>
      <c r="K15" s="28">
        <f>SQRT((J15*(1-J15))/J$13)*TINV(0.05,J$13)</f>
        <v>5.8031329065180014E-2</v>
      </c>
      <c r="L15" s="37" t="s">
        <v>34</v>
      </c>
      <c r="M15" s="61" t="s">
        <v>1028</v>
      </c>
      <c r="N15" s="61" t="s">
        <v>1028</v>
      </c>
      <c r="O15" s="37" t="s">
        <v>34</v>
      </c>
      <c r="P15" s="37" t="s">
        <v>34</v>
      </c>
      <c r="Q15" s="61" t="s">
        <v>1028</v>
      </c>
      <c r="R15" s="61" t="s">
        <v>1028</v>
      </c>
      <c r="S15" s="37" t="s">
        <v>34</v>
      </c>
      <c r="T15" s="60">
        <f>J15-F15</f>
        <v>-1.9947875400000037E-2</v>
      </c>
      <c r="U15" s="61">
        <f t="shared" ref="U15:U16" si="0">(((T15)^2)^0.5)</f>
        <v>1.9947875400000037E-2</v>
      </c>
      <c r="V15" s="61">
        <f>(((((1-F15)*F15)/F13)+(((1-J15)*J15)/J13))^0.5)*(TINV(0.05,F13+J13-1))</f>
        <v>8.0345456987763714E-2</v>
      </c>
      <c r="W15" s="62" t="s">
        <v>1028</v>
      </c>
      <c r="X15" s="60">
        <f>J15-H15</f>
        <v>-6.9255715200000012E-2</v>
      </c>
      <c r="Y15" s="61">
        <f t="shared" ref="Y15:Y16" si="1">(((X15)^2)^0.5)</f>
        <v>6.9255715200000012E-2</v>
      </c>
      <c r="Z15" s="61">
        <f>(((((1-H15)*H15)/H13)+(((1-J15)*J15)/J13))^0.5)*(TINV(0.05,H13+J13-1))</f>
        <v>7.8886617433325951E-2</v>
      </c>
      <c r="AA15" s="97" t="s">
        <v>1028</v>
      </c>
    </row>
    <row r="16" spans="1:27" ht="15.75" thickBot="1" x14ac:dyDescent="0.3">
      <c r="A16" s="98" t="s">
        <v>41</v>
      </c>
      <c r="B16" s="106" t="s">
        <v>34</v>
      </c>
      <c r="C16" s="110" t="s">
        <v>34</v>
      </c>
      <c r="D16" s="106" t="s">
        <v>34</v>
      </c>
      <c r="E16" s="110" t="s">
        <v>34</v>
      </c>
      <c r="F16" s="99">
        <v>2.1872699999999998E-2</v>
      </c>
      <c r="G16" s="100">
        <f>SQRT((F16*(1-F16))/F$13)*TINV(0.05,F$13)</f>
        <v>1.6325080618051845E-2</v>
      </c>
      <c r="H16" s="99">
        <v>5.21121129E-2</v>
      </c>
      <c r="I16" s="100">
        <f>SQRT((H16*(1-H16))/H$13)*TINV(0.05,H$13)</f>
        <v>2.3980128079781664E-2</v>
      </c>
      <c r="J16" s="99">
        <v>5.4414991199999999E-2</v>
      </c>
      <c r="K16" s="100">
        <f>SQRT((J16*(1-J16))/J$13)*TINV(0.05,J$13)</f>
        <v>2.6345153122985E-2</v>
      </c>
      <c r="L16" s="111" t="s">
        <v>34</v>
      </c>
      <c r="M16" s="102" t="s">
        <v>1028</v>
      </c>
      <c r="N16" s="102" t="s">
        <v>1028</v>
      </c>
      <c r="O16" s="111" t="s">
        <v>34</v>
      </c>
      <c r="P16" s="111" t="s">
        <v>34</v>
      </c>
      <c r="Q16" s="102" t="s">
        <v>1028</v>
      </c>
      <c r="R16" s="102" t="s">
        <v>1028</v>
      </c>
      <c r="S16" s="111" t="s">
        <v>34</v>
      </c>
      <c r="T16" s="101">
        <f>J16-F16</f>
        <v>3.2542291200000004E-2</v>
      </c>
      <c r="U16" s="102">
        <f t="shared" si="0"/>
        <v>3.2542291200000004E-2</v>
      </c>
      <c r="V16" s="102">
        <f>(((((1-F16)*F16)/F13)+(((1-J16)*J16)/J13))^0.5)*(TINV(0.05,F13+J13-1))</f>
        <v>3.0927844321986937E-2</v>
      </c>
      <c r="W16" s="103" t="str">
        <f t="shared" ref="W16" si="2">IF(U16&gt;V16,"*"," ")</f>
        <v>*</v>
      </c>
      <c r="X16" s="101">
        <f>J16-H16</f>
        <v>2.3028782999999983E-3</v>
      </c>
      <c r="Y16" s="102">
        <f t="shared" si="1"/>
        <v>2.3028782999999983E-3</v>
      </c>
      <c r="Z16" s="102">
        <f>(((((1-H16)*H16)/H13)+(((1-J16)*J16)/J13))^0.5)*(TINV(0.05,H13+J13-1))</f>
        <v>3.5553249393944879E-2</v>
      </c>
      <c r="AA16" s="104" t="s">
        <v>1028</v>
      </c>
    </row>
  </sheetData>
  <hyperlinks>
    <hyperlink ref="A5" location="CONTENTS!B1" display="Return to contents" xr:uid="{789E5BF0-5814-4B5E-AC9A-546E5CCA97A8}"/>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4"/>
  <sheetViews>
    <sheetView zoomScale="85" zoomScaleNormal="85" workbookViewId="0">
      <selection activeCell="P42" sqref="P42"/>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887</v>
      </c>
      <c r="B3" s="27"/>
    </row>
    <row r="4" spans="1:27" ht="18.75" x14ac:dyDescent="0.25">
      <c r="A4" s="20" t="s">
        <v>877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888</v>
      </c>
      <c r="B14" s="24" t="s">
        <v>34</v>
      </c>
      <c r="C14" s="39" t="s">
        <v>34</v>
      </c>
      <c r="D14" s="24" t="s">
        <v>34</v>
      </c>
      <c r="E14" s="39" t="s">
        <v>34</v>
      </c>
      <c r="F14" s="24" t="s">
        <v>34</v>
      </c>
      <c r="G14" s="39" t="s">
        <v>34</v>
      </c>
      <c r="H14" s="24" t="s">
        <v>34</v>
      </c>
      <c r="I14" s="39" t="s">
        <v>34</v>
      </c>
      <c r="J14" s="30">
        <v>4.6435514000000002E-3</v>
      </c>
      <c r="K14" s="28">
        <f>SQRT((J14*(1-J14))/J$13)*TINV(0.05,J$13)</f>
        <v>5.8045070514375907E-3</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879</v>
      </c>
      <c r="B15" s="24" t="s">
        <v>34</v>
      </c>
      <c r="C15" s="39" t="s">
        <v>34</v>
      </c>
      <c r="D15" s="24" t="s">
        <v>34</v>
      </c>
      <c r="E15" s="39" t="s">
        <v>34</v>
      </c>
      <c r="F15" s="24" t="s">
        <v>34</v>
      </c>
      <c r="G15" s="39" t="s">
        <v>34</v>
      </c>
      <c r="H15" s="24" t="s">
        <v>34</v>
      </c>
      <c r="I15" s="39" t="s">
        <v>34</v>
      </c>
      <c r="J15" s="30">
        <v>3.98294971E-2</v>
      </c>
      <c r="K15" s="28">
        <f t="shared" ref="K15:K23" si="0">SQRT((J15*(1-J15))/J$13)*TINV(0.05,J$13)</f>
        <v>1.6696578695920353E-2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880</v>
      </c>
      <c r="B16" s="24" t="s">
        <v>34</v>
      </c>
      <c r="C16" s="39" t="s">
        <v>34</v>
      </c>
      <c r="D16" s="24" t="s">
        <v>34</v>
      </c>
      <c r="E16" s="39" t="s">
        <v>34</v>
      </c>
      <c r="F16" s="24" t="s">
        <v>34</v>
      </c>
      <c r="G16" s="39" t="s">
        <v>34</v>
      </c>
      <c r="H16" s="24" t="s">
        <v>34</v>
      </c>
      <c r="I16" s="39" t="s">
        <v>34</v>
      </c>
      <c r="J16" s="30">
        <v>6.7287607700000002E-2</v>
      </c>
      <c r="K16" s="28">
        <f t="shared" si="0"/>
        <v>2.1389090339408407E-2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881</v>
      </c>
      <c r="B17" s="24" t="s">
        <v>34</v>
      </c>
      <c r="C17" s="39" t="s">
        <v>34</v>
      </c>
      <c r="D17" s="24" t="s">
        <v>34</v>
      </c>
      <c r="E17" s="39" t="s">
        <v>34</v>
      </c>
      <c r="F17" s="24" t="s">
        <v>34</v>
      </c>
      <c r="G17" s="39" t="s">
        <v>34</v>
      </c>
      <c r="H17" s="24" t="s">
        <v>34</v>
      </c>
      <c r="I17" s="39" t="s">
        <v>34</v>
      </c>
      <c r="J17" s="30">
        <v>5.59327352E-2</v>
      </c>
      <c r="K17" s="28">
        <f t="shared" si="0"/>
        <v>1.9619385266603104E-2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882</v>
      </c>
      <c r="B18" s="24" t="s">
        <v>34</v>
      </c>
      <c r="C18" s="39" t="s">
        <v>34</v>
      </c>
      <c r="D18" s="24" t="s">
        <v>34</v>
      </c>
      <c r="E18" s="39" t="s">
        <v>34</v>
      </c>
      <c r="F18" s="24" t="s">
        <v>34</v>
      </c>
      <c r="G18" s="39" t="s">
        <v>34</v>
      </c>
      <c r="H18" s="24" t="s">
        <v>34</v>
      </c>
      <c r="I18" s="39" t="s">
        <v>34</v>
      </c>
      <c r="J18" s="30">
        <v>3.3328505999999998E-3</v>
      </c>
      <c r="K18" s="28">
        <f t="shared" si="0"/>
        <v>4.9207793599939705E-3</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889</v>
      </c>
      <c r="B19" s="24" t="s">
        <v>34</v>
      </c>
      <c r="C19" s="39" t="s">
        <v>34</v>
      </c>
      <c r="D19" s="24" t="s">
        <v>34</v>
      </c>
      <c r="E19" s="39" t="s">
        <v>34</v>
      </c>
      <c r="F19" s="24" t="s">
        <v>34</v>
      </c>
      <c r="G19" s="39" t="s">
        <v>34</v>
      </c>
      <c r="H19" s="24" t="s">
        <v>34</v>
      </c>
      <c r="I19" s="39" t="s">
        <v>34</v>
      </c>
      <c r="J19" s="30">
        <v>0.82862630130000003</v>
      </c>
      <c r="K19" s="28">
        <f t="shared" si="0"/>
        <v>3.2173798633898743E-2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46" t="s">
        <v>43</v>
      </c>
      <c r="B20" s="47" t="s">
        <v>34</v>
      </c>
      <c r="C20" s="68" t="s">
        <v>34</v>
      </c>
      <c r="D20" s="47" t="s">
        <v>34</v>
      </c>
      <c r="E20" s="68" t="s">
        <v>34</v>
      </c>
      <c r="F20" s="47" t="s">
        <v>34</v>
      </c>
      <c r="G20" s="68" t="s">
        <v>34</v>
      </c>
      <c r="H20" s="47" t="s">
        <v>34</v>
      </c>
      <c r="I20" s="68" t="s">
        <v>34</v>
      </c>
      <c r="J20" s="73">
        <v>0.79192443219999997</v>
      </c>
      <c r="K20" s="50">
        <f t="shared" si="0"/>
        <v>3.4657985242812432E-2</v>
      </c>
      <c r="L20" s="48" t="s">
        <v>34</v>
      </c>
      <c r="M20" s="61" t="s">
        <v>1028</v>
      </c>
      <c r="N20" s="61" t="s">
        <v>1028</v>
      </c>
      <c r="O20" s="48" t="s">
        <v>34</v>
      </c>
      <c r="P20" s="48" t="s">
        <v>34</v>
      </c>
      <c r="Q20" s="61" t="s">
        <v>1028</v>
      </c>
      <c r="R20" s="61" t="s">
        <v>1028</v>
      </c>
      <c r="S20" s="48" t="s">
        <v>34</v>
      </c>
      <c r="T20" s="48" t="s">
        <v>34</v>
      </c>
      <c r="U20" s="61" t="s">
        <v>1028</v>
      </c>
      <c r="V20" s="61" t="s">
        <v>1028</v>
      </c>
      <c r="W20" s="48" t="s">
        <v>34</v>
      </c>
      <c r="X20" s="48" t="s">
        <v>34</v>
      </c>
      <c r="Y20" s="61" t="s">
        <v>1028</v>
      </c>
      <c r="Z20" s="61" t="s">
        <v>1028</v>
      </c>
      <c r="AA20" s="109" t="s">
        <v>34</v>
      </c>
    </row>
    <row r="21" spans="1:27" x14ac:dyDescent="0.25">
      <c r="A21" s="46" t="s">
        <v>461</v>
      </c>
      <c r="B21" s="47" t="s">
        <v>34</v>
      </c>
      <c r="C21" s="68" t="s">
        <v>34</v>
      </c>
      <c r="D21" s="47" t="s">
        <v>34</v>
      </c>
      <c r="E21" s="68" t="s">
        <v>34</v>
      </c>
      <c r="F21" s="47" t="s">
        <v>34</v>
      </c>
      <c r="G21" s="68" t="s">
        <v>34</v>
      </c>
      <c r="H21" s="47" t="s">
        <v>34</v>
      </c>
      <c r="I21" s="68" t="s">
        <v>34</v>
      </c>
      <c r="J21" s="73">
        <v>4.44730484E-2</v>
      </c>
      <c r="K21" s="50">
        <f t="shared" si="0"/>
        <v>1.7600330273923378E-2</v>
      </c>
      <c r="L21" s="48" t="s">
        <v>34</v>
      </c>
      <c r="M21" s="61" t="s">
        <v>1028</v>
      </c>
      <c r="N21" s="61" t="s">
        <v>1028</v>
      </c>
      <c r="O21" s="48" t="s">
        <v>34</v>
      </c>
      <c r="P21" s="48" t="s">
        <v>34</v>
      </c>
      <c r="Q21" s="61" t="s">
        <v>1028</v>
      </c>
      <c r="R21" s="61" t="s">
        <v>1028</v>
      </c>
      <c r="S21" s="48" t="s">
        <v>34</v>
      </c>
      <c r="T21" s="48" t="s">
        <v>34</v>
      </c>
      <c r="U21" s="61" t="s">
        <v>1028</v>
      </c>
      <c r="V21" s="61" t="s">
        <v>1028</v>
      </c>
      <c r="W21" s="48" t="s">
        <v>34</v>
      </c>
      <c r="X21" s="48" t="s">
        <v>34</v>
      </c>
      <c r="Y21" s="61" t="s">
        <v>1028</v>
      </c>
      <c r="Z21" s="61" t="s">
        <v>1028</v>
      </c>
      <c r="AA21" s="109" t="s">
        <v>34</v>
      </c>
    </row>
    <row r="22" spans="1:27" x14ac:dyDescent="0.25">
      <c r="A22" s="23" t="s">
        <v>885</v>
      </c>
      <c r="B22" s="24" t="s">
        <v>34</v>
      </c>
      <c r="C22" s="39" t="s">
        <v>34</v>
      </c>
      <c r="D22" s="24" t="s">
        <v>34</v>
      </c>
      <c r="E22" s="39" t="s">
        <v>34</v>
      </c>
      <c r="F22" s="24" t="s">
        <v>34</v>
      </c>
      <c r="G22" s="39" t="s">
        <v>34</v>
      </c>
      <c r="H22" s="24" t="s">
        <v>34</v>
      </c>
      <c r="I22" s="39" t="s">
        <v>34</v>
      </c>
      <c r="J22" s="30">
        <v>5.9265585900000001E-2</v>
      </c>
      <c r="K22" s="28">
        <f t="shared" si="0"/>
        <v>2.0159776094331838E-2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ht="15.75" thickBot="1" x14ac:dyDescent="0.3">
      <c r="A23" s="98" t="s">
        <v>41</v>
      </c>
      <c r="B23" s="106" t="s">
        <v>34</v>
      </c>
      <c r="C23" s="110" t="s">
        <v>34</v>
      </c>
      <c r="D23" s="106" t="s">
        <v>34</v>
      </c>
      <c r="E23" s="110" t="s">
        <v>34</v>
      </c>
      <c r="F23" s="106" t="s">
        <v>34</v>
      </c>
      <c r="G23" s="110" t="s">
        <v>34</v>
      </c>
      <c r="H23" s="106" t="s">
        <v>34</v>
      </c>
      <c r="I23" s="110" t="s">
        <v>34</v>
      </c>
      <c r="J23" s="99">
        <v>3.5078890000000003E-4</v>
      </c>
      <c r="K23" s="100">
        <f t="shared" si="0"/>
        <v>1.5988128583260433E-3</v>
      </c>
      <c r="L23" s="111" t="s">
        <v>34</v>
      </c>
      <c r="M23" s="102" t="s">
        <v>1028</v>
      </c>
      <c r="N23" s="102" t="s">
        <v>1028</v>
      </c>
      <c r="O23" s="111" t="s">
        <v>34</v>
      </c>
      <c r="P23" s="111" t="s">
        <v>34</v>
      </c>
      <c r="Q23" s="102" t="s">
        <v>1028</v>
      </c>
      <c r="R23" s="102" t="s">
        <v>1028</v>
      </c>
      <c r="S23" s="111" t="s">
        <v>34</v>
      </c>
      <c r="T23" s="111" t="s">
        <v>34</v>
      </c>
      <c r="U23" s="102" t="s">
        <v>1028</v>
      </c>
      <c r="V23" s="102" t="s">
        <v>1028</v>
      </c>
      <c r="W23" s="111" t="s">
        <v>34</v>
      </c>
      <c r="X23" s="111" t="s">
        <v>34</v>
      </c>
      <c r="Y23" s="102" t="s">
        <v>1028</v>
      </c>
      <c r="Z23" s="102" t="s">
        <v>1028</v>
      </c>
      <c r="AA23" s="112" t="s">
        <v>34</v>
      </c>
    </row>
    <row r="24" spans="1:27" ht="15" customHeight="1" x14ac:dyDescent="0.25">
      <c r="B24" s="24"/>
      <c r="F24" s="32"/>
    </row>
  </sheetData>
  <hyperlinks>
    <hyperlink ref="A5" location="CONTENTS!B1" display="Return to contents" xr:uid="{B339958A-1A9B-4C7E-A098-22D86683CEF0}"/>
  </hyperlinks>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650</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0.46064304290000002</v>
      </c>
      <c r="G14" s="28">
        <f>SQRT((F14*(1-F14))/F$13)*TINV(0.05,F$13)</f>
        <v>5.5632278433836967E-2</v>
      </c>
      <c r="H14" s="30">
        <v>0.44965961669999999</v>
      </c>
      <c r="I14" s="28">
        <f>SQRT((H14*(1-H14))/H$13)*TINV(0.05,H$13)</f>
        <v>5.3673671583475462E-2</v>
      </c>
      <c r="J14" s="30">
        <v>0.48085192040000002</v>
      </c>
      <c r="K14" s="28">
        <f>SQRT((J14*(1-J14))/J$13)*TINV(0.05,J$13)</f>
        <v>5.8028649006003769E-2</v>
      </c>
      <c r="L14" s="37" t="s">
        <v>34</v>
      </c>
      <c r="M14" s="61" t="s">
        <v>1028</v>
      </c>
      <c r="N14" s="61" t="s">
        <v>1028</v>
      </c>
      <c r="O14" s="37" t="s">
        <v>34</v>
      </c>
      <c r="P14" s="37" t="s">
        <v>34</v>
      </c>
      <c r="Q14" s="61" t="s">
        <v>1028</v>
      </c>
      <c r="R14" s="61" t="s">
        <v>1028</v>
      </c>
      <c r="S14" s="37" t="s">
        <v>34</v>
      </c>
      <c r="T14" s="60">
        <f>J14-F14</f>
        <v>2.02088775E-2</v>
      </c>
      <c r="U14" s="61">
        <f>(((T14)^2)^0.5)</f>
        <v>2.02088775E-2</v>
      </c>
      <c r="V14" s="61">
        <f>(((((1-F14)*F14)/F13)+(((1-J14)*J14)/J13))^0.5)*(TINV(0.05,F13+J13-1))</f>
        <v>8.0223964735836428E-2</v>
      </c>
      <c r="W14" s="62" t="s">
        <v>1028</v>
      </c>
      <c r="X14" s="60">
        <f>J14-H14</f>
        <v>3.1192303700000035E-2</v>
      </c>
      <c r="Y14" s="61">
        <f>(((X14)^2)^0.5)</f>
        <v>3.1192303700000035E-2</v>
      </c>
      <c r="Z14" s="61">
        <f>(((((1-H14)*H14)/H13)+(((1-J14)*J14)/J13))^0.5)*(TINV(0.05,H13+J13-1))</f>
        <v>7.8887472616219811E-2</v>
      </c>
      <c r="AA14" s="97" t="s">
        <v>1028</v>
      </c>
    </row>
    <row r="15" spans="1:27" x14ac:dyDescent="0.25">
      <c r="A15" s="23" t="s">
        <v>53</v>
      </c>
      <c r="B15" s="24" t="s">
        <v>34</v>
      </c>
      <c r="C15" s="39" t="s">
        <v>34</v>
      </c>
      <c r="D15" s="24" t="s">
        <v>34</v>
      </c>
      <c r="E15" s="39" t="s">
        <v>34</v>
      </c>
      <c r="F15" s="30">
        <v>0.45848470530000002</v>
      </c>
      <c r="G15" s="28">
        <f>SQRT((F15*(1-F15))/F$13)*TINV(0.05,F$13)</f>
        <v>5.5612732732389106E-2</v>
      </c>
      <c r="H15" s="30">
        <v>0.46232120830000001</v>
      </c>
      <c r="I15" s="28">
        <f>SQRT((H15*(1-H15))/H$13)*TINV(0.05,H$13)</f>
        <v>5.3794395550489371E-2</v>
      </c>
      <c r="J15" s="30">
        <v>0.45642048880000002</v>
      </c>
      <c r="K15" s="28">
        <f>SQRT((J15*(1-J15))/J$13)*TINV(0.05,J$13)</f>
        <v>5.785025286100727E-2</v>
      </c>
      <c r="L15" s="37" t="s">
        <v>34</v>
      </c>
      <c r="M15" s="61" t="s">
        <v>1028</v>
      </c>
      <c r="N15" s="61" t="s">
        <v>1028</v>
      </c>
      <c r="O15" s="37" t="s">
        <v>34</v>
      </c>
      <c r="P15" s="37" t="s">
        <v>34</v>
      </c>
      <c r="Q15" s="61" t="s">
        <v>1028</v>
      </c>
      <c r="R15" s="61" t="s">
        <v>1028</v>
      </c>
      <c r="S15" s="37" t="s">
        <v>34</v>
      </c>
      <c r="T15" s="60">
        <f>J15-F15</f>
        <v>-2.0642164999999935E-3</v>
      </c>
      <c r="U15" s="61">
        <f t="shared" ref="U15:U16" si="0">(((T15)^2)^0.5)</f>
        <v>2.0642164999999935E-3</v>
      </c>
      <c r="V15" s="61">
        <f>(((((1-F15)*F15)/F13)+(((1-J15)*J15)/J13))^0.5)*(TINV(0.05,F13+J13-1))</f>
        <v>8.0082061609781652E-2</v>
      </c>
      <c r="W15" s="62" t="s">
        <v>1028</v>
      </c>
      <c r="X15" s="60">
        <f>J15-H15</f>
        <v>-5.9007194999999846E-3</v>
      </c>
      <c r="Y15" s="61">
        <f t="shared" ref="Y15:Y16" si="1">(((X15)^2)^0.5)</f>
        <v>5.9007194999999846E-3</v>
      </c>
      <c r="Z15" s="61">
        <f>(((((1-H15)*H15)/H13)+(((1-J15)*J15)/J13))^0.5)*(TINV(0.05,H13+J13-1))</f>
        <v>7.883897887838423E-2</v>
      </c>
      <c r="AA15" s="97" t="s">
        <v>1028</v>
      </c>
    </row>
    <row r="16" spans="1:27" ht="15.75" thickBot="1" x14ac:dyDescent="0.3">
      <c r="A16" s="98" t="s">
        <v>41</v>
      </c>
      <c r="B16" s="106" t="s">
        <v>34</v>
      </c>
      <c r="C16" s="110" t="s">
        <v>34</v>
      </c>
      <c r="D16" s="106" t="s">
        <v>34</v>
      </c>
      <c r="E16" s="110" t="s">
        <v>34</v>
      </c>
      <c r="F16" s="99">
        <v>8.0872251800000003E-2</v>
      </c>
      <c r="G16" s="100">
        <f>SQRT((F16*(1-F16))/F$13)*TINV(0.05,F$13)</f>
        <v>3.0429453513095818E-2</v>
      </c>
      <c r="H16" s="99">
        <v>8.8019175000000005E-2</v>
      </c>
      <c r="I16" s="100">
        <f>SQRT((H16*(1-H16))/H$13)*TINV(0.05,H$13)</f>
        <v>3.0569277256663325E-2</v>
      </c>
      <c r="J16" s="99">
        <v>6.2727590799999997E-2</v>
      </c>
      <c r="K16" s="100">
        <f>SQRT((J16*(1-J16))/J$13)*TINV(0.05,J$13)</f>
        <v>2.8161343928560522E-2</v>
      </c>
      <c r="L16" s="111" t="s">
        <v>34</v>
      </c>
      <c r="M16" s="102" t="s">
        <v>1028</v>
      </c>
      <c r="N16" s="102" t="s">
        <v>1028</v>
      </c>
      <c r="O16" s="111" t="s">
        <v>34</v>
      </c>
      <c r="P16" s="111" t="s">
        <v>34</v>
      </c>
      <c r="Q16" s="102" t="s">
        <v>1028</v>
      </c>
      <c r="R16" s="102" t="s">
        <v>1028</v>
      </c>
      <c r="S16" s="111" t="s">
        <v>34</v>
      </c>
      <c r="T16" s="101">
        <f>J16-F16</f>
        <v>-1.8144661000000006E-2</v>
      </c>
      <c r="U16" s="102">
        <f t="shared" si="0"/>
        <v>1.8144661000000006E-2</v>
      </c>
      <c r="V16" s="102">
        <f>(((((1-F16)*F16)/F13)+(((1-J16)*J16)/J13))^0.5)*(TINV(0.05,F13+J13-1))</f>
        <v>4.1377013433713104E-2</v>
      </c>
      <c r="W16" s="103" t="s">
        <v>1028</v>
      </c>
      <c r="X16" s="101">
        <f>J16-H16</f>
        <v>-2.5291584200000009E-2</v>
      </c>
      <c r="Y16" s="102">
        <f t="shared" si="1"/>
        <v>2.5291584200000009E-2</v>
      </c>
      <c r="Z16" s="102">
        <f>(((((1-H16)*H16)/H13)+(((1-J16)*J16)/J13))^0.5)*(TINV(0.05,H13+J13-1))</f>
        <v>4.1482530094955838E-2</v>
      </c>
      <c r="AA16" s="104" t="s">
        <v>1028</v>
      </c>
    </row>
  </sheetData>
  <hyperlinks>
    <hyperlink ref="A5" location="CONTENTS!B1" display="Return to contents" xr:uid="{A168CF61-D68B-4181-9AF8-ACFC41C4A6F6}"/>
  </hyperlinks>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16"/>
  <sheetViews>
    <sheetView zoomScale="85" zoomScaleNormal="85" workbookViewId="0">
      <selection activeCell="N35" sqref="N3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649</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0.62982088820000004</v>
      </c>
      <c r="G14" s="28">
        <f>SQRT((F14*(1-F14))/F$13)*TINV(0.05,F$13)</f>
        <v>5.389158177545067E-2</v>
      </c>
      <c r="H14" s="30">
        <v>0.57457569529999997</v>
      </c>
      <c r="I14" s="28">
        <f>SQRT((H14*(1-H14))/H$13)*TINV(0.05,H$13)</f>
        <v>5.3344352140782376E-2</v>
      </c>
      <c r="J14" s="30">
        <v>0.58399005110000002</v>
      </c>
      <c r="K14" s="28">
        <f>SQRT((J14*(1-J14))/J$13)*TINV(0.05,J$13)</f>
        <v>5.7246078138453053E-2</v>
      </c>
      <c r="L14" s="37" t="s">
        <v>34</v>
      </c>
      <c r="M14" s="61" t="s">
        <v>1028</v>
      </c>
      <c r="N14" s="61" t="s">
        <v>1028</v>
      </c>
      <c r="O14" s="37" t="s">
        <v>34</v>
      </c>
      <c r="P14" s="37" t="s">
        <v>34</v>
      </c>
      <c r="Q14" s="61" t="s">
        <v>1028</v>
      </c>
      <c r="R14" s="61" t="s">
        <v>1028</v>
      </c>
      <c r="S14" s="37" t="s">
        <v>34</v>
      </c>
      <c r="T14" s="60">
        <f>J14-F14</f>
        <v>-4.5830837100000021E-2</v>
      </c>
      <c r="U14" s="61">
        <f>(((T14)^2)^0.5)</f>
        <v>4.5830837100000021E-2</v>
      </c>
      <c r="V14" s="61">
        <f>(((((1-F14)*F14)/F13)+(((1-J14)*J14)/J13))^0.5)*(TINV(0.05,F13+J13-1))</f>
        <v>7.8461059603911962E-2</v>
      </c>
      <c r="W14" s="62" t="s">
        <v>1028</v>
      </c>
      <c r="X14" s="60">
        <f>J14-H14</f>
        <v>9.4143558000000516E-3</v>
      </c>
      <c r="Y14" s="61">
        <f>(((X14)^2)^0.5)</f>
        <v>9.4143558000000516E-3</v>
      </c>
      <c r="Z14" s="61">
        <f>(((((1-H14)*H14)/H13)+(((1-J14)*J14)/J13))^0.5)*(TINV(0.05,H13+J13-1))</f>
        <v>7.8091654116415068E-2</v>
      </c>
      <c r="AA14" s="97" t="s">
        <v>1028</v>
      </c>
    </row>
    <row r="15" spans="1:27" x14ac:dyDescent="0.25">
      <c r="A15" s="23" t="s">
        <v>53</v>
      </c>
      <c r="B15" s="24" t="s">
        <v>34</v>
      </c>
      <c r="C15" s="39" t="s">
        <v>34</v>
      </c>
      <c r="D15" s="24" t="s">
        <v>34</v>
      </c>
      <c r="E15" s="39" t="s">
        <v>34</v>
      </c>
      <c r="F15" s="30">
        <v>0.33690803409999998</v>
      </c>
      <c r="G15" s="28">
        <f>SQRT((F15*(1-F15))/F$13)*TINV(0.05,F$13)</f>
        <v>5.2753224779870336E-2</v>
      </c>
      <c r="H15" s="30">
        <v>0.33658754909999999</v>
      </c>
      <c r="I15" s="28">
        <f>SQRT((H15*(1-H15))/H$13)*TINV(0.05,H$13)</f>
        <v>5.0985244105421566E-2</v>
      </c>
      <c r="J15" s="30">
        <v>0.31012628619999999</v>
      </c>
      <c r="K15" s="28">
        <f>SQRT((J15*(1-J15))/J$13)*TINV(0.05,J$13)</f>
        <v>5.3721142981219078E-2</v>
      </c>
      <c r="L15" s="37" t="s">
        <v>34</v>
      </c>
      <c r="M15" s="61" t="s">
        <v>1028</v>
      </c>
      <c r="N15" s="61" t="s">
        <v>1028</v>
      </c>
      <c r="O15" s="37" t="s">
        <v>34</v>
      </c>
      <c r="P15" s="37" t="s">
        <v>34</v>
      </c>
      <c r="Q15" s="61" t="s">
        <v>1028</v>
      </c>
      <c r="R15" s="61" t="s">
        <v>1028</v>
      </c>
      <c r="S15" s="37" t="s">
        <v>34</v>
      </c>
      <c r="T15" s="60">
        <f>J15-F15</f>
        <v>-2.6781747899999986E-2</v>
      </c>
      <c r="U15" s="61">
        <f t="shared" ref="U15:U16" si="0">(((T15)^2)^0.5)</f>
        <v>2.6781747899999986E-2</v>
      </c>
      <c r="V15" s="61">
        <f>(((((1-F15)*F15)/F13)+(((1-J15)*J15)/J13))^0.5)*(TINV(0.05,F13+J13-1))</f>
        <v>7.5138249216468195E-2</v>
      </c>
      <c r="W15" s="62" t="s">
        <v>1028</v>
      </c>
      <c r="X15" s="60">
        <f>J15-H15</f>
        <v>-2.6461262900000004E-2</v>
      </c>
      <c r="Y15" s="61">
        <f t="shared" ref="Y15:Y16" si="1">(((X15)^2)^0.5)</f>
        <v>2.6461262900000004E-2</v>
      </c>
      <c r="Z15" s="61">
        <f>(((((1-H15)*H15)/H13)+(((1-J15)*J15)/J13))^0.5)*(TINV(0.05,H13+J13-1))</f>
        <v>7.3916365305028084E-2</v>
      </c>
      <c r="AA15" s="97" t="s">
        <v>1028</v>
      </c>
    </row>
    <row r="16" spans="1:27" ht="15.75" thickBot="1" x14ac:dyDescent="0.3">
      <c r="A16" s="98" t="s">
        <v>41</v>
      </c>
      <c r="B16" s="106" t="s">
        <v>34</v>
      </c>
      <c r="C16" s="110" t="s">
        <v>34</v>
      </c>
      <c r="D16" s="106" t="s">
        <v>34</v>
      </c>
      <c r="E16" s="110" t="s">
        <v>34</v>
      </c>
      <c r="F16" s="99">
        <v>3.3271077699999999E-2</v>
      </c>
      <c r="G16" s="100">
        <f>SQRT((F16*(1-F16))/F$13)*TINV(0.05,F$13)</f>
        <v>2.0016688763714215E-2</v>
      </c>
      <c r="H16" s="99">
        <v>8.8836755599999997E-2</v>
      </c>
      <c r="I16" s="100">
        <f>SQRT((H16*(1-H16))/H$13)*TINV(0.05,H$13)</f>
        <v>3.0697153888720668E-2</v>
      </c>
      <c r="J16" s="99">
        <v>0.1058836628</v>
      </c>
      <c r="K16" s="100">
        <f>SQRT((J16*(1-J16))/J$13)*TINV(0.05,J$13)</f>
        <v>3.5735729296545095E-2</v>
      </c>
      <c r="L16" s="111" t="s">
        <v>34</v>
      </c>
      <c r="M16" s="102" t="s">
        <v>1028</v>
      </c>
      <c r="N16" s="102" t="s">
        <v>1028</v>
      </c>
      <c r="O16" s="111" t="s">
        <v>34</v>
      </c>
      <c r="P16" s="111" t="s">
        <v>34</v>
      </c>
      <c r="Q16" s="102" t="s">
        <v>1028</v>
      </c>
      <c r="R16" s="102" t="s">
        <v>1028</v>
      </c>
      <c r="S16" s="111" t="s">
        <v>34</v>
      </c>
      <c r="T16" s="101">
        <f>J16-F16</f>
        <v>7.2612585100000002E-2</v>
      </c>
      <c r="U16" s="102">
        <f t="shared" si="0"/>
        <v>7.2612585100000002E-2</v>
      </c>
      <c r="V16" s="102">
        <f>(((((1-F16)*F16)/F13)+(((1-J16)*J16)/J13))^0.5)*(TINV(0.05,F13+J13-1))</f>
        <v>4.0873057919451415E-2</v>
      </c>
      <c r="W16" s="103" t="str">
        <f t="shared" ref="W16" si="2">IF(U16&gt;V16,"*"," ")</f>
        <v>*</v>
      </c>
      <c r="X16" s="101">
        <f>J16-H16</f>
        <v>1.7046907200000003E-2</v>
      </c>
      <c r="Y16" s="102">
        <f t="shared" si="1"/>
        <v>1.7046907200000003E-2</v>
      </c>
      <c r="Z16" s="102">
        <f>(((((1-H16)*H16)/H13)+(((1-J16)*J16)/J13))^0.5)*(TINV(0.05,H13+J13-1))</f>
        <v>4.7014906800390562E-2</v>
      </c>
      <c r="AA16" s="104" t="s">
        <v>1028</v>
      </c>
    </row>
  </sheetData>
  <hyperlinks>
    <hyperlink ref="A5" location="CONTENTS!B1" display="Return to contents" xr:uid="{686EFA8E-3314-46F2-8D35-19EACC552C67}"/>
  </hyperlinks>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16"/>
  <sheetViews>
    <sheetView zoomScale="85" zoomScaleNormal="85" workbookViewId="0">
      <selection activeCell="N35" sqref="N3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648</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0.40798921339999999</v>
      </c>
      <c r="G14" s="28">
        <f>SQRT((F14*(1-F14))/F$13)*TINV(0.05,F$13)</f>
        <v>5.4852395245087331E-2</v>
      </c>
      <c r="H14" s="30">
        <v>0.34381395770000001</v>
      </c>
      <c r="I14" s="28">
        <f>SQRT((H14*(1-H14))/H$13)*TINV(0.05,H$13)</f>
        <v>5.1248235438142165E-2</v>
      </c>
      <c r="J14" s="30">
        <v>0.34629748739999999</v>
      </c>
      <c r="K14" s="28">
        <f>SQRT((J14*(1-J14))/J$13)*TINV(0.05,J$13)</f>
        <v>5.5259366738382346E-2</v>
      </c>
      <c r="L14" s="37" t="s">
        <v>34</v>
      </c>
      <c r="M14" s="61" t="s">
        <v>1028</v>
      </c>
      <c r="N14" s="61" t="s">
        <v>1028</v>
      </c>
      <c r="O14" s="37" t="s">
        <v>34</v>
      </c>
      <c r="P14" s="37" t="s">
        <v>34</v>
      </c>
      <c r="Q14" s="61" t="s">
        <v>1028</v>
      </c>
      <c r="R14" s="61" t="s">
        <v>1028</v>
      </c>
      <c r="S14" s="37" t="s">
        <v>34</v>
      </c>
      <c r="T14" s="60">
        <f>J14-F14</f>
        <v>-6.1691726000000002E-2</v>
      </c>
      <c r="U14" s="61">
        <f>(((T14)^2)^0.5)</f>
        <v>6.1691726000000002E-2</v>
      </c>
      <c r="V14" s="61">
        <f>(((((1-F14)*F14)/F13)+(((1-J14)*J14)/J13))^0.5)*(TINV(0.05,F13+J13-1))</f>
        <v>7.7702585809674665E-2</v>
      </c>
      <c r="W14" s="62" t="s">
        <v>1028</v>
      </c>
      <c r="X14" s="60">
        <f>J14-H14</f>
        <v>2.4835296999999867E-3</v>
      </c>
      <c r="Y14" s="61">
        <f>(((X14)^2)^0.5)</f>
        <v>2.4835296999999867E-3</v>
      </c>
      <c r="Z14" s="61">
        <f>(((((1-H14)*H14)/H13)+(((1-J14)*J14)/J13))^0.5)*(TINV(0.05,H13+J13-1))</f>
        <v>7.5215047180036618E-2</v>
      </c>
      <c r="AA14" s="97" t="s">
        <v>1028</v>
      </c>
    </row>
    <row r="15" spans="1:27" x14ac:dyDescent="0.25">
      <c r="A15" s="23" t="s">
        <v>53</v>
      </c>
      <c r="B15" s="24" t="s">
        <v>34</v>
      </c>
      <c r="C15" s="39" t="s">
        <v>34</v>
      </c>
      <c r="D15" s="24" t="s">
        <v>34</v>
      </c>
      <c r="E15" s="39" t="s">
        <v>34</v>
      </c>
      <c r="F15" s="30">
        <v>0.52397377099999998</v>
      </c>
      <c r="G15" s="28">
        <f>SQRT((F15*(1-F15))/F$13)*TINV(0.05,F$13)</f>
        <v>5.5741244609707939E-2</v>
      </c>
      <c r="H15" s="30">
        <v>0.59259072469999996</v>
      </c>
      <c r="I15" s="28">
        <f>SQRT((H15*(1-H15))/H$13)*TINV(0.05,H$13)</f>
        <v>5.301472969418683E-2</v>
      </c>
      <c r="J15" s="30">
        <v>0.58772935670000004</v>
      </c>
      <c r="K15" s="28">
        <f>SQRT((J15*(1-J15))/J$13)*TINV(0.05,J$13)</f>
        <v>5.7170376693791186E-2</v>
      </c>
      <c r="L15" s="37" t="s">
        <v>34</v>
      </c>
      <c r="M15" s="61" t="s">
        <v>1028</v>
      </c>
      <c r="N15" s="61" t="s">
        <v>1028</v>
      </c>
      <c r="O15" s="37" t="s">
        <v>34</v>
      </c>
      <c r="P15" s="37" t="s">
        <v>34</v>
      </c>
      <c r="Q15" s="61" t="s">
        <v>1028</v>
      </c>
      <c r="R15" s="61" t="s">
        <v>1028</v>
      </c>
      <c r="S15" s="37" t="s">
        <v>34</v>
      </c>
      <c r="T15" s="60">
        <f>J15-F15</f>
        <v>6.3755585700000061E-2</v>
      </c>
      <c r="U15" s="61">
        <f t="shared" ref="U15:U16" si="0">(((T15)^2)^0.5)</f>
        <v>6.3755585700000061E-2</v>
      </c>
      <c r="V15" s="61">
        <f>(((((1-F15)*F15)/F13)+(((1-J15)*J15)/J13))^0.5)*(TINV(0.05,F13+J13-1))</f>
        <v>7.9683976557695421E-2</v>
      </c>
      <c r="W15" s="62" t="s">
        <v>1028</v>
      </c>
      <c r="X15" s="60">
        <f>J15-H15</f>
        <v>-4.8613679999999215E-3</v>
      </c>
      <c r="Y15" s="61">
        <f t="shared" ref="Y15:Y16" si="1">(((X15)^2)^0.5)</f>
        <v>4.8613679999999215E-3</v>
      </c>
      <c r="Z15" s="61">
        <f>(((((1-H15)*H15)/H13)+(((1-J15)*J15)/J13))^0.5)*(TINV(0.05,H13+J13-1))</f>
        <v>7.7812236735011781E-2</v>
      </c>
      <c r="AA15" s="97" t="s">
        <v>1028</v>
      </c>
    </row>
    <row r="16" spans="1:27" ht="15.75" thickBot="1" x14ac:dyDescent="0.3">
      <c r="A16" s="98" t="s">
        <v>41</v>
      </c>
      <c r="B16" s="106" t="s">
        <v>34</v>
      </c>
      <c r="C16" s="110" t="s">
        <v>34</v>
      </c>
      <c r="D16" s="106" t="s">
        <v>34</v>
      </c>
      <c r="E16" s="110" t="s">
        <v>34</v>
      </c>
      <c r="F16" s="99">
        <v>6.8037015699999995E-2</v>
      </c>
      <c r="G16" s="100">
        <f>SQRT((F16*(1-F16))/F$13)*TINV(0.05,F$13)</f>
        <v>2.8104664541985149E-2</v>
      </c>
      <c r="H16" s="99">
        <v>6.3595317600000006E-2</v>
      </c>
      <c r="I16" s="100">
        <f>SQRT((H16*(1-H16))/H$13)*TINV(0.05,H$13)</f>
        <v>2.6329828429916897E-2</v>
      </c>
      <c r="J16" s="99">
        <v>6.5973156000000005E-2</v>
      </c>
      <c r="K16" s="100">
        <f>SQRT((J16*(1-J16))/J$13)*TINV(0.05,J$13)</f>
        <v>2.8830652096546918E-2</v>
      </c>
      <c r="L16" s="111" t="s">
        <v>34</v>
      </c>
      <c r="M16" s="102" t="s">
        <v>1028</v>
      </c>
      <c r="N16" s="102" t="s">
        <v>1028</v>
      </c>
      <c r="O16" s="111" t="s">
        <v>34</v>
      </c>
      <c r="P16" s="111" t="s">
        <v>34</v>
      </c>
      <c r="Q16" s="102" t="s">
        <v>1028</v>
      </c>
      <c r="R16" s="102" t="s">
        <v>1028</v>
      </c>
      <c r="S16" s="111" t="s">
        <v>34</v>
      </c>
      <c r="T16" s="101">
        <f>J16-F16</f>
        <v>-2.0638596999999897E-3</v>
      </c>
      <c r="U16" s="102">
        <f t="shared" si="0"/>
        <v>2.0638596999999897E-3</v>
      </c>
      <c r="V16" s="102">
        <f>(((((1-F16)*F16)/F13)+(((1-J16)*J16)/J13))^0.5)*(TINV(0.05,F13+J13-1))</f>
        <v>4.0180431982447633E-2</v>
      </c>
      <c r="W16" s="103" t="s">
        <v>1028</v>
      </c>
      <c r="X16" s="101">
        <f>J16-H16</f>
        <v>2.3778383999999986E-3</v>
      </c>
      <c r="Y16" s="102">
        <f t="shared" si="1"/>
        <v>2.3778383999999986E-3</v>
      </c>
      <c r="Z16" s="102">
        <f>(((((1-H16)*H16)/H13)+(((1-J16)*J16)/J13))^0.5)*(TINV(0.05,H13+J13-1))</f>
        <v>3.8966228955463228E-2</v>
      </c>
      <c r="AA16" s="104" t="s">
        <v>1028</v>
      </c>
    </row>
  </sheetData>
  <hyperlinks>
    <hyperlink ref="A5" location="CONTENTS!B1" display="Return to contents" xr:uid="{342A190A-C21E-4F86-9FCB-F6321D13E958}"/>
  </hyperlinks>
  <pageMargins left="0.7" right="0.7" top="0.75" bottom="0.75" header="0.3" footer="0.3"/>
  <pageSetup paperSize="9"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16"/>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647</v>
      </c>
      <c r="B3" s="27"/>
    </row>
    <row r="4" spans="1:27" ht="18.75" x14ac:dyDescent="0.25">
      <c r="A4" s="20" t="s">
        <v>908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1827</v>
      </c>
      <c r="G11" s="27" t="s">
        <v>1028</v>
      </c>
      <c r="H11" s="22">
        <v>1789</v>
      </c>
      <c r="I11" s="27" t="s">
        <v>1028</v>
      </c>
      <c r="J11" s="22">
        <v>1813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1770</v>
      </c>
      <c r="G12" s="27" t="s">
        <v>1028</v>
      </c>
      <c r="H12" s="22">
        <v>1593</v>
      </c>
      <c r="I12" s="27" t="s">
        <v>1028</v>
      </c>
      <c r="J12" s="22">
        <v>1672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310.8</v>
      </c>
      <c r="G13" s="27" t="s">
        <v>1028</v>
      </c>
      <c r="H13" s="22">
        <v>332.4</v>
      </c>
      <c r="I13" s="27" t="s">
        <v>1028</v>
      </c>
      <c r="J13" s="22">
        <v>287.2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30">
        <v>0.5634722741</v>
      </c>
      <c r="G14" s="28">
        <f>SQRT((F14*(1-F14))/F$13)*TINV(0.05,F$13)</f>
        <v>5.5353952706567067E-2</v>
      </c>
      <c r="H14" s="30">
        <v>0.53484615930000001</v>
      </c>
      <c r="I14" s="28">
        <f>SQRT((H14*(1-H14))/H$13)*TINV(0.05,H$13)</f>
        <v>5.3816619859867493E-2</v>
      </c>
      <c r="J14" s="30">
        <v>0.51063843900000006</v>
      </c>
      <c r="K14" s="28">
        <f>SQRT((J14*(1-J14))/J$13)*TINV(0.05,J$13)</f>
        <v>5.8058102079469397E-2</v>
      </c>
      <c r="L14" s="37" t="s">
        <v>34</v>
      </c>
      <c r="M14" s="61" t="s">
        <v>1028</v>
      </c>
      <c r="N14" s="61" t="s">
        <v>1028</v>
      </c>
      <c r="O14" s="37" t="s">
        <v>34</v>
      </c>
      <c r="P14" s="37" t="s">
        <v>34</v>
      </c>
      <c r="Q14" s="61" t="s">
        <v>1028</v>
      </c>
      <c r="R14" s="61" t="s">
        <v>1028</v>
      </c>
      <c r="S14" s="37" t="s">
        <v>34</v>
      </c>
      <c r="T14" s="60">
        <f>J14-F14</f>
        <v>-5.2833835099999948E-2</v>
      </c>
      <c r="U14" s="61">
        <f>(((T14)^2)^0.5)</f>
        <v>5.2833835099999948E-2</v>
      </c>
      <c r="V14" s="61">
        <f>(((((1-F14)*F14)/F13)+(((1-J14)*J14)/J13))^0.5)*(TINV(0.05,F13+J13-1))</f>
        <v>8.0053197277931573E-2</v>
      </c>
      <c r="W14" s="62" t="s">
        <v>1028</v>
      </c>
      <c r="X14" s="60">
        <f>J14-H14</f>
        <v>-2.4207720299999957E-2</v>
      </c>
      <c r="Y14" s="61">
        <f>(((X14)^2)^0.5)</f>
        <v>2.4207720299999957E-2</v>
      </c>
      <c r="Z14" s="61">
        <f>(((((1-H14)*H14)/H13)+(((1-J14)*J14)/J13))^0.5)*(TINV(0.05,H13+J13-1))</f>
        <v>7.9006016488249939E-2</v>
      </c>
      <c r="AA14" s="97" t="s">
        <v>1028</v>
      </c>
    </row>
    <row r="15" spans="1:27" x14ac:dyDescent="0.25">
      <c r="A15" s="23" t="s">
        <v>53</v>
      </c>
      <c r="B15" s="24" t="s">
        <v>34</v>
      </c>
      <c r="C15" s="39" t="s">
        <v>34</v>
      </c>
      <c r="D15" s="24" t="s">
        <v>34</v>
      </c>
      <c r="E15" s="39" t="s">
        <v>34</v>
      </c>
      <c r="F15" s="30">
        <v>0.38346259249999998</v>
      </c>
      <c r="G15" s="28">
        <f>SQRT((F15*(1-F15))/F$13)*TINV(0.05,F$13)</f>
        <v>5.4268480825298511E-2</v>
      </c>
      <c r="H15" s="30">
        <v>0.39817948250000001</v>
      </c>
      <c r="I15" s="28">
        <f>SQRT((H15*(1-H15))/H$13)*TINV(0.05,H$13)</f>
        <v>5.281734960580721E-2</v>
      </c>
      <c r="J15" s="30">
        <v>0.4371038545</v>
      </c>
      <c r="K15" s="28">
        <f>SQRT((J15*(1-J15))/J$13)*TINV(0.05,J$13)</f>
        <v>5.7609965058905283E-2</v>
      </c>
      <c r="L15" s="37" t="s">
        <v>34</v>
      </c>
      <c r="M15" s="61" t="s">
        <v>1028</v>
      </c>
      <c r="N15" s="61" t="s">
        <v>1028</v>
      </c>
      <c r="O15" s="37" t="s">
        <v>34</v>
      </c>
      <c r="P15" s="37" t="s">
        <v>34</v>
      </c>
      <c r="Q15" s="61" t="s">
        <v>1028</v>
      </c>
      <c r="R15" s="61" t="s">
        <v>1028</v>
      </c>
      <c r="S15" s="37" t="s">
        <v>34</v>
      </c>
      <c r="T15" s="60">
        <f>J15-F15</f>
        <v>5.3641262000000023E-2</v>
      </c>
      <c r="U15" s="61">
        <f t="shared" ref="U15:U16" si="0">(((T15)^2)^0.5)</f>
        <v>5.3641262000000023E-2</v>
      </c>
      <c r="V15" s="61">
        <f>(((((1-F15)*F15)/F13)+(((1-J15)*J15)/J13))^0.5)*(TINV(0.05,F13+J13-1))</f>
        <v>7.8983299038910562E-2</v>
      </c>
      <c r="W15" s="62" t="s">
        <v>1028</v>
      </c>
      <c r="X15" s="60">
        <f>J15-H15</f>
        <v>3.8924371999999985E-2</v>
      </c>
      <c r="Y15" s="61">
        <f t="shared" ref="Y15:Y16" si="1">(((X15)^2)^0.5)</f>
        <v>3.8924371999999985E-2</v>
      </c>
      <c r="Z15" s="61">
        <f>(((((1-H15)*H15)/H13)+(((1-J15)*J15)/J13))^0.5)*(TINV(0.05,H13+J13-1))</f>
        <v>7.8000984606713772E-2</v>
      </c>
      <c r="AA15" s="97" t="s">
        <v>1028</v>
      </c>
    </row>
    <row r="16" spans="1:27" ht="15.75" thickBot="1" x14ac:dyDescent="0.3">
      <c r="A16" s="98" t="s">
        <v>41</v>
      </c>
      <c r="B16" s="106" t="s">
        <v>34</v>
      </c>
      <c r="C16" s="110" t="s">
        <v>34</v>
      </c>
      <c r="D16" s="106" t="s">
        <v>34</v>
      </c>
      <c r="E16" s="110" t="s">
        <v>34</v>
      </c>
      <c r="F16" s="99">
        <v>5.3065133399999999E-2</v>
      </c>
      <c r="G16" s="100">
        <f>SQRT((F16*(1-F16))/F$13)*TINV(0.05,F$13)</f>
        <v>2.5019068161191219E-2</v>
      </c>
      <c r="H16" s="99">
        <v>6.6974358100000006E-2</v>
      </c>
      <c r="I16" s="100">
        <f>SQRT((H16*(1-H16))/H$13)*TINV(0.05,H$13)</f>
        <v>2.6971477650143624E-2</v>
      </c>
      <c r="J16" s="99">
        <v>5.2257706500000001E-2</v>
      </c>
      <c r="K16" s="100">
        <f>SQRT((J16*(1-J16))/J$13)*TINV(0.05,J$13)</f>
        <v>2.584707838225455E-2</v>
      </c>
      <c r="L16" s="111" t="s">
        <v>34</v>
      </c>
      <c r="M16" s="102" t="s">
        <v>1028</v>
      </c>
      <c r="N16" s="102" t="s">
        <v>1028</v>
      </c>
      <c r="O16" s="111" t="s">
        <v>34</v>
      </c>
      <c r="P16" s="111" t="s">
        <v>34</v>
      </c>
      <c r="Q16" s="102" t="s">
        <v>1028</v>
      </c>
      <c r="R16" s="102" t="s">
        <v>1028</v>
      </c>
      <c r="S16" s="111" t="s">
        <v>34</v>
      </c>
      <c r="T16" s="101">
        <f>J16-F16</f>
        <v>-8.0742689999999812E-4</v>
      </c>
      <c r="U16" s="102">
        <f t="shared" si="0"/>
        <v>8.0742689999999812E-4</v>
      </c>
      <c r="V16" s="102">
        <f>(((((1-F16)*F16)/F13)+(((1-J16)*J16)/J13))^0.5)*(TINV(0.05,F13+J13-1))</f>
        <v>3.5899090630621279E-2</v>
      </c>
      <c r="W16" s="103" t="s">
        <v>1028</v>
      </c>
      <c r="X16" s="101">
        <f>J16-H16</f>
        <v>-1.4716651600000005E-2</v>
      </c>
      <c r="Y16" s="102">
        <f t="shared" si="1"/>
        <v>1.4716651600000005E-2</v>
      </c>
      <c r="Z16" s="102">
        <f>(((((1-H16)*H16)/H13)+(((1-J16)*J16)/J13))^0.5)*(TINV(0.05,H13+J13-1))</f>
        <v>3.7283437076592034E-2</v>
      </c>
      <c r="AA16" s="104" t="s">
        <v>1028</v>
      </c>
    </row>
  </sheetData>
  <hyperlinks>
    <hyperlink ref="A5" location="CONTENTS!B1" display="Return to contents" xr:uid="{02F50D6C-9717-4F8A-A60B-6F9709B477ED}"/>
  </hyperlinks>
  <pageMargins left="0.7" right="0.7" top="0.75" bottom="0.75" header="0.3" footer="0.3"/>
  <pageSetup paperSize="9"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2FA1-F067-438F-B367-4D5D2F6278FF}">
  <dimension ref="A1:AA16"/>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646</v>
      </c>
      <c r="B3" s="27"/>
    </row>
    <row r="4" spans="1:27" ht="18.75" x14ac:dyDescent="0.25">
      <c r="A4" s="20" t="s">
        <v>909</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1313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1185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202.3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24" t="s">
        <v>34</v>
      </c>
      <c r="G14" s="39" t="s">
        <v>34</v>
      </c>
      <c r="H14" s="24" t="s">
        <v>34</v>
      </c>
      <c r="I14" s="39" t="s">
        <v>34</v>
      </c>
      <c r="J14" s="30">
        <v>0.63236288470000002</v>
      </c>
      <c r="K14" s="28">
        <f>SQRT((J14*(1-J14))/J$13)*TINV(0.05,J$13)</f>
        <v>6.6842517834480072E-2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53</v>
      </c>
      <c r="B15" s="24" t="s">
        <v>34</v>
      </c>
      <c r="C15" s="39" t="s">
        <v>34</v>
      </c>
      <c r="D15" s="24" t="s">
        <v>34</v>
      </c>
      <c r="E15" s="39" t="s">
        <v>34</v>
      </c>
      <c r="F15" s="24" t="s">
        <v>34</v>
      </c>
      <c r="G15" s="39" t="s">
        <v>34</v>
      </c>
      <c r="H15" s="24" t="s">
        <v>34</v>
      </c>
      <c r="I15" s="39" t="s">
        <v>34</v>
      </c>
      <c r="J15" s="30">
        <v>0.28140318440000001</v>
      </c>
      <c r="K15" s="28">
        <f>SQRT((J15*(1-J15))/J$13)*TINV(0.05,J$13)</f>
        <v>6.2340041603691387E-2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ht="15.75" thickBot="1" x14ac:dyDescent="0.3">
      <c r="A16" s="98" t="s">
        <v>41</v>
      </c>
      <c r="B16" s="106" t="s">
        <v>34</v>
      </c>
      <c r="C16" s="110" t="s">
        <v>34</v>
      </c>
      <c r="D16" s="106" t="s">
        <v>34</v>
      </c>
      <c r="E16" s="110" t="s">
        <v>34</v>
      </c>
      <c r="F16" s="106" t="s">
        <v>34</v>
      </c>
      <c r="G16" s="110" t="s">
        <v>34</v>
      </c>
      <c r="H16" s="106" t="s">
        <v>34</v>
      </c>
      <c r="I16" s="110" t="s">
        <v>34</v>
      </c>
      <c r="J16" s="99">
        <v>8.6233930799999997E-2</v>
      </c>
      <c r="K16" s="100">
        <f>SQRT((J16*(1-J16))/J$13)*TINV(0.05,J$13)</f>
        <v>3.8914956109988165E-2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11" t="s">
        <v>34</v>
      </c>
      <c r="Y16" s="102" t="s">
        <v>1028</v>
      </c>
      <c r="Z16" s="102" t="s">
        <v>1028</v>
      </c>
      <c r="AA16" s="112" t="s">
        <v>34</v>
      </c>
    </row>
  </sheetData>
  <hyperlinks>
    <hyperlink ref="A5" location="CONTENTS!B1" display="Return to contents" xr:uid="{0B0C9A81-C058-40EF-ACDD-41E457260CF3}"/>
  </hyperlinks>
  <pageMargins left="0.7" right="0.7"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65B6-5C5D-43BA-8A13-D82B2FFF52B3}">
  <dimension ref="A1:AA29"/>
  <sheetViews>
    <sheetView zoomScale="85" zoomScaleNormal="85" workbookViewId="0">
      <selection activeCell="N26" sqref="N26"/>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834</v>
      </c>
      <c r="B3" s="27"/>
    </row>
    <row r="4" spans="1:27" ht="18.75" x14ac:dyDescent="0.25">
      <c r="A4" s="20" t="s">
        <v>653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146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25.6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0.36293581070000003</v>
      </c>
      <c r="K14" s="28">
        <f t="shared" ref="K14:K24" si="0">SQRT((J14*(1-J14))/J$13)*TINV(0.05,J$13)</f>
        <v>0.19572957400353203</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7.8358849999999995E-4</v>
      </c>
      <c r="K15" s="28">
        <f t="shared" si="0"/>
        <v>1.1390000663013645E-2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5.3324179999999999E-2</v>
      </c>
      <c r="K16" s="28">
        <f t="shared" si="0"/>
        <v>9.1456100170572319E-2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5.2252986500000001E-2</v>
      </c>
      <c r="K17" s="28">
        <f t="shared" si="0"/>
        <v>9.0584045890930998E-2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5.5152951000000004E-3</v>
      </c>
      <c r="K18" s="28">
        <f t="shared" si="0"/>
        <v>3.0146255435591691E-2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6.97422246E-2</v>
      </c>
      <c r="K19" s="28">
        <f t="shared" si="0"/>
        <v>0.10368107602242638</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0.12864816579999999</v>
      </c>
      <c r="K20" s="28">
        <f t="shared" si="0"/>
        <v>0.13628514403774253</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8.7475807200000005E-2</v>
      </c>
      <c r="K21" s="28">
        <f t="shared" si="0"/>
        <v>0.11500483952743047</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0.15467251260000001</v>
      </c>
      <c r="K22" s="28">
        <f t="shared" si="0"/>
        <v>0.14718684940551102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6.8524089499999996E-2</v>
      </c>
      <c r="K23" s="28">
        <f t="shared" si="0"/>
        <v>0.10283889323214646</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3.8432967000000002E-3</v>
      </c>
      <c r="K24" s="28">
        <f t="shared" si="0"/>
        <v>2.5186378793739767E-2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0.31451570600000001</v>
      </c>
      <c r="K25" s="50">
        <f t="shared" ref="K25:K28" si="1">SQRT((J25*(1-J25))/J$13)*TINV(0.05,J$13)</f>
        <v>0.18900350865259999</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0.20390568549999999</v>
      </c>
      <c r="K26" s="50">
        <f t="shared" si="1"/>
        <v>0.16400114198393506</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0.106360755</v>
      </c>
      <c r="K27" s="28">
        <f t="shared" si="1"/>
        <v>0.12549365420819666</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1.22820428E-2</v>
      </c>
      <c r="K28" s="100">
        <f t="shared" si="1"/>
        <v>4.4833404739389578E-2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DABC0F1A-944B-46B6-85A5-261A26DBC556}"/>
  </hyperlinks>
  <pageMargins left="0.7" right="0.7" top="0.75" bottom="0.75" header="0.3" footer="0.3"/>
  <pageSetup paperSize="9"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5D0C-6799-4E03-9839-A30B9365DBCE}">
  <dimension ref="A1:AA29"/>
  <sheetViews>
    <sheetView zoomScale="85" zoomScaleNormal="85" workbookViewId="0">
      <selection activeCell="A10" sqref="A10"/>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656</v>
      </c>
      <c r="B3" s="27"/>
    </row>
    <row r="4" spans="1:27" ht="18.75" x14ac:dyDescent="0.25">
      <c r="A4" s="20" t="s">
        <v>653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146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25.6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0.29497761909999998</v>
      </c>
      <c r="K14" s="28">
        <f t="shared" ref="K14:K24" si="0">SQRT((J14*(1-J14))/J$13)*TINV(0.05,J$13)</f>
        <v>0.18562904407519928</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9.8615019999999994E-4</v>
      </c>
      <c r="K15" s="28">
        <f t="shared" si="0"/>
        <v>1.2776362677227822E-2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1.33210919E-2</v>
      </c>
      <c r="K16" s="28">
        <f t="shared" si="0"/>
        <v>4.6666773782481345E-2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0.1235789657</v>
      </c>
      <c r="K17" s="28">
        <f t="shared" si="0"/>
        <v>0.13396107298352947</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3.0358757900000002E-2</v>
      </c>
      <c r="K18" s="28">
        <f t="shared" si="0"/>
        <v>6.9838914789794232E-2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4.6340344800000002E-2</v>
      </c>
      <c r="K19" s="28">
        <f t="shared" si="0"/>
        <v>8.557093528134907E-2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0.1203421994</v>
      </c>
      <c r="K20" s="28">
        <f t="shared" si="0"/>
        <v>0.13243897005815719</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8.8699298499999996E-2</v>
      </c>
      <c r="K21" s="28">
        <f t="shared" si="0"/>
        <v>0.11572865031029363</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0.15310585809999999</v>
      </c>
      <c r="K22" s="28">
        <f t="shared" si="0"/>
        <v>0.14657517172360668</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5.1241454200000001E-2</v>
      </c>
      <c r="K23" s="28">
        <f t="shared" si="0"/>
        <v>8.9750838944633066E-2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7.32039892E-2</v>
      </c>
      <c r="K24" s="28">
        <f t="shared" si="0"/>
        <v>0.10602527201818142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0.36625059999999998</v>
      </c>
      <c r="K25" s="50">
        <f t="shared" ref="K25:K28" si="1">SQRT((J25*(1-J25))/J$13)*TINV(0.05,J$13)</f>
        <v>0.19610916761540495</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0.19704130210000001</v>
      </c>
      <c r="K26" s="50">
        <f t="shared" si="1"/>
        <v>0.16191056233642706</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0.13788620779999999</v>
      </c>
      <c r="K27" s="28">
        <f t="shared" si="1"/>
        <v>0.14034361327918093</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3.8442709000000002E-3</v>
      </c>
      <c r="K28" s="100">
        <f t="shared" si="1"/>
        <v>2.5189558399723318E-2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ADB1B14A-38C3-40D9-B9BA-B181891C7714}"/>
  </hyperlinks>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D872A-2A01-4AD5-A06F-DF6432EB0168}">
  <dimension ref="A1:AA29"/>
  <sheetViews>
    <sheetView zoomScale="85" zoomScaleNormal="85" workbookViewId="0">
      <selection activeCell="A10" sqref="A10"/>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658</v>
      </c>
      <c r="B3" s="27"/>
    </row>
    <row r="4" spans="1:27" ht="18.75" x14ac:dyDescent="0.25">
      <c r="A4" s="20" t="s">
        <v>653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146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25.6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0.35972045990000001</v>
      </c>
      <c r="K14" s="28">
        <f t="shared" ref="K14:K24" si="0">SQRT((J14*(1-J14))/J$13)*TINV(0.05,J$13)</f>
        <v>0.19535175872767635</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5.9766198600000001E-2</v>
      </c>
      <c r="K15" s="28">
        <f t="shared" si="0"/>
        <v>9.64929735978345E-2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5.6663736300000003E-2</v>
      </c>
      <c r="K16" s="28">
        <f t="shared" si="0"/>
        <v>9.4110008385556901E-2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8.6042349099999998E-2</v>
      </c>
      <c r="K17" s="28">
        <f t="shared" si="0"/>
        <v>0.11414821093894234</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5.3157316699999999E-2</v>
      </c>
      <c r="K18" s="28">
        <f t="shared" si="0"/>
        <v>9.132094190171218E-2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0.16003354040000001</v>
      </c>
      <c r="K19" s="28">
        <f t="shared" si="0"/>
        <v>0.14924040615336612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7.1711270000000002E-4</v>
      </c>
      <c r="K20" s="28">
        <f t="shared" si="0"/>
        <v>1.0896521381102925E-2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6.9967048500000004E-2</v>
      </c>
      <c r="K21" s="28">
        <f t="shared" si="0"/>
        <v>0.10383550713403407</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6.4577453800000004E-2</v>
      </c>
      <c r="K22" s="28">
        <f t="shared" si="0"/>
        <v>0.10004475354535569</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2.8719189000000001E-3</v>
      </c>
      <c r="K23" s="28">
        <f t="shared" si="0"/>
        <v>2.1782689590107897E-2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3.2803940699999999E-2</v>
      </c>
      <c r="K24" s="28">
        <f t="shared" si="0"/>
        <v>7.2505376422183257E-2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0.17022036190000001</v>
      </c>
      <c r="K25" s="50">
        <f t="shared" ref="K25:K28" si="1">SQRT((J25*(1-J25))/J$13)*TINV(0.05,J$13)</f>
        <v>0.15298085535206302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0.21390796980000001</v>
      </c>
      <c r="K26" s="50">
        <f t="shared" si="1"/>
        <v>0.16691682793711621</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0.202472284</v>
      </c>
      <c r="K27" s="28">
        <f t="shared" si="1"/>
        <v>0.16357074310505351</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5.3678924599999997E-2</v>
      </c>
      <c r="K28" s="100">
        <f t="shared" si="1"/>
        <v>9.1742612431321563E-2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A0E6AE7A-AAB2-4238-8FFD-5F61B5D5D0DE}"/>
  </hyperlinks>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B03B-9FC1-4A30-AD0F-D7A03FEE662B}">
  <dimension ref="A1:AA29"/>
  <sheetViews>
    <sheetView zoomScale="85" zoomScaleNormal="85" workbookViewId="0">
      <selection activeCell="A10" sqref="A10"/>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659</v>
      </c>
      <c r="B3" s="27"/>
    </row>
    <row r="4" spans="1:27" ht="18.75" x14ac:dyDescent="0.25">
      <c r="A4" s="20" t="s">
        <v>653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146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166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25.6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0.25489916299999998</v>
      </c>
      <c r="K14" s="28">
        <f t="shared" ref="K14:K24" si="0">SQRT((J14*(1-J14))/J$13)*TINV(0.05,J$13)</f>
        <v>0.17739512207975383</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1.1039938900000001E-2</v>
      </c>
      <c r="K15" s="28">
        <f t="shared" si="0"/>
        <v>4.2532670807775695E-2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7.7122468200000002E-2</v>
      </c>
      <c r="K16" s="28">
        <f t="shared" si="0"/>
        <v>0.10859565267232225</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5.1965315999999998E-2</v>
      </c>
      <c r="K17" s="28">
        <f t="shared" si="0"/>
        <v>9.0348062326878142E-2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5.9491235999999999E-3</v>
      </c>
      <c r="K18" s="28">
        <f t="shared" si="0"/>
        <v>3.130262407104812E-2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0.18066199990000001</v>
      </c>
      <c r="K19" s="28">
        <f t="shared" si="0"/>
        <v>0.15660834454844855</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2.85629552E-2</v>
      </c>
      <c r="K20" s="28">
        <f t="shared" si="0"/>
        <v>6.7804550792812349E-2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4.2404665799999998E-2</v>
      </c>
      <c r="K21" s="28">
        <f t="shared" si="0"/>
        <v>8.2025290355952671E-2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6.9610856299999996E-2</v>
      </c>
      <c r="K22" s="28">
        <f t="shared" si="0"/>
        <v>0.10359069540041518</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2.0990590600000001E-2</v>
      </c>
      <c r="K23" s="28">
        <f t="shared" si="0"/>
        <v>5.835199454786013E-2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0.1890253123</v>
      </c>
      <c r="K24" s="28">
        <f t="shared" si="0"/>
        <v>0.15937256963619215</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0.32203142499999998</v>
      </c>
      <c r="K25" s="50">
        <f t="shared" ref="K25:K28" si="1">SQRT((J25*(1-J25))/J$13)*TINV(0.05,J$13)</f>
        <v>0.19019708310880321</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0.21517407869999999</v>
      </c>
      <c r="K26" s="50">
        <f t="shared" si="1"/>
        <v>0.16727521188229569</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0.14012772309999999</v>
      </c>
      <c r="K27" s="28">
        <f t="shared" si="1"/>
        <v>0.14129570137093342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6.7767610199999995E-2</v>
      </c>
      <c r="K28" s="100">
        <f t="shared" si="1"/>
        <v>0.10231118686087486</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D90CE3C7-B0F2-4191-B22E-C60E33C3281F}"/>
  </hyperlinks>
  <pageMargins left="0.7" right="0.7" top="0.75" bottom="0.75" header="0.3" footer="0.3"/>
  <pageSetup paperSize="9"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DC7A-F169-42D9-ACA0-3B5EF3BD3431}">
  <dimension ref="A1:AA28"/>
  <sheetViews>
    <sheetView zoomScale="85" zoomScaleNormal="85" workbookViewId="0">
      <selection activeCell="A10" sqref="A10"/>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660</v>
      </c>
      <c r="B3" s="27"/>
    </row>
    <row r="4" spans="1:27" ht="18.75" x14ac:dyDescent="0.25">
      <c r="A4" s="20" t="s">
        <v>661</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676</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662</v>
      </c>
      <c r="B14" s="24" t="s">
        <v>34</v>
      </c>
      <c r="C14" s="39" t="s">
        <v>34</v>
      </c>
      <c r="D14" s="24" t="s">
        <v>34</v>
      </c>
      <c r="E14" s="39" t="s">
        <v>34</v>
      </c>
      <c r="F14" s="24" t="s">
        <v>34</v>
      </c>
      <c r="G14" s="39" t="s">
        <v>34</v>
      </c>
      <c r="H14" s="24" t="s">
        <v>34</v>
      </c>
      <c r="I14" s="39" t="s">
        <v>34</v>
      </c>
      <c r="J14" s="30">
        <v>0.65017861259999998</v>
      </c>
      <c r="K14" s="28">
        <f t="shared" ref="K14:K24" si="0">SQRT((J14*(1-J14))/J$13)*TINV(0.05,J$13)</f>
        <v>0.5376124050504254</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663</v>
      </c>
      <c r="B15" s="24" t="s">
        <v>34</v>
      </c>
      <c r="C15" s="39" t="s">
        <v>34</v>
      </c>
      <c r="D15" s="24" t="s">
        <v>34</v>
      </c>
      <c r="E15" s="39" t="s">
        <v>34</v>
      </c>
      <c r="F15" s="24" t="s">
        <v>34</v>
      </c>
      <c r="G15" s="39" t="s">
        <v>34</v>
      </c>
      <c r="H15" s="24" t="s">
        <v>34</v>
      </c>
      <c r="I15" s="39" t="s">
        <v>34</v>
      </c>
      <c r="J15" s="30">
        <v>0.61753129799999995</v>
      </c>
      <c r="K15" s="28">
        <f t="shared" si="0"/>
        <v>0.5478443667546441</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664</v>
      </c>
      <c r="B16" s="24" t="s">
        <v>34</v>
      </c>
      <c r="C16" s="39" t="s">
        <v>34</v>
      </c>
      <c r="D16" s="24" t="s">
        <v>34</v>
      </c>
      <c r="E16" s="39" t="s">
        <v>34</v>
      </c>
      <c r="F16" s="24" t="s">
        <v>34</v>
      </c>
      <c r="G16" s="39" t="s">
        <v>34</v>
      </c>
      <c r="H16" s="24" t="s">
        <v>34</v>
      </c>
      <c r="I16" s="39" t="s">
        <v>34</v>
      </c>
      <c r="J16" s="30">
        <v>0.55433076299999995</v>
      </c>
      <c r="K16" s="28">
        <f t="shared" si="0"/>
        <v>0.56029994725778465</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665</v>
      </c>
      <c r="B17" s="24" t="s">
        <v>34</v>
      </c>
      <c r="C17" s="39" t="s">
        <v>34</v>
      </c>
      <c r="D17" s="24" t="s">
        <v>34</v>
      </c>
      <c r="E17" s="39" t="s">
        <v>34</v>
      </c>
      <c r="F17" s="24" t="s">
        <v>34</v>
      </c>
      <c r="G17" s="39" t="s">
        <v>34</v>
      </c>
      <c r="H17" s="24" t="s">
        <v>34</v>
      </c>
      <c r="I17" s="39" t="s">
        <v>34</v>
      </c>
      <c r="J17" s="30">
        <v>0.53128457929999995</v>
      </c>
      <c r="K17" s="28">
        <f t="shared" si="0"/>
        <v>0.56253297954265669</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ht="25.5" x14ac:dyDescent="0.25">
      <c r="A18" s="23" t="s">
        <v>666</v>
      </c>
      <c r="B18" s="24" t="s">
        <v>34</v>
      </c>
      <c r="C18" s="39" t="s">
        <v>34</v>
      </c>
      <c r="D18" s="24" t="s">
        <v>34</v>
      </c>
      <c r="E18" s="39" t="s">
        <v>34</v>
      </c>
      <c r="F18" s="24" t="s">
        <v>34</v>
      </c>
      <c r="G18" s="39" t="s">
        <v>34</v>
      </c>
      <c r="H18" s="24" t="s">
        <v>34</v>
      </c>
      <c r="I18" s="39" t="s">
        <v>34</v>
      </c>
      <c r="J18" s="30">
        <v>0.32015259289999998</v>
      </c>
      <c r="K18" s="28">
        <f t="shared" si="0"/>
        <v>0.52591311000388097</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667</v>
      </c>
      <c r="B19" s="24" t="s">
        <v>34</v>
      </c>
      <c r="C19" s="39" t="s">
        <v>34</v>
      </c>
      <c r="D19" s="24" t="s">
        <v>34</v>
      </c>
      <c r="E19" s="39" t="s">
        <v>34</v>
      </c>
      <c r="F19" s="24" t="s">
        <v>34</v>
      </c>
      <c r="G19" s="39" t="s">
        <v>34</v>
      </c>
      <c r="H19" s="24" t="s">
        <v>34</v>
      </c>
      <c r="I19" s="39" t="s">
        <v>34</v>
      </c>
      <c r="J19" s="30">
        <v>0.29193572579999999</v>
      </c>
      <c r="K19" s="28">
        <f t="shared" si="0"/>
        <v>0.5125187123803937</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668</v>
      </c>
      <c r="B20" s="24" t="s">
        <v>34</v>
      </c>
      <c r="C20" s="39" t="s">
        <v>34</v>
      </c>
      <c r="D20" s="24" t="s">
        <v>34</v>
      </c>
      <c r="E20" s="39" t="s">
        <v>34</v>
      </c>
      <c r="F20" s="24" t="s">
        <v>34</v>
      </c>
      <c r="G20" s="39" t="s">
        <v>34</v>
      </c>
      <c r="H20" s="24" t="s">
        <v>34</v>
      </c>
      <c r="I20" s="39" t="s">
        <v>34</v>
      </c>
      <c r="J20" s="30">
        <v>0.29134511120000001</v>
      </c>
      <c r="K20" s="28">
        <f t="shared" si="0"/>
        <v>0.5122135037670501</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669</v>
      </c>
      <c r="B21" s="24" t="s">
        <v>34</v>
      </c>
      <c r="C21" s="39" t="s">
        <v>34</v>
      </c>
      <c r="D21" s="24" t="s">
        <v>34</v>
      </c>
      <c r="E21" s="39" t="s">
        <v>34</v>
      </c>
      <c r="F21" s="24" t="s">
        <v>34</v>
      </c>
      <c r="G21" s="39" t="s">
        <v>34</v>
      </c>
      <c r="H21" s="24" t="s">
        <v>34</v>
      </c>
      <c r="I21" s="39" t="s">
        <v>34</v>
      </c>
      <c r="J21" s="30">
        <v>0.27839851630000001</v>
      </c>
      <c r="K21" s="28">
        <f t="shared" si="0"/>
        <v>0.50525652350833994</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670</v>
      </c>
      <c r="B22" s="24" t="s">
        <v>34</v>
      </c>
      <c r="C22" s="39" t="s">
        <v>34</v>
      </c>
      <c r="D22" s="24" t="s">
        <v>34</v>
      </c>
      <c r="E22" s="39" t="s">
        <v>34</v>
      </c>
      <c r="F22" s="24" t="s">
        <v>34</v>
      </c>
      <c r="G22" s="39" t="s">
        <v>34</v>
      </c>
      <c r="H22" s="24" t="s">
        <v>34</v>
      </c>
      <c r="I22" s="39" t="s">
        <v>34</v>
      </c>
      <c r="J22" s="30">
        <v>0.27818644799999998</v>
      </c>
      <c r="K22" s="28">
        <f t="shared" si="0"/>
        <v>0.50513825895370534</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671</v>
      </c>
      <c r="B23" s="24" t="s">
        <v>34</v>
      </c>
      <c r="C23" s="39" t="s">
        <v>34</v>
      </c>
      <c r="D23" s="24" t="s">
        <v>34</v>
      </c>
      <c r="E23" s="39" t="s">
        <v>34</v>
      </c>
      <c r="F23" s="24" t="s">
        <v>34</v>
      </c>
      <c r="G23" s="39" t="s">
        <v>34</v>
      </c>
      <c r="H23" s="24" t="s">
        <v>34</v>
      </c>
      <c r="I23" s="39" t="s">
        <v>34</v>
      </c>
      <c r="J23" s="30">
        <v>0.25945942319999998</v>
      </c>
      <c r="K23" s="28">
        <f t="shared" si="0"/>
        <v>0.49412737721187006</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672</v>
      </c>
      <c r="B24" s="24" t="s">
        <v>34</v>
      </c>
      <c r="C24" s="39" t="s">
        <v>34</v>
      </c>
      <c r="D24" s="24" t="s">
        <v>34</v>
      </c>
      <c r="E24" s="39" t="s">
        <v>34</v>
      </c>
      <c r="F24" s="24" t="s">
        <v>34</v>
      </c>
      <c r="G24" s="39" t="s">
        <v>34</v>
      </c>
      <c r="H24" s="24" t="s">
        <v>34</v>
      </c>
      <c r="I24" s="39" t="s">
        <v>34</v>
      </c>
      <c r="J24" s="30">
        <v>4.7142573999999996E-3</v>
      </c>
      <c r="K24" s="28">
        <f t="shared" si="0"/>
        <v>7.7216533302978008E-2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46" t="s">
        <v>673</v>
      </c>
      <c r="B25" s="47" t="s">
        <v>34</v>
      </c>
      <c r="C25" s="68" t="s">
        <v>34</v>
      </c>
      <c r="D25" s="47" t="s">
        <v>34</v>
      </c>
      <c r="E25" s="68" t="s">
        <v>34</v>
      </c>
      <c r="F25" s="47" t="s">
        <v>34</v>
      </c>
      <c r="G25" s="68" t="s">
        <v>34</v>
      </c>
      <c r="H25" s="47" t="s">
        <v>34</v>
      </c>
      <c r="I25" s="68" t="s">
        <v>34</v>
      </c>
      <c r="J25" s="47">
        <v>4.5448232999999996E-3</v>
      </c>
      <c r="K25" s="50">
        <f t="shared" ref="K25:K27" si="1">SQRT((J25*(1-J25))/J$13)*TINV(0.05,J$13)</f>
        <v>7.5822677886167755E-2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674</v>
      </c>
      <c r="B26" s="24" t="s">
        <v>34</v>
      </c>
      <c r="C26" s="39" t="s">
        <v>34</v>
      </c>
      <c r="D26" s="24" t="s">
        <v>34</v>
      </c>
      <c r="E26" s="39" t="s">
        <v>34</v>
      </c>
      <c r="F26" s="24" t="s">
        <v>34</v>
      </c>
      <c r="G26" s="39" t="s">
        <v>34</v>
      </c>
      <c r="H26" s="24" t="s">
        <v>34</v>
      </c>
      <c r="I26" s="39" t="s">
        <v>34</v>
      </c>
      <c r="J26" s="30">
        <v>3.2737720000000002E-4</v>
      </c>
      <c r="K26" s="28">
        <f t="shared" si="1"/>
        <v>2.0393082531308213E-2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ht="15.75" thickBot="1" x14ac:dyDescent="0.3">
      <c r="A27" s="98" t="s">
        <v>675</v>
      </c>
      <c r="B27" s="106" t="s">
        <v>34</v>
      </c>
      <c r="C27" s="110" t="s">
        <v>34</v>
      </c>
      <c r="D27" s="106" t="s">
        <v>34</v>
      </c>
      <c r="E27" s="110" t="s">
        <v>34</v>
      </c>
      <c r="F27" s="106" t="s">
        <v>34</v>
      </c>
      <c r="G27" s="110" t="s">
        <v>34</v>
      </c>
      <c r="H27" s="106" t="s">
        <v>34</v>
      </c>
      <c r="I27" s="110" t="s">
        <v>34</v>
      </c>
      <c r="J27" s="99">
        <v>3.6781793600000001E-2</v>
      </c>
      <c r="K27" s="100">
        <f t="shared" si="1"/>
        <v>0.21218200821745214</v>
      </c>
      <c r="L27" s="111" t="s">
        <v>34</v>
      </c>
      <c r="M27" s="102" t="s">
        <v>1028</v>
      </c>
      <c r="N27" s="102" t="s">
        <v>1028</v>
      </c>
      <c r="O27" s="111" t="s">
        <v>34</v>
      </c>
      <c r="P27" s="111" t="s">
        <v>34</v>
      </c>
      <c r="Q27" s="102" t="s">
        <v>1028</v>
      </c>
      <c r="R27" s="102" t="s">
        <v>1028</v>
      </c>
      <c r="S27" s="111" t="s">
        <v>34</v>
      </c>
      <c r="T27" s="111" t="s">
        <v>34</v>
      </c>
      <c r="U27" s="102" t="s">
        <v>1028</v>
      </c>
      <c r="V27" s="102" t="s">
        <v>1028</v>
      </c>
      <c r="W27" s="111" t="s">
        <v>34</v>
      </c>
      <c r="X27" s="111" t="s">
        <v>34</v>
      </c>
      <c r="Y27" s="102" t="s">
        <v>1028</v>
      </c>
      <c r="Z27" s="102" t="s">
        <v>1028</v>
      </c>
      <c r="AA27" s="112" t="s">
        <v>34</v>
      </c>
    </row>
    <row r="28" spans="1:27" x14ac:dyDescent="0.25">
      <c r="B28" s="24"/>
      <c r="C28" s="24"/>
      <c r="D28" s="24"/>
      <c r="E28" s="24"/>
      <c r="F28" s="30"/>
      <c r="G28" s="28"/>
      <c r="L28" s="24"/>
      <c r="M28" s="15"/>
      <c r="N28" s="15"/>
      <c r="O28" s="24"/>
      <c r="P28" s="24"/>
      <c r="Q28" s="15"/>
      <c r="R28" s="15"/>
      <c r="S28" s="24"/>
    </row>
  </sheetData>
  <hyperlinks>
    <hyperlink ref="A5" location="CONTENTS!B1" display="Return to contents" xr:uid="{54909E08-7655-4EB7-8774-0C6757829CBB}"/>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F02B5-5621-4365-93C2-20E5B42C849B}">
  <dimension ref="A1:AA15"/>
  <sheetViews>
    <sheetView zoomScale="85" zoomScaleNormal="85" workbookViewId="0">
      <selection activeCell="P42" sqref="P42"/>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471</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484</v>
      </c>
      <c r="B3" s="27"/>
    </row>
    <row r="4" spans="1:27" ht="18.75" x14ac:dyDescent="0.25">
      <c r="A4" s="20" t="s">
        <v>485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1652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1915</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341.3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486</v>
      </c>
      <c r="B14" s="24" t="s">
        <v>34</v>
      </c>
      <c r="C14" s="39" t="s">
        <v>34</v>
      </c>
      <c r="D14" s="24" t="s">
        <v>34</v>
      </c>
      <c r="E14" s="39" t="s">
        <v>34</v>
      </c>
      <c r="F14" s="24" t="s">
        <v>34</v>
      </c>
      <c r="G14" s="39" t="s">
        <v>34</v>
      </c>
      <c r="H14" s="24" t="s">
        <v>34</v>
      </c>
      <c r="I14" s="39" t="s">
        <v>34</v>
      </c>
      <c r="J14" s="30">
        <v>0.69404070709999999</v>
      </c>
      <c r="K14" s="28">
        <f t="shared" ref="K14:K15" si="0">SQRT((J14*(1-J14))/J$13)*TINV(0.05,J$13)</f>
        <v>4.9062355700643809E-2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ht="15.75" thickBot="1" x14ac:dyDescent="0.3">
      <c r="A15" s="98" t="s">
        <v>487</v>
      </c>
      <c r="B15" s="106" t="s">
        <v>34</v>
      </c>
      <c r="C15" s="110" t="s">
        <v>34</v>
      </c>
      <c r="D15" s="106" t="s">
        <v>34</v>
      </c>
      <c r="E15" s="110" t="s">
        <v>34</v>
      </c>
      <c r="F15" s="106" t="s">
        <v>34</v>
      </c>
      <c r="G15" s="110" t="s">
        <v>34</v>
      </c>
      <c r="H15" s="106" t="s">
        <v>34</v>
      </c>
      <c r="I15" s="110" t="s">
        <v>34</v>
      </c>
      <c r="J15" s="99">
        <v>0.30595929290000001</v>
      </c>
      <c r="K15" s="100">
        <f t="shared" si="0"/>
        <v>4.9062355700643809E-2</v>
      </c>
      <c r="L15" s="111" t="s">
        <v>34</v>
      </c>
      <c r="M15" s="102" t="s">
        <v>1028</v>
      </c>
      <c r="N15" s="102" t="s">
        <v>1028</v>
      </c>
      <c r="O15" s="111" t="s">
        <v>34</v>
      </c>
      <c r="P15" s="111" t="s">
        <v>34</v>
      </c>
      <c r="Q15" s="102" t="s">
        <v>1028</v>
      </c>
      <c r="R15" s="102" t="s">
        <v>1028</v>
      </c>
      <c r="S15" s="111" t="s">
        <v>34</v>
      </c>
      <c r="T15" s="111" t="s">
        <v>34</v>
      </c>
      <c r="U15" s="102" t="s">
        <v>1028</v>
      </c>
      <c r="V15" s="102" t="s">
        <v>1028</v>
      </c>
      <c r="W15" s="111" t="s">
        <v>34</v>
      </c>
      <c r="X15" s="111" t="s">
        <v>34</v>
      </c>
      <c r="Y15" s="102" t="s">
        <v>1028</v>
      </c>
      <c r="Z15" s="102" t="s">
        <v>1028</v>
      </c>
      <c r="AA15" s="112" t="s">
        <v>34</v>
      </c>
    </row>
  </sheetData>
  <hyperlinks>
    <hyperlink ref="A5" location="CONTENTS!B1" display="Return to contents" xr:uid="{10AE96A6-6237-4854-BD0F-D788571A38D6}"/>
  </hyperlinks>
  <pageMargins left="0.7" right="0.7" top="0.75" bottom="0.75"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E3CBD-1203-48FE-ACB7-6C54ECF8418F}">
  <dimension ref="A1:AA28"/>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677</v>
      </c>
      <c r="B3" s="27"/>
    </row>
    <row r="4" spans="1:27" ht="18.75" x14ac:dyDescent="0.25">
      <c r="A4" s="20" t="s">
        <v>678</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691</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44</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7.3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679</v>
      </c>
      <c r="B14" s="24" t="s">
        <v>34</v>
      </c>
      <c r="C14" s="39" t="s">
        <v>34</v>
      </c>
      <c r="D14" s="24" t="s">
        <v>34</v>
      </c>
      <c r="E14" s="39" t="s">
        <v>34</v>
      </c>
      <c r="F14" s="24" t="s">
        <v>34</v>
      </c>
      <c r="G14" s="39" t="s">
        <v>34</v>
      </c>
      <c r="H14" s="24" t="s">
        <v>34</v>
      </c>
      <c r="I14" s="39" t="s">
        <v>34</v>
      </c>
      <c r="J14" s="30">
        <v>0.95508105460000003</v>
      </c>
      <c r="K14" s="28">
        <f t="shared" ref="K14:K24" si="0">SQRT((J14*(1-J14))/J$13)*TINV(0.05,J$13)</f>
        <v>0.18127403430009589</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680</v>
      </c>
      <c r="B15" s="24" t="s">
        <v>34</v>
      </c>
      <c r="C15" s="39" t="s">
        <v>34</v>
      </c>
      <c r="D15" s="24" t="s">
        <v>34</v>
      </c>
      <c r="E15" s="39" t="s">
        <v>34</v>
      </c>
      <c r="F15" s="24" t="s">
        <v>34</v>
      </c>
      <c r="G15" s="39" t="s">
        <v>34</v>
      </c>
      <c r="H15" s="24" t="s">
        <v>34</v>
      </c>
      <c r="I15" s="39" t="s">
        <v>34</v>
      </c>
      <c r="J15" s="30">
        <v>0.86244659180000005</v>
      </c>
      <c r="K15" s="28">
        <f t="shared" si="0"/>
        <v>0.30144111826521552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681</v>
      </c>
      <c r="B16" s="24" t="s">
        <v>34</v>
      </c>
      <c r="C16" s="39" t="s">
        <v>34</v>
      </c>
      <c r="D16" s="24" t="s">
        <v>34</v>
      </c>
      <c r="E16" s="39" t="s">
        <v>34</v>
      </c>
      <c r="F16" s="24" t="s">
        <v>34</v>
      </c>
      <c r="G16" s="39" t="s">
        <v>34</v>
      </c>
      <c r="H16" s="24" t="s">
        <v>34</v>
      </c>
      <c r="I16" s="39" t="s">
        <v>34</v>
      </c>
      <c r="J16" s="30">
        <v>0.85524238640000005</v>
      </c>
      <c r="K16" s="28">
        <f t="shared" si="0"/>
        <v>0.30793994306420996</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672</v>
      </c>
      <c r="B17" s="24" t="s">
        <v>34</v>
      </c>
      <c r="C17" s="39" t="s">
        <v>34</v>
      </c>
      <c r="D17" s="24" t="s">
        <v>34</v>
      </c>
      <c r="E17" s="39" t="s">
        <v>34</v>
      </c>
      <c r="F17" s="24" t="s">
        <v>34</v>
      </c>
      <c r="G17" s="39" t="s">
        <v>34</v>
      </c>
      <c r="H17" s="24" t="s">
        <v>34</v>
      </c>
      <c r="I17" s="39" t="s">
        <v>34</v>
      </c>
      <c r="J17" s="30">
        <v>0.84732222430000004</v>
      </c>
      <c r="K17" s="28">
        <f t="shared" si="0"/>
        <v>0.3147841961097203</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682</v>
      </c>
      <c r="B18" s="24" t="s">
        <v>34</v>
      </c>
      <c r="C18" s="39" t="s">
        <v>34</v>
      </c>
      <c r="D18" s="24" t="s">
        <v>34</v>
      </c>
      <c r="E18" s="39" t="s">
        <v>34</v>
      </c>
      <c r="F18" s="24" t="s">
        <v>34</v>
      </c>
      <c r="G18" s="39" t="s">
        <v>34</v>
      </c>
      <c r="H18" s="24" t="s">
        <v>34</v>
      </c>
      <c r="I18" s="39" t="s">
        <v>34</v>
      </c>
      <c r="J18" s="30">
        <v>0.76120893999999995</v>
      </c>
      <c r="K18" s="28">
        <f t="shared" si="0"/>
        <v>0.37313129992457278</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683</v>
      </c>
      <c r="B19" s="24" t="s">
        <v>34</v>
      </c>
      <c r="C19" s="39" t="s">
        <v>34</v>
      </c>
      <c r="D19" s="24" t="s">
        <v>34</v>
      </c>
      <c r="E19" s="39" t="s">
        <v>34</v>
      </c>
      <c r="F19" s="24" t="s">
        <v>34</v>
      </c>
      <c r="G19" s="39" t="s">
        <v>34</v>
      </c>
      <c r="H19" s="24" t="s">
        <v>34</v>
      </c>
      <c r="I19" s="39" t="s">
        <v>34</v>
      </c>
      <c r="J19" s="30">
        <v>0.73838914830000002</v>
      </c>
      <c r="K19" s="28">
        <f t="shared" si="0"/>
        <v>0.38465487366985684</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684</v>
      </c>
      <c r="B20" s="24" t="s">
        <v>34</v>
      </c>
      <c r="C20" s="39" t="s">
        <v>34</v>
      </c>
      <c r="D20" s="24" t="s">
        <v>34</v>
      </c>
      <c r="E20" s="39" t="s">
        <v>34</v>
      </c>
      <c r="F20" s="24" t="s">
        <v>34</v>
      </c>
      <c r="G20" s="39" t="s">
        <v>34</v>
      </c>
      <c r="H20" s="24" t="s">
        <v>34</v>
      </c>
      <c r="I20" s="39" t="s">
        <v>34</v>
      </c>
      <c r="J20" s="30">
        <v>0.66711504570000002</v>
      </c>
      <c r="K20" s="28">
        <f t="shared" si="0"/>
        <v>0.41242801726742223</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685</v>
      </c>
      <c r="B21" s="24" t="s">
        <v>34</v>
      </c>
      <c r="C21" s="39" t="s">
        <v>34</v>
      </c>
      <c r="D21" s="24" t="s">
        <v>34</v>
      </c>
      <c r="E21" s="39" t="s">
        <v>34</v>
      </c>
      <c r="F21" s="24" t="s">
        <v>34</v>
      </c>
      <c r="G21" s="39" t="s">
        <v>34</v>
      </c>
      <c r="H21" s="24" t="s">
        <v>34</v>
      </c>
      <c r="I21" s="39" t="s">
        <v>34</v>
      </c>
      <c r="J21" s="30">
        <v>0.6099301547</v>
      </c>
      <c r="K21" s="28">
        <f t="shared" si="0"/>
        <v>0.42688603825971677</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686</v>
      </c>
      <c r="B22" s="24" t="s">
        <v>34</v>
      </c>
      <c r="C22" s="39" t="s">
        <v>34</v>
      </c>
      <c r="D22" s="24" t="s">
        <v>34</v>
      </c>
      <c r="E22" s="39" t="s">
        <v>34</v>
      </c>
      <c r="F22" s="24" t="s">
        <v>34</v>
      </c>
      <c r="G22" s="39" t="s">
        <v>34</v>
      </c>
      <c r="H22" s="24" t="s">
        <v>34</v>
      </c>
      <c r="I22" s="39" t="s">
        <v>34</v>
      </c>
      <c r="J22" s="30">
        <v>0.48133149689999999</v>
      </c>
      <c r="K22" s="28">
        <f t="shared" si="0"/>
        <v>0.43728822984193055</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687</v>
      </c>
      <c r="B23" s="24" t="s">
        <v>34</v>
      </c>
      <c r="C23" s="39" t="s">
        <v>34</v>
      </c>
      <c r="D23" s="24" t="s">
        <v>34</v>
      </c>
      <c r="E23" s="39" t="s">
        <v>34</v>
      </c>
      <c r="F23" s="24" t="s">
        <v>34</v>
      </c>
      <c r="G23" s="39" t="s">
        <v>34</v>
      </c>
      <c r="H23" s="24" t="s">
        <v>34</v>
      </c>
      <c r="I23" s="39" t="s">
        <v>34</v>
      </c>
      <c r="J23" s="30">
        <v>0.271392468</v>
      </c>
      <c r="K23" s="28">
        <f t="shared" si="0"/>
        <v>0.38917634300277454</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688</v>
      </c>
      <c r="B24" s="24" t="s">
        <v>34</v>
      </c>
      <c r="C24" s="39" t="s">
        <v>34</v>
      </c>
      <c r="D24" s="24" t="s">
        <v>34</v>
      </c>
      <c r="E24" s="39" t="s">
        <v>34</v>
      </c>
      <c r="F24" s="24" t="s">
        <v>34</v>
      </c>
      <c r="G24" s="39" t="s">
        <v>34</v>
      </c>
      <c r="H24" s="24" t="s">
        <v>34</v>
      </c>
      <c r="I24" s="39" t="s">
        <v>34</v>
      </c>
      <c r="J24" s="30">
        <v>0.26398783819999999</v>
      </c>
      <c r="K24" s="28">
        <f t="shared" si="0"/>
        <v>0.38577596335343939</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ht="25.5" x14ac:dyDescent="0.25">
      <c r="A25" s="46" t="s">
        <v>666</v>
      </c>
      <c r="B25" s="47" t="s">
        <v>34</v>
      </c>
      <c r="C25" s="68" t="s">
        <v>34</v>
      </c>
      <c r="D25" s="47" t="s">
        <v>34</v>
      </c>
      <c r="E25" s="68" t="s">
        <v>34</v>
      </c>
      <c r="F25" s="47" t="s">
        <v>34</v>
      </c>
      <c r="G25" s="68" t="s">
        <v>34</v>
      </c>
      <c r="H25" s="47" t="s">
        <v>34</v>
      </c>
      <c r="I25" s="68" t="s">
        <v>34</v>
      </c>
      <c r="J25" s="47">
        <v>3.6873530000000002E-4</v>
      </c>
      <c r="K25" s="50">
        <f t="shared" ref="K25:K27" si="1">SQRT((J25*(1-J25))/J$13)*TINV(0.05,J$13)</f>
        <v>1.6802657795363694E-2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118</v>
      </c>
      <c r="B26" s="24" t="s">
        <v>34</v>
      </c>
      <c r="C26" s="39" t="s">
        <v>34</v>
      </c>
      <c r="D26" s="24" t="s">
        <v>34</v>
      </c>
      <c r="E26" s="39" t="s">
        <v>34</v>
      </c>
      <c r="F26" s="24" t="s">
        <v>34</v>
      </c>
      <c r="G26" s="39" t="s">
        <v>34</v>
      </c>
      <c r="H26" s="24" t="s">
        <v>34</v>
      </c>
      <c r="I26" s="39" t="s">
        <v>34</v>
      </c>
      <c r="J26" s="30">
        <v>0.17849486449999999</v>
      </c>
      <c r="K26" s="28">
        <f t="shared" si="1"/>
        <v>0.33513417233972059</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ht="15.75" thickBot="1" x14ac:dyDescent="0.3">
      <c r="A27" s="98" t="s">
        <v>675</v>
      </c>
      <c r="B27" s="106" t="s">
        <v>34</v>
      </c>
      <c r="C27" s="110" t="s">
        <v>34</v>
      </c>
      <c r="D27" s="106" t="s">
        <v>34</v>
      </c>
      <c r="E27" s="110" t="s">
        <v>34</v>
      </c>
      <c r="F27" s="106" t="s">
        <v>34</v>
      </c>
      <c r="G27" s="110" t="s">
        <v>34</v>
      </c>
      <c r="H27" s="106" t="s">
        <v>34</v>
      </c>
      <c r="I27" s="110" t="s">
        <v>34</v>
      </c>
      <c r="J27" s="99">
        <v>2.2645210000000001E-4</v>
      </c>
      <c r="K27" s="100">
        <f t="shared" si="1"/>
        <v>1.3168603047411824E-2</v>
      </c>
      <c r="L27" s="111" t="s">
        <v>34</v>
      </c>
      <c r="M27" s="102" t="s">
        <v>1028</v>
      </c>
      <c r="N27" s="102" t="s">
        <v>1028</v>
      </c>
      <c r="O27" s="111" t="s">
        <v>34</v>
      </c>
      <c r="P27" s="111" t="s">
        <v>34</v>
      </c>
      <c r="Q27" s="102" t="s">
        <v>1028</v>
      </c>
      <c r="R27" s="102" t="s">
        <v>1028</v>
      </c>
      <c r="S27" s="111" t="s">
        <v>34</v>
      </c>
      <c r="T27" s="111" t="s">
        <v>34</v>
      </c>
      <c r="U27" s="102" t="s">
        <v>1028</v>
      </c>
      <c r="V27" s="102" t="s">
        <v>1028</v>
      </c>
      <c r="W27" s="111" t="s">
        <v>34</v>
      </c>
      <c r="X27" s="111" t="s">
        <v>34</v>
      </c>
      <c r="Y27" s="102" t="s">
        <v>1028</v>
      </c>
      <c r="Z27" s="102" t="s">
        <v>1028</v>
      </c>
      <c r="AA27" s="112" t="s">
        <v>34</v>
      </c>
    </row>
    <row r="28" spans="1:27" x14ac:dyDescent="0.25">
      <c r="B28" s="24"/>
      <c r="C28" s="24"/>
      <c r="D28" s="24"/>
      <c r="E28" s="24"/>
      <c r="F28" s="30"/>
      <c r="G28" s="28"/>
      <c r="L28" s="24"/>
      <c r="M28" s="15"/>
      <c r="N28" s="15"/>
      <c r="O28" s="24"/>
      <c r="P28" s="24"/>
      <c r="Q28" s="15"/>
      <c r="R28" s="15"/>
      <c r="S28" s="24"/>
    </row>
  </sheetData>
  <hyperlinks>
    <hyperlink ref="A5" location="CONTENTS!B1" display="Return to contents" xr:uid="{B5B65962-6C97-4B1D-BB46-F888EA830FC6}"/>
  </hyperlinks>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4B6C-07B6-45CB-8CF3-59AB92EEB397}">
  <dimension ref="A1:AA25"/>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689</v>
      </c>
      <c r="B3" s="27"/>
    </row>
    <row r="4" spans="1:27" ht="18.75" x14ac:dyDescent="0.25">
      <c r="A4" s="20" t="s">
        <v>690</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692</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17</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693</v>
      </c>
      <c r="B14" s="24" t="s">
        <v>34</v>
      </c>
      <c r="C14" s="39" t="s">
        <v>34</v>
      </c>
      <c r="D14" s="24" t="s">
        <v>34</v>
      </c>
      <c r="E14" s="39" t="s">
        <v>34</v>
      </c>
      <c r="F14" s="24" t="s">
        <v>34</v>
      </c>
      <c r="G14" s="39" t="s">
        <v>34</v>
      </c>
      <c r="H14" s="24" t="s">
        <v>34</v>
      </c>
      <c r="I14" s="39" t="s">
        <v>34</v>
      </c>
      <c r="J14" s="30">
        <v>0.99107662730000001</v>
      </c>
      <c r="K14" s="28">
        <f t="shared" ref="K14:K21" si="0">SQRT((J14*(1-J14))/J$13)*TINV(0.05,J$13)</f>
        <v>0.16730319279605105</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694</v>
      </c>
      <c r="B15" s="24" t="s">
        <v>34</v>
      </c>
      <c r="C15" s="39" t="s">
        <v>34</v>
      </c>
      <c r="D15" s="24" t="s">
        <v>34</v>
      </c>
      <c r="E15" s="39" t="s">
        <v>34</v>
      </c>
      <c r="F15" s="24" t="s">
        <v>34</v>
      </c>
      <c r="G15" s="39" t="s">
        <v>34</v>
      </c>
      <c r="H15" s="24" t="s">
        <v>34</v>
      </c>
      <c r="I15" s="39" t="s">
        <v>34</v>
      </c>
      <c r="J15" s="30">
        <v>0.97422970490000005</v>
      </c>
      <c r="K15" s="28">
        <f t="shared" si="0"/>
        <v>0.28188792665403412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695</v>
      </c>
      <c r="B16" s="24" t="s">
        <v>34</v>
      </c>
      <c r="C16" s="39" t="s">
        <v>34</v>
      </c>
      <c r="D16" s="24" t="s">
        <v>34</v>
      </c>
      <c r="E16" s="39" t="s">
        <v>34</v>
      </c>
      <c r="F16" s="24" t="s">
        <v>34</v>
      </c>
      <c r="G16" s="39" t="s">
        <v>34</v>
      </c>
      <c r="H16" s="24" t="s">
        <v>34</v>
      </c>
      <c r="I16" s="39" t="s">
        <v>34</v>
      </c>
      <c r="J16" s="30">
        <v>0.83489681429999996</v>
      </c>
      <c r="K16" s="28">
        <f t="shared" si="0"/>
        <v>0.66051125798638011</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ht="15" customHeight="1" x14ac:dyDescent="0.25">
      <c r="A17" s="23" t="s">
        <v>696</v>
      </c>
      <c r="B17" s="24" t="s">
        <v>34</v>
      </c>
      <c r="C17" s="39" t="s">
        <v>34</v>
      </c>
      <c r="D17" s="24" t="s">
        <v>34</v>
      </c>
      <c r="E17" s="39" t="s">
        <v>34</v>
      </c>
      <c r="F17" s="24" t="s">
        <v>34</v>
      </c>
      <c r="G17" s="39" t="s">
        <v>34</v>
      </c>
      <c r="H17" s="24" t="s">
        <v>34</v>
      </c>
      <c r="I17" s="39" t="s">
        <v>34</v>
      </c>
      <c r="J17" s="30">
        <v>0.71471004630000001</v>
      </c>
      <c r="K17" s="28">
        <f t="shared" si="0"/>
        <v>0.8033305412432572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ht="25.5" x14ac:dyDescent="0.25">
      <c r="A18" s="23" t="s">
        <v>697</v>
      </c>
      <c r="B18" s="24" t="s">
        <v>34</v>
      </c>
      <c r="C18" s="39" t="s">
        <v>34</v>
      </c>
      <c r="D18" s="24" t="s">
        <v>34</v>
      </c>
      <c r="E18" s="39" t="s">
        <v>34</v>
      </c>
      <c r="F18" s="24" t="s">
        <v>34</v>
      </c>
      <c r="G18" s="39" t="s">
        <v>34</v>
      </c>
      <c r="H18" s="24" t="s">
        <v>34</v>
      </c>
      <c r="I18" s="39" t="s">
        <v>34</v>
      </c>
      <c r="J18" s="30">
        <v>0.51852443420000005</v>
      </c>
      <c r="K18" s="28">
        <f t="shared" si="0"/>
        <v>0.88891008812568828</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698</v>
      </c>
      <c r="B19" s="24" t="s">
        <v>34</v>
      </c>
      <c r="C19" s="39" t="s">
        <v>34</v>
      </c>
      <c r="D19" s="24" t="s">
        <v>34</v>
      </c>
      <c r="E19" s="39" t="s">
        <v>34</v>
      </c>
      <c r="F19" s="24" t="s">
        <v>34</v>
      </c>
      <c r="G19" s="39" t="s">
        <v>34</v>
      </c>
      <c r="H19" s="24" t="s">
        <v>34</v>
      </c>
      <c r="I19" s="39" t="s">
        <v>34</v>
      </c>
      <c r="J19" s="30">
        <v>0.462701415</v>
      </c>
      <c r="K19" s="28">
        <f t="shared" si="0"/>
        <v>0.88704235645614404</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699</v>
      </c>
      <c r="B20" s="24" t="s">
        <v>34</v>
      </c>
      <c r="C20" s="39" t="s">
        <v>34</v>
      </c>
      <c r="D20" s="24" t="s">
        <v>34</v>
      </c>
      <c r="E20" s="39" t="s">
        <v>34</v>
      </c>
      <c r="F20" s="24" t="s">
        <v>34</v>
      </c>
      <c r="G20" s="39" t="s">
        <v>34</v>
      </c>
      <c r="H20" s="24" t="s">
        <v>34</v>
      </c>
      <c r="I20" s="39" t="s">
        <v>34</v>
      </c>
      <c r="J20" s="30">
        <v>7.6861681000000001E-2</v>
      </c>
      <c r="K20" s="28">
        <f t="shared" si="0"/>
        <v>0.47388659552672197</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700</v>
      </c>
      <c r="B21" s="24" t="s">
        <v>34</v>
      </c>
      <c r="C21" s="39" t="s">
        <v>34</v>
      </c>
      <c r="D21" s="24" t="s">
        <v>34</v>
      </c>
      <c r="E21" s="39" t="s">
        <v>34</v>
      </c>
      <c r="F21" s="24" t="s">
        <v>34</v>
      </c>
      <c r="G21" s="39" t="s">
        <v>34</v>
      </c>
      <c r="H21" s="24" t="s">
        <v>34</v>
      </c>
      <c r="I21" s="39" t="s">
        <v>34</v>
      </c>
      <c r="J21" s="30">
        <v>3.2244558499999999E-2</v>
      </c>
      <c r="K21" s="28">
        <f t="shared" si="0"/>
        <v>0.31426580194564946</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ht="25.5" x14ac:dyDescent="0.25">
      <c r="A22" s="46" t="s">
        <v>666</v>
      </c>
      <c r="B22" s="47" t="s">
        <v>34</v>
      </c>
      <c r="C22" s="68" t="s">
        <v>34</v>
      </c>
      <c r="D22" s="47" t="s">
        <v>34</v>
      </c>
      <c r="E22" s="68" t="s">
        <v>34</v>
      </c>
      <c r="F22" s="47" t="s">
        <v>34</v>
      </c>
      <c r="G22" s="68" t="s">
        <v>34</v>
      </c>
      <c r="H22" s="47" t="s">
        <v>34</v>
      </c>
      <c r="I22" s="68" t="s">
        <v>34</v>
      </c>
      <c r="J22" s="47">
        <v>5.285566E-4</v>
      </c>
      <c r="K22" s="50">
        <f t="shared" ref="K22:K24" si="1">SQRT((J22*(1-J22))/J$13)*TINV(0.05,J$13)</f>
        <v>4.0889993439523528E-2</v>
      </c>
      <c r="L22" s="48" t="s">
        <v>34</v>
      </c>
      <c r="M22" s="61" t="s">
        <v>1028</v>
      </c>
      <c r="N22" s="61" t="s">
        <v>1028</v>
      </c>
      <c r="O22" s="48" t="s">
        <v>34</v>
      </c>
      <c r="P22" s="48" t="s">
        <v>34</v>
      </c>
      <c r="Q22" s="61" t="s">
        <v>1028</v>
      </c>
      <c r="R22" s="61" t="s">
        <v>1028</v>
      </c>
      <c r="S22" s="48" t="s">
        <v>34</v>
      </c>
      <c r="T22" s="48" t="s">
        <v>34</v>
      </c>
      <c r="U22" s="61" t="s">
        <v>1028</v>
      </c>
      <c r="V22" s="61" t="s">
        <v>1028</v>
      </c>
      <c r="W22" s="48" t="s">
        <v>34</v>
      </c>
      <c r="X22" s="48" t="s">
        <v>34</v>
      </c>
      <c r="Y22" s="61" t="s">
        <v>1028</v>
      </c>
      <c r="Z22" s="61" t="s">
        <v>1028</v>
      </c>
      <c r="AA22" s="109" t="s">
        <v>34</v>
      </c>
    </row>
    <row r="23" spans="1:27" x14ac:dyDescent="0.25">
      <c r="A23" s="23" t="s">
        <v>118</v>
      </c>
      <c r="B23" s="24" t="s">
        <v>34</v>
      </c>
      <c r="C23" s="39" t="s">
        <v>34</v>
      </c>
      <c r="D23" s="24" t="s">
        <v>34</v>
      </c>
      <c r="E23" s="39" t="s">
        <v>34</v>
      </c>
      <c r="F23" s="24" t="s">
        <v>34</v>
      </c>
      <c r="G23" s="39" t="s">
        <v>34</v>
      </c>
      <c r="H23" s="24" t="s">
        <v>34</v>
      </c>
      <c r="I23" s="39" t="s">
        <v>34</v>
      </c>
      <c r="J23" s="30">
        <v>3.37329845E-2</v>
      </c>
      <c r="K23" s="28">
        <f t="shared" si="1"/>
        <v>0.32119003038467014</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ht="15.75" thickBot="1" x14ac:dyDescent="0.3">
      <c r="A24" s="98" t="s">
        <v>675</v>
      </c>
      <c r="B24" s="106" t="s">
        <v>34</v>
      </c>
      <c r="C24" s="110" t="s">
        <v>34</v>
      </c>
      <c r="D24" s="106" t="s">
        <v>34</v>
      </c>
      <c r="E24" s="110" t="s">
        <v>34</v>
      </c>
      <c r="F24" s="106" t="s">
        <v>34</v>
      </c>
      <c r="G24" s="110" t="s">
        <v>34</v>
      </c>
      <c r="H24" s="106" t="s">
        <v>34</v>
      </c>
      <c r="I24" s="110" t="s">
        <v>34</v>
      </c>
      <c r="J24" s="99">
        <v>7.8662595000000002E-3</v>
      </c>
      <c r="K24" s="100">
        <f t="shared" si="1"/>
        <v>0.15716482020990868</v>
      </c>
      <c r="L24" s="111" t="s">
        <v>34</v>
      </c>
      <c r="M24" s="102" t="s">
        <v>1028</v>
      </c>
      <c r="N24" s="102" t="s">
        <v>1028</v>
      </c>
      <c r="O24" s="111" t="s">
        <v>34</v>
      </c>
      <c r="P24" s="111" t="s">
        <v>34</v>
      </c>
      <c r="Q24" s="102" t="s">
        <v>1028</v>
      </c>
      <c r="R24" s="102" t="s">
        <v>1028</v>
      </c>
      <c r="S24" s="111" t="s">
        <v>34</v>
      </c>
      <c r="T24" s="111" t="s">
        <v>34</v>
      </c>
      <c r="U24" s="102" t="s">
        <v>1028</v>
      </c>
      <c r="V24" s="102" t="s">
        <v>1028</v>
      </c>
      <c r="W24" s="111" t="s">
        <v>34</v>
      </c>
      <c r="X24" s="111" t="s">
        <v>34</v>
      </c>
      <c r="Y24" s="102" t="s">
        <v>1028</v>
      </c>
      <c r="Z24" s="102" t="s">
        <v>1028</v>
      </c>
      <c r="AA24" s="112" t="s">
        <v>34</v>
      </c>
    </row>
    <row r="25" spans="1:27" x14ac:dyDescent="0.25">
      <c r="B25" s="24"/>
      <c r="C25" s="24"/>
      <c r="D25" s="24"/>
      <c r="E25" s="24"/>
      <c r="F25" s="30"/>
      <c r="G25" s="28"/>
      <c r="L25" s="24"/>
      <c r="M25" s="15"/>
      <c r="N25" s="15"/>
      <c r="O25" s="24"/>
      <c r="P25" s="24"/>
      <c r="Q25" s="15"/>
      <c r="R25" s="15"/>
      <c r="S25" s="24"/>
    </row>
  </sheetData>
  <hyperlinks>
    <hyperlink ref="A5" location="CONTENTS!B1" display="Return to contents" xr:uid="{AB320516-8896-4343-BEB5-AA1B0898A781}"/>
  </hyperlinks>
  <pageMargins left="0.7" right="0.7" top="0.75" bottom="0.75" header="0.3" footer="0.3"/>
  <pageSetup paperSize="9"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21B50-F9AD-4F30-A9B3-4710BCBD0D6D}">
  <dimension ref="A1:AA29"/>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701</v>
      </c>
      <c r="B3" s="27"/>
    </row>
    <row r="4" spans="1:27" ht="18.75" x14ac:dyDescent="0.25">
      <c r="A4" s="20" t="s">
        <v>702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703</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4.0999999999999996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704</v>
      </c>
      <c r="B14" s="24" t="s">
        <v>34</v>
      </c>
      <c r="C14" s="39" t="s">
        <v>34</v>
      </c>
      <c r="D14" s="24" t="s">
        <v>34</v>
      </c>
      <c r="E14" s="39" t="s">
        <v>34</v>
      </c>
      <c r="F14" s="24" t="s">
        <v>34</v>
      </c>
      <c r="G14" s="39" t="s">
        <v>34</v>
      </c>
      <c r="H14" s="24" t="s">
        <v>34</v>
      </c>
      <c r="I14" s="39" t="s">
        <v>34</v>
      </c>
      <c r="J14" s="30">
        <v>0.97664148559999997</v>
      </c>
      <c r="K14" s="28">
        <f>SQRT((J14*(1-J14))/J$13)*TINV(0.05,J$13)</f>
        <v>0.20710346071584013</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705</v>
      </c>
      <c r="B15" s="24" t="s">
        <v>34</v>
      </c>
      <c r="C15" s="39" t="s">
        <v>34</v>
      </c>
      <c r="D15" s="24" t="s">
        <v>34</v>
      </c>
      <c r="E15" s="39" t="s">
        <v>34</v>
      </c>
      <c r="F15" s="24" t="s">
        <v>34</v>
      </c>
      <c r="G15" s="39" t="s">
        <v>34</v>
      </c>
      <c r="H15" s="24" t="s">
        <v>34</v>
      </c>
      <c r="I15" s="39" t="s">
        <v>34</v>
      </c>
      <c r="J15" s="30">
        <v>0.96956884269999999</v>
      </c>
      <c r="K15" s="28">
        <f>SQRT((J15*(1-J15))/J$13)*TINV(0.05,J$13)</f>
        <v>0.23552972377616313</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706</v>
      </c>
      <c r="B16" s="24" t="s">
        <v>34</v>
      </c>
      <c r="C16" s="39" t="s">
        <v>34</v>
      </c>
      <c r="D16" s="24" t="s">
        <v>34</v>
      </c>
      <c r="E16" s="39" t="s">
        <v>34</v>
      </c>
      <c r="F16" s="24" t="s">
        <v>34</v>
      </c>
      <c r="G16" s="39" t="s">
        <v>34</v>
      </c>
      <c r="H16" s="24" t="s">
        <v>34</v>
      </c>
      <c r="I16" s="39" t="s">
        <v>34</v>
      </c>
      <c r="J16" s="30">
        <v>0.93697951560000003</v>
      </c>
      <c r="K16" s="28">
        <f t="shared" ref="K16:K25" si="0">SQRT((J16*(1-J16))/J$13)*TINV(0.05,J$13)</f>
        <v>0.3331985321451022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707</v>
      </c>
      <c r="B17" s="24" t="s">
        <v>34</v>
      </c>
      <c r="C17" s="39" t="s">
        <v>34</v>
      </c>
      <c r="D17" s="24" t="s">
        <v>34</v>
      </c>
      <c r="E17" s="39" t="s">
        <v>34</v>
      </c>
      <c r="F17" s="24" t="s">
        <v>34</v>
      </c>
      <c r="G17" s="39" t="s">
        <v>34</v>
      </c>
      <c r="H17" s="24" t="s">
        <v>34</v>
      </c>
      <c r="I17" s="39" t="s">
        <v>34</v>
      </c>
      <c r="J17" s="30">
        <v>0.89873752169999999</v>
      </c>
      <c r="K17" s="28">
        <f t="shared" si="0"/>
        <v>0.41365461663238123</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708</v>
      </c>
      <c r="B18" s="24" t="s">
        <v>34</v>
      </c>
      <c r="C18" s="39" t="s">
        <v>34</v>
      </c>
      <c r="D18" s="24" t="s">
        <v>34</v>
      </c>
      <c r="E18" s="39" t="s">
        <v>34</v>
      </c>
      <c r="F18" s="24" t="s">
        <v>34</v>
      </c>
      <c r="G18" s="39" t="s">
        <v>34</v>
      </c>
      <c r="H18" s="24" t="s">
        <v>34</v>
      </c>
      <c r="I18" s="39" t="s">
        <v>34</v>
      </c>
      <c r="J18" s="30">
        <v>0.3256891354</v>
      </c>
      <c r="K18" s="28">
        <f t="shared" si="0"/>
        <v>0.6425824751057535</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686</v>
      </c>
      <c r="B19" s="24" t="s">
        <v>34</v>
      </c>
      <c r="C19" s="39" t="s">
        <v>34</v>
      </c>
      <c r="D19" s="24" t="s">
        <v>34</v>
      </c>
      <c r="E19" s="39" t="s">
        <v>34</v>
      </c>
      <c r="F19" s="24" t="s">
        <v>34</v>
      </c>
      <c r="G19" s="39" t="s">
        <v>34</v>
      </c>
      <c r="H19" s="24" t="s">
        <v>34</v>
      </c>
      <c r="I19" s="39" t="s">
        <v>34</v>
      </c>
      <c r="J19" s="30">
        <v>0.2670192569</v>
      </c>
      <c r="K19" s="28">
        <f t="shared" si="0"/>
        <v>0.60661722330279733</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709</v>
      </c>
      <c r="B20" s="24" t="s">
        <v>34</v>
      </c>
      <c r="C20" s="39" t="s">
        <v>34</v>
      </c>
      <c r="D20" s="24" t="s">
        <v>34</v>
      </c>
      <c r="E20" s="39" t="s">
        <v>34</v>
      </c>
      <c r="F20" s="24" t="s">
        <v>34</v>
      </c>
      <c r="G20" s="39" t="s">
        <v>34</v>
      </c>
      <c r="H20" s="24" t="s">
        <v>34</v>
      </c>
      <c r="I20" s="39" t="s">
        <v>34</v>
      </c>
      <c r="J20" s="30">
        <v>1.84155311E-2</v>
      </c>
      <c r="K20" s="28">
        <f t="shared" si="0"/>
        <v>0.18435423812922916</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ht="15" customHeight="1" x14ac:dyDescent="0.25">
      <c r="A21" s="23" t="s">
        <v>710</v>
      </c>
      <c r="B21" s="24" t="s">
        <v>34</v>
      </c>
      <c r="C21" s="39" t="s">
        <v>34</v>
      </c>
      <c r="D21" s="24" t="s">
        <v>34</v>
      </c>
      <c r="E21" s="39" t="s">
        <v>34</v>
      </c>
      <c r="F21" s="24" t="s">
        <v>34</v>
      </c>
      <c r="G21" s="39" t="s">
        <v>34</v>
      </c>
      <c r="H21" s="24" t="s">
        <v>34</v>
      </c>
      <c r="I21" s="39" t="s">
        <v>34</v>
      </c>
      <c r="J21" s="30">
        <v>4.6871650999999997E-3</v>
      </c>
      <c r="K21" s="28">
        <f t="shared" si="0"/>
        <v>9.3655242072436543E-2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711</v>
      </c>
      <c r="B22" s="24" t="s">
        <v>34</v>
      </c>
      <c r="C22" s="39" t="s">
        <v>34</v>
      </c>
      <c r="D22" s="24" t="s">
        <v>34</v>
      </c>
      <c r="E22" s="39" t="s">
        <v>34</v>
      </c>
      <c r="F22" s="24" t="s">
        <v>34</v>
      </c>
      <c r="G22" s="39" t="s">
        <v>34</v>
      </c>
      <c r="H22" s="24" t="s">
        <v>34</v>
      </c>
      <c r="I22" s="39" t="s">
        <v>34</v>
      </c>
      <c r="J22" s="30">
        <v>4.0139592999999998E-3</v>
      </c>
      <c r="K22" s="28">
        <f t="shared" si="0"/>
        <v>8.6698237936371811E-2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712</v>
      </c>
      <c r="B23" s="24" t="s">
        <v>34</v>
      </c>
      <c r="C23" s="39" t="s">
        <v>34</v>
      </c>
      <c r="D23" s="24" t="s">
        <v>34</v>
      </c>
      <c r="E23" s="39" t="s">
        <v>34</v>
      </c>
      <c r="F23" s="24" t="s">
        <v>34</v>
      </c>
      <c r="G23" s="39" t="s">
        <v>34</v>
      </c>
      <c r="H23" s="24" t="s">
        <v>34</v>
      </c>
      <c r="I23" s="39" t="s">
        <v>34</v>
      </c>
      <c r="J23" s="30">
        <v>8.5451020000000002E-4</v>
      </c>
      <c r="K23" s="28">
        <f t="shared" si="0"/>
        <v>4.0065461955684827E-2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683</v>
      </c>
      <c r="B24" s="24" t="s">
        <v>34</v>
      </c>
      <c r="C24" s="39" t="s">
        <v>34</v>
      </c>
      <c r="D24" s="24" t="s">
        <v>34</v>
      </c>
      <c r="E24" s="39" t="s">
        <v>34</v>
      </c>
      <c r="F24" s="24" t="s">
        <v>34</v>
      </c>
      <c r="G24" s="39" t="s">
        <v>34</v>
      </c>
      <c r="H24" s="24" t="s">
        <v>34</v>
      </c>
      <c r="I24" s="39" t="s">
        <v>34</v>
      </c>
      <c r="J24" s="30">
        <v>4.9361130000000002E-4</v>
      </c>
      <c r="K24" s="28">
        <f t="shared" si="0"/>
        <v>3.0456675535035529E-2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672</v>
      </c>
      <c r="B25" s="24" t="s">
        <v>34</v>
      </c>
      <c r="C25" s="39" t="s">
        <v>34</v>
      </c>
      <c r="D25" s="24" t="s">
        <v>34</v>
      </c>
      <c r="E25" s="39" t="s">
        <v>34</v>
      </c>
      <c r="F25" s="24" t="s">
        <v>34</v>
      </c>
      <c r="G25" s="39" t="s">
        <v>34</v>
      </c>
      <c r="H25" s="24" t="s">
        <v>34</v>
      </c>
      <c r="I25" s="39" t="s">
        <v>34</v>
      </c>
      <c r="J25" s="30">
        <v>4.9361130000000002E-4</v>
      </c>
      <c r="K25" s="28">
        <f t="shared" si="0"/>
        <v>3.0456675535035529E-2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46" t="s">
        <v>669</v>
      </c>
      <c r="B26" s="47" t="s">
        <v>34</v>
      </c>
      <c r="C26" s="68" t="s">
        <v>34</v>
      </c>
      <c r="D26" s="47" t="s">
        <v>34</v>
      </c>
      <c r="E26" s="68" t="s">
        <v>34</v>
      </c>
      <c r="F26" s="47" t="s">
        <v>34</v>
      </c>
      <c r="G26" s="68" t="s">
        <v>34</v>
      </c>
      <c r="H26" s="47" t="s">
        <v>34</v>
      </c>
      <c r="I26" s="68" t="s">
        <v>34</v>
      </c>
      <c r="J26" s="47">
        <v>3.361552E-4</v>
      </c>
      <c r="K26" s="50">
        <f t="shared" ref="K26:K28" si="1">SQRT((J26*(1-J26))/J$13)*TINV(0.05,J$13)</f>
        <v>2.5135878721497529E-2</v>
      </c>
      <c r="L26" s="48" t="s">
        <v>34</v>
      </c>
      <c r="M26" s="61" t="s">
        <v>1028</v>
      </c>
      <c r="N26" s="61" t="s">
        <v>1028</v>
      </c>
      <c r="O26" s="48" t="s">
        <v>34</v>
      </c>
      <c r="P26" s="48" t="s">
        <v>34</v>
      </c>
      <c r="Q26" s="61" t="s">
        <v>1028</v>
      </c>
      <c r="R26" s="61" t="s">
        <v>1028</v>
      </c>
      <c r="S26" s="48" t="s">
        <v>34</v>
      </c>
      <c r="T26" s="48" t="s">
        <v>34</v>
      </c>
      <c r="U26" s="61" t="s">
        <v>1028</v>
      </c>
      <c r="V26" s="61" t="s">
        <v>1028</v>
      </c>
      <c r="W26" s="48" t="s">
        <v>34</v>
      </c>
      <c r="X26" s="48" t="s">
        <v>34</v>
      </c>
      <c r="Y26" s="61" t="s">
        <v>1028</v>
      </c>
      <c r="Z26" s="61" t="s">
        <v>1028</v>
      </c>
      <c r="AA26" s="109" t="s">
        <v>34</v>
      </c>
    </row>
    <row r="27" spans="1:27" x14ac:dyDescent="0.25">
      <c r="A27" s="23" t="s">
        <v>112</v>
      </c>
      <c r="B27" s="24" t="s">
        <v>34</v>
      </c>
      <c r="C27" s="39" t="s">
        <v>34</v>
      </c>
      <c r="D27" s="24" t="s">
        <v>34</v>
      </c>
      <c r="E27" s="39" t="s">
        <v>34</v>
      </c>
      <c r="F27" s="24" t="s">
        <v>34</v>
      </c>
      <c r="G27" s="39" t="s">
        <v>34</v>
      </c>
      <c r="H27" s="24" t="s">
        <v>34</v>
      </c>
      <c r="I27" s="39" t="s">
        <v>34</v>
      </c>
      <c r="J27" s="30">
        <v>0.26652564550000002</v>
      </c>
      <c r="K27" s="28">
        <f t="shared" si="1"/>
        <v>0.60626030205566384</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675</v>
      </c>
      <c r="B28" s="106" t="s">
        <v>34</v>
      </c>
      <c r="C28" s="110" t="s">
        <v>34</v>
      </c>
      <c r="D28" s="106" t="s">
        <v>34</v>
      </c>
      <c r="E28" s="110" t="s">
        <v>34</v>
      </c>
      <c r="F28" s="106" t="s">
        <v>34</v>
      </c>
      <c r="G28" s="110" t="s">
        <v>34</v>
      </c>
      <c r="H28" s="106" t="s">
        <v>34</v>
      </c>
      <c r="I28" s="110" t="s">
        <v>34</v>
      </c>
      <c r="J28" s="99">
        <v>1.9405425999999999E-3</v>
      </c>
      <c r="K28" s="100">
        <f t="shared" si="1"/>
        <v>6.0344398197152545E-2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FE878209-E222-4242-B7B9-0C99824A9D1E}"/>
  </hyperlinks>
  <pageMargins left="0.7" right="0.7" top="0.75" bottom="0.75"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0739B-9D58-4D34-AE7D-6985FBFE193F}">
  <dimension ref="A1:AA29"/>
  <sheetViews>
    <sheetView zoomScale="85" zoomScaleNormal="85" workbookViewId="0">
      <selection activeCell="N26" sqref="N26"/>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713</v>
      </c>
      <c r="B3" s="27"/>
    </row>
    <row r="4" spans="1:27" ht="18.75" x14ac:dyDescent="0.25">
      <c r="A4" s="20" t="s">
        <v>714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657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1330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1241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214.3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0.1878661864</v>
      </c>
      <c r="K14" s="28">
        <f t="shared" ref="K14:K24" si="0">SQRT((J14*(1-J14))/J$13)*TINV(0.05,J$13)</f>
        <v>5.2594236997141428E-2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6.5970348700000001E-2</v>
      </c>
      <c r="K15" s="28">
        <f t="shared" si="0"/>
        <v>3.3423719221816181E-2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3.8934569099999997E-2</v>
      </c>
      <c r="K16" s="28">
        <f t="shared" si="0"/>
        <v>2.6046190773847715E-2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6.1595567900000002E-2</v>
      </c>
      <c r="K17" s="28">
        <f t="shared" si="0"/>
        <v>3.2372020729190695E-2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8.7526437799999995E-2</v>
      </c>
      <c r="K18" s="28">
        <f t="shared" si="0"/>
        <v>3.8052204734375657E-2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0.2169629965</v>
      </c>
      <c r="K19" s="28">
        <f t="shared" si="0"/>
        <v>5.5498855969709132E-2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4.0578196300000001E-2</v>
      </c>
      <c r="K20" s="28">
        <f t="shared" si="0"/>
        <v>2.6567532111992462E-2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6.4193652800000001E-2</v>
      </c>
      <c r="K21" s="28">
        <f t="shared" si="0"/>
        <v>3.3001911138083782E-2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9.1074100399999997E-2</v>
      </c>
      <c r="K22" s="28">
        <f t="shared" si="0"/>
        <v>3.8740189185072396E-2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1.7376873599999999E-2</v>
      </c>
      <c r="K23" s="28">
        <f t="shared" si="0"/>
        <v>1.7594598643944945E-2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4.5447275400000001E-2</v>
      </c>
      <c r="K24" s="28">
        <f t="shared" si="0"/>
        <v>2.8044902832475755E-2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0.21809190220000002</v>
      </c>
      <c r="K25" s="50">
        <f t="shared" ref="K25:K28" si="1">SQRT((J25*(1-J25))/J$13)*TINV(0.05,J$13)</f>
        <v>5.5602930144925899E-2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0.34506763059999995</v>
      </c>
      <c r="K26" s="50">
        <f t="shared" si="1"/>
        <v>6.4010377949009253E-2</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0.16650048570000001</v>
      </c>
      <c r="K27" s="28">
        <f t="shared" si="1"/>
        <v>5.0160341055582827E-2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8.2473795000000003E-2</v>
      </c>
      <c r="K28" s="100">
        <f t="shared" si="1"/>
        <v>3.7039684663203419E-2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B29235A9-1470-46E5-A915-B03DD3C61716}"/>
  </hyperlinks>
  <pageMargins left="0.7" right="0.7" top="0.75" bottom="0.75" header="0.3" footer="0.3"/>
  <pageSetup paperSize="9"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10C46-944A-472F-A5BB-AB05D501A4D7}">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715</v>
      </c>
      <c r="B3" s="27"/>
    </row>
    <row r="4" spans="1:27" ht="18.75" x14ac:dyDescent="0.25">
      <c r="A4" s="20" t="s">
        <v>714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657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1330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1241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214.3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0.23291688329999999</v>
      </c>
      <c r="K14" s="28">
        <f t="shared" ref="K14:K24" si="0">SQRT((J14*(1-J14))/J$13)*TINV(0.05,J$13)</f>
        <v>5.6914346025171737E-2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3.5417214799999999E-2</v>
      </c>
      <c r="K15" s="28">
        <f t="shared" si="0"/>
        <v>2.4887255645258951E-2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9.8017321899999996E-2</v>
      </c>
      <c r="K16" s="28">
        <f t="shared" si="0"/>
        <v>4.0035989585184888E-2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6.2792242499999998E-2</v>
      </c>
      <c r="K17" s="28">
        <f t="shared" si="0"/>
        <v>3.2664121836362511E-2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5.5291123099999999E-2</v>
      </c>
      <c r="K18" s="28">
        <f t="shared" si="0"/>
        <v>3.0773490330428886E-2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0.12182101989999999</v>
      </c>
      <c r="K19" s="28">
        <f t="shared" si="0"/>
        <v>4.4040545258113545E-2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9.0504261899999994E-2</v>
      </c>
      <c r="K20" s="28">
        <f t="shared" si="0"/>
        <v>3.8630906779087544E-2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8.4118294299999993E-2</v>
      </c>
      <c r="K21" s="28">
        <f t="shared" si="0"/>
        <v>3.7373603502068628E-2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0.10948940629999999</v>
      </c>
      <c r="K22" s="28">
        <f t="shared" si="0"/>
        <v>4.2044156926468249E-2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1.7618430800000001E-2</v>
      </c>
      <c r="K23" s="28">
        <f t="shared" si="0"/>
        <v>1.7714290737059667E-2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6.1780787500000003E-2</v>
      </c>
      <c r="K24" s="28">
        <f t="shared" si="0"/>
        <v>3.2417456275447155E-2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0.27300691890000001</v>
      </c>
      <c r="K25" s="50">
        <f t="shared" ref="K25:K28" si="1">SQRT((J25*(1-J25))/J$13)*TINV(0.05,J$13)</f>
        <v>5.9986292169633804E-2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0.26761640489999999</v>
      </c>
      <c r="K26" s="50">
        <f t="shared" si="1"/>
        <v>5.9610906041830378E-2</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0.19622677919999998</v>
      </c>
      <c r="K27" s="28">
        <f t="shared" si="1"/>
        <v>5.3474404510984008E-2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3.02330138E-2</v>
      </c>
      <c r="K28" s="100">
        <f t="shared" si="1"/>
        <v>2.305549609947043E-2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270A0085-F69C-4442-8AB9-CA7952467F4A}"/>
  </hyperlink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C4BB-5466-4450-9B85-BFB8F8D8588B}">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716</v>
      </c>
      <c r="B3" s="27"/>
    </row>
    <row r="4" spans="1:27" ht="18.75" x14ac:dyDescent="0.25">
      <c r="A4" s="20" t="s">
        <v>714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657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1330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1241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214.3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0.2346529252</v>
      </c>
      <c r="K14" s="28">
        <f t="shared" ref="K14:K24" si="0">SQRT((J14*(1-J14))/J$13)*TINV(0.05,J$13)</f>
        <v>5.7061377605267846E-2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3.07167855E-2</v>
      </c>
      <c r="K15" s="28">
        <f t="shared" si="0"/>
        <v>2.323342737576491E-2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7.54931519E-2</v>
      </c>
      <c r="K16" s="28">
        <f t="shared" si="0"/>
        <v>3.557205032054564E-2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3.2482816499999997E-2</v>
      </c>
      <c r="K17" s="28">
        <f t="shared" si="0"/>
        <v>2.3870209776612233E-2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6.2515382899999999E-2</v>
      </c>
      <c r="K18" s="28">
        <f t="shared" si="0"/>
        <v>3.2596845625128559E-2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0.1536529764</v>
      </c>
      <c r="K19" s="28">
        <f t="shared" si="0"/>
        <v>4.8556209563454314E-2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4.2196836799999998E-2</v>
      </c>
      <c r="K20" s="28">
        <f t="shared" si="0"/>
        <v>2.7069369133090607E-2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6.8495375999999997E-2</v>
      </c>
      <c r="K21" s="28">
        <f t="shared" si="0"/>
        <v>3.4011296497434722E-2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7.5018764599999996E-2</v>
      </c>
      <c r="K22" s="28">
        <f t="shared" si="0"/>
        <v>3.546920611758899E-2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4.8708363599999999E-2</v>
      </c>
      <c r="K23" s="28">
        <f t="shared" si="0"/>
        <v>2.8984022738670779E-2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9.4398830000000003E-2</v>
      </c>
      <c r="K24" s="28">
        <f t="shared" si="0"/>
        <v>3.9368769978658041E-2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0.28662133420000002</v>
      </c>
      <c r="K25" s="50">
        <f t="shared" ref="K25:K28" si="1">SQRT((J25*(1-J25))/J$13)*TINV(0.05,J$13)</f>
        <v>6.0885568865533209E-2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0.25836519609999997</v>
      </c>
      <c r="K26" s="50">
        <f t="shared" si="1"/>
        <v>5.8940268398282175E-2</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0.13869275389999999</v>
      </c>
      <c r="K27" s="28">
        <f t="shared" si="1"/>
        <v>4.653781502825028E-2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8.1667790700000006E-2</v>
      </c>
      <c r="K28" s="100">
        <f t="shared" si="1"/>
        <v>3.687443416430259E-2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8BC16101-4467-456C-9273-D81BD2F36B5F}"/>
  </hyperlinks>
  <pageMargins left="0.7" right="0.7" top="0.75" bottom="0.75" header="0.3" footer="0.3"/>
  <pageSetup paperSize="9"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291B5-DF66-40B7-A066-8A8DC77668BA}">
  <dimension ref="A1:AA2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717</v>
      </c>
      <c r="B3" s="27"/>
    </row>
    <row r="4" spans="1:27" ht="18.75" x14ac:dyDescent="0.25">
      <c r="A4" s="20" t="s">
        <v>714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657</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1330</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1241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214.3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t="s">
        <v>34</v>
      </c>
      <c r="G14" s="39" t="s">
        <v>34</v>
      </c>
      <c r="H14" s="24" t="s">
        <v>34</v>
      </c>
      <c r="I14" s="39" t="s">
        <v>34</v>
      </c>
      <c r="J14" s="30">
        <v>0.16861919919999999</v>
      </c>
      <c r="K14" s="28">
        <f t="shared" ref="K14:K24" si="0">SQRT((J14*(1-J14))/J$13)*TINV(0.05,J$13)</f>
        <v>5.0414278891679244E-2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v>
      </c>
      <c r="B15" s="24" t="s">
        <v>34</v>
      </c>
      <c r="C15" s="39" t="s">
        <v>34</v>
      </c>
      <c r="D15" s="24" t="s">
        <v>34</v>
      </c>
      <c r="E15" s="39" t="s">
        <v>34</v>
      </c>
      <c r="F15" s="24" t="s">
        <v>34</v>
      </c>
      <c r="G15" s="39" t="s">
        <v>34</v>
      </c>
      <c r="H15" s="24" t="s">
        <v>34</v>
      </c>
      <c r="I15" s="39" t="s">
        <v>34</v>
      </c>
      <c r="J15" s="30">
        <v>6.0029117000000003E-3</v>
      </c>
      <c r="K15" s="28">
        <f t="shared" si="0"/>
        <v>1.0400963839915647E-2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71</v>
      </c>
      <c r="B16" s="24" t="s">
        <v>34</v>
      </c>
      <c r="C16" s="39" t="s">
        <v>34</v>
      </c>
      <c r="D16" s="24" t="s">
        <v>34</v>
      </c>
      <c r="E16" s="39" t="s">
        <v>34</v>
      </c>
      <c r="F16" s="24" t="s">
        <v>34</v>
      </c>
      <c r="G16" s="39" t="s">
        <v>34</v>
      </c>
      <c r="H16" s="24" t="s">
        <v>34</v>
      </c>
      <c r="I16" s="39" t="s">
        <v>34</v>
      </c>
      <c r="J16" s="30">
        <v>9.7056404799999996E-2</v>
      </c>
      <c r="K16" s="28">
        <f t="shared" si="0"/>
        <v>3.9860474450520413E-2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72</v>
      </c>
      <c r="B17" s="24" t="s">
        <v>34</v>
      </c>
      <c r="C17" s="39" t="s">
        <v>34</v>
      </c>
      <c r="D17" s="24" t="s">
        <v>34</v>
      </c>
      <c r="E17" s="39" t="s">
        <v>34</v>
      </c>
      <c r="F17" s="24" t="s">
        <v>34</v>
      </c>
      <c r="G17" s="39" t="s">
        <v>34</v>
      </c>
      <c r="H17" s="24" t="s">
        <v>34</v>
      </c>
      <c r="I17" s="39" t="s">
        <v>34</v>
      </c>
      <c r="J17" s="30">
        <v>6.85012547E-2</v>
      </c>
      <c r="K17" s="28">
        <f t="shared" si="0"/>
        <v>3.4012648669871644E-2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73</v>
      </c>
      <c r="B18" s="24" t="s">
        <v>34</v>
      </c>
      <c r="C18" s="39" t="s">
        <v>34</v>
      </c>
      <c r="D18" s="24" t="s">
        <v>34</v>
      </c>
      <c r="E18" s="39" t="s">
        <v>34</v>
      </c>
      <c r="F18" s="24" t="s">
        <v>34</v>
      </c>
      <c r="G18" s="39" t="s">
        <v>34</v>
      </c>
      <c r="H18" s="24" t="s">
        <v>34</v>
      </c>
      <c r="I18" s="39" t="s">
        <v>34</v>
      </c>
      <c r="J18" s="30">
        <v>2.1744793799999999E-2</v>
      </c>
      <c r="K18" s="28">
        <f t="shared" si="0"/>
        <v>1.9638295183054003E-2</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74</v>
      </c>
      <c r="B19" s="24" t="s">
        <v>34</v>
      </c>
      <c r="C19" s="39" t="s">
        <v>34</v>
      </c>
      <c r="D19" s="24" t="s">
        <v>34</v>
      </c>
      <c r="E19" s="39" t="s">
        <v>34</v>
      </c>
      <c r="F19" s="24" t="s">
        <v>34</v>
      </c>
      <c r="G19" s="39" t="s">
        <v>34</v>
      </c>
      <c r="H19" s="24" t="s">
        <v>34</v>
      </c>
      <c r="I19" s="39" t="s">
        <v>34</v>
      </c>
      <c r="J19" s="30">
        <v>0.1703400082</v>
      </c>
      <c r="K19" s="28">
        <f t="shared" si="0"/>
        <v>5.0618405276341476E-2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ht="15" customHeight="1" x14ac:dyDescent="0.25">
      <c r="A20" s="23" t="s">
        <v>75</v>
      </c>
      <c r="B20" s="24" t="s">
        <v>34</v>
      </c>
      <c r="C20" s="39" t="s">
        <v>34</v>
      </c>
      <c r="D20" s="24" t="s">
        <v>34</v>
      </c>
      <c r="E20" s="39" t="s">
        <v>34</v>
      </c>
      <c r="F20" s="24" t="s">
        <v>34</v>
      </c>
      <c r="G20" s="39" t="s">
        <v>34</v>
      </c>
      <c r="H20" s="24" t="s">
        <v>34</v>
      </c>
      <c r="I20" s="39" t="s">
        <v>34</v>
      </c>
      <c r="J20" s="30">
        <v>5.2683067E-2</v>
      </c>
      <c r="K20" s="28">
        <f t="shared" si="0"/>
        <v>3.0080373738803685E-2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76</v>
      </c>
      <c r="B21" s="24" t="s">
        <v>34</v>
      </c>
      <c r="C21" s="39" t="s">
        <v>34</v>
      </c>
      <c r="D21" s="24" t="s">
        <v>34</v>
      </c>
      <c r="E21" s="39" t="s">
        <v>34</v>
      </c>
      <c r="F21" s="24" t="s">
        <v>34</v>
      </c>
      <c r="G21" s="39" t="s">
        <v>34</v>
      </c>
      <c r="H21" s="24" t="s">
        <v>34</v>
      </c>
      <c r="I21" s="39" t="s">
        <v>34</v>
      </c>
      <c r="J21" s="30">
        <v>9.4644617799999997E-2</v>
      </c>
      <c r="K21" s="28">
        <f t="shared" si="0"/>
        <v>3.941463939815483E-2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77</v>
      </c>
      <c r="B22" s="24" t="s">
        <v>34</v>
      </c>
      <c r="C22" s="39" t="s">
        <v>34</v>
      </c>
      <c r="D22" s="24" t="s">
        <v>34</v>
      </c>
      <c r="E22" s="39" t="s">
        <v>34</v>
      </c>
      <c r="F22" s="24" t="s">
        <v>34</v>
      </c>
      <c r="G22" s="39" t="s">
        <v>34</v>
      </c>
      <c r="H22" s="24" t="s">
        <v>34</v>
      </c>
      <c r="I22" s="39" t="s">
        <v>34</v>
      </c>
      <c r="J22" s="30">
        <v>0.1035521693</v>
      </c>
      <c r="K22" s="28">
        <f t="shared" si="0"/>
        <v>4.1024392987099034E-2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78</v>
      </c>
      <c r="B23" s="24" t="s">
        <v>34</v>
      </c>
      <c r="C23" s="39" t="s">
        <v>34</v>
      </c>
      <c r="D23" s="24" t="s">
        <v>34</v>
      </c>
      <c r="E23" s="39" t="s">
        <v>34</v>
      </c>
      <c r="F23" s="24" t="s">
        <v>34</v>
      </c>
      <c r="G23" s="39" t="s">
        <v>34</v>
      </c>
      <c r="H23" s="24" t="s">
        <v>34</v>
      </c>
      <c r="I23" s="39" t="s">
        <v>34</v>
      </c>
      <c r="J23" s="30">
        <v>5.3227024300000002E-2</v>
      </c>
      <c r="K23" s="28">
        <f t="shared" si="0"/>
        <v>3.0226584280370766E-2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655</v>
      </c>
      <c r="B24" s="24" t="s">
        <v>34</v>
      </c>
      <c r="C24" s="39" t="s">
        <v>34</v>
      </c>
      <c r="D24" s="24" t="s">
        <v>34</v>
      </c>
      <c r="E24" s="39" t="s">
        <v>34</v>
      </c>
      <c r="F24" s="24" t="s">
        <v>34</v>
      </c>
      <c r="G24" s="39" t="s">
        <v>34</v>
      </c>
      <c r="H24" s="24" t="s">
        <v>34</v>
      </c>
      <c r="I24" s="39" t="s">
        <v>34</v>
      </c>
      <c r="J24" s="30">
        <v>7.9919725600000005E-2</v>
      </c>
      <c r="K24" s="28">
        <f t="shared" si="0"/>
        <v>3.6512360007736548E-2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1024</v>
      </c>
      <c r="B25" s="47" t="s">
        <v>34</v>
      </c>
      <c r="C25" s="68" t="s">
        <v>34</v>
      </c>
      <c r="D25" s="47" t="s">
        <v>34</v>
      </c>
      <c r="E25" s="68" t="s">
        <v>34</v>
      </c>
      <c r="F25" s="47" t="s">
        <v>34</v>
      </c>
      <c r="G25" s="68" t="s">
        <v>34</v>
      </c>
      <c r="H25" s="47" t="s">
        <v>34</v>
      </c>
      <c r="I25" s="68" t="s">
        <v>34</v>
      </c>
      <c r="J25" s="47">
        <v>0.33134353699999997</v>
      </c>
      <c r="K25" s="50">
        <f t="shared" ref="K25:K28" si="1">SQRT((J25*(1-J25))/J$13)*TINV(0.05,J$13)</f>
        <v>6.3378335349008427E-2</v>
      </c>
      <c r="L25" s="48" t="s">
        <v>34</v>
      </c>
      <c r="M25" s="61" t="s">
        <v>1028</v>
      </c>
      <c r="N25" s="61" t="s">
        <v>1028</v>
      </c>
      <c r="O25" s="48" t="s">
        <v>34</v>
      </c>
      <c r="P25" s="48" t="s">
        <v>34</v>
      </c>
      <c r="Q25" s="61" t="s">
        <v>1028</v>
      </c>
      <c r="R25" s="61" t="s">
        <v>1028</v>
      </c>
      <c r="S25" s="48" t="s">
        <v>34</v>
      </c>
      <c r="T25" s="48" t="s">
        <v>34</v>
      </c>
      <c r="U25" s="61" t="s">
        <v>1028</v>
      </c>
      <c r="V25" s="61" t="s">
        <v>1028</v>
      </c>
      <c r="W25" s="48" t="s">
        <v>34</v>
      </c>
      <c r="X25" s="48" t="s">
        <v>34</v>
      </c>
      <c r="Y25" s="61" t="s">
        <v>1028</v>
      </c>
      <c r="Z25" s="61" t="s">
        <v>1028</v>
      </c>
      <c r="AA25" s="109" t="s">
        <v>34</v>
      </c>
    </row>
    <row r="26" spans="1:27" x14ac:dyDescent="0.25">
      <c r="A26" s="23" t="s">
        <v>1025</v>
      </c>
      <c r="B26" s="47" t="s">
        <v>34</v>
      </c>
      <c r="C26" s="68" t="s">
        <v>34</v>
      </c>
      <c r="D26" s="47" t="s">
        <v>34</v>
      </c>
      <c r="E26" s="68" t="s">
        <v>34</v>
      </c>
      <c r="F26" s="47" t="s">
        <v>34</v>
      </c>
      <c r="G26" s="68" t="s">
        <v>34</v>
      </c>
      <c r="H26" s="47" t="s">
        <v>34</v>
      </c>
      <c r="I26" s="68" t="s">
        <v>34</v>
      </c>
      <c r="J26" s="47">
        <v>0.244767869</v>
      </c>
      <c r="K26" s="50">
        <f t="shared" si="1"/>
        <v>5.7891857642862442E-2</v>
      </c>
      <c r="L26" s="48" t="s">
        <v>34</v>
      </c>
      <c r="M26" s="15" t="s">
        <v>1028</v>
      </c>
      <c r="N26" s="15" t="s">
        <v>1028</v>
      </c>
      <c r="O26" s="48" t="s">
        <v>34</v>
      </c>
      <c r="P26" s="48" t="s">
        <v>34</v>
      </c>
      <c r="Q26" s="15" t="s">
        <v>1028</v>
      </c>
      <c r="R26" s="15" t="s">
        <v>1028</v>
      </c>
      <c r="S26" s="48" t="s">
        <v>34</v>
      </c>
      <c r="T26" s="48" t="s">
        <v>34</v>
      </c>
      <c r="U26" s="15" t="s">
        <v>1028</v>
      </c>
      <c r="V26" s="15" t="s">
        <v>1028</v>
      </c>
      <c r="W26" s="48" t="s">
        <v>34</v>
      </c>
      <c r="X26" s="48" t="s">
        <v>34</v>
      </c>
      <c r="Y26" s="15" t="s">
        <v>1028</v>
      </c>
      <c r="Z26" s="15" t="s">
        <v>1028</v>
      </c>
      <c r="AA26" s="109" t="s">
        <v>34</v>
      </c>
    </row>
    <row r="27" spans="1:27" x14ac:dyDescent="0.25">
      <c r="A27" s="23" t="s">
        <v>1026</v>
      </c>
      <c r="B27" s="24" t="s">
        <v>34</v>
      </c>
      <c r="C27" s="39" t="s">
        <v>34</v>
      </c>
      <c r="D27" s="24" t="s">
        <v>34</v>
      </c>
      <c r="E27" s="39" t="s">
        <v>34</v>
      </c>
      <c r="F27" s="24" t="s">
        <v>34</v>
      </c>
      <c r="G27" s="39" t="s">
        <v>34</v>
      </c>
      <c r="H27" s="24" t="s">
        <v>34</v>
      </c>
      <c r="I27" s="39" t="s">
        <v>34</v>
      </c>
      <c r="J27" s="30">
        <v>0.17156057120000001</v>
      </c>
      <c r="K27" s="28">
        <f t="shared" si="1"/>
        <v>5.0762052609082078E-2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15.75" thickBot="1" x14ac:dyDescent="0.3">
      <c r="A28" s="98" t="s">
        <v>41</v>
      </c>
      <c r="B28" s="106" t="s">
        <v>34</v>
      </c>
      <c r="C28" s="110" t="s">
        <v>34</v>
      </c>
      <c r="D28" s="106" t="s">
        <v>34</v>
      </c>
      <c r="E28" s="110" t="s">
        <v>34</v>
      </c>
      <c r="F28" s="106" t="s">
        <v>34</v>
      </c>
      <c r="G28" s="110" t="s">
        <v>34</v>
      </c>
      <c r="H28" s="106" t="s">
        <v>34</v>
      </c>
      <c r="I28" s="110" t="s">
        <v>34</v>
      </c>
      <c r="J28" s="99">
        <v>8.3708823399999993E-2</v>
      </c>
      <c r="K28" s="100">
        <f t="shared" si="1"/>
        <v>3.7290862124543897E-2</v>
      </c>
      <c r="L28" s="111" t="s">
        <v>34</v>
      </c>
      <c r="M28" s="102" t="s">
        <v>1028</v>
      </c>
      <c r="N28" s="102" t="s">
        <v>1028</v>
      </c>
      <c r="O28" s="111" t="s">
        <v>34</v>
      </c>
      <c r="P28" s="111" t="s">
        <v>34</v>
      </c>
      <c r="Q28" s="102" t="s">
        <v>1028</v>
      </c>
      <c r="R28" s="102" t="s">
        <v>1028</v>
      </c>
      <c r="S28" s="111" t="s">
        <v>34</v>
      </c>
      <c r="T28" s="111" t="s">
        <v>34</v>
      </c>
      <c r="U28" s="102" t="s">
        <v>1028</v>
      </c>
      <c r="V28" s="102" t="s">
        <v>1028</v>
      </c>
      <c r="W28" s="111" t="s">
        <v>34</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CCBB654F-8056-45C6-86D3-F65D06D89C7A}"/>
  </hyperlinks>
  <pageMargins left="0.7" right="0.7" top="0.75" bottom="0.75" header="0.3" footer="0.3"/>
  <pageSetup paperSize="9"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53EC-6161-4306-BC4F-77D1D4EAA073}">
  <dimension ref="A1:AA42"/>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718</v>
      </c>
      <c r="B3" s="27"/>
    </row>
    <row r="4" spans="1:27" ht="18.75" x14ac:dyDescent="0.25">
      <c r="A4" s="20" t="s">
        <v>719</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676</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232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152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33.1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662</v>
      </c>
      <c r="B14" s="24" t="s">
        <v>34</v>
      </c>
      <c r="C14" s="39" t="s">
        <v>34</v>
      </c>
      <c r="D14" s="24" t="s">
        <v>34</v>
      </c>
      <c r="E14" s="39" t="s">
        <v>34</v>
      </c>
      <c r="F14" s="24" t="s">
        <v>34</v>
      </c>
      <c r="G14" s="39" t="s">
        <v>34</v>
      </c>
      <c r="H14" s="24" t="s">
        <v>34</v>
      </c>
      <c r="I14" s="39" t="s">
        <v>34</v>
      </c>
      <c r="J14" s="30">
        <v>0.79638037120000005</v>
      </c>
      <c r="K14" s="28">
        <f>SQRT((J14*(1-J14))/J$13)*TINV(0.05,J$13)</f>
        <v>0.14240231745183371</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667</v>
      </c>
      <c r="B15" s="24" t="s">
        <v>34</v>
      </c>
      <c r="C15" s="39" t="s">
        <v>34</v>
      </c>
      <c r="D15" s="24" t="s">
        <v>34</v>
      </c>
      <c r="E15" s="39" t="s">
        <v>34</v>
      </c>
      <c r="F15" s="24" t="s">
        <v>34</v>
      </c>
      <c r="G15" s="39" t="s">
        <v>34</v>
      </c>
      <c r="H15" s="24" t="s">
        <v>34</v>
      </c>
      <c r="I15" s="39" t="s">
        <v>34</v>
      </c>
      <c r="J15" s="30">
        <v>0.55315224549999997</v>
      </c>
      <c r="K15" s="28">
        <f t="shared" ref="K15:K41" si="0">SQRT((J15*(1-J15))/J$13)*TINV(0.05,J$13)</f>
        <v>0.17581223404963159</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664</v>
      </c>
      <c r="B16" s="24" t="s">
        <v>34</v>
      </c>
      <c r="C16" s="39" t="s">
        <v>34</v>
      </c>
      <c r="D16" s="24" t="s">
        <v>34</v>
      </c>
      <c r="E16" s="39" t="s">
        <v>34</v>
      </c>
      <c r="F16" s="24" t="s">
        <v>34</v>
      </c>
      <c r="G16" s="39" t="s">
        <v>34</v>
      </c>
      <c r="H16" s="24" t="s">
        <v>34</v>
      </c>
      <c r="I16" s="39" t="s">
        <v>34</v>
      </c>
      <c r="J16" s="30">
        <v>0.55006845000000004</v>
      </c>
      <c r="K16" s="28">
        <f t="shared" si="0"/>
        <v>0.17592540303837956</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668</v>
      </c>
      <c r="B17" s="24" t="s">
        <v>34</v>
      </c>
      <c r="C17" s="39" t="s">
        <v>34</v>
      </c>
      <c r="D17" s="24" t="s">
        <v>34</v>
      </c>
      <c r="E17" s="39" t="s">
        <v>34</v>
      </c>
      <c r="F17" s="24" t="s">
        <v>34</v>
      </c>
      <c r="G17" s="39" t="s">
        <v>34</v>
      </c>
      <c r="H17" s="24" t="s">
        <v>34</v>
      </c>
      <c r="I17" s="39" t="s">
        <v>34</v>
      </c>
      <c r="J17" s="30">
        <v>0.51000873700000005</v>
      </c>
      <c r="K17" s="28">
        <f t="shared" si="0"/>
        <v>0.17677870124938133</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665</v>
      </c>
      <c r="B18" s="24" t="s">
        <v>34</v>
      </c>
      <c r="C18" s="39" t="s">
        <v>34</v>
      </c>
      <c r="D18" s="24" t="s">
        <v>34</v>
      </c>
      <c r="E18" s="39" t="s">
        <v>34</v>
      </c>
      <c r="F18" s="24" t="s">
        <v>34</v>
      </c>
      <c r="G18" s="39" t="s">
        <v>34</v>
      </c>
      <c r="H18" s="24" t="s">
        <v>34</v>
      </c>
      <c r="I18" s="39" t="s">
        <v>34</v>
      </c>
      <c r="J18" s="30">
        <v>0.48355317260000003</v>
      </c>
      <c r="K18" s="28">
        <f t="shared" si="0"/>
        <v>0.17671844777263271</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ht="25.5" x14ac:dyDescent="0.25">
      <c r="A19" s="23" t="s">
        <v>666</v>
      </c>
      <c r="B19" s="24" t="s">
        <v>34</v>
      </c>
      <c r="C19" s="39" t="s">
        <v>34</v>
      </c>
      <c r="D19" s="24" t="s">
        <v>34</v>
      </c>
      <c r="E19" s="39" t="s">
        <v>34</v>
      </c>
      <c r="F19" s="24" t="s">
        <v>34</v>
      </c>
      <c r="G19" s="39" t="s">
        <v>34</v>
      </c>
      <c r="H19" s="24" t="s">
        <v>34</v>
      </c>
      <c r="I19" s="39" t="s">
        <v>34</v>
      </c>
      <c r="J19" s="30">
        <v>0.41114265649999998</v>
      </c>
      <c r="K19" s="28">
        <f t="shared" si="0"/>
        <v>0.1739996117716992</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670</v>
      </c>
      <c r="B20" s="24" t="s">
        <v>34</v>
      </c>
      <c r="C20" s="39" t="s">
        <v>34</v>
      </c>
      <c r="D20" s="24" t="s">
        <v>34</v>
      </c>
      <c r="E20" s="39" t="s">
        <v>34</v>
      </c>
      <c r="F20" s="24" t="s">
        <v>34</v>
      </c>
      <c r="G20" s="39" t="s">
        <v>34</v>
      </c>
      <c r="H20" s="24" t="s">
        <v>34</v>
      </c>
      <c r="I20" s="39" t="s">
        <v>34</v>
      </c>
      <c r="J20" s="30">
        <v>0.39255773649999998</v>
      </c>
      <c r="K20" s="28">
        <f t="shared" si="0"/>
        <v>0.17268365637432587</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669</v>
      </c>
      <c r="B21" s="24" t="s">
        <v>34</v>
      </c>
      <c r="C21" s="39" t="s">
        <v>34</v>
      </c>
      <c r="D21" s="24" t="s">
        <v>34</v>
      </c>
      <c r="E21" s="39" t="s">
        <v>34</v>
      </c>
      <c r="F21" s="24" t="s">
        <v>34</v>
      </c>
      <c r="G21" s="39" t="s">
        <v>34</v>
      </c>
      <c r="H21" s="24" t="s">
        <v>34</v>
      </c>
      <c r="I21" s="39" t="s">
        <v>34</v>
      </c>
      <c r="J21" s="30">
        <v>0.38071151190000002</v>
      </c>
      <c r="K21" s="28">
        <f t="shared" si="0"/>
        <v>0.17170837209189888</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663</v>
      </c>
      <c r="B22" s="24" t="s">
        <v>34</v>
      </c>
      <c r="C22" s="39" t="s">
        <v>34</v>
      </c>
      <c r="D22" s="24" t="s">
        <v>34</v>
      </c>
      <c r="E22" s="39" t="s">
        <v>34</v>
      </c>
      <c r="F22" s="24" t="s">
        <v>34</v>
      </c>
      <c r="G22" s="39" t="s">
        <v>34</v>
      </c>
      <c r="H22" s="24" t="s">
        <v>34</v>
      </c>
      <c r="I22" s="39" t="s">
        <v>34</v>
      </c>
      <c r="J22" s="30">
        <v>0.35097239250000001</v>
      </c>
      <c r="K22" s="28">
        <f t="shared" si="0"/>
        <v>0.1687776851905457</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ht="15" customHeight="1" x14ac:dyDescent="0.25">
      <c r="A23" s="23" t="s">
        <v>671</v>
      </c>
      <c r="B23" s="24" t="s">
        <v>34</v>
      </c>
      <c r="C23" s="39" t="s">
        <v>34</v>
      </c>
      <c r="D23" s="24" t="s">
        <v>34</v>
      </c>
      <c r="E23" s="39" t="s">
        <v>34</v>
      </c>
      <c r="F23" s="24" t="s">
        <v>34</v>
      </c>
      <c r="G23" s="39" t="s">
        <v>34</v>
      </c>
      <c r="H23" s="24" t="s">
        <v>34</v>
      </c>
      <c r="I23" s="39" t="s">
        <v>34</v>
      </c>
      <c r="J23" s="30">
        <v>0.2495438861</v>
      </c>
      <c r="K23" s="28">
        <f t="shared" si="0"/>
        <v>0.15303229093596976</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712</v>
      </c>
      <c r="B24" s="24" t="s">
        <v>34</v>
      </c>
      <c r="C24" s="39" t="s">
        <v>34</v>
      </c>
      <c r="D24" s="24" t="s">
        <v>34</v>
      </c>
      <c r="E24" s="39" t="s">
        <v>34</v>
      </c>
      <c r="F24" s="24" t="s">
        <v>34</v>
      </c>
      <c r="G24" s="39" t="s">
        <v>34</v>
      </c>
      <c r="H24" s="24" t="s">
        <v>34</v>
      </c>
      <c r="I24" s="39" t="s">
        <v>34</v>
      </c>
      <c r="J24" s="30">
        <v>2.6437800099999999E-2</v>
      </c>
      <c r="K24" s="28">
        <f t="shared" si="0"/>
        <v>5.6733747529598887E-2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720</v>
      </c>
      <c r="B25" s="24" t="s">
        <v>34</v>
      </c>
      <c r="C25" s="39" t="s">
        <v>34</v>
      </c>
      <c r="D25" s="24" t="s">
        <v>34</v>
      </c>
      <c r="E25" s="39" t="s">
        <v>34</v>
      </c>
      <c r="F25" s="24" t="s">
        <v>34</v>
      </c>
      <c r="G25" s="39" t="s">
        <v>34</v>
      </c>
      <c r="H25" s="24" t="s">
        <v>34</v>
      </c>
      <c r="I25" s="39" t="s">
        <v>34</v>
      </c>
      <c r="J25" s="30">
        <v>1.6594040899999999E-2</v>
      </c>
      <c r="K25" s="28">
        <f t="shared" si="0"/>
        <v>4.5174094774391944E-2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679</v>
      </c>
      <c r="B26" s="24" t="s">
        <v>34</v>
      </c>
      <c r="C26" s="39" t="s">
        <v>34</v>
      </c>
      <c r="D26" s="24" t="s">
        <v>34</v>
      </c>
      <c r="E26" s="39" t="s">
        <v>34</v>
      </c>
      <c r="F26" s="24" t="s">
        <v>34</v>
      </c>
      <c r="G26" s="39" t="s">
        <v>34</v>
      </c>
      <c r="H26" s="24" t="s">
        <v>34</v>
      </c>
      <c r="I26" s="39" t="s">
        <v>34</v>
      </c>
      <c r="J26" s="30">
        <v>8.0332816000000008E-3</v>
      </c>
      <c r="K26" s="28">
        <f t="shared" si="0"/>
        <v>3.1567632276896213E-2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673</v>
      </c>
      <c r="B27" s="24" t="s">
        <v>34</v>
      </c>
      <c r="C27" s="39" t="s">
        <v>34</v>
      </c>
      <c r="D27" s="24" t="s">
        <v>34</v>
      </c>
      <c r="E27" s="39" t="s">
        <v>34</v>
      </c>
      <c r="F27" s="24" t="s">
        <v>34</v>
      </c>
      <c r="G27" s="39" t="s">
        <v>34</v>
      </c>
      <c r="H27" s="24" t="s">
        <v>34</v>
      </c>
      <c r="I27" s="39" t="s">
        <v>34</v>
      </c>
      <c r="J27" s="30">
        <v>4.1310946000000003E-3</v>
      </c>
      <c r="K27" s="28">
        <f t="shared" si="0"/>
        <v>2.2681962027534888E-2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x14ac:dyDescent="0.25">
      <c r="A28" s="23" t="s">
        <v>674</v>
      </c>
      <c r="B28" s="24" t="s">
        <v>34</v>
      </c>
      <c r="C28" s="39" t="s">
        <v>34</v>
      </c>
      <c r="D28" s="24" t="s">
        <v>34</v>
      </c>
      <c r="E28" s="39" t="s">
        <v>34</v>
      </c>
      <c r="F28" s="24" t="s">
        <v>34</v>
      </c>
      <c r="G28" s="39" t="s">
        <v>34</v>
      </c>
      <c r="H28" s="24" t="s">
        <v>34</v>
      </c>
      <c r="I28" s="39" t="s">
        <v>34</v>
      </c>
      <c r="J28" s="30">
        <v>2.0698384000000002E-3</v>
      </c>
      <c r="K28" s="28">
        <f t="shared" si="0"/>
        <v>1.607182730407853E-2</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721</v>
      </c>
      <c r="B29" s="24" t="s">
        <v>34</v>
      </c>
      <c r="C29" s="39" t="s">
        <v>34</v>
      </c>
      <c r="D29" s="24" t="s">
        <v>34</v>
      </c>
      <c r="E29" s="39" t="s">
        <v>34</v>
      </c>
      <c r="F29" s="24" t="s">
        <v>34</v>
      </c>
      <c r="G29" s="39" t="s">
        <v>34</v>
      </c>
      <c r="H29" s="24" t="s">
        <v>34</v>
      </c>
      <c r="I29" s="39" t="s">
        <v>34</v>
      </c>
      <c r="J29" s="30">
        <v>1.8916848000000001E-3</v>
      </c>
      <c r="K29" s="28">
        <f t="shared" si="0"/>
        <v>1.536597728042666E-2</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694</v>
      </c>
      <c r="B30" s="24" t="s">
        <v>34</v>
      </c>
      <c r="C30" s="39" t="s">
        <v>34</v>
      </c>
      <c r="D30" s="24" t="s">
        <v>34</v>
      </c>
      <c r="E30" s="39" t="s">
        <v>34</v>
      </c>
      <c r="F30" s="24" t="s">
        <v>34</v>
      </c>
      <c r="G30" s="39" t="s">
        <v>34</v>
      </c>
      <c r="H30" s="24" t="s">
        <v>34</v>
      </c>
      <c r="I30" s="39" t="s">
        <v>34</v>
      </c>
      <c r="J30" s="30">
        <v>1.8916848000000001E-3</v>
      </c>
      <c r="K30" s="28">
        <f t="shared" si="0"/>
        <v>1.536597728042666E-2</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x14ac:dyDescent="0.25">
      <c r="A31" s="23" t="s">
        <v>117</v>
      </c>
      <c r="B31" s="24" t="s">
        <v>34</v>
      </c>
      <c r="C31" s="39" t="s">
        <v>34</v>
      </c>
      <c r="D31" s="24" t="s">
        <v>34</v>
      </c>
      <c r="E31" s="39" t="s">
        <v>34</v>
      </c>
      <c r="F31" s="24" t="s">
        <v>34</v>
      </c>
      <c r="G31" s="39" t="s">
        <v>34</v>
      </c>
      <c r="H31" s="24" t="s">
        <v>34</v>
      </c>
      <c r="I31" s="39" t="s">
        <v>34</v>
      </c>
      <c r="J31" s="30">
        <v>1.606339E-3</v>
      </c>
      <c r="K31" s="28">
        <f t="shared" si="0"/>
        <v>1.416173528061083E-2</v>
      </c>
      <c r="L31" s="37" t="s">
        <v>34</v>
      </c>
      <c r="M31" s="61" t="s">
        <v>1028</v>
      </c>
      <c r="N31" s="61" t="s">
        <v>1028</v>
      </c>
      <c r="O31" s="37" t="s">
        <v>34</v>
      </c>
      <c r="P31" s="37" t="s">
        <v>34</v>
      </c>
      <c r="Q31" s="61" t="s">
        <v>1028</v>
      </c>
      <c r="R31" s="61" t="s">
        <v>1028</v>
      </c>
      <c r="S31" s="37" t="s">
        <v>34</v>
      </c>
      <c r="T31" s="37" t="s">
        <v>34</v>
      </c>
      <c r="U31" s="61" t="s">
        <v>1028</v>
      </c>
      <c r="V31" s="61" t="s">
        <v>1028</v>
      </c>
      <c r="W31" s="37" t="s">
        <v>34</v>
      </c>
      <c r="X31" s="37" t="s">
        <v>34</v>
      </c>
      <c r="Y31" s="61" t="s">
        <v>1028</v>
      </c>
      <c r="Z31" s="61" t="s">
        <v>1028</v>
      </c>
      <c r="AA31" s="108" t="s">
        <v>34</v>
      </c>
    </row>
    <row r="32" spans="1:27" x14ac:dyDescent="0.25">
      <c r="A32" s="23" t="s">
        <v>683</v>
      </c>
      <c r="B32" s="24" t="s">
        <v>34</v>
      </c>
      <c r="C32" s="39" t="s">
        <v>34</v>
      </c>
      <c r="D32" s="24" t="s">
        <v>34</v>
      </c>
      <c r="E32" s="39" t="s">
        <v>34</v>
      </c>
      <c r="F32" s="24" t="s">
        <v>34</v>
      </c>
      <c r="G32" s="39" t="s">
        <v>34</v>
      </c>
      <c r="H32" s="24" t="s">
        <v>34</v>
      </c>
      <c r="I32" s="39" t="s">
        <v>34</v>
      </c>
      <c r="J32" s="30">
        <v>1.0446101000000001E-3</v>
      </c>
      <c r="K32" s="28">
        <f t="shared" si="0"/>
        <v>1.1423445663684632E-2</v>
      </c>
      <c r="L32" s="37" t="s">
        <v>34</v>
      </c>
      <c r="M32" s="61" t="s">
        <v>1028</v>
      </c>
      <c r="N32" s="61" t="s">
        <v>1028</v>
      </c>
      <c r="O32" s="37" t="s">
        <v>34</v>
      </c>
      <c r="P32" s="37" t="s">
        <v>34</v>
      </c>
      <c r="Q32" s="61" t="s">
        <v>1028</v>
      </c>
      <c r="R32" s="61" t="s">
        <v>1028</v>
      </c>
      <c r="S32" s="37" t="s">
        <v>34</v>
      </c>
      <c r="T32" s="37" t="s">
        <v>34</v>
      </c>
      <c r="U32" s="61" t="s">
        <v>1028</v>
      </c>
      <c r="V32" s="61" t="s">
        <v>1028</v>
      </c>
      <c r="W32" s="37" t="s">
        <v>34</v>
      </c>
      <c r="X32" s="37" t="s">
        <v>34</v>
      </c>
      <c r="Y32" s="61" t="s">
        <v>1028</v>
      </c>
      <c r="Z32" s="61" t="s">
        <v>1028</v>
      </c>
      <c r="AA32" s="108" t="s">
        <v>34</v>
      </c>
    </row>
    <row r="33" spans="1:27" x14ac:dyDescent="0.25">
      <c r="A33" s="23" t="s">
        <v>710</v>
      </c>
      <c r="B33" s="24" t="s">
        <v>34</v>
      </c>
      <c r="C33" s="39" t="s">
        <v>34</v>
      </c>
      <c r="D33" s="24" t="s">
        <v>34</v>
      </c>
      <c r="E33" s="39" t="s">
        <v>34</v>
      </c>
      <c r="F33" s="24" t="s">
        <v>34</v>
      </c>
      <c r="G33" s="39" t="s">
        <v>34</v>
      </c>
      <c r="H33" s="24" t="s">
        <v>34</v>
      </c>
      <c r="I33" s="39" t="s">
        <v>34</v>
      </c>
      <c r="J33" s="30">
        <v>1.6739740000000001E-4</v>
      </c>
      <c r="K33" s="28">
        <f t="shared" si="0"/>
        <v>4.5749353784197699E-3</v>
      </c>
      <c r="L33" s="37" t="s">
        <v>34</v>
      </c>
      <c r="M33" s="61" t="s">
        <v>1028</v>
      </c>
      <c r="N33" s="61" t="s">
        <v>1028</v>
      </c>
      <c r="O33" s="37" t="s">
        <v>34</v>
      </c>
      <c r="P33" s="37" t="s">
        <v>34</v>
      </c>
      <c r="Q33" s="61" t="s">
        <v>1028</v>
      </c>
      <c r="R33" s="61" t="s">
        <v>1028</v>
      </c>
      <c r="S33" s="37" t="s">
        <v>34</v>
      </c>
      <c r="T33" s="37" t="s">
        <v>34</v>
      </c>
      <c r="U33" s="61" t="s">
        <v>1028</v>
      </c>
      <c r="V33" s="61" t="s">
        <v>1028</v>
      </c>
      <c r="W33" s="37" t="s">
        <v>34</v>
      </c>
      <c r="X33" s="37" t="s">
        <v>34</v>
      </c>
      <c r="Y33" s="61" t="s">
        <v>1028</v>
      </c>
      <c r="Z33" s="61" t="s">
        <v>1028</v>
      </c>
      <c r="AA33" s="108" t="s">
        <v>34</v>
      </c>
    </row>
    <row r="34" spans="1:27" x14ac:dyDescent="0.25">
      <c r="A34" s="23" t="s">
        <v>709</v>
      </c>
      <c r="B34" s="24" t="s">
        <v>34</v>
      </c>
      <c r="C34" s="39" t="s">
        <v>34</v>
      </c>
      <c r="D34" s="24" t="s">
        <v>34</v>
      </c>
      <c r="E34" s="39" t="s">
        <v>34</v>
      </c>
      <c r="F34" s="24" t="s">
        <v>34</v>
      </c>
      <c r="G34" s="39" t="s">
        <v>34</v>
      </c>
      <c r="H34" s="24" t="s">
        <v>34</v>
      </c>
      <c r="I34" s="39" t="s">
        <v>34</v>
      </c>
      <c r="J34" s="30">
        <v>6.5940100000000002E-5</v>
      </c>
      <c r="K34" s="28">
        <f t="shared" si="0"/>
        <v>2.8714908999104608E-3</v>
      </c>
      <c r="L34" s="37" t="s">
        <v>34</v>
      </c>
      <c r="M34" s="61" t="s">
        <v>1028</v>
      </c>
      <c r="N34" s="61" t="s">
        <v>1028</v>
      </c>
      <c r="O34" s="37" t="s">
        <v>34</v>
      </c>
      <c r="P34" s="37" t="s">
        <v>34</v>
      </c>
      <c r="Q34" s="61" t="s">
        <v>1028</v>
      </c>
      <c r="R34" s="61" t="s">
        <v>1028</v>
      </c>
      <c r="S34" s="37" t="s">
        <v>34</v>
      </c>
      <c r="T34" s="37" t="s">
        <v>34</v>
      </c>
      <c r="U34" s="61" t="s">
        <v>1028</v>
      </c>
      <c r="V34" s="61" t="s">
        <v>1028</v>
      </c>
      <c r="W34" s="37" t="s">
        <v>34</v>
      </c>
      <c r="X34" s="37" t="s">
        <v>34</v>
      </c>
      <c r="Y34" s="61" t="s">
        <v>1028</v>
      </c>
      <c r="Z34" s="61" t="s">
        <v>1028</v>
      </c>
      <c r="AA34" s="108" t="s">
        <v>34</v>
      </c>
    </row>
    <row r="35" spans="1:27" x14ac:dyDescent="0.25">
      <c r="A35" s="23" t="s">
        <v>722</v>
      </c>
      <c r="B35" s="24" t="s">
        <v>34</v>
      </c>
      <c r="C35" s="39" t="s">
        <v>34</v>
      </c>
      <c r="D35" s="24" t="s">
        <v>34</v>
      </c>
      <c r="E35" s="39" t="s">
        <v>34</v>
      </c>
      <c r="F35" s="24" t="s">
        <v>34</v>
      </c>
      <c r="G35" s="39" t="s">
        <v>34</v>
      </c>
      <c r="H35" s="24" t="s">
        <v>34</v>
      </c>
      <c r="I35" s="39" t="s">
        <v>34</v>
      </c>
      <c r="J35" s="30">
        <v>6.5940100000000002E-5</v>
      </c>
      <c r="K35" s="28">
        <f t="shared" si="0"/>
        <v>2.8714908999104608E-3</v>
      </c>
      <c r="L35" s="37" t="s">
        <v>34</v>
      </c>
      <c r="M35" s="61" t="s">
        <v>1028</v>
      </c>
      <c r="N35" s="61" t="s">
        <v>1028</v>
      </c>
      <c r="O35" s="37" t="s">
        <v>34</v>
      </c>
      <c r="P35" s="37" t="s">
        <v>34</v>
      </c>
      <c r="Q35" s="61" t="s">
        <v>1028</v>
      </c>
      <c r="R35" s="61" t="s">
        <v>1028</v>
      </c>
      <c r="S35" s="37" t="s">
        <v>34</v>
      </c>
      <c r="T35" s="37" t="s">
        <v>34</v>
      </c>
      <c r="U35" s="61" t="s">
        <v>1028</v>
      </c>
      <c r="V35" s="61" t="s">
        <v>1028</v>
      </c>
      <c r="W35" s="37" t="s">
        <v>34</v>
      </c>
      <c r="X35" s="37" t="s">
        <v>34</v>
      </c>
      <c r="Y35" s="61" t="s">
        <v>1028</v>
      </c>
      <c r="Z35" s="61" t="s">
        <v>1028</v>
      </c>
      <c r="AA35" s="108" t="s">
        <v>34</v>
      </c>
    </row>
    <row r="36" spans="1:27" x14ac:dyDescent="0.25">
      <c r="A36" s="23" t="s">
        <v>723</v>
      </c>
      <c r="B36" s="24" t="s">
        <v>34</v>
      </c>
      <c r="C36" s="39" t="s">
        <v>34</v>
      </c>
      <c r="D36" s="24" t="s">
        <v>34</v>
      </c>
      <c r="E36" s="39" t="s">
        <v>34</v>
      </c>
      <c r="F36" s="24" t="s">
        <v>34</v>
      </c>
      <c r="G36" s="39" t="s">
        <v>34</v>
      </c>
      <c r="H36" s="24" t="s">
        <v>34</v>
      </c>
      <c r="I36" s="39" t="s">
        <v>34</v>
      </c>
      <c r="J36" s="30">
        <v>6.5940100000000002E-5</v>
      </c>
      <c r="K36" s="28">
        <f t="shared" si="0"/>
        <v>2.8714908999104608E-3</v>
      </c>
      <c r="L36" s="37" t="s">
        <v>34</v>
      </c>
      <c r="M36" s="61" t="s">
        <v>1028</v>
      </c>
      <c r="N36" s="61" t="s">
        <v>1028</v>
      </c>
      <c r="O36" s="37" t="s">
        <v>34</v>
      </c>
      <c r="P36" s="37" t="s">
        <v>34</v>
      </c>
      <c r="Q36" s="61" t="s">
        <v>1028</v>
      </c>
      <c r="R36" s="61" t="s">
        <v>1028</v>
      </c>
      <c r="S36" s="37" t="s">
        <v>34</v>
      </c>
      <c r="T36" s="37" t="s">
        <v>34</v>
      </c>
      <c r="U36" s="61" t="s">
        <v>1028</v>
      </c>
      <c r="V36" s="61" t="s">
        <v>1028</v>
      </c>
      <c r="W36" s="37" t="s">
        <v>34</v>
      </c>
      <c r="X36" s="37" t="s">
        <v>34</v>
      </c>
      <c r="Y36" s="61" t="s">
        <v>1028</v>
      </c>
      <c r="Z36" s="61" t="s">
        <v>1028</v>
      </c>
      <c r="AA36" s="108" t="s">
        <v>34</v>
      </c>
    </row>
    <row r="37" spans="1:27" x14ac:dyDescent="0.25">
      <c r="A37" s="23" t="s">
        <v>724</v>
      </c>
      <c r="B37" s="24" t="s">
        <v>34</v>
      </c>
      <c r="C37" s="39" t="s">
        <v>34</v>
      </c>
      <c r="D37" s="24" t="s">
        <v>34</v>
      </c>
      <c r="E37" s="39" t="s">
        <v>34</v>
      </c>
      <c r="F37" s="24" t="s">
        <v>34</v>
      </c>
      <c r="G37" s="39" t="s">
        <v>34</v>
      </c>
      <c r="H37" s="24" t="s">
        <v>34</v>
      </c>
      <c r="I37" s="39" t="s">
        <v>34</v>
      </c>
      <c r="J37" s="30">
        <v>6.5852400000000007E-5</v>
      </c>
      <c r="K37" s="28">
        <f t="shared" si="0"/>
        <v>2.8695808562117196E-3</v>
      </c>
      <c r="L37" s="37" t="s">
        <v>34</v>
      </c>
      <c r="M37" s="61" t="s">
        <v>1028</v>
      </c>
      <c r="N37" s="61" t="s">
        <v>1028</v>
      </c>
      <c r="O37" s="37" t="s">
        <v>34</v>
      </c>
      <c r="P37" s="37" t="s">
        <v>34</v>
      </c>
      <c r="Q37" s="61" t="s">
        <v>1028</v>
      </c>
      <c r="R37" s="61" t="s">
        <v>1028</v>
      </c>
      <c r="S37" s="37" t="s">
        <v>34</v>
      </c>
      <c r="T37" s="37" t="s">
        <v>34</v>
      </c>
      <c r="U37" s="61" t="s">
        <v>1028</v>
      </c>
      <c r="V37" s="61" t="s">
        <v>1028</v>
      </c>
      <c r="W37" s="37" t="s">
        <v>34</v>
      </c>
      <c r="X37" s="37" t="s">
        <v>34</v>
      </c>
      <c r="Y37" s="61" t="s">
        <v>1028</v>
      </c>
      <c r="Z37" s="61" t="s">
        <v>1028</v>
      </c>
      <c r="AA37" s="108" t="s">
        <v>34</v>
      </c>
    </row>
    <row r="38" spans="1:27" ht="25.5" x14ac:dyDescent="0.25">
      <c r="A38" s="23" t="s">
        <v>725</v>
      </c>
      <c r="B38" s="24" t="s">
        <v>34</v>
      </c>
      <c r="C38" s="39" t="s">
        <v>34</v>
      </c>
      <c r="D38" s="24" t="s">
        <v>34</v>
      </c>
      <c r="E38" s="39" t="s">
        <v>34</v>
      </c>
      <c r="F38" s="24" t="s">
        <v>34</v>
      </c>
      <c r="G38" s="39" t="s">
        <v>34</v>
      </c>
      <c r="H38" s="24" t="s">
        <v>34</v>
      </c>
      <c r="I38" s="39" t="s">
        <v>34</v>
      </c>
      <c r="J38" s="30">
        <v>6.5852400000000007E-5</v>
      </c>
      <c r="K38" s="28">
        <f t="shared" si="0"/>
        <v>2.8695808562117196E-3</v>
      </c>
      <c r="L38" s="37" t="s">
        <v>34</v>
      </c>
      <c r="M38" s="61" t="s">
        <v>1028</v>
      </c>
      <c r="N38" s="61" t="s">
        <v>1028</v>
      </c>
      <c r="O38" s="37" t="s">
        <v>34</v>
      </c>
      <c r="P38" s="37" t="s">
        <v>34</v>
      </c>
      <c r="Q38" s="61" t="s">
        <v>1028</v>
      </c>
      <c r="R38" s="61" t="s">
        <v>1028</v>
      </c>
      <c r="S38" s="37" t="s">
        <v>34</v>
      </c>
      <c r="T38" s="37" t="s">
        <v>34</v>
      </c>
      <c r="U38" s="61" t="s">
        <v>1028</v>
      </c>
      <c r="V38" s="61" t="s">
        <v>1028</v>
      </c>
      <c r="W38" s="37" t="s">
        <v>34</v>
      </c>
      <c r="X38" s="37" t="s">
        <v>34</v>
      </c>
      <c r="Y38" s="61" t="s">
        <v>1028</v>
      </c>
      <c r="Z38" s="61" t="s">
        <v>1028</v>
      </c>
      <c r="AA38" s="108" t="s">
        <v>34</v>
      </c>
    </row>
    <row r="39" spans="1:27" x14ac:dyDescent="0.25">
      <c r="A39" s="23" t="s">
        <v>118</v>
      </c>
      <c r="B39" s="24" t="s">
        <v>34</v>
      </c>
      <c r="C39" s="39" t="s">
        <v>34</v>
      </c>
      <c r="D39" s="24" t="s">
        <v>34</v>
      </c>
      <c r="E39" s="39" t="s">
        <v>34</v>
      </c>
      <c r="F39" s="24" t="s">
        <v>34</v>
      </c>
      <c r="G39" s="39" t="s">
        <v>34</v>
      </c>
      <c r="H39" s="24" t="s">
        <v>34</v>
      </c>
      <c r="I39" s="39" t="s">
        <v>34</v>
      </c>
      <c r="J39" s="30">
        <v>5.7238454000000001E-3</v>
      </c>
      <c r="K39" s="28">
        <f t="shared" si="0"/>
        <v>2.6677456613763216E-2</v>
      </c>
      <c r="L39" s="37" t="s">
        <v>34</v>
      </c>
      <c r="M39" s="61" t="s">
        <v>1028</v>
      </c>
      <c r="N39" s="61" t="s">
        <v>1028</v>
      </c>
      <c r="O39" s="37" t="s">
        <v>34</v>
      </c>
      <c r="P39" s="37" t="s">
        <v>34</v>
      </c>
      <c r="Q39" s="61" t="s">
        <v>1028</v>
      </c>
      <c r="R39" s="61" t="s">
        <v>1028</v>
      </c>
      <c r="S39" s="37" t="s">
        <v>34</v>
      </c>
      <c r="T39" s="37" t="s">
        <v>34</v>
      </c>
      <c r="U39" s="61" t="s">
        <v>1028</v>
      </c>
      <c r="V39" s="61" t="s">
        <v>1028</v>
      </c>
      <c r="W39" s="37" t="s">
        <v>34</v>
      </c>
      <c r="X39" s="37" t="s">
        <v>34</v>
      </c>
      <c r="Y39" s="61" t="s">
        <v>1028</v>
      </c>
      <c r="Z39" s="61" t="s">
        <v>1028</v>
      </c>
      <c r="AA39" s="108" t="s">
        <v>34</v>
      </c>
    </row>
    <row r="40" spans="1:27" x14ac:dyDescent="0.25">
      <c r="A40" s="23" t="s">
        <v>41</v>
      </c>
      <c r="B40" s="24" t="s">
        <v>34</v>
      </c>
      <c r="C40" s="39" t="s">
        <v>34</v>
      </c>
      <c r="D40" s="24" t="s">
        <v>34</v>
      </c>
      <c r="E40" s="39" t="s">
        <v>34</v>
      </c>
      <c r="F40" s="24" t="s">
        <v>34</v>
      </c>
      <c r="G40" s="39" t="s">
        <v>34</v>
      </c>
      <c r="H40" s="24" t="s">
        <v>34</v>
      </c>
      <c r="I40" s="39" t="s">
        <v>34</v>
      </c>
      <c r="J40" s="30">
        <v>1.979079E-4</v>
      </c>
      <c r="K40" s="28">
        <f t="shared" si="0"/>
        <v>4.9743409426684362E-3</v>
      </c>
      <c r="L40" s="37" t="s">
        <v>34</v>
      </c>
      <c r="M40" s="61" t="s">
        <v>1028</v>
      </c>
      <c r="N40" s="61" t="s">
        <v>1028</v>
      </c>
      <c r="O40" s="37" t="s">
        <v>34</v>
      </c>
      <c r="P40" s="37" t="s">
        <v>34</v>
      </c>
      <c r="Q40" s="61" t="s">
        <v>1028</v>
      </c>
      <c r="R40" s="61" t="s">
        <v>1028</v>
      </c>
      <c r="S40" s="37" t="s">
        <v>34</v>
      </c>
      <c r="T40" s="37" t="s">
        <v>34</v>
      </c>
      <c r="U40" s="61" t="s">
        <v>1028</v>
      </c>
      <c r="V40" s="61" t="s">
        <v>1028</v>
      </c>
      <c r="W40" s="37" t="s">
        <v>34</v>
      </c>
      <c r="X40" s="37" t="s">
        <v>34</v>
      </c>
      <c r="Y40" s="61" t="s">
        <v>1028</v>
      </c>
      <c r="Z40" s="61" t="s">
        <v>1028</v>
      </c>
      <c r="AA40" s="108" t="s">
        <v>34</v>
      </c>
    </row>
    <row r="41" spans="1:27" ht="15.75" thickBot="1" x14ac:dyDescent="0.3">
      <c r="A41" s="98" t="s">
        <v>675</v>
      </c>
      <c r="B41" s="106" t="s">
        <v>34</v>
      </c>
      <c r="C41" s="110" t="s">
        <v>34</v>
      </c>
      <c r="D41" s="106" t="s">
        <v>34</v>
      </c>
      <c r="E41" s="110" t="s">
        <v>34</v>
      </c>
      <c r="F41" s="106" t="s">
        <v>34</v>
      </c>
      <c r="G41" s="110" t="s">
        <v>34</v>
      </c>
      <c r="H41" s="106" t="s">
        <v>34</v>
      </c>
      <c r="I41" s="110" t="s">
        <v>34</v>
      </c>
      <c r="J41" s="99">
        <v>6.0855273E-3</v>
      </c>
      <c r="K41" s="100">
        <f t="shared" si="0"/>
        <v>2.750239894292272E-2</v>
      </c>
      <c r="L41" s="111" t="s">
        <v>34</v>
      </c>
      <c r="M41" s="102" t="s">
        <v>1028</v>
      </c>
      <c r="N41" s="102" t="s">
        <v>1028</v>
      </c>
      <c r="O41" s="111" t="s">
        <v>34</v>
      </c>
      <c r="P41" s="111" t="s">
        <v>34</v>
      </c>
      <c r="Q41" s="102" t="s">
        <v>1028</v>
      </c>
      <c r="R41" s="102" t="s">
        <v>1028</v>
      </c>
      <c r="S41" s="111" t="s">
        <v>34</v>
      </c>
      <c r="T41" s="111" t="s">
        <v>34</v>
      </c>
      <c r="U41" s="102" t="s">
        <v>1028</v>
      </c>
      <c r="V41" s="102" t="s">
        <v>1028</v>
      </c>
      <c r="W41" s="111" t="s">
        <v>34</v>
      </c>
      <c r="X41" s="111" t="s">
        <v>34</v>
      </c>
      <c r="Y41" s="102" t="s">
        <v>1028</v>
      </c>
      <c r="Z41" s="102" t="s">
        <v>1028</v>
      </c>
      <c r="AA41" s="112" t="s">
        <v>34</v>
      </c>
    </row>
    <row r="42" spans="1:27" x14ac:dyDescent="0.25">
      <c r="L42" s="37"/>
    </row>
  </sheetData>
  <hyperlinks>
    <hyperlink ref="A5" location="CONTENTS!B1" display="Return to contents" xr:uid="{37268A29-28FA-4177-B706-0F4111E88DC1}"/>
  </hyperlinks>
  <pageMargins left="0.7" right="0.7" top="0.75" bottom="0.75" header="0.3" footer="0.3"/>
  <pageSetup paperSize="9"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F46D8-950E-4EB6-A2CD-A228350408E8}">
  <dimension ref="A1:AA38"/>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726</v>
      </c>
      <c r="B3" s="27"/>
    </row>
    <row r="4" spans="1:27" ht="18.75" x14ac:dyDescent="0.25">
      <c r="A4" s="20" t="s">
        <v>727</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691</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191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194</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34.799999999999997</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679</v>
      </c>
      <c r="B14" s="24" t="s">
        <v>34</v>
      </c>
      <c r="C14" s="39" t="s">
        <v>34</v>
      </c>
      <c r="D14" s="24" t="s">
        <v>34</v>
      </c>
      <c r="E14" s="39" t="s">
        <v>34</v>
      </c>
      <c r="F14" s="24" t="s">
        <v>34</v>
      </c>
      <c r="G14" s="39" t="s">
        <v>34</v>
      </c>
      <c r="H14" s="24" t="s">
        <v>34</v>
      </c>
      <c r="I14" s="39" t="s">
        <v>34</v>
      </c>
      <c r="J14" s="30">
        <v>0.69898177989999999</v>
      </c>
      <c r="K14" s="28">
        <f>SQRT((J14*(1-J14))/J$13)*TINV(0.05,J$13)</f>
        <v>0.15802130944727794</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682</v>
      </c>
      <c r="B15" s="24" t="s">
        <v>34</v>
      </c>
      <c r="C15" s="39" t="s">
        <v>34</v>
      </c>
      <c r="D15" s="24" t="s">
        <v>34</v>
      </c>
      <c r="E15" s="39" t="s">
        <v>34</v>
      </c>
      <c r="F15" s="24" t="s">
        <v>34</v>
      </c>
      <c r="G15" s="39" t="s">
        <v>34</v>
      </c>
      <c r="H15" s="24" t="s">
        <v>34</v>
      </c>
      <c r="I15" s="39" t="s">
        <v>34</v>
      </c>
      <c r="J15" s="30">
        <v>0.64477050189999996</v>
      </c>
      <c r="K15" s="28">
        <f t="shared" ref="K15:K37" si="0">SQRT((J15*(1-J15))/J$13)*TINV(0.05,J$13)</f>
        <v>0.16487067962851204</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680</v>
      </c>
      <c r="B16" s="24" t="s">
        <v>34</v>
      </c>
      <c r="C16" s="39" t="s">
        <v>34</v>
      </c>
      <c r="D16" s="24" t="s">
        <v>34</v>
      </c>
      <c r="E16" s="39" t="s">
        <v>34</v>
      </c>
      <c r="F16" s="24" t="s">
        <v>34</v>
      </c>
      <c r="G16" s="39" t="s">
        <v>34</v>
      </c>
      <c r="H16" s="24" t="s">
        <v>34</v>
      </c>
      <c r="I16" s="39" t="s">
        <v>34</v>
      </c>
      <c r="J16" s="30">
        <v>0.61284706420000001</v>
      </c>
      <c r="K16" s="28">
        <f t="shared" si="0"/>
        <v>0.16780452597661785</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681</v>
      </c>
      <c r="B17" s="24" t="s">
        <v>34</v>
      </c>
      <c r="C17" s="39" t="s">
        <v>34</v>
      </c>
      <c r="D17" s="24" t="s">
        <v>34</v>
      </c>
      <c r="E17" s="39" t="s">
        <v>34</v>
      </c>
      <c r="F17" s="24" t="s">
        <v>34</v>
      </c>
      <c r="G17" s="39" t="s">
        <v>34</v>
      </c>
      <c r="H17" s="24" t="s">
        <v>34</v>
      </c>
      <c r="I17" s="39" t="s">
        <v>34</v>
      </c>
      <c r="J17" s="30">
        <v>0.60019732240000001</v>
      </c>
      <c r="K17" s="28">
        <f t="shared" si="0"/>
        <v>0.1687548304244246</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684</v>
      </c>
      <c r="B18" s="24" t="s">
        <v>34</v>
      </c>
      <c r="C18" s="39" t="s">
        <v>34</v>
      </c>
      <c r="D18" s="24" t="s">
        <v>34</v>
      </c>
      <c r="E18" s="39" t="s">
        <v>34</v>
      </c>
      <c r="F18" s="24" t="s">
        <v>34</v>
      </c>
      <c r="G18" s="39" t="s">
        <v>34</v>
      </c>
      <c r="H18" s="24" t="s">
        <v>34</v>
      </c>
      <c r="I18" s="39" t="s">
        <v>34</v>
      </c>
      <c r="J18" s="30">
        <v>0.59996839410000002</v>
      </c>
      <c r="K18" s="28">
        <f t="shared" si="0"/>
        <v>0.16877094262693815</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672</v>
      </c>
      <c r="B19" s="24" t="s">
        <v>34</v>
      </c>
      <c r="C19" s="39" t="s">
        <v>34</v>
      </c>
      <c r="D19" s="24" t="s">
        <v>34</v>
      </c>
      <c r="E19" s="39" t="s">
        <v>34</v>
      </c>
      <c r="F19" s="24" t="s">
        <v>34</v>
      </c>
      <c r="G19" s="39" t="s">
        <v>34</v>
      </c>
      <c r="H19" s="24" t="s">
        <v>34</v>
      </c>
      <c r="I19" s="39" t="s">
        <v>34</v>
      </c>
      <c r="J19" s="30">
        <v>0.57827415380000002</v>
      </c>
      <c r="K19" s="28">
        <f t="shared" si="0"/>
        <v>0.17012507784300243</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683</v>
      </c>
      <c r="B20" s="24" t="s">
        <v>34</v>
      </c>
      <c r="C20" s="39" t="s">
        <v>34</v>
      </c>
      <c r="D20" s="24" t="s">
        <v>34</v>
      </c>
      <c r="E20" s="39" t="s">
        <v>34</v>
      </c>
      <c r="F20" s="24" t="s">
        <v>34</v>
      </c>
      <c r="G20" s="39" t="s">
        <v>34</v>
      </c>
      <c r="H20" s="24" t="s">
        <v>34</v>
      </c>
      <c r="I20" s="39" t="s">
        <v>34</v>
      </c>
      <c r="J20" s="30">
        <v>0.54000331660000001</v>
      </c>
      <c r="K20" s="28">
        <f t="shared" si="0"/>
        <v>0.17169668124216678</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728</v>
      </c>
      <c r="B21" s="24" t="s">
        <v>34</v>
      </c>
      <c r="C21" s="39" t="s">
        <v>34</v>
      </c>
      <c r="D21" s="24" t="s">
        <v>34</v>
      </c>
      <c r="E21" s="39" t="s">
        <v>34</v>
      </c>
      <c r="F21" s="24" t="s">
        <v>34</v>
      </c>
      <c r="G21" s="39" t="s">
        <v>34</v>
      </c>
      <c r="H21" s="24" t="s">
        <v>34</v>
      </c>
      <c r="I21" s="39" t="s">
        <v>34</v>
      </c>
      <c r="J21" s="30">
        <v>0.4953001461</v>
      </c>
      <c r="K21" s="28">
        <f t="shared" si="0"/>
        <v>0.17224124437590979</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687</v>
      </c>
      <c r="B22" s="24" t="s">
        <v>34</v>
      </c>
      <c r="C22" s="39" t="s">
        <v>34</v>
      </c>
      <c r="D22" s="24" t="s">
        <v>34</v>
      </c>
      <c r="E22" s="39" t="s">
        <v>34</v>
      </c>
      <c r="F22" s="24" t="s">
        <v>34</v>
      </c>
      <c r="G22" s="39" t="s">
        <v>34</v>
      </c>
      <c r="H22" s="24" t="s">
        <v>34</v>
      </c>
      <c r="I22" s="39" t="s">
        <v>34</v>
      </c>
      <c r="J22" s="30">
        <v>0.49203472069999998</v>
      </c>
      <c r="K22" s="28">
        <f t="shared" si="0"/>
        <v>0.17222699574897346</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686</v>
      </c>
      <c r="B23" s="24" t="s">
        <v>34</v>
      </c>
      <c r="C23" s="39" t="s">
        <v>34</v>
      </c>
      <c r="D23" s="24" t="s">
        <v>34</v>
      </c>
      <c r="E23" s="39" t="s">
        <v>34</v>
      </c>
      <c r="F23" s="24" t="s">
        <v>34</v>
      </c>
      <c r="G23" s="39" t="s">
        <v>34</v>
      </c>
      <c r="H23" s="24" t="s">
        <v>34</v>
      </c>
      <c r="I23" s="39" t="s">
        <v>34</v>
      </c>
      <c r="J23" s="30">
        <v>0.44121096900000001</v>
      </c>
      <c r="K23" s="28">
        <f t="shared" si="0"/>
        <v>0.17105407450587354</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688</v>
      </c>
      <c r="B24" s="24" t="s">
        <v>34</v>
      </c>
      <c r="C24" s="39" t="s">
        <v>34</v>
      </c>
      <c r="D24" s="24" t="s">
        <v>34</v>
      </c>
      <c r="E24" s="39" t="s">
        <v>34</v>
      </c>
      <c r="F24" s="24" t="s">
        <v>34</v>
      </c>
      <c r="G24" s="39" t="s">
        <v>34</v>
      </c>
      <c r="H24" s="24" t="s">
        <v>34</v>
      </c>
      <c r="I24" s="39" t="s">
        <v>34</v>
      </c>
      <c r="J24" s="30">
        <v>0.42303573630000002</v>
      </c>
      <c r="K24" s="28">
        <f t="shared" si="0"/>
        <v>0.17019598954442797</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706</v>
      </c>
      <c r="B25" s="24" t="s">
        <v>34</v>
      </c>
      <c r="C25" s="39" t="s">
        <v>34</v>
      </c>
      <c r="D25" s="24" t="s">
        <v>34</v>
      </c>
      <c r="E25" s="39" t="s">
        <v>34</v>
      </c>
      <c r="F25" s="24" t="s">
        <v>34</v>
      </c>
      <c r="G25" s="39" t="s">
        <v>34</v>
      </c>
      <c r="H25" s="24" t="s">
        <v>34</v>
      </c>
      <c r="I25" s="39" t="s">
        <v>34</v>
      </c>
      <c r="J25" s="30">
        <v>4.6780084200000002E-2</v>
      </c>
      <c r="K25" s="28">
        <f t="shared" si="0"/>
        <v>7.2746715576960899E-2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712</v>
      </c>
      <c r="B26" s="24" t="s">
        <v>34</v>
      </c>
      <c r="C26" s="39" t="s">
        <v>34</v>
      </c>
      <c r="D26" s="24" t="s">
        <v>34</v>
      </c>
      <c r="E26" s="39" t="s">
        <v>34</v>
      </c>
      <c r="F26" s="24" t="s">
        <v>34</v>
      </c>
      <c r="G26" s="39" t="s">
        <v>34</v>
      </c>
      <c r="H26" s="24" t="s">
        <v>34</v>
      </c>
      <c r="I26" s="39" t="s">
        <v>34</v>
      </c>
      <c r="J26" s="30">
        <v>4.05096842E-2</v>
      </c>
      <c r="K26" s="28">
        <f t="shared" si="0"/>
        <v>6.7918183740078894E-2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711</v>
      </c>
      <c r="B27" s="24" t="s">
        <v>34</v>
      </c>
      <c r="C27" s="39" t="s">
        <v>34</v>
      </c>
      <c r="D27" s="24" t="s">
        <v>34</v>
      </c>
      <c r="E27" s="39" t="s">
        <v>34</v>
      </c>
      <c r="F27" s="24" t="s">
        <v>34</v>
      </c>
      <c r="G27" s="39" t="s">
        <v>34</v>
      </c>
      <c r="H27" s="24" t="s">
        <v>34</v>
      </c>
      <c r="I27" s="39" t="s">
        <v>34</v>
      </c>
      <c r="J27" s="30">
        <v>4.05096842E-2</v>
      </c>
      <c r="K27" s="28">
        <f t="shared" si="0"/>
        <v>6.7918183740078894E-2</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x14ac:dyDescent="0.25">
      <c r="A28" s="23" t="s">
        <v>707</v>
      </c>
      <c r="B28" s="24" t="s">
        <v>34</v>
      </c>
      <c r="C28" s="39" t="s">
        <v>34</v>
      </c>
      <c r="D28" s="24" t="s">
        <v>34</v>
      </c>
      <c r="E28" s="39" t="s">
        <v>34</v>
      </c>
      <c r="F28" s="24" t="s">
        <v>34</v>
      </c>
      <c r="G28" s="39" t="s">
        <v>34</v>
      </c>
      <c r="H28" s="24" t="s">
        <v>34</v>
      </c>
      <c r="I28" s="39" t="s">
        <v>34</v>
      </c>
      <c r="J28" s="30">
        <v>4.0175200299999998E-2</v>
      </c>
      <c r="K28" s="28">
        <f t="shared" si="0"/>
        <v>6.7648994475146301E-2</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117</v>
      </c>
      <c r="B29" s="24" t="s">
        <v>34</v>
      </c>
      <c r="C29" s="39" t="s">
        <v>34</v>
      </c>
      <c r="D29" s="24" t="s">
        <v>34</v>
      </c>
      <c r="E29" s="39" t="s">
        <v>34</v>
      </c>
      <c r="F29" s="24" t="s">
        <v>34</v>
      </c>
      <c r="G29" s="39" t="s">
        <v>34</v>
      </c>
      <c r="H29" s="24" t="s">
        <v>34</v>
      </c>
      <c r="I29" s="39" t="s">
        <v>34</v>
      </c>
      <c r="J29" s="30">
        <v>1.45530786E-2</v>
      </c>
      <c r="K29" s="28">
        <f t="shared" si="0"/>
        <v>4.1255361112416448E-2</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710</v>
      </c>
      <c r="B30" s="24" t="s">
        <v>34</v>
      </c>
      <c r="C30" s="39" t="s">
        <v>34</v>
      </c>
      <c r="D30" s="24" t="s">
        <v>34</v>
      </c>
      <c r="E30" s="39" t="s">
        <v>34</v>
      </c>
      <c r="F30" s="24" t="s">
        <v>34</v>
      </c>
      <c r="G30" s="39" t="s">
        <v>34</v>
      </c>
      <c r="H30" s="24" t="s">
        <v>34</v>
      </c>
      <c r="I30" s="39" t="s">
        <v>34</v>
      </c>
      <c r="J30" s="30">
        <v>5.4680136000000001E-3</v>
      </c>
      <c r="K30" s="28">
        <f t="shared" si="0"/>
        <v>2.540449157471749E-2</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x14ac:dyDescent="0.25">
      <c r="A31" s="23" t="s">
        <v>722</v>
      </c>
      <c r="B31" s="24" t="s">
        <v>34</v>
      </c>
      <c r="C31" s="39" t="s">
        <v>34</v>
      </c>
      <c r="D31" s="24" t="s">
        <v>34</v>
      </c>
      <c r="E31" s="39" t="s">
        <v>34</v>
      </c>
      <c r="F31" s="24" t="s">
        <v>34</v>
      </c>
      <c r="G31" s="39" t="s">
        <v>34</v>
      </c>
      <c r="H31" s="24" t="s">
        <v>34</v>
      </c>
      <c r="I31" s="39" t="s">
        <v>34</v>
      </c>
      <c r="J31" s="30">
        <v>2.1070205E-3</v>
      </c>
      <c r="K31" s="28">
        <f t="shared" si="0"/>
        <v>1.5796566533240158E-2</v>
      </c>
      <c r="L31" s="37" t="s">
        <v>34</v>
      </c>
      <c r="M31" s="61" t="s">
        <v>1028</v>
      </c>
      <c r="N31" s="61" t="s">
        <v>1028</v>
      </c>
      <c r="O31" s="37" t="s">
        <v>34</v>
      </c>
      <c r="P31" s="37" t="s">
        <v>34</v>
      </c>
      <c r="Q31" s="61" t="s">
        <v>1028</v>
      </c>
      <c r="R31" s="61" t="s">
        <v>1028</v>
      </c>
      <c r="S31" s="37" t="s">
        <v>34</v>
      </c>
      <c r="T31" s="37" t="s">
        <v>34</v>
      </c>
      <c r="U31" s="61" t="s">
        <v>1028</v>
      </c>
      <c r="V31" s="61" t="s">
        <v>1028</v>
      </c>
      <c r="W31" s="37" t="s">
        <v>34</v>
      </c>
      <c r="X31" s="37" t="s">
        <v>34</v>
      </c>
      <c r="Y31" s="61" t="s">
        <v>1028</v>
      </c>
      <c r="Z31" s="61" t="s">
        <v>1028</v>
      </c>
      <c r="AA31" s="108" t="s">
        <v>34</v>
      </c>
    </row>
    <row r="32" spans="1:27" x14ac:dyDescent="0.25">
      <c r="A32" s="23" t="s">
        <v>664</v>
      </c>
      <c r="B32" s="24" t="s">
        <v>34</v>
      </c>
      <c r="C32" s="39" t="s">
        <v>34</v>
      </c>
      <c r="D32" s="24" t="s">
        <v>34</v>
      </c>
      <c r="E32" s="39" t="s">
        <v>34</v>
      </c>
      <c r="F32" s="24" t="s">
        <v>34</v>
      </c>
      <c r="G32" s="39" t="s">
        <v>34</v>
      </c>
      <c r="H32" s="24" t="s">
        <v>34</v>
      </c>
      <c r="I32" s="39" t="s">
        <v>34</v>
      </c>
      <c r="J32" s="30">
        <v>2.1070205E-3</v>
      </c>
      <c r="K32" s="28">
        <f t="shared" si="0"/>
        <v>1.5796566533240158E-2</v>
      </c>
      <c r="L32" s="37" t="s">
        <v>34</v>
      </c>
      <c r="M32" s="61" t="s">
        <v>1028</v>
      </c>
      <c r="N32" s="61" t="s">
        <v>1028</v>
      </c>
      <c r="O32" s="37" t="s">
        <v>34</v>
      </c>
      <c r="P32" s="37" t="s">
        <v>34</v>
      </c>
      <c r="Q32" s="61" t="s">
        <v>1028</v>
      </c>
      <c r="R32" s="61" t="s">
        <v>1028</v>
      </c>
      <c r="S32" s="37" t="s">
        <v>34</v>
      </c>
      <c r="T32" s="37" t="s">
        <v>34</v>
      </c>
      <c r="U32" s="61" t="s">
        <v>1028</v>
      </c>
      <c r="V32" s="61" t="s">
        <v>1028</v>
      </c>
      <c r="W32" s="37" t="s">
        <v>34</v>
      </c>
      <c r="X32" s="37" t="s">
        <v>34</v>
      </c>
      <c r="Y32" s="61" t="s">
        <v>1028</v>
      </c>
      <c r="Z32" s="61" t="s">
        <v>1028</v>
      </c>
      <c r="AA32" s="108" t="s">
        <v>34</v>
      </c>
    </row>
    <row r="33" spans="1:27" x14ac:dyDescent="0.25">
      <c r="A33" s="23" t="s">
        <v>674</v>
      </c>
      <c r="B33" s="24" t="s">
        <v>34</v>
      </c>
      <c r="C33" s="39" t="s">
        <v>34</v>
      </c>
      <c r="D33" s="24" t="s">
        <v>34</v>
      </c>
      <c r="E33" s="39" t="s">
        <v>34</v>
      </c>
      <c r="F33" s="24" t="s">
        <v>34</v>
      </c>
      <c r="G33" s="39" t="s">
        <v>34</v>
      </c>
      <c r="H33" s="24" t="s">
        <v>34</v>
      </c>
      <c r="I33" s="39" t="s">
        <v>34</v>
      </c>
      <c r="J33" s="30">
        <v>6.4385660000000004E-4</v>
      </c>
      <c r="K33" s="28">
        <f t="shared" si="0"/>
        <v>8.7385838159002149E-3</v>
      </c>
      <c r="L33" s="37" t="s">
        <v>34</v>
      </c>
      <c r="M33" s="61" t="s">
        <v>1028</v>
      </c>
      <c r="N33" s="61" t="s">
        <v>1028</v>
      </c>
      <c r="O33" s="37" t="s">
        <v>34</v>
      </c>
      <c r="P33" s="37" t="s">
        <v>34</v>
      </c>
      <c r="Q33" s="61" t="s">
        <v>1028</v>
      </c>
      <c r="R33" s="61" t="s">
        <v>1028</v>
      </c>
      <c r="S33" s="37" t="s">
        <v>34</v>
      </c>
      <c r="T33" s="37" t="s">
        <v>34</v>
      </c>
      <c r="U33" s="61" t="s">
        <v>1028</v>
      </c>
      <c r="V33" s="61" t="s">
        <v>1028</v>
      </c>
      <c r="W33" s="37" t="s">
        <v>34</v>
      </c>
      <c r="X33" s="37" t="s">
        <v>34</v>
      </c>
      <c r="Y33" s="61" t="s">
        <v>1028</v>
      </c>
      <c r="Z33" s="61" t="s">
        <v>1028</v>
      </c>
      <c r="AA33" s="108" t="s">
        <v>34</v>
      </c>
    </row>
    <row r="34" spans="1:27" x14ac:dyDescent="0.25">
      <c r="A34" s="23" t="s">
        <v>709</v>
      </c>
      <c r="B34" s="24" t="s">
        <v>34</v>
      </c>
      <c r="C34" s="39" t="s">
        <v>34</v>
      </c>
      <c r="D34" s="24" t="s">
        <v>34</v>
      </c>
      <c r="E34" s="39" t="s">
        <v>34</v>
      </c>
      <c r="F34" s="24" t="s">
        <v>34</v>
      </c>
      <c r="G34" s="39" t="s">
        <v>34</v>
      </c>
      <c r="H34" s="24" t="s">
        <v>34</v>
      </c>
      <c r="I34" s="39" t="s">
        <v>34</v>
      </c>
      <c r="J34" s="30">
        <v>5.1676599999999999E-5</v>
      </c>
      <c r="K34" s="28">
        <f t="shared" si="0"/>
        <v>2.4764073320450936E-3</v>
      </c>
      <c r="L34" s="37" t="s">
        <v>34</v>
      </c>
      <c r="M34" s="61" t="s">
        <v>1028</v>
      </c>
      <c r="N34" s="61" t="s">
        <v>1028</v>
      </c>
      <c r="O34" s="37" t="s">
        <v>34</v>
      </c>
      <c r="P34" s="37" t="s">
        <v>34</v>
      </c>
      <c r="Q34" s="61" t="s">
        <v>1028</v>
      </c>
      <c r="R34" s="61" t="s">
        <v>1028</v>
      </c>
      <c r="S34" s="37" t="s">
        <v>34</v>
      </c>
      <c r="T34" s="37" t="s">
        <v>34</v>
      </c>
      <c r="U34" s="61" t="s">
        <v>1028</v>
      </c>
      <c r="V34" s="61" t="s">
        <v>1028</v>
      </c>
      <c r="W34" s="37" t="s">
        <v>34</v>
      </c>
      <c r="X34" s="37" t="s">
        <v>34</v>
      </c>
      <c r="Y34" s="61" t="s">
        <v>1028</v>
      </c>
      <c r="Z34" s="61" t="s">
        <v>1028</v>
      </c>
      <c r="AA34" s="108" t="s">
        <v>34</v>
      </c>
    </row>
    <row r="35" spans="1:27" x14ac:dyDescent="0.25">
      <c r="A35" s="23" t="s">
        <v>118</v>
      </c>
      <c r="B35" s="24" t="s">
        <v>34</v>
      </c>
      <c r="C35" s="39" t="s">
        <v>34</v>
      </c>
      <c r="D35" s="24" t="s">
        <v>34</v>
      </c>
      <c r="E35" s="39" t="s">
        <v>34</v>
      </c>
      <c r="F35" s="24" t="s">
        <v>34</v>
      </c>
      <c r="G35" s="39" t="s">
        <v>34</v>
      </c>
      <c r="H35" s="24" t="s">
        <v>34</v>
      </c>
      <c r="I35" s="39" t="s">
        <v>34</v>
      </c>
      <c r="J35" s="30">
        <v>2.8433551899999999E-2</v>
      </c>
      <c r="K35" s="28">
        <f t="shared" si="0"/>
        <v>5.7258260304541432E-2</v>
      </c>
      <c r="L35" s="37" t="s">
        <v>34</v>
      </c>
      <c r="M35" s="61" t="s">
        <v>1028</v>
      </c>
      <c r="N35" s="61" t="s">
        <v>1028</v>
      </c>
      <c r="O35" s="37" t="s">
        <v>34</v>
      </c>
      <c r="P35" s="37" t="s">
        <v>34</v>
      </c>
      <c r="Q35" s="61" t="s">
        <v>1028</v>
      </c>
      <c r="R35" s="61" t="s">
        <v>1028</v>
      </c>
      <c r="S35" s="37" t="s">
        <v>34</v>
      </c>
      <c r="T35" s="37" t="s">
        <v>34</v>
      </c>
      <c r="U35" s="61" t="s">
        <v>1028</v>
      </c>
      <c r="V35" s="61" t="s">
        <v>1028</v>
      </c>
      <c r="W35" s="37" t="s">
        <v>34</v>
      </c>
      <c r="X35" s="37" t="s">
        <v>34</v>
      </c>
      <c r="Y35" s="61" t="s">
        <v>1028</v>
      </c>
      <c r="Z35" s="61" t="s">
        <v>1028</v>
      </c>
      <c r="AA35" s="108" t="s">
        <v>34</v>
      </c>
    </row>
    <row r="36" spans="1:27" x14ac:dyDescent="0.25">
      <c r="A36" s="23" t="s">
        <v>41</v>
      </c>
      <c r="B36" s="24" t="s">
        <v>34</v>
      </c>
      <c r="C36" s="39" t="s">
        <v>34</v>
      </c>
      <c r="D36" s="24" t="s">
        <v>34</v>
      </c>
      <c r="E36" s="39" t="s">
        <v>34</v>
      </c>
      <c r="F36" s="24" t="s">
        <v>34</v>
      </c>
      <c r="G36" s="39" t="s">
        <v>34</v>
      </c>
      <c r="H36" s="24" t="s">
        <v>34</v>
      </c>
      <c r="I36" s="39" t="s">
        <v>34</v>
      </c>
      <c r="J36" s="30">
        <v>5.8790066999999998E-3</v>
      </c>
      <c r="K36" s="28">
        <f t="shared" si="0"/>
        <v>2.6336492618457167E-2</v>
      </c>
      <c r="L36" s="37" t="s">
        <v>34</v>
      </c>
      <c r="M36" s="61" t="s">
        <v>1028</v>
      </c>
      <c r="N36" s="61" t="s">
        <v>1028</v>
      </c>
      <c r="O36" s="37" t="s">
        <v>34</v>
      </c>
      <c r="P36" s="37" t="s">
        <v>34</v>
      </c>
      <c r="Q36" s="61" t="s">
        <v>1028</v>
      </c>
      <c r="R36" s="61" t="s">
        <v>1028</v>
      </c>
      <c r="S36" s="37" t="s">
        <v>34</v>
      </c>
      <c r="T36" s="37" t="s">
        <v>34</v>
      </c>
      <c r="U36" s="61" t="s">
        <v>1028</v>
      </c>
      <c r="V36" s="61" t="s">
        <v>1028</v>
      </c>
      <c r="W36" s="37" t="s">
        <v>34</v>
      </c>
      <c r="X36" s="37" t="s">
        <v>34</v>
      </c>
      <c r="Y36" s="61" t="s">
        <v>1028</v>
      </c>
      <c r="Z36" s="61" t="s">
        <v>1028</v>
      </c>
      <c r="AA36" s="108" t="s">
        <v>34</v>
      </c>
    </row>
    <row r="37" spans="1:27" ht="15.75" thickBot="1" x14ac:dyDescent="0.3">
      <c r="A37" s="98" t="s">
        <v>675</v>
      </c>
      <c r="B37" s="106" t="s">
        <v>34</v>
      </c>
      <c r="C37" s="110" t="s">
        <v>34</v>
      </c>
      <c r="D37" s="106" t="s">
        <v>34</v>
      </c>
      <c r="E37" s="110" t="s">
        <v>34</v>
      </c>
      <c r="F37" s="106" t="s">
        <v>34</v>
      </c>
      <c r="G37" s="110" t="s">
        <v>34</v>
      </c>
      <c r="H37" s="106" t="s">
        <v>34</v>
      </c>
      <c r="I37" s="110" t="s">
        <v>34</v>
      </c>
      <c r="J37" s="99">
        <v>1.5387912199999999E-2</v>
      </c>
      <c r="K37" s="100">
        <f t="shared" si="0"/>
        <v>4.2404189660182161E-2</v>
      </c>
      <c r="L37" s="111" t="s">
        <v>34</v>
      </c>
      <c r="M37" s="102" t="s">
        <v>1028</v>
      </c>
      <c r="N37" s="102" t="s">
        <v>1028</v>
      </c>
      <c r="O37" s="111" t="s">
        <v>34</v>
      </c>
      <c r="P37" s="111" t="s">
        <v>34</v>
      </c>
      <c r="Q37" s="102" t="s">
        <v>1028</v>
      </c>
      <c r="R37" s="102" t="s">
        <v>1028</v>
      </c>
      <c r="S37" s="111" t="s">
        <v>34</v>
      </c>
      <c r="T37" s="111" t="s">
        <v>34</v>
      </c>
      <c r="U37" s="102" t="s">
        <v>1028</v>
      </c>
      <c r="V37" s="102" t="s">
        <v>1028</v>
      </c>
      <c r="W37" s="111" t="s">
        <v>34</v>
      </c>
      <c r="X37" s="111" t="s">
        <v>34</v>
      </c>
      <c r="Y37" s="102" t="s">
        <v>1028</v>
      </c>
      <c r="Z37" s="102" t="s">
        <v>1028</v>
      </c>
      <c r="AA37" s="112" t="s">
        <v>34</v>
      </c>
    </row>
    <row r="38" spans="1:27" x14ac:dyDescent="0.25">
      <c r="L38" s="37"/>
    </row>
  </sheetData>
  <hyperlinks>
    <hyperlink ref="A5" location="CONTENTS!B1" display="Return to contents" xr:uid="{92285271-F56D-486A-ACA9-0D1F33141776}"/>
  </hyperlinks>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721B2-1879-474A-81F0-6FD7727ADAA0}">
  <dimension ref="A1:AA35"/>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729</v>
      </c>
      <c r="B3" s="27"/>
    </row>
    <row r="4" spans="1:27" ht="18.75" x14ac:dyDescent="0.25">
      <c r="A4" s="20" t="s">
        <v>730</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692</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166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207</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31.9</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696</v>
      </c>
      <c r="B14" s="24" t="s">
        <v>34</v>
      </c>
      <c r="C14" s="39" t="s">
        <v>34</v>
      </c>
      <c r="D14" s="24" t="s">
        <v>34</v>
      </c>
      <c r="E14" s="39" t="s">
        <v>34</v>
      </c>
      <c r="F14" s="24" t="s">
        <v>34</v>
      </c>
      <c r="G14" s="39" t="s">
        <v>34</v>
      </c>
      <c r="H14" s="24" t="s">
        <v>34</v>
      </c>
      <c r="I14" s="39" t="s">
        <v>34</v>
      </c>
      <c r="J14" s="30">
        <v>0.72882129019999997</v>
      </c>
      <c r="K14" s="28">
        <f>SQRT((J14*(1-J14))/J$13)*TINV(0.05,J$13)</f>
        <v>0.16053493325920037</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693</v>
      </c>
      <c r="B15" s="24" t="s">
        <v>34</v>
      </c>
      <c r="C15" s="39" t="s">
        <v>34</v>
      </c>
      <c r="D15" s="24" t="s">
        <v>34</v>
      </c>
      <c r="E15" s="39" t="s">
        <v>34</v>
      </c>
      <c r="F15" s="24" t="s">
        <v>34</v>
      </c>
      <c r="G15" s="39" t="s">
        <v>34</v>
      </c>
      <c r="H15" s="24" t="s">
        <v>34</v>
      </c>
      <c r="I15" s="39" t="s">
        <v>34</v>
      </c>
      <c r="J15" s="30">
        <v>0.66747948400000001</v>
      </c>
      <c r="K15" s="28">
        <f t="shared" ref="K15:K34" si="0">SQRT((J15*(1-J15))/J$13)*TINV(0.05,J$13)</f>
        <v>0.17012158293899016</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694</v>
      </c>
      <c r="B16" s="24" t="s">
        <v>34</v>
      </c>
      <c r="C16" s="39" t="s">
        <v>34</v>
      </c>
      <c r="D16" s="24" t="s">
        <v>34</v>
      </c>
      <c r="E16" s="39" t="s">
        <v>34</v>
      </c>
      <c r="F16" s="24" t="s">
        <v>34</v>
      </c>
      <c r="G16" s="39" t="s">
        <v>34</v>
      </c>
      <c r="H16" s="24" t="s">
        <v>34</v>
      </c>
      <c r="I16" s="39" t="s">
        <v>34</v>
      </c>
      <c r="J16" s="30">
        <v>0.47877799209999999</v>
      </c>
      <c r="K16" s="28">
        <f t="shared" si="0"/>
        <v>0.18038885145831113</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698</v>
      </c>
      <c r="B17" s="24" t="s">
        <v>34</v>
      </c>
      <c r="C17" s="39" t="s">
        <v>34</v>
      </c>
      <c r="D17" s="24" t="s">
        <v>34</v>
      </c>
      <c r="E17" s="39" t="s">
        <v>34</v>
      </c>
      <c r="F17" s="24" t="s">
        <v>34</v>
      </c>
      <c r="G17" s="39" t="s">
        <v>34</v>
      </c>
      <c r="H17" s="24" t="s">
        <v>34</v>
      </c>
      <c r="I17" s="39" t="s">
        <v>34</v>
      </c>
      <c r="J17" s="30">
        <v>0.42987719149999998</v>
      </c>
      <c r="K17" s="28">
        <f t="shared" si="0"/>
        <v>0.17876711884967508</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700</v>
      </c>
      <c r="B18" s="24" t="s">
        <v>34</v>
      </c>
      <c r="C18" s="39" t="s">
        <v>34</v>
      </c>
      <c r="D18" s="24" t="s">
        <v>34</v>
      </c>
      <c r="E18" s="39" t="s">
        <v>34</v>
      </c>
      <c r="F18" s="24" t="s">
        <v>34</v>
      </c>
      <c r="G18" s="39" t="s">
        <v>34</v>
      </c>
      <c r="H18" s="24" t="s">
        <v>34</v>
      </c>
      <c r="I18" s="39" t="s">
        <v>34</v>
      </c>
      <c r="J18" s="30">
        <v>0.42432753049999999</v>
      </c>
      <c r="K18" s="28">
        <f t="shared" si="0"/>
        <v>0.17847178472658787</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ht="25.5" x14ac:dyDescent="0.25">
      <c r="A19" s="23" t="s">
        <v>731</v>
      </c>
      <c r="B19" s="24" t="s">
        <v>34</v>
      </c>
      <c r="C19" s="39" t="s">
        <v>34</v>
      </c>
      <c r="D19" s="24" t="s">
        <v>34</v>
      </c>
      <c r="E19" s="39" t="s">
        <v>34</v>
      </c>
      <c r="F19" s="24" t="s">
        <v>34</v>
      </c>
      <c r="G19" s="39" t="s">
        <v>34</v>
      </c>
      <c r="H19" s="24" t="s">
        <v>34</v>
      </c>
      <c r="I19" s="39" t="s">
        <v>34</v>
      </c>
      <c r="J19" s="30">
        <v>0.40859807500000001</v>
      </c>
      <c r="K19" s="28">
        <f t="shared" si="0"/>
        <v>0.17750915492494954</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695</v>
      </c>
      <c r="B20" s="24" t="s">
        <v>34</v>
      </c>
      <c r="C20" s="39" t="s">
        <v>34</v>
      </c>
      <c r="D20" s="24" t="s">
        <v>34</v>
      </c>
      <c r="E20" s="39" t="s">
        <v>34</v>
      </c>
      <c r="F20" s="24" t="s">
        <v>34</v>
      </c>
      <c r="G20" s="39" t="s">
        <v>34</v>
      </c>
      <c r="H20" s="24" t="s">
        <v>34</v>
      </c>
      <c r="I20" s="39" t="s">
        <v>34</v>
      </c>
      <c r="J20" s="30">
        <v>0.39407615839999999</v>
      </c>
      <c r="K20" s="28">
        <f t="shared" si="0"/>
        <v>0.17645352248375643</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699</v>
      </c>
      <c r="B21" s="24" t="s">
        <v>34</v>
      </c>
      <c r="C21" s="39" t="s">
        <v>34</v>
      </c>
      <c r="D21" s="24" t="s">
        <v>34</v>
      </c>
      <c r="E21" s="39" t="s">
        <v>34</v>
      </c>
      <c r="F21" s="24" t="s">
        <v>34</v>
      </c>
      <c r="G21" s="39" t="s">
        <v>34</v>
      </c>
      <c r="H21" s="24" t="s">
        <v>34</v>
      </c>
      <c r="I21" s="39" t="s">
        <v>34</v>
      </c>
      <c r="J21" s="30">
        <v>0.28748602029999998</v>
      </c>
      <c r="K21" s="28">
        <f t="shared" si="0"/>
        <v>0.16343169756225517</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684</v>
      </c>
      <c r="B22" s="24" t="s">
        <v>34</v>
      </c>
      <c r="C22" s="39" t="s">
        <v>34</v>
      </c>
      <c r="D22" s="24" t="s">
        <v>34</v>
      </c>
      <c r="E22" s="39" t="s">
        <v>34</v>
      </c>
      <c r="F22" s="24" t="s">
        <v>34</v>
      </c>
      <c r="G22" s="39" t="s">
        <v>34</v>
      </c>
      <c r="H22" s="24" t="s">
        <v>34</v>
      </c>
      <c r="I22" s="39" t="s">
        <v>34</v>
      </c>
      <c r="J22" s="30">
        <v>4.1197427100000003E-2</v>
      </c>
      <c r="K22" s="28">
        <f t="shared" si="0"/>
        <v>7.1768004972360119E-2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117</v>
      </c>
      <c r="B23" s="24" t="s">
        <v>34</v>
      </c>
      <c r="C23" s="39" t="s">
        <v>34</v>
      </c>
      <c r="D23" s="24" t="s">
        <v>34</v>
      </c>
      <c r="E23" s="39" t="s">
        <v>34</v>
      </c>
      <c r="F23" s="24" t="s">
        <v>34</v>
      </c>
      <c r="G23" s="39" t="s">
        <v>34</v>
      </c>
      <c r="H23" s="24" t="s">
        <v>34</v>
      </c>
      <c r="I23" s="39" t="s">
        <v>34</v>
      </c>
      <c r="J23" s="30">
        <v>1.74469329E-2</v>
      </c>
      <c r="K23" s="28">
        <f t="shared" si="0"/>
        <v>4.727905469908103E-2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710</v>
      </c>
      <c r="B24" s="24" t="s">
        <v>34</v>
      </c>
      <c r="C24" s="39" t="s">
        <v>34</v>
      </c>
      <c r="D24" s="24" t="s">
        <v>34</v>
      </c>
      <c r="E24" s="39" t="s">
        <v>34</v>
      </c>
      <c r="F24" s="24" t="s">
        <v>34</v>
      </c>
      <c r="G24" s="39" t="s">
        <v>34</v>
      </c>
      <c r="H24" s="24" t="s">
        <v>34</v>
      </c>
      <c r="I24" s="39" t="s">
        <v>34</v>
      </c>
      <c r="J24" s="30">
        <v>8.4441299999999993E-3</v>
      </c>
      <c r="K24" s="28">
        <f t="shared" si="0"/>
        <v>3.3042072649963707E-2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704</v>
      </c>
      <c r="B25" s="24" t="s">
        <v>34</v>
      </c>
      <c r="C25" s="39" t="s">
        <v>34</v>
      </c>
      <c r="D25" s="24" t="s">
        <v>34</v>
      </c>
      <c r="E25" s="39" t="s">
        <v>34</v>
      </c>
      <c r="F25" s="24" t="s">
        <v>34</v>
      </c>
      <c r="G25" s="39" t="s">
        <v>34</v>
      </c>
      <c r="H25" s="24" t="s">
        <v>34</v>
      </c>
      <c r="I25" s="39" t="s">
        <v>34</v>
      </c>
      <c r="J25" s="30">
        <v>5.3729957E-3</v>
      </c>
      <c r="K25" s="28">
        <f t="shared" si="0"/>
        <v>2.6397913474785917E-2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732</v>
      </c>
      <c r="B26" s="24" t="s">
        <v>34</v>
      </c>
      <c r="C26" s="39" t="s">
        <v>34</v>
      </c>
      <c r="D26" s="24" t="s">
        <v>34</v>
      </c>
      <c r="E26" s="39" t="s">
        <v>34</v>
      </c>
      <c r="F26" s="24" t="s">
        <v>34</v>
      </c>
      <c r="G26" s="39" t="s">
        <v>34</v>
      </c>
      <c r="H26" s="24" t="s">
        <v>34</v>
      </c>
      <c r="I26" s="39" t="s">
        <v>34</v>
      </c>
      <c r="J26" s="30">
        <v>1.2443146E-3</v>
      </c>
      <c r="K26" s="28">
        <f t="shared" si="0"/>
        <v>1.2729928434475903E-2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733</v>
      </c>
      <c r="B27" s="24" t="s">
        <v>34</v>
      </c>
      <c r="C27" s="39" t="s">
        <v>34</v>
      </c>
      <c r="D27" s="24" t="s">
        <v>34</v>
      </c>
      <c r="E27" s="39" t="s">
        <v>34</v>
      </c>
      <c r="F27" s="24" t="s">
        <v>34</v>
      </c>
      <c r="G27" s="39" t="s">
        <v>34</v>
      </c>
      <c r="H27" s="24" t="s">
        <v>34</v>
      </c>
      <c r="I27" s="39" t="s">
        <v>34</v>
      </c>
      <c r="J27" s="30">
        <v>6.9361870000000003E-4</v>
      </c>
      <c r="K27" s="28">
        <f t="shared" si="0"/>
        <v>9.5069444957234274E-3</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ht="25.5" x14ac:dyDescent="0.25">
      <c r="A28" s="23" t="s">
        <v>666</v>
      </c>
      <c r="B28" s="24" t="s">
        <v>34</v>
      </c>
      <c r="C28" s="39" t="s">
        <v>34</v>
      </c>
      <c r="D28" s="24" t="s">
        <v>34</v>
      </c>
      <c r="E28" s="39" t="s">
        <v>34</v>
      </c>
      <c r="F28" s="24" t="s">
        <v>34</v>
      </c>
      <c r="G28" s="39" t="s">
        <v>34</v>
      </c>
      <c r="H28" s="24" t="s">
        <v>34</v>
      </c>
      <c r="I28" s="39" t="s">
        <v>34</v>
      </c>
      <c r="J28" s="30">
        <v>1.224938E-4</v>
      </c>
      <c r="K28" s="28">
        <f t="shared" si="0"/>
        <v>3.9963331389743992E-3</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709</v>
      </c>
      <c r="B29" s="24" t="s">
        <v>34</v>
      </c>
      <c r="C29" s="39" t="s">
        <v>34</v>
      </c>
      <c r="D29" s="24" t="s">
        <v>34</v>
      </c>
      <c r="E29" s="39" t="s">
        <v>34</v>
      </c>
      <c r="F29" s="24" t="s">
        <v>34</v>
      </c>
      <c r="G29" s="39" t="s">
        <v>34</v>
      </c>
      <c r="H29" s="24" t="s">
        <v>34</v>
      </c>
      <c r="I29" s="39" t="s">
        <v>34</v>
      </c>
      <c r="J29" s="30">
        <v>4.8251899999999998E-5</v>
      </c>
      <c r="K29" s="28">
        <f t="shared" si="0"/>
        <v>2.5082912487948837E-3</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671</v>
      </c>
      <c r="B30" s="24" t="s">
        <v>34</v>
      </c>
      <c r="C30" s="39" t="s">
        <v>34</v>
      </c>
      <c r="D30" s="24" t="s">
        <v>34</v>
      </c>
      <c r="E30" s="39" t="s">
        <v>34</v>
      </c>
      <c r="F30" s="24" t="s">
        <v>34</v>
      </c>
      <c r="G30" s="39" t="s">
        <v>34</v>
      </c>
      <c r="H30" s="24" t="s">
        <v>34</v>
      </c>
      <c r="I30" s="39" t="s">
        <v>34</v>
      </c>
      <c r="J30" s="30">
        <v>4.8251899999999998E-5</v>
      </c>
      <c r="K30" s="28">
        <f t="shared" si="0"/>
        <v>2.5082912487948837E-3</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x14ac:dyDescent="0.25">
      <c r="A31" s="23" t="s">
        <v>720</v>
      </c>
      <c r="B31" s="24" t="s">
        <v>34</v>
      </c>
      <c r="C31" s="39" t="s">
        <v>34</v>
      </c>
      <c r="D31" s="24" t="s">
        <v>34</v>
      </c>
      <c r="E31" s="39" t="s">
        <v>34</v>
      </c>
      <c r="F31" s="24" t="s">
        <v>34</v>
      </c>
      <c r="G31" s="39" t="s">
        <v>34</v>
      </c>
      <c r="H31" s="24" t="s">
        <v>34</v>
      </c>
      <c r="I31" s="39" t="s">
        <v>34</v>
      </c>
      <c r="J31" s="30">
        <v>4.81878E-5</v>
      </c>
      <c r="K31" s="28">
        <f t="shared" si="0"/>
        <v>2.506624711843459E-3</v>
      </c>
      <c r="L31" s="37" t="s">
        <v>34</v>
      </c>
      <c r="M31" s="61" t="s">
        <v>1028</v>
      </c>
      <c r="N31" s="61" t="s">
        <v>1028</v>
      </c>
      <c r="O31" s="37" t="s">
        <v>34</v>
      </c>
      <c r="P31" s="37" t="s">
        <v>34</v>
      </c>
      <c r="Q31" s="61" t="s">
        <v>1028</v>
      </c>
      <c r="R31" s="61" t="s">
        <v>1028</v>
      </c>
      <c r="S31" s="37" t="s">
        <v>34</v>
      </c>
      <c r="T31" s="37" t="s">
        <v>34</v>
      </c>
      <c r="U31" s="61" t="s">
        <v>1028</v>
      </c>
      <c r="V31" s="61" t="s">
        <v>1028</v>
      </c>
      <c r="W31" s="37" t="s">
        <v>34</v>
      </c>
      <c r="X31" s="37" t="s">
        <v>34</v>
      </c>
      <c r="Y31" s="61" t="s">
        <v>1028</v>
      </c>
      <c r="Z31" s="61" t="s">
        <v>1028</v>
      </c>
      <c r="AA31" s="108" t="s">
        <v>34</v>
      </c>
    </row>
    <row r="32" spans="1:27" x14ac:dyDescent="0.25">
      <c r="A32" s="23" t="s">
        <v>118</v>
      </c>
      <c r="B32" s="24" t="s">
        <v>34</v>
      </c>
      <c r="C32" s="39" t="s">
        <v>34</v>
      </c>
      <c r="D32" s="24" t="s">
        <v>34</v>
      </c>
      <c r="E32" s="39" t="s">
        <v>34</v>
      </c>
      <c r="F32" s="24" t="s">
        <v>34</v>
      </c>
      <c r="G32" s="39" t="s">
        <v>34</v>
      </c>
      <c r="H32" s="24" t="s">
        <v>34</v>
      </c>
      <c r="I32" s="39" t="s">
        <v>34</v>
      </c>
      <c r="J32" s="30">
        <v>0.12863936270000001</v>
      </c>
      <c r="K32" s="28">
        <f t="shared" si="0"/>
        <v>0.12089744979868669</v>
      </c>
      <c r="L32" s="37" t="s">
        <v>34</v>
      </c>
      <c r="M32" s="61" t="s">
        <v>1028</v>
      </c>
      <c r="N32" s="61" t="s">
        <v>1028</v>
      </c>
      <c r="O32" s="37" t="s">
        <v>34</v>
      </c>
      <c r="P32" s="37" t="s">
        <v>34</v>
      </c>
      <c r="Q32" s="61" t="s">
        <v>1028</v>
      </c>
      <c r="R32" s="61" t="s">
        <v>1028</v>
      </c>
      <c r="S32" s="37" t="s">
        <v>34</v>
      </c>
      <c r="T32" s="37" t="s">
        <v>34</v>
      </c>
      <c r="U32" s="61" t="s">
        <v>1028</v>
      </c>
      <c r="V32" s="61" t="s">
        <v>1028</v>
      </c>
      <c r="W32" s="37" t="s">
        <v>34</v>
      </c>
      <c r="X32" s="37" t="s">
        <v>34</v>
      </c>
      <c r="Y32" s="61" t="s">
        <v>1028</v>
      </c>
      <c r="Z32" s="61" t="s">
        <v>1028</v>
      </c>
      <c r="AA32" s="108" t="s">
        <v>34</v>
      </c>
    </row>
    <row r="33" spans="1:27" x14ac:dyDescent="0.25">
      <c r="A33" s="23" t="s">
        <v>41</v>
      </c>
      <c r="B33" s="24" t="s">
        <v>34</v>
      </c>
      <c r="C33" s="39" t="s">
        <v>34</v>
      </c>
      <c r="D33" s="24" t="s">
        <v>34</v>
      </c>
      <c r="E33" s="39" t="s">
        <v>34</v>
      </c>
      <c r="F33" s="24" t="s">
        <v>34</v>
      </c>
      <c r="G33" s="39" t="s">
        <v>34</v>
      </c>
      <c r="H33" s="24" t="s">
        <v>34</v>
      </c>
      <c r="I33" s="39" t="s">
        <v>34</v>
      </c>
      <c r="J33" s="30">
        <v>4.7733929999999999E-3</v>
      </c>
      <c r="K33" s="28">
        <f t="shared" si="0"/>
        <v>2.4888906515154692E-2</v>
      </c>
      <c r="L33" s="37" t="s">
        <v>34</v>
      </c>
      <c r="M33" s="61" t="s">
        <v>1028</v>
      </c>
      <c r="N33" s="61" t="s">
        <v>1028</v>
      </c>
      <c r="O33" s="37" t="s">
        <v>34</v>
      </c>
      <c r="P33" s="37" t="s">
        <v>34</v>
      </c>
      <c r="Q33" s="61" t="s">
        <v>1028</v>
      </c>
      <c r="R33" s="61" t="s">
        <v>1028</v>
      </c>
      <c r="S33" s="37" t="s">
        <v>34</v>
      </c>
      <c r="T33" s="37" t="s">
        <v>34</v>
      </c>
      <c r="U33" s="61" t="s">
        <v>1028</v>
      </c>
      <c r="V33" s="61" t="s">
        <v>1028</v>
      </c>
      <c r="W33" s="37" t="s">
        <v>34</v>
      </c>
      <c r="X33" s="37" t="s">
        <v>34</v>
      </c>
      <c r="Y33" s="61" t="s">
        <v>1028</v>
      </c>
      <c r="Z33" s="61" t="s">
        <v>1028</v>
      </c>
      <c r="AA33" s="108" t="s">
        <v>34</v>
      </c>
    </row>
    <row r="34" spans="1:27" ht="15.75" thickBot="1" x14ac:dyDescent="0.3">
      <c r="A34" s="98" t="s">
        <v>675</v>
      </c>
      <c r="B34" s="106" t="s">
        <v>34</v>
      </c>
      <c r="C34" s="110" t="s">
        <v>34</v>
      </c>
      <c r="D34" s="106" t="s">
        <v>34</v>
      </c>
      <c r="E34" s="110" t="s">
        <v>34</v>
      </c>
      <c r="F34" s="106" t="s">
        <v>34</v>
      </c>
      <c r="G34" s="110" t="s">
        <v>34</v>
      </c>
      <c r="H34" s="106" t="s">
        <v>34</v>
      </c>
      <c r="I34" s="110" t="s">
        <v>34</v>
      </c>
      <c r="J34" s="99">
        <v>8.5810831500000004E-2</v>
      </c>
      <c r="K34" s="100">
        <f t="shared" si="0"/>
        <v>0.1011393882026993</v>
      </c>
      <c r="L34" s="111" t="s">
        <v>34</v>
      </c>
      <c r="M34" s="102" t="s">
        <v>1028</v>
      </c>
      <c r="N34" s="102" t="s">
        <v>1028</v>
      </c>
      <c r="O34" s="111" t="s">
        <v>34</v>
      </c>
      <c r="P34" s="111" t="s">
        <v>34</v>
      </c>
      <c r="Q34" s="102" t="s">
        <v>1028</v>
      </c>
      <c r="R34" s="102" t="s">
        <v>1028</v>
      </c>
      <c r="S34" s="111" t="s">
        <v>34</v>
      </c>
      <c r="T34" s="111" t="s">
        <v>34</v>
      </c>
      <c r="U34" s="102" t="s">
        <v>1028</v>
      </c>
      <c r="V34" s="102" t="s">
        <v>1028</v>
      </c>
      <c r="W34" s="111" t="s">
        <v>34</v>
      </c>
      <c r="X34" s="111" t="s">
        <v>34</v>
      </c>
      <c r="Y34" s="102" t="s">
        <v>1028</v>
      </c>
      <c r="Z34" s="102" t="s">
        <v>1028</v>
      </c>
      <c r="AA34" s="112" t="s">
        <v>34</v>
      </c>
    </row>
    <row r="35" spans="1:27" x14ac:dyDescent="0.25">
      <c r="L35" s="37"/>
    </row>
  </sheetData>
  <hyperlinks>
    <hyperlink ref="A5" location="CONTENTS!B1" display="Return to contents" xr:uid="{04138230-B61F-47F5-B7AB-8A9ECD7DCAC5}"/>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52"/>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580</v>
      </c>
      <c r="B3" s="27"/>
    </row>
    <row r="4" spans="1:27" ht="18.75" x14ac:dyDescent="0.25">
      <c r="A4" s="20" t="s">
        <v>905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1164</v>
      </c>
      <c r="G11" s="27" t="s">
        <v>1028</v>
      </c>
      <c r="H11" s="22">
        <v>1211</v>
      </c>
      <c r="I11" s="27" t="s">
        <v>1028</v>
      </c>
      <c r="J11" s="22">
        <v>1188</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1221</v>
      </c>
      <c r="G12" s="27" t="s">
        <v>1028</v>
      </c>
      <c r="H12" s="22">
        <v>1407</v>
      </c>
      <c r="I12" s="27" t="s">
        <v>1028</v>
      </c>
      <c r="J12" s="22">
        <v>1329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240.9</v>
      </c>
      <c r="G13" s="27" t="s">
        <v>1028</v>
      </c>
      <c r="H13" s="22">
        <v>302.3</v>
      </c>
      <c r="I13" s="27" t="s">
        <v>1028</v>
      </c>
      <c r="J13" s="22">
        <v>242.7</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122</v>
      </c>
      <c r="B14" s="24" t="s">
        <v>34</v>
      </c>
      <c r="C14" s="39" t="s">
        <v>34</v>
      </c>
      <c r="D14" s="24" t="s">
        <v>34</v>
      </c>
      <c r="E14" s="39" t="s">
        <v>34</v>
      </c>
      <c r="F14" s="30">
        <v>0.31938707129999999</v>
      </c>
      <c r="G14" s="28">
        <f t="shared" ref="G14:G28" si="0">SQRT((F14*(1-F14))/F$13)*TINV(0.05,F$13)</f>
        <v>5.9174421667673567E-2</v>
      </c>
      <c r="H14" s="30">
        <v>0.26928640199999998</v>
      </c>
      <c r="I14" s="28">
        <f t="shared" ref="I14:I28" si="1">SQRT((H14*(1-H14))/H$13)*TINV(0.05,H$13)</f>
        <v>5.0205786414884941E-2</v>
      </c>
      <c r="J14" s="30">
        <v>0.40949386560000001</v>
      </c>
      <c r="K14" s="28">
        <f t="shared" ref="K14:K46" si="2">SQRT((J14*(1-J14))/J$13)*TINV(0.05,J$13)</f>
        <v>6.2176531094698992E-2</v>
      </c>
      <c r="L14" s="37" t="s">
        <v>34</v>
      </c>
      <c r="M14" s="15" t="s">
        <v>1028</v>
      </c>
      <c r="N14" s="15" t="s">
        <v>1028</v>
      </c>
      <c r="O14" s="37" t="s">
        <v>34</v>
      </c>
      <c r="P14" s="37" t="s">
        <v>34</v>
      </c>
      <c r="Q14" s="15" t="s">
        <v>1028</v>
      </c>
      <c r="R14" s="15" t="s">
        <v>1028</v>
      </c>
      <c r="S14" s="37" t="s">
        <v>34</v>
      </c>
      <c r="T14" s="17">
        <f t="shared" ref="T14:T28" si="3">J14-F14</f>
        <v>9.0106794300000015E-2</v>
      </c>
      <c r="U14" s="15">
        <f t="shared" ref="U14:U50" si="4">(((T14)^2)^0.5)</f>
        <v>9.0106794300000015E-2</v>
      </c>
      <c r="V14" s="15">
        <f>(((((1-F14)*F14)/F13)+(((1-J14)*J14)/J13))^0.5)*(TINV(0.05,F13+J13-1))</f>
        <v>8.5618363120742141E-2</v>
      </c>
      <c r="W14" s="5" t="str">
        <f t="shared" ref="W14:W47" si="5">IF(U14&gt;V14,"*"," ")</f>
        <v>*</v>
      </c>
      <c r="X14" s="17">
        <f t="shared" ref="X14:X28" si="6">J14-H14</f>
        <v>0.14020746360000003</v>
      </c>
      <c r="Y14" s="15">
        <f t="shared" ref="Y14:Y50" si="7">(((X14)^2)^0.5)</f>
        <v>0.14020746360000003</v>
      </c>
      <c r="Z14" s="15">
        <f>(((((1-H14)*H14)/H13)+(((1-J14)*J14)/J13))^0.5)*(TINV(0.05,H13+J13-1))</f>
        <v>7.9724901481769278E-2</v>
      </c>
      <c r="AA14" s="97" t="str">
        <f t="shared" ref="AA14:AA43" si="8">IF(Y14&gt;Z14,"*"," ")</f>
        <v>*</v>
      </c>
    </row>
    <row r="15" spans="1:27" x14ac:dyDescent="0.25">
      <c r="A15" s="23" t="s">
        <v>123</v>
      </c>
      <c r="B15" s="24" t="s">
        <v>34</v>
      </c>
      <c r="C15" s="39" t="s">
        <v>34</v>
      </c>
      <c r="D15" s="24" t="s">
        <v>34</v>
      </c>
      <c r="E15" s="39" t="s">
        <v>34</v>
      </c>
      <c r="F15" s="30">
        <v>0.2255373842</v>
      </c>
      <c r="G15" s="28">
        <f t="shared" si="0"/>
        <v>5.3043815737018274E-2</v>
      </c>
      <c r="H15" s="30">
        <v>0.1834196485</v>
      </c>
      <c r="I15" s="28">
        <f t="shared" si="1"/>
        <v>4.3802143032306728E-2</v>
      </c>
      <c r="J15" s="30">
        <v>0.17533794489999999</v>
      </c>
      <c r="K15" s="28">
        <f t="shared" si="2"/>
        <v>4.8080230786770678E-2</v>
      </c>
      <c r="L15" s="37" t="s">
        <v>34</v>
      </c>
      <c r="M15" s="15" t="s">
        <v>1028</v>
      </c>
      <c r="N15" s="15" t="s">
        <v>1028</v>
      </c>
      <c r="O15" s="37" t="s">
        <v>34</v>
      </c>
      <c r="P15" s="37" t="s">
        <v>34</v>
      </c>
      <c r="Q15" s="15" t="s">
        <v>1028</v>
      </c>
      <c r="R15" s="15" t="s">
        <v>1028</v>
      </c>
      <c r="S15" s="37" t="s">
        <v>34</v>
      </c>
      <c r="T15" s="17">
        <f t="shared" si="3"/>
        <v>-5.0199439300000009E-2</v>
      </c>
      <c r="U15" s="15">
        <f t="shared" si="4"/>
        <v>5.0199439300000009E-2</v>
      </c>
      <c r="V15" s="15">
        <f>(((((1-F15)*F15)/F13)+(((1-J15)*J15)/J13))^0.5)*(TINV(0.05,F13+J13-1))</f>
        <v>7.1411228508411029E-2</v>
      </c>
      <c r="W15" s="5" t="s">
        <v>1028</v>
      </c>
      <c r="X15" s="17">
        <f t="shared" si="6"/>
        <v>-8.0817036000000175E-3</v>
      </c>
      <c r="Y15" s="15">
        <f t="shared" si="7"/>
        <v>8.0817036000000175E-3</v>
      </c>
      <c r="Z15" s="15">
        <f>(((((1-H15)*H15)/H13)+(((1-J15)*J15)/J13))^0.5)*(TINV(0.05,H13+J13-1))</f>
        <v>6.4889446530367254E-2</v>
      </c>
      <c r="AA15" s="97" t="s">
        <v>1028</v>
      </c>
    </row>
    <row r="16" spans="1:27" x14ac:dyDescent="0.25">
      <c r="A16" s="23" t="s">
        <v>147</v>
      </c>
      <c r="B16" s="24" t="s">
        <v>34</v>
      </c>
      <c r="C16" s="39" t="s">
        <v>34</v>
      </c>
      <c r="D16" s="24" t="s">
        <v>34</v>
      </c>
      <c r="E16" s="39" t="s">
        <v>34</v>
      </c>
      <c r="F16" s="30">
        <v>3.0572819000000001E-3</v>
      </c>
      <c r="G16" s="28">
        <f t="shared" si="0"/>
        <v>7.0069352483220493E-3</v>
      </c>
      <c r="H16" s="30">
        <v>2.1877795700000001E-2</v>
      </c>
      <c r="I16" s="28">
        <f t="shared" si="1"/>
        <v>1.655660576991665E-2</v>
      </c>
      <c r="J16" s="30">
        <v>8.3843234899999994E-2</v>
      </c>
      <c r="K16" s="28">
        <f t="shared" si="2"/>
        <v>3.5043662672952204E-2</v>
      </c>
      <c r="L16" s="37" t="s">
        <v>34</v>
      </c>
      <c r="M16" s="15" t="s">
        <v>1028</v>
      </c>
      <c r="N16" s="15" t="s">
        <v>1028</v>
      </c>
      <c r="O16" s="37" t="s">
        <v>34</v>
      </c>
      <c r="P16" s="37" t="s">
        <v>34</v>
      </c>
      <c r="Q16" s="15" t="s">
        <v>1028</v>
      </c>
      <c r="R16" s="15" t="s">
        <v>1028</v>
      </c>
      <c r="S16" s="37" t="s">
        <v>34</v>
      </c>
      <c r="T16" s="17">
        <f t="shared" si="3"/>
        <v>8.0785952999999994E-2</v>
      </c>
      <c r="U16" s="15">
        <f t="shared" si="4"/>
        <v>8.0785952999999994E-2</v>
      </c>
      <c r="V16" s="15">
        <f>(((((1-F16)*F16)/F13)+(((1-J16)*J16)/J13))^0.5)*(TINV(0.05,F13+J13-1))</f>
        <v>3.5648043015584621E-2</v>
      </c>
      <c r="W16" s="5" t="str">
        <f t="shared" si="5"/>
        <v>*</v>
      </c>
      <c r="X16" s="17">
        <f t="shared" si="6"/>
        <v>6.1965439199999993E-2</v>
      </c>
      <c r="Y16" s="15">
        <f t="shared" si="7"/>
        <v>6.1965439199999993E-2</v>
      </c>
      <c r="Z16" s="15">
        <f>(((((1-H16)*H16)/H13)+(((1-J16)*J16)/J13))^0.5)*(TINV(0.05,H13+J13-1))</f>
        <v>3.8657165658728336E-2</v>
      </c>
      <c r="AA16" s="97" t="str">
        <f t="shared" si="8"/>
        <v>*</v>
      </c>
    </row>
    <row r="17" spans="1:27" x14ac:dyDescent="0.25">
      <c r="A17" s="23" t="s">
        <v>127</v>
      </c>
      <c r="B17" s="24" t="s">
        <v>34</v>
      </c>
      <c r="C17" s="39" t="s">
        <v>34</v>
      </c>
      <c r="D17" s="24" t="s">
        <v>34</v>
      </c>
      <c r="E17" s="39" t="s">
        <v>34</v>
      </c>
      <c r="F17" s="30">
        <v>4.3834886000000003E-2</v>
      </c>
      <c r="G17" s="28">
        <f t="shared" si="0"/>
        <v>2.5983739087432445E-2</v>
      </c>
      <c r="H17" s="30">
        <v>5.0455342299999997E-2</v>
      </c>
      <c r="I17" s="28">
        <f t="shared" si="1"/>
        <v>2.477332176677443E-2</v>
      </c>
      <c r="J17" s="30">
        <v>6.6622785500000004E-2</v>
      </c>
      <c r="K17" s="28">
        <f t="shared" si="2"/>
        <v>3.1530479280946273E-2</v>
      </c>
      <c r="L17" s="37" t="s">
        <v>34</v>
      </c>
      <c r="M17" s="15" t="s">
        <v>1028</v>
      </c>
      <c r="N17" s="15" t="s">
        <v>1028</v>
      </c>
      <c r="O17" s="37" t="s">
        <v>34</v>
      </c>
      <c r="P17" s="37" t="s">
        <v>34</v>
      </c>
      <c r="Q17" s="15" t="s">
        <v>1028</v>
      </c>
      <c r="R17" s="15" t="s">
        <v>1028</v>
      </c>
      <c r="S17" s="37" t="s">
        <v>34</v>
      </c>
      <c r="T17" s="17">
        <f t="shared" si="3"/>
        <v>2.27878995E-2</v>
      </c>
      <c r="U17" s="15">
        <f t="shared" si="4"/>
        <v>2.27878995E-2</v>
      </c>
      <c r="V17" s="15">
        <f>(((((1-F17)*F17)/F13)+(((1-J17)*J17)/J13))^0.5)*(TINV(0.05,F13+J13-1))</f>
        <v>4.0754701223527326E-2</v>
      </c>
      <c r="W17" s="5" t="s">
        <v>1028</v>
      </c>
      <c r="X17" s="17">
        <f t="shared" si="6"/>
        <v>1.6167443200000006E-2</v>
      </c>
      <c r="Y17" s="15">
        <f t="shared" si="7"/>
        <v>1.6167443200000006E-2</v>
      </c>
      <c r="Z17" s="15">
        <f>(((((1-H17)*H17)/H13)+(((1-J17)*J17)/J13))^0.5)*(TINV(0.05,H13+J13-1))</f>
        <v>4.0002160913561118E-2</v>
      </c>
      <c r="AA17" s="97" t="s">
        <v>1028</v>
      </c>
    </row>
    <row r="18" spans="1:27" x14ac:dyDescent="0.25">
      <c r="A18" s="23" t="s">
        <v>124</v>
      </c>
      <c r="B18" s="24" t="s">
        <v>34</v>
      </c>
      <c r="C18" s="39" t="s">
        <v>34</v>
      </c>
      <c r="D18" s="24" t="s">
        <v>34</v>
      </c>
      <c r="E18" s="39" t="s">
        <v>34</v>
      </c>
      <c r="F18" s="30">
        <v>2.4667539799999999E-2</v>
      </c>
      <c r="G18" s="28">
        <f t="shared" si="0"/>
        <v>1.9686318934366363E-2</v>
      </c>
      <c r="H18" s="30">
        <v>9.9481924999999995E-3</v>
      </c>
      <c r="I18" s="28">
        <f t="shared" si="1"/>
        <v>1.1232437697660068E-2</v>
      </c>
      <c r="J18" s="30">
        <v>6.0905781399999998E-2</v>
      </c>
      <c r="K18" s="28">
        <f t="shared" si="2"/>
        <v>3.0239487385171123E-2</v>
      </c>
      <c r="L18" s="37" t="s">
        <v>34</v>
      </c>
      <c r="M18" s="15" t="s">
        <v>1028</v>
      </c>
      <c r="N18" s="15" t="s">
        <v>1028</v>
      </c>
      <c r="O18" s="37" t="s">
        <v>34</v>
      </c>
      <c r="P18" s="37" t="s">
        <v>34</v>
      </c>
      <c r="Q18" s="15" t="s">
        <v>1028</v>
      </c>
      <c r="R18" s="15" t="s">
        <v>1028</v>
      </c>
      <c r="S18" s="37" t="s">
        <v>34</v>
      </c>
      <c r="T18" s="17">
        <f t="shared" si="3"/>
        <v>3.6238241599999998E-2</v>
      </c>
      <c r="U18" s="15">
        <f t="shared" si="4"/>
        <v>3.6238241599999998E-2</v>
      </c>
      <c r="V18" s="15">
        <f>(((((1-F18)*F18)/F13)+(((1-J18)*J18)/J13))^0.5)*(TINV(0.05,F13+J13-1))</f>
        <v>3.5992406218735604E-2</v>
      </c>
      <c r="W18" s="5" t="str">
        <f t="shared" si="5"/>
        <v>*</v>
      </c>
      <c r="X18" s="17">
        <f t="shared" si="6"/>
        <v>5.0957588899999996E-2</v>
      </c>
      <c r="Y18" s="15">
        <f t="shared" si="7"/>
        <v>5.0957588899999996E-2</v>
      </c>
      <c r="Z18" s="15">
        <f>(((((1-H18)*H18)/H13)+(((1-J18)*J18)/J13))^0.5)*(TINV(0.05,H13+J13-1))</f>
        <v>3.2172384192001052E-2</v>
      </c>
      <c r="AA18" s="97" t="str">
        <f t="shared" si="8"/>
        <v>*</v>
      </c>
    </row>
    <row r="19" spans="1:27" ht="15" customHeight="1" x14ac:dyDescent="0.25">
      <c r="A19" s="23" t="s">
        <v>125</v>
      </c>
      <c r="B19" s="24" t="s">
        <v>34</v>
      </c>
      <c r="C19" s="39" t="s">
        <v>34</v>
      </c>
      <c r="D19" s="24" t="s">
        <v>34</v>
      </c>
      <c r="E19" s="39" t="s">
        <v>34</v>
      </c>
      <c r="F19" s="30">
        <v>3.7318815499999998E-2</v>
      </c>
      <c r="G19" s="28">
        <f t="shared" si="0"/>
        <v>2.4056388346005545E-2</v>
      </c>
      <c r="H19" s="30">
        <v>2.6671932700000001E-2</v>
      </c>
      <c r="I19" s="28">
        <f t="shared" si="1"/>
        <v>1.823601054086792E-2</v>
      </c>
      <c r="J19" s="30">
        <v>3.9862326199999999E-2</v>
      </c>
      <c r="K19" s="28">
        <f t="shared" si="2"/>
        <v>2.4736523107580687E-2</v>
      </c>
      <c r="L19" s="37" t="s">
        <v>34</v>
      </c>
      <c r="M19" s="15" t="s">
        <v>1028</v>
      </c>
      <c r="N19" s="15" t="s">
        <v>1028</v>
      </c>
      <c r="O19" s="37" t="s">
        <v>34</v>
      </c>
      <c r="P19" s="37" t="s">
        <v>34</v>
      </c>
      <c r="Q19" s="15" t="s">
        <v>1028</v>
      </c>
      <c r="R19" s="15" t="s">
        <v>1028</v>
      </c>
      <c r="S19" s="37" t="s">
        <v>34</v>
      </c>
      <c r="T19" s="17">
        <f t="shared" si="3"/>
        <v>2.5435107000000012E-3</v>
      </c>
      <c r="U19" s="15">
        <f t="shared" si="4"/>
        <v>2.5435107000000012E-3</v>
      </c>
      <c r="V19" s="15">
        <f>(((((1-F19)*F19)/F13)+(((1-J19)*J19)/J13))^0.5)*(TINV(0.05,F13+J13-1))</f>
        <v>3.4418314355046428E-2</v>
      </c>
      <c r="W19" s="5" t="s">
        <v>1028</v>
      </c>
      <c r="X19" s="17">
        <f t="shared" si="6"/>
        <v>1.3190393499999998E-2</v>
      </c>
      <c r="Y19" s="15">
        <f t="shared" si="7"/>
        <v>1.3190393499999998E-2</v>
      </c>
      <c r="Z19" s="15">
        <f>(((((1-H19)*H19)/H13)+(((1-J19)*J19)/J13))^0.5)*(TINV(0.05,H13+J13-1))</f>
        <v>3.0657137236228621E-2</v>
      </c>
      <c r="AA19" s="97" t="s">
        <v>1028</v>
      </c>
    </row>
    <row r="20" spans="1:27" x14ac:dyDescent="0.25">
      <c r="A20" s="23" t="s">
        <v>579</v>
      </c>
      <c r="B20" s="24" t="s">
        <v>34</v>
      </c>
      <c r="C20" s="39" t="s">
        <v>34</v>
      </c>
      <c r="D20" s="24" t="s">
        <v>34</v>
      </c>
      <c r="E20" s="39" t="s">
        <v>34</v>
      </c>
      <c r="F20" s="30">
        <v>4.2704407600000001E-2</v>
      </c>
      <c r="G20" s="28">
        <f t="shared" si="0"/>
        <v>2.5661653662666851E-2</v>
      </c>
      <c r="H20" s="30">
        <v>2.38117313E-2</v>
      </c>
      <c r="I20" s="28">
        <f t="shared" si="1"/>
        <v>1.7255805876418565E-2</v>
      </c>
      <c r="J20" s="30">
        <v>3.90148783E-2</v>
      </c>
      <c r="K20" s="28">
        <f t="shared" si="2"/>
        <v>2.4482966697862683E-2</v>
      </c>
      <c r="L20" s="37" t="s">
        <v>34</v>
      </c>
      <c r="M20" s="15" t="s">
        <v>1028</v>
      </c>
      <c r="N20" s="15" t="s">
        <v>1028</v>
      </c>
      <c r="O20" s="37" t="s">
        <v>34</v>
      </c>
      <c r="P20" s="37" t="s">
        <v>34</v>
      </c>
      <c r="Q20" s="15" t="s">
        <v>1028</v>
      </c>
      <c r="R20" s="15" t="s">
        <v>1028</v>
      </c>
      <c r="S20" s="37" t="s">
        <v>34</v>
      </c>
      <c r="T20" s="17">
        <f t="shared" si="3"/>
        <v>-3.689529300000001E-3</v>
      </c>
      <c r="U20" s="15">
        <f t="shared" si="4"/>
        <v>3.689529300000001E-3</v>
      </c>
      <c r="V20" s="15">
        <f>(((((1-F20)*F20)/F13)+(((1-J20)*J20)/J13))^0.5)*(TINV(0.05,F13+J13-1))</f>
        <v>3.5378082292300231E-2</v>
      </c>
      <c r="W20" s="5" t="s">
        <v>1028</v>
      </c>
      <c r="X20" s="17">
        <f t="shared" si="6"/>
        <v>1.5203147E-2</v>
      </c>
      <c r="Y20" s="15">
        <f t="shared" si="7"/>
        <v>1.5203147E-2</v>
      </c>
      <c r="Z20" s="15">
        <f>(((((1-H20)*H20)/H13)+(((1-J20)*J20)/J13))^0.5)*(TINV(0.05,H13+J13-1))</f>
        <v>2.9879498934169395E-2</v>
      </c>
      <c r="AA20" s="97" t="s">
        <v>1028</v>
      </c>
    </row>
    <row r="21" spans="1:27" x14ac:dyDescent="0.25">
      <c r="A21" s="23" t="s">
        <v>128</v>
      </c>
      <c r="B21" s="24" t="s">
        <v>34</v>
      </c>
      <c r="C21" s="39" t="s">
        <v>34</v>
      </c>
      <c r="D21" s="24" t="s">
        <v>34</v>
      </c>
      <c r="E21" s="39" t="s">
        <v>34</v>
      </c>
      <c r="F21" s="30">
        <v>4.2084139499999999E-2</v>
      </c>
      <c r="G21" s="28">
        <f t="shared" si="0"/>
        <v>2.5482859902631407E-2</v>
      </c>
      <c r="H21" s="30">
        <v>2.36665629E-2</v>
      </c>
      <c r="I21" s="28">
        <f t="shared" si="1"/>
        <v>1.7204404472312199E-2</v>
      </c>
      <c r="J21" s="30">
        <v>3.8187077999999999E-2</v>
      </c>
      <c r="K21" s="28">
        <f t="shared" si="2"/>
        <v>2.4232270013145586E-2</v>
      </c>
      <c r="L21" s="37" t="s">
        <v>34</v>
      </c>
      <c r="M21" s="15" t="s">
        <v>1028</v>
      </c>
      <c r="N21" s="15" t="s">
        <v>1028</v>
      </c>
      <c r="O21" s="37" t="s">
        <v>34</v>
      </c>
      <c r="P21" s="37" t="s">
        <v>34</v>
      </c>
      <c r="Q21" s="15" t="s">
        <v>1028</v>
      </c>
      <c r="R21" s="15" t="s">
        <v>1028</v>
      </c>
      <c r="S21" s="37" t="s">
        <v>34</v>
      </c>
      <c r="T21" s="17">
        <f t="shared" si="3"/>
        <v>-3.8970615E-3</v>
      </c>
      <c r="U21" s="15">
        <f t="shared" si="4"/>
        <v>3.8970615E-3</v>
      </c>
      <c r="V21" s="15">
        <f>(((((1-F21)*F21)/F13)+(((1-J21)*J21)/J13))^0.5)*(TINV(0.05,F13+J13-1))</f>
        <v>3.5076472098213358E-2</v>
      </c>
      <c r="W21" s="5" t="s">
        <v>1028</v>
      </c>
      <c r="X21" s="17">
        <f t="shared" si="6"/>
        <v>1.4520515099999999E-2</v>
      </c>
      <c r="Y21" s="15">
        <f t="shared" si="7"/>
        <v>1.4520515099999999E-2</v>
      </c>
      <c r="Z21" s="15">
        <f>(((((1-H21)*H21)/H13)+(((1-J21)*J21)/J13))^0.5)*(TINV(0.05,H13+J13-1))</f>
        <v>2.9645819193590727E-2</v>
      </c>
      <c r="AA21" s="97" t="s">
        <v>1028</v>
      </c>
    </row>
    <row r="22" spans="1:27" x14ac:dyDescent="0.25">
      <c r="A22" s="23" t="s">
        <v>121</v>
      </c>
      <c r="B22" s="24" t="s">
        <v>34</v>
      </c>
      <c r="C22" s="39" t="s">
        <v>34</v>
      </c>
      <c r="D22" s="24" t="s">
        <v>34</v>
      </c>
      <c r="E22" s="39" t="s">
        <v>34</v>
      </c>
      <c r="F22" s="30">
        <v>3.7874097799999999E-2</v>
      </c>
      <c r="G22" s="28">
        <f t="shared" si="0"/>
        <v>2.4227709651149575E-2</v>
      </c>
      <c r="H22" s="30">
        <v>9.7754395000000001E-3</v>
      </c>
      <c r="I22" s="28">
        <f t="shared" si="1"/>
        <v>1.1135454835037898E-2</v>
      </c>
      <c r="J22" s="30">
        <v>3.7851369400000001E-2</v>
      </c>
      <c r="K22" s="28">
        <f t="shared" si="2"/>
        <v>2.4129730021633256E-2</v>
      </c>
      <c r="L22" s="37" t="s">
        <v>34</v>
      </c>
      <c r="M22" s="15" t="s">
        <v>1028</v>
      </c>
      <c r="N22" s="15" t="s">
        <v>1028</v>
      </c>
      <c r="O22" s="37" t="s">
        <v>34</v>
      </c>
      <c r="P22" s="37" t="s">
        <v>34</v>
      </c>
      <c r="Q22" s="15" t="s">
        <v>1028</v>
      </c>
      <c r="R22" s="15" t="s">
        <v>1028</v>
      </c>
      <c r="S22" s="37" t="s">
        <v>34</v>
      </c>
      <c r="T22" s="17">
        <f t="shared" si="3"/>
        <v>-2.2728399999998039E-5</v>
      </c>
      <c r="U22" s="15">
        <f t="shared" si="4"/>
        <v>2.2728399999998039E-5</v>
      </c>
      <c r="V22" s="15">
        <f>(((((1-F22)*F22)/F13)+(((1-J22)*J22)/J13))^0.5)*(TINV(0.05,F13+J13-1))</f>
        <v>3.4107868160769987E-2</v>
      </c>
      <c r="W22" s="5" t="s">
        <v>1028</v>
      </c>
      <c r="X22" s="17">
        <f t="shared" si="6"/>
        <v>2.8075929900000001E-2</v>
      </c>
      <c r="Y22" s="15">
        <f t="shared" si="7"/>
        <v>2.8075929900000001E-2</v>
      </c>
      <c r="Z22" s="15">
        <f>(((((1-H22)*H22)/H13)+(((1-J22)*J22)/J13))^0.5)*(TINV(0.05,H13+J13-1))</f>
        <v>2.6505923413749324E-2</v>
      </c>
      <c r="AA22" s="97" t="str">
        <f t="shared" si="8"/>
        <v>*</v>
      </c>
    </row>
    <row r="23" spans="1:27" x14ac:dyDescent="0.25">
      <c r="A23" s="23" t="s">
        <v>134</v>
      </c>
      <c r="B23" s="24" t="s">
        <v>34</v>
      </c>
      <c r="C23" s="39" t="s">
        <v>34</v>
      </c>
      <c r="D23" s="24" t="s">
        <v>34</v>
      </c>
      <c r="E23" s="39" t="s">
        <v>34</v>
      </c>
      <c r="F23" s="30">
        <v>6.6441089100000003E-2</v>
      </c>
      <c r="G23" s="28">
        <f t="shared" si="0"/>
        <v>3.1609272066921879E-2</v>
      </c>
      <c r="H23" s="30">
        <v>0.113480359</v>
      </c>
      <c r="I23" s="28">
        <f t="shared" si="1"/>
        <v>3.5898598942937725E-2</v>
      </c>
      <c r="J23" s="30">
        <v>3.4773664199999998E-2</v>
      </c>
      <c r="K23" s="28">
        <f t="shared" si="2"/>
        <v>2.3164897938358721E-2</v>
      </c>
      <c r="L23" s="37" t="s">
        <v>34</v>
      </c>
      <c r="M23" s="15" t="s">
        <v>1028</v>
      </c>
      <c r="N23" s="15" t="s">
        <v>1028</v>
      </c>
      <c r="O23" s="37" t="s">
        <v>34</v>
      </c>
      <c r="P23" s="37" t="s">
        <v>34</v>
      </c>
      <c r="Q23" s="15" t="s">
        <v>1028</v>
      </c>
      <c r="R23" s="15" t="s">
        <v>1028</v>
      </c>
      <c r="S23" s="37" t="s">
        <v>34</v>
      </c>
      <c r="T23" s="17">
        <f t="shared" si="3"/>
        <v>-3.1667424900000005E-2</v>
      </c>
      <c r="U23" s="15">
        <f t="shared" si="4"/>
        <v>3.1667424900000005E-2</v>
      </c>
      <c r="V23" s="15">
        <f>(((((1-F23)*F23)/F13)+(((1-J23)*J23)/J13))^0.5)*(TINV(0.05,F13+J13-1))</f>
        <v>3.9089863674502817E-2</v>
      </c>
      <c r="W23" s="5" t="s">
        <v>1028</v>
      </c>
      <c r="X23" s="17">
        <f t="shared" si="6"/>
        <v>-7.8706694800000004E-2</v>
      </c>
      <c r="Y23" s="15">
        <f t="shared" si="7"/>
        <v>7.8706694800000004E-2</v>
      </c>
      <c r="Z23" s="15">
        <f>(((((1-H23)*H23)/H13)+(((1-J23)*J23)/J13))^0.5)*(TINV(0.05,H13+J13-1))</f>
        <v>4.2634950933244493E-2</v>
      </c>
      <c r="AA23" s="97" t="str">
        <f t="shared" si="8"/>
        <v>*</v>
      </c>
    </row>
    <row r="24" spans="1:27" x14ac:dyDescent="0.25">
      <c r="A24" s="23" t="s">
        <v>131</v>
      </c>
      <c r="B24" s="24" t="s">
        <v>34</v>
      </c>
      <c r="C24" s="39" t="s">
        <v>34</v>
      </c>
      <c r="D24" s="24" t="s">
        <v>34</v>
      </c>
      <c r="E24" s="39" t="s">
        <v>34</v>
      </c>
      <c r="F24" s="30">
        <v>2.0973837299999999E-2</v>
      </c>
      <c r="G24" s="28">
        <f t="shared" si="0"/>
        <v>1.8187012070200653E-2</v>
      </c>
      <c r="H24" s="30">
        <v>2.2039084099999998E-2</v>
      </c>
      <c r="I24" s="28">
        <f t="shared" si="1"/>
        <v>1.6616153214161582E-2</v>
      </c>
      <c r="J24" s="30">
        <v>3.0153660400000001E-2</v>
      </c>
      <c r="K24" s="28">
        <f t="shared" si="2"/>
        <v>2.1622806747112231E-2</v>
      </c>
      <c r="L24" s="37" t="s">
        <v>34</v>
      </c>
      <c r="M24" s="15" t="s">
        <v>1028</v>
      </c>
      <c r="N24" s="15" t="s">
        <v>1028</v>
      </c>
      <c r="O24" s="37" t="s">
        <v>34</v>
      </c>
      <c r="P24" s="37" t="s">
        <v>34</v>
      </c>
      <c r="Q24" s="15" t="s">
        <v>1028</v>
      </c>
      <c r="R24" s="15" t="s">
        <v>1028</v>
      </c>
      <c r="S24" s="37" t="s">
        <v>34</v>
      </c>
      <c r="T24" s="17">
        <f t="shared" si="3"/>
        <v>9.1798231000000015E-3</v>
      </c>
      <c r="U24" s="15">
        <f t="shared" si="4"/>
        <v>9.1798231000000015E-3</v>
      </c>
      <c r="V24" s="15">
        <f>(((((1-F24)*F24)/F13)+(((1-J24)*J24)/J13))^0.5)*(TINV(0.05,F13+J13-1))</f>
        <v>2.818341579888007E-2</v>
      </c>
      <c r="W24" s="5" t="s">
        <v>1028</v>
      </c>
      <c r="X24" s="17">
        <f t="shared" si="6"/>
        <v>8.1145763000000024E-3</v>
      </c>
      <c r="Y24" s="15">
        <f t="shared" si="7"/>
        <v>8.1145763000000024E-3</v>
      </c>
      <c r="Z24" s="15">
        <f>(((((1-H24)*H24)/H13)+(((1-J24)*J24)/J13))^0.5)*(TINV(0.05,H13+J13-1))</f>
        <v>2.7204015147255168E-2</v>
      </c>
      <c r="AA24" s="97" t="s">
        <v>1028</v>
      </c>
    </row>
    <row r="25" spans="1:27" x14ac:dyDescent="0.25">
      <c r="A25" s="23" t="s">
        <v>120</v>
      </c>
      <c r="B25" s="24" t="s">
        <v>34</v>
      </c>
      <c r="C25" s="39" t="s">
        <v>34</v>
      </c>
      <c r="D25" s="24" t="s">
        <v>34</v>
      </c>
      <c r="E25" s="39" t="s">
        <v>34</v>
      </c>
      <c r="F25" s="30">
        <v>2.97205899E-2</v>
      </c>
      <c r="G25" s="28">
        <f t="shared" si="0"/>
        <v>2.1552734504354777E-2</v>
      </c>
      <c r="H25" s="30">
        <v>2.4867509699999998E-2</v>
      </c>
      <c r="I25" s="28">
        <f t="shared" si="1"/>
        <v>1.762466736377712E-2</v>
      </c>
      <c r="J25" s="30">
        <v>2.7542707600000001E-2</v>
      </c>
      <c r="K25" s="28">
        <f t="shared" si="2"/>
        <v>2.0693271991869489E-2</v>
      </c>
      <c r="L25" s="37" t="s">
        <v>34</v>
      </c>
      <c r="M25" s="15" t="s">
        <v>1028</v>
      </c>
      <c r="N25" s="15" t="s">
        <v>1028</v>
      </c>
      <c r="O25" s="37" t="s">
        <v>34</v>
      </c>
      <c r="P25" s="37" t="s">
        <v>34</v>
      </c>
      <c r="Q25" s="15" t="s">
        <v>1028</v>
      </c>
      <c r="R25" s="15" t="s">
        <v>1028</v>
      </c>
      <c r="S25" s="37" t="s">
        <v>34</v>
      </c>
      <c r="T25" s="17">
        <f t="shared" si="3"/>
        <v>-2.1778822999999996E-3</v>
      </c>
      <c r="U25" s="15">
        <f t="shared" si="4"/>
        <v>2.1778822999999996E-3</v>
      </c>
      <c r="V25" s="15">
        <f>(((((1-F25)*F25)/F13)+(((1-J25)*J25)/J13))^0.5)*(TINV(0.05,F13+J13-1))</f>
        <v>2.9803383411346408E-2</v>
      </c>
      <c r="W25" s="5" t="s">
        <v>1028</v>
      </c>
      <c r="X25" s="17">
        <f t="shared" si="6"/>
        <v>2.6751979000000023E-3</v>
      </c>
      <c r="Y25" s="15">
        <f t="shared" si="7"/>
        <v>2.6751979000000023E-3</v>
      </c>
      <c r="Z25" s="15">
        <f>(((((1-H25)*H25)/H13)+(((1-J25)*J25)/J13))^0.5)*(TINV(0.05,H13+J13-1))</f>
        <v>2.7117371243658865E-2</v>
      </c>
      <c r="AA25" s="97" t="s">
        <v>1028</v>
      </c>
    </row>
    <row r="26" spans="1:27" x14ac:dyDescent="0.25">
      <c r="A26" s="23" t="s">
        <v>136</v>
      </c>
      <c r="B26" s="24" t="s">
        <v>34</v>
      </c>
      <c r="C26" s="39" t="s">
        <v>34</v>
      </c>
      <c r="D26" s="24" t="s">
        <v>34</v>
      </c>
      <c r="E26" s="39" t="s">
        <v>34</v>
      </c>
      <c r="F26" s="30">
        <v>1.17090882E-2</v>
      </c>
      <c r="G26" s="28">
        <f t="shared" si="0"/>
        <v>1.3653034836002303E-2</v>
      </c>
      <c r="H26" s="30">
        <v>2.4730524199999999E-2</v>
      </c>
      <c r="I26" s="28">
        <f t="shared" si="1"/>
        <v>1.7577291075258392E-2</v>
      </c>
      <c r="J26" s="30">
        <v>2.5029505300000001E-2</v>
      </c>
      <c r="K26" s="28">
        <f t="shared" si="2"/>
        <v>1.9752062499904827E-2</v>
      </c>
      <c r="L26" s="37" t="s">
        <v>34</v>
      </c>
      <c r="M26" s="15" t="s">
        <v>1028</v>
      </c>
      <c r="N26" s="15" t="s">
        <v>1028</v>
      </c>
      <c r="O26" s="37" t="s">
        <v>34</v>
      </c>
      <c r="P26" s="37" t="s">
        <v>34</v>
      </c>
      <c r="Q26" s="15" t="s">
        <v>1028</v>
      </c>
      <c r="R26" s="15" t="s">
        <v>1028</v>
      </c>
      <c r="S26" s="37" t="s">
        <v>34</v>
      </c>
      <c r="T26" s="17">
        <f t="shared" si="3"/>
        <v>1.3320417100000001E-2</v>
      </c>
      <c r="U26" s="15">
        <f t="shared" si="4"/>
        <v>1.3320417100000001E-2</v>
      </c>
      <c r="V26" s="15">
        <f>(((((1-F26)*F26)/F13)+(((1-J26)*J26)/J13))^0.5)*(TINV(0.05,F13+J13-1))</f>
        <v>2.395117759536412E-2</v>
      </c>
      <c r="W26" s="5" t="s">
        <v>1028</v>
      </c>
      <c r="X26" s="17">
        <f t="shared" si="6"/>
        <v>2.9898110000000158E-4</v>
      </c>
      <c r="Y26" s="15">
        <f t="shared" si="7"/>
        <v>2.9898110000000158E-4</v>
      </c>
      <c r="Z26" s="15">
        <f>(((((1-H26)*H26)/H13)+(((1-J26)*J26)/J13))^0.5)*(TINV(0.05,H13+J13-1))</f>
        <v>2.6378666559753336E-2</v>
      </c>
      <c r="AA26" s="97" t="s">
        <v>1028</v>
      </c>
    </row>
    <row r="27" spans="1:27" x14ac:dyDescent="0.25">
      <c r="A27" s="23" t="s">
        <v>142</v>
      </c>
      <c r="B27" s="24" t="s">
        <v>34</v>
      </c>
      <c r="C27" s="39" t="s">
        <v>34</v>
      </c>
      <c r="D27" s="24" t="s">
        <v>34</v>
      </c>
      <c r="E27" s="39" t="s">
        <v>34</v>
      </c>
      <c r="F27" s="30">
        <v>3.6961241800000003E-2</v>
      </c>
      <c r="G27" s="28">
        <f t="shared" si="0"/>
        <v>2.3945307513767559E-2</v>
      </c>
      <c r="H27" s="30">
        <v>4.70283045E-2</v>
      </c>
      <c r="I27" s="28">
        <f t="shared" si="1"/>
        <v>2.3960320848959358E-2</v>
      </c>
      <c r="J27" s="30">
        <v>2.484842E-2</v>
      </c>
      <c r="K27" s="28">
        <f t="shared" si="2"/>
        <v>1.9682308542758872E-2</v>
      </c>
      <c r="L27" s="37" t="s">
        <v>34</v>
      </c>
      <c r="M27" s="15" t="s">
        <v>1028</v>
      </c>
      <c r="N27" s="15" t="s">
        <v>1028</v>
      </c>
      <c r="O27" s="37" t="s">
        <v>34</v>
      </c>
      <c r="P27" s="37" t="s">
        <v>34</v>
      </c>
      <c r="Q27" s="15" t="s">
        <v>1028</v>
      </c>
      <c r="R27" s="15" t="s">
        <v>1028</v>
      </c>
      <c r="S27" s="37" t="s">
        <v>34</v>
      </c>
      <c r="T27" s="17">
        <f t="shared" si="3"/>
        <v>-1.2112821800000003E-2</v>
      </c>
      <c r="U27" s="15">
        <f t="shared" si="4"/>
        <v>1.2112821800000003E-2</v>
      </c>
      <c r="V27" s="15">
        <f>(((((1-F27)*F27)/F13)+(((1-J27)*J27)/J13))^0.5)*(TINV(0.05,F13+J13-1))</f>
        <v>3.0918157658038816E-2</v>
      </c>
      <c r="W27" s="5" t="s">
        <v>1028</v>
      </c>
      <c r="X27" s="17">
        <f t="shared" si="6"/>
        <v>-2.21798845E-2</v>
      </c>
      <c r="Y27" s="15">
        <f t="shared" si="7"/>
        <v>2.21798845E-2</v>
      </c>
      <c r="Z27" s="15">
        <f>(((((1-H27)*H27)/H13)+(((1-J27)*J27)/J13))^0.5)*(TINV(0.05,H13+J13-1))</f>
        <v>3.0940069037410978E-2</v>
      </c>
      <c r="AA27" s="97" t="s">
        <v>1028</v>
      </c>
    </row>
    <row r="28" spans="1:27" x14ac:dyDescent="0.25">
      <c r="A28" s="23" t="s">
        <v>119</v>
      </c>
      <c r="B28" s="24" t="s">
        <v>34</v>
      </c>
      <c r="C28" s="39" t="s">
        <v>34</v>
      </c>
      <c r="D28" s="24" t="s">
        <v>34</v>
      </c>
      <c r="E28" s="39" t="s">
        <v>34</v>
      </c>
      <c r="F28" s="30">
        <v>6.0081900200000003E-2</v>
      </c>
      <c r="G28" s="28">
        <f t="shared" si="0"/>
        <v>3.0160747095080018E-2</v>
      </c>
      <c r="H28" s="30">
        <v>5.6840114300000001E-2</v>
      </c>
      <c r="I28" s="28">
        <f t="shared" si="1"/>
        <v>2.6205539168995016E-2</v>
      </c>
      <c r="J28" s="30">
        <v>2.4216892600000001E-2</v>
      </c>
      <c r="K28" s="28">
        <f t="shared" si="2"/>
        <v>1.9436874799573081E-2</v>
      </c>
      <c r="L28" s="37" t="s">
        <v>34</v>
      </c>
      <c r="M28" s="15" t="s">
        <v>1028</v>
      </c>
      <c r="N28" s="15" t="s">
        <v>1028</v>
      </c>
      <c r="O28" s="37" t="s">
        <v>34</v>
      </c>
      <c r="P28" s="37" t="s">
        <v>34</v>
      </c>
      <c r="Q28" s="15" t="s">
        <v>1028</v>
      </c>
      <c r="R28" s="15" t="s">
        <v>1028</v>
      </c>
      <c r="S28" s="37" t="s">
        <v>34</v>
      </c>
      <c r="T28" s="17">
        <f t="shared" si="3"/>
        <v>-3.5865007599999998E-2</v>
      </c>
      <c r="U28" s="15">
        <f t="shared" si="4"/>
        <v>3.5865007599999998E-2</v>
      </c>
      <c r="V28" s="15">
        <f>(((((1-F28)*F28)/F13)+(((1-J28)*J28)/J13))^0.5)*(TINV(0.05,F13+J13-1))</f>
        <v>3.579060190493525E-2</v>
      </c>
      <c r="W28" s="5" t="str">
        <f t="shared" si="5"/>
        <v>*</v>
      </c>
      <c r="X28" s="17">
        <f t="shared" si="6"/>
        <v>-3.2623221699999996E-2</v>
      </c>
      <c r="Y28" s="15">
        <f t="shared" si="7"/>
        <v>3.2623221699999996E-2</v>
      </c>
      <c r="Z28" s="15">
        <f>(((((1-H28)*H28)/H13)+(((1-J28)*J28)/J13))^0.5)*(TINV(0.05,H13+J13-1))</f>
        <v>3.2557199652987145E-2</v>
      </c>
      <c r="AA28" s="97" t="str">
        <f t="shared" si="8"/>
        <v>*</v>
      </c>
    </row>
    <row r="29" spans="1:27" x14ac:dyDescent="0.25">
      <c r="A29" s="23" t="s">
        <v>581</v>
      </c>
      <c r="B29" s="24" t="s">
        <v>34</v>
      </c>
      <c r="C29" s="39" t="s">
        <v>34</v>
      </c>
      <c r="D29" s="24" t="s">
        <v>34</v>
      </c>
      <c r="E29" s="39" t="s">
        <v>34</v>
      </c>
      <c r="F29" s="34" t="s">
        <v>34</v>
      </c>
      <c r="G29" s="67" t="s">
        <v>34</v>
      </c>
      <c r="H29" s="34" t="s">
        <v>34</v>
      </c>
      <c r="I29" s="67" t="s">
        <v>34</v>
      </c>
      <c r="J29" s="30">
        <v>2.2834265999999999E-2</v>
      </c>
      <c r="K29" s="28">
        <f t="shared" si="2"/>
        <v>1.8887228054433713E-2</v>
      </c>
      <c r="L29" s="37" t="s">
        <v>34</v>
      </c>
      <c r="M29" s="15" t="s">
        <v>1028</v>
      </c>
      <c r="N29" s="15" t="s">
        <v>1028</v>
      </c>
      <c r="O29" s="37" t="s">
        <v>34</v>
      </c>
      <c r="P29" s="37" t="s">
        <v>34</v>
      </c>
      <c r="Q29" s="15" t="s">
        <v>1028</v>
      </c>
      <c r="R29" s="15" t="s">
        <v>1028</v>
      </c>
      <c r="S29" s="37" t="s">
        <v>34</v>
      </c>
      <c r="T29" s="53" t="s">
        <v>34</v>
      </c>
      <c r="U29" s="15" t="s">
        <v>1028</v>
      </c>
      <c r="V29" s="15" t="s">
        <v>1028</v>
      </c>
      <c r="W29" s="55" t="s">
        <v>34</v>
      </c>
      <c r="X29" s="53" t="s">
        <v>34</v>
      </c>
      <c r="Y29" s="15" t="s">
        <v>1028</v>
      </c>
      <c r="Z29" s="15" t="s">
        <v>1028</v>
      </c>
      <c r="AA29" s="113" t="s">
        <v>34</v>
      </c>
    </row>
    <row r="30" spans="1:27" x14ac:dyDescent="0.25">
      <c r="A30" s="23" t="s">
        <v>126</v>
      </c>
      <c r="B30" s="24" t="s">
        <v>34</v>
      </c>
      <c r="C30" s="39" t="s">
        <v>34</v>
      </c>
      <c r="D30" s="24" t="s">
        <v>34</v>
      </c>
      <c r="E30" s="39" t="s">
        <v>34</v>
      </c>
      <c r="F30" s="30">
        <v>1.22766249E-2</v>
      </c>
      <c r="G30" s="28">
        <f t="shared" ref="G30:G42" si="9">SQRT((F30*(1-F30))/F$13)*TINV(0.05,F$13)</f>
        <v>1.3975984746803083E-2</v>
      </c>
      <c r="H30" s="30">
        <v>1.5829637800000001E-2</v>
      </c>
      <c r="I30" s="28">
        <f t="shared" ref="I30:I50" si="10">SQRT((H30*(1-H30))/H$13)*TINV(0.05,H$13)</f>
        <v>1.412679353025131E-2</v>
      </c>
      <c r="J30" s="30">
        <v>2.1525435799999999E-2</v>
      </c>
      <c r="K30" s="28">
        <f t="shared" si="2"/>
        <v>1.8350222238428769E-2</v>
      </c>
      <c r="L30" s="37" t="s">
        <v>34</v>
      </c>
      <c r="M30" s="15" t="s">
        <v>1028</v>
      </c>
      <c r="N30" s="15" t="s">
        <v>1028</v>
      </c>
      <c r="O30" s="37" t="s">
        <v>34</v>
      </c>
      <c r="P30" s="37" t="s">
        <v>34</v>
      </c>
      <c r="Q30" s="15" t="s">
        <v>1028</v>
      </c>
      <c r="R30" s="15" t="s">
        <v>1028</v>
      </c>
      <c r="S30" s="37" t="s">
        <v>34</v>
      </c>
      <c r="T30" s="17">
        <f t="shared" ref="T30:T42" si="11">J30-F30</f>
        <v>9.2488108999999995E-3</v>
      </c>
      <c r="U30" s="15">
        <f t="shared" si="4"/>
        <v>9.2488108999999995E-3</v>
      </c>
      <c r="V30" s="15">
        <f>(((((1-F30)*F30)/F13)+(((1-J30)*J30)/J13))^0.5)*(TINV(0.05,F13+J13-1))</f>
        <v>2.300846547467526E-2</v>
      </c>
      <c r="W30" s="5" t="s">
        <v>1028</v>
      </c>
      <c r="X30" s="17">
        <f t="shared" ref="X30:X50" si="12">J30-H30</f>
        <v>5.6957979999999984E-3</v>
      </c>
      <c r="Y30" s="15">
        <f t="shared" si="7"/>
        <v>5.6957979999999984E-3</v>
      </c>
      <c r="Z30" s="15">
        <f>(((((1-H30)*H30)/H13)+(((1-J30)*J30)/J13))^0.5)*(TINV(0.05,H13+J13-1))</f>
        <v>2.3102234578619246E-2</v>
      </c>
      <c r="AA30" s="97" t="s">
        <v>1028</v>
      </c>
    </row>
    <row r="31" spans="1:27" x14ac:dyDescent="0.25">
      <c r="A31" s="23" t="s">
        <v>146</v>
      </c>
      <c r="B31" s="24" t="s">
        <v>34</v>
      </c>
      <c r="C31" s="39" t="s">
        <v>34</v>
      </c>
      <c r="D31" s="24" t="s">
        <v>34</v>
      </c>
      <c r="E31" s="39" t="s">
        <v>34</v>
      </c>
      <c r="F31" s="30">
        <v>1.6945967499999999E-2</v>
      </c>
      <c r="G31" s="28">
        <f t="shared" si="9"/>
        <v>1.6381253757137313E-2</v>
      </c>
      <c r="H31" s="30">
        <v>2.66690529E-2</v>
      </c>
      <c r="I31" s="28">
        <f t="shared" si="10"/>
        <v>1.8235053008619436E-2</v>
      </c>
      <c r="J31" s="30">
        <v>1.4108293100000001E-2</v>
      </c>
      <c r="K31" s="28">
        <f t="shared" si="2"/>
        <v>1.4912224221787415E-2</v>
      </c>
      <c r="L31" s="37" t="s">
        <v>34</v>
      </c>
      <c r="M31" s="15" t="s">
        <v>1028</v>
      </c>
      <c r="N31" s="15" t="s">
        <v>1028</v>
      </c>
      <c r="O31" s="37" t="s">
        <v>34</v>
      </c>
      <c r="P31" s="37" t="s">
        <v>34</v>
      </c>
      <c r="Q31" s="15" t="s">
        <v>1028</v>
      </c>
      <c r="R31" s="15" t="s">
        <v>1028</v>
      </c>
      <c r="S31" s="37" t="s">
        <v>34</v>
      </c>
      <c r="T31" s="17">
        <f t="shared" si="11"/>
        <v>-2.8376743999999985E-3</v>
      </c>
      <c r="U31" s="15">
        <f t="shared" si="4"/>
        <v>2.8376743999999985E-3</v>
      </c>
      <c r="V31" s="15">
        <f>(((((1-F31)*F31)/F13)+(((1-J31)*J31)/J13))^0.5)*(TINV(0.05,F13+J13-1))</f>
        <v>2.2096394033162409E-2</v>
      </c>
      <c r="W31" s="5" t="s">
        <v>1028</v>
      </c>
      <c r="X31" s="17">
        <f t="shared" si="12"/>
        <v>-1.25607598E-2</v>
      </c>
      <c r="Y31" s="15">
        <f t="shared" si="7"/>
        <v>1.25607598E-2</v>
      </c>
      <c r="Z31" s="15">
        <f>(((((1-H31)*H31)/H13)+(((1-J31)*J31)/J13))^0.5)*(TINV(0.05,H13+J13-1))</f>
        <v>2.3504652931887991E-2</v>
      </c>
      <c r="AA31" s="97" t="s">
        <v>1028</v>
      </c>
    </row>
    <row r="32" spans="1:27" x14ac:dyDescent="0.25">
      <c r="A32" s="23" t="s">
        <v>140</v>
      </c>
      <c r="B32" s="24" t="s">
        <v>34</v>
      </c>
      <c r="C32" s="39" t="s">
        <v>34</v>
      </c>
      <c r="D32" s="24" t="s">
        <v>34</v>
      </c>
      <c r="E32" s="39" t="s">
        <v>34</v>
      </c>
      <c r="F32" s="30">
        <v>6.2861363999999996E-3</v>
      </c>
      <c r="G32" s="28">
        <f t="shared" si="9"/>
        <v>1.003108321944806E-2</v>
      </c>
      <c r="H32" s="30">
        <v>8.8819776000000003E-3</v>
      </c>
      <c r="I32" s="28">
        <f t="shared" si="10"/>
        <v>1.0619167990070497E-2</v>
      </c>
      <c r="J32" s="30">
        <v>1.19276546E-2</v>
      </c>
      <c r="K32" s="28">
        <f t="shared" si="2"/>
        <v>1.3726584280424007E-2</v>
      </c>
      <c r="L32" s="37" t="s">
        <v>34</v>
      </c>
      <c r="M32" s="15" t="s">
        <v>1028</v>
      </c>
      <c r="N32" s="15" t="s">
        <v>1028</v>
      </c>
      <c r="O32" s="37" t="s">
        <v>34</v>
      </c>
      <c r="P32" s="37" t="s">
        <v>34</v>
      </c>
      <c r="Q32" s="15" t="s">
        <v>1028</v>
      </c>
      <c r="R32" s="15" t="s">
        <v>1028</v>
      </c>
      <c r="S32" s="37" t="s">
        <v>34</v>
      </c>
      <c r="T32" s="17">
        <f t="shared" si="11"/>
        <v>5.6415182000000008E-3</v>
      </c>
      <c r="U32" s="15">
        <f t="shared" si="4"/>
        <v>5.6415182000000008E-3</v>
      </c>
      <c r="V32" s="15">
        <f>(((((1-F32)*F32)/F13)+(((1-J32)*J32)/J13))^0.5)*(TINV(0.05,F13+J13-1))</f>
        <v>1.6958540347192203E-2</v>
      </c>
      <c r="W32" s="5" t="s">
        <v>1028</v>
      </c>
      <c r="X32" s="17">
        <f t="shared" si="12"/>
        <v>3.0456770000000001E-3</v>
      </c>
      <c r="Y32" s="15">
        <f t="shared" si="7"/>
        <v>3.0456770000000001E-3</v>
      </c>
      <c r="Z32" s="15">
        <f>(((((1-H32)*H32)/H13)+(((1-J32)*J32)/J13))^0.5)*(TINV(0.05,H13+J13-1))</f>
        <v>1.7312891067460069E-2</v>
      </c>
      <c r="AA32" s="97" t="s">
        <v>1028</v>
      </c>
    </row>
    <row r="33" spans="1:27" x14ac:dyDescent="0.25">
      <c r="A33" s="23" t="s">
        <v>129</v>
      </c>
      <c r="B33" s="24" t="s">
        <v>34</v>
      </c>
      <c r="C33" s="39" t="s">
        <v>34</v>
      </c>
      <c r="D33" s="24" t="s">
        <v>34</v>
      </c>
      <c r="E33" s="39" t="s">
        <v>34</v>
      </c>
      <c r="F33" s="30">
        <v>1.67516365E-2</v>
      </c>
      <c r="G33" s="28">
        <f t="shared" si="9"/>
        <v>1.6288665138832321E-2</v>
      </c>
      <c r="H33" s="30">
        <v>1.9406833799999999E-2</v>
      </c>
      <c r="I33" s="28">
        <f t="shared" si="10"/>
        <v>1.561330135386934E-2</v>
      </c>
      <c r="J33" s="30">
        <v>1.11565013E-2</v>
      </c>
      <c r="K33" s="28">
        <f t="shared" si="2"/>
        <v>1.3280620696069678E-2</v>
      </c>
      <c r="L33" s="37" t="s">
        <v>34</v>
      </c>
      <c r="M33" s="15" t="s">
        <v>1028</v>
      </c>
      <c r="N33" s="15" t="s">
        <v>1028</v>
      </c>
      <c r="O33" s="37" t="s">
        <v>34</v>
      </c>
      <c r="P33" s="37" t="s">
        <v>34</v>
      </c>
      <c r="Q33" s="15" t="s">
        <v>1028</v>
      </c>
      <c r="R33" s="15" t="s">
        <v>1028</v>
      </c>
      <c r="S33" s="37" t="s">
        <v>34</v>
      </c>
      <c r="T33" s="17">
        <f t="shared" si="11"/>
        <v>-5.5951352000000003E-3</v>
      </c>
      <c r="U33" s="15">
        <f t="shared" si="4"/>
        <v>5.5951352000000003E-3</v>
      </c>
      <c r="V33" s="15">
        <f>(((((1-F33)*F33)/F13)+(((1-J33)*J33)/J13))^0.5)*(TINV(0.05,F13+J13-1))</f>
        <v>2.0963561899041687E-2</v>
      </c>
      <c r="W33" s="5" t="s">
        <v>1028</v>
      </c>
      <c r="X33" s="17">
        <f t="shared" si="12"/>
        <v>-8.2503324999999988E-3</v>
      </c>
      <c r="Y33" s="15">
        <f t="shared" si="7"/>
        <v>8.2503324999999988E-3</v>
      </c>
      <c r="Z33" s="15">
        <f>(((((1-H33)*H33)/H13)+(((1-J33)*J33)/J13))^0.5)*(TINV(0.05,H13+J13-1))</f>
        <v>2.0452374646406105E-2</v>
      </c>
      <c r="AA33" s="97" t="s">
        <v>1028</v>
      </c>
    </row>
    <row r="34" spans="1:27" x14ac:dyDescent="0.25">
      <c r="A34" s="23" t="s">
        <v>132</v>
      </c>
      <c r="B34" s="24" t="s">
        <v>34</v>
      </c>
      <c r="C34" s="39" t="s">
        <v>34</v>
      </c>
      <c r="D34" s="24" t="s">
        <v>34</v>
      </c>
      <c r="E34" s="39" t="s">
        <v>34</v>
      </c>
      <c r="F34" s="30">
        <v>7.6099909000000004E-3</v>
      </c>
      <c r="G34" s="28">
        <f t="shared" si="9"/>
        <v>1.1029568422745849E-2</v>
      </c>
      <c r="H34" s="30">
        <v>3.79685388E-2</v>
      </c>
      <c r="I34" s="28">
        <f t="shared" si="10"/>
        <v>2.1631146921818611E-2</v>
      </c>
      <c r="J34" s="30">
        <v>5.6433476000000002E-3</v>
      </c>
      <c r="K34" s="28">
        <f t="shared" si="2"/>
        <v>9.4717466731363432E-3</v>
      </c>
      <c r="L34" s="37" t="s">
        <v>34</v>
      </c>
      <c r="M34" s="15" t="s">
        <v>1028</v>
      </c>
      <c r="N34" s="15" t="s">
        <v>1028</v>
      </c>
      <c r="O34" s="37" t="s">
        <v>34</v>
      </c>
      <c r="P34" s="37" t="s">
        <v>34</v>
      </c>
      <c r="Q34" s="15" t="s">
        <v>1028</v>
      </c>
      <c r="R34" s="15" t="s">
        <v>1028</v>
      </c>
      <c r="S34" s="37" t="s">
        <v>34</v>
      </c>
      <c r="T34" s="17">
        <f t="shared" si="11"/>
        <v>-1.9666433000000002E-3</v>
      </c>
      <c r="U34" s="15">
        <f t="shared" si="4"/>
        <v>1.9666433000000002E-3</v>
      </c>
      <c r="V34" s="15">
        <f>(((((1-F34)*F34)/F13)+(((1-J34)*J34)/J13))^0.5)*(TINV(0.05,F13+J13-1))</f>
        <v>1.4501768152455574E-2</v>
      </c>
      <c r="W34" s="5" t="s">
        <v>1028</v>
      </c>
      <c r="X34" s="17">
        <f t="shared" si="12"/>
        <v>-3.2325191199999999E-2</v>
      </c>
      <c r="Y34" s="15">
        <f t="shared" si="7"/>
        <v>3.2325191199999999E-2</v>
      </c>
      <c r="Z34" s="15">
        <f>(((((1-H34)*H34)/H13)+(((1-J34)*J34)/J13))^0.5)*(TINV(0.05,H13+J13-1))</f>
        <v>2.3568017797942969E-2</v>
      </c>
      <c r="AA34" s="97" t="str">
        <f t="shared" si="8"/>
        <v>*</v>
      </c>
    </row>
    <row r="35" spans="1:27" x14ac:dyDescent="0.25">
      <c r="A35" s="23" t="s">
        <v>143</v>
      </c>
      <c r="B35" s="24" t="s">
        <v>34</v>
      </c>
      <c r="C35" s="39" t="s">
        <v>34</v>
      </c>
      <c r="D35" s="24" t="s">
        <v>34</v>
      </c>
      <c r="E35" s="39" t="s">
        <v>34</v>
      </c>
      <c r="F35" s="30">
        <v>3.6991193899999997E-2</v>
      </c>
      <c r="G35" s="28">
        <f t="shared" si="9"/>
        <v>2.3954635246505387E-2</v>
      </c>
      <c r="H35" s="30">
        <v>4.9241885399999998E-2</v>
      </c>
      <c r="I35" s="28">
        <f t="shared" si="10"/>
        <v>2.4489240969957249E-2</v>
      </c>
      <c r="J35" s="30">
        <v>5.5170729000000003E-3</v>
      </c>
      <c r="K35" s="28">
        <f t="shared" si="2"/>
        <v>9.3657725967006104E-3</v>
      </c>
      <c r="L35" s="37" t="s">
        <v>34</v>
      </c>
      <c r="M35" s="15" t="s">
        <v>1028</v>
      </c>
      <c r="N35" s="15" t="s">
        <v>1028</v>
      </c>
      <c r="O35" s="37" t="s">
        <v>34</v>
      </c>
      <c r="P35" s="37" t="s">
        <v>34</v>
      </c>
      <c r="Q35" s="15" t="s">
        <v>1028</v>
      </c>
      <c r="R35" s="15" t="s">
        <v>1028</v>
      </c>
      <c r="S35" s="37" t="s">
        <v>34</v>
      </c>
      <c r="T35" s="17">
        <f t="shared" si="11"/>
        <v>-3.1474120999999994E-2</v>
      </c>
      <c r="U35" s="15">
        <f t="shared" si="4"/>
        <v>3.1474120999999994E-2</v>
      </c>
      <c r="V35" s="15">
        <f>(((((1-F35)*F35)/F13)+(((1-J35)*J35)/J13))^0.5)*(TINV(0.05,F13+J13-1))</f>
        <v>2.5655325498091276E-2</v>
      </c>
      <c r="W35" s="5" t="str">
        <f t="shared" si="5"/>
        <v>*</v>
      </c>
      <c r="X35" s="17">
        <f t="shared" si="12"/>
        <v>-4.3724812499999995E-2</v>
      </c>
      <c r="Y35" s="15">
        <f t="shared" si="7"/>
        <v>4.3724812499999995E-2</v>
      </c>
      <c r="Z35" s="15">
        <f>(((((1-H35)*H35)/H13)+(((1-J35)*J35)/J13))^0.5)*(TINV(0.05,H13+J13-1))</f>
        <v>2.6168914193563271E-2</v>
      </c>
      <c r="AA35" s="97" t="str">
        <f t="shared" si="8"/>
        <v>*</v>
      </c>
    </row>
    <row r="36" spans="1:27" x14ac:dyDescent="0.25">
      <c r="A36" s="23" t="s">
        <v>130</v>
      </c>
      <c r="B36" s="24" t="s">
        <v>34</v>
      </c>
      <c r="C36" s="39" t="s">
        <v>34</v>
      </c>
      <c r="D36" s="24" t="s">
        <v>34</v>
      </c>
      <c r="E36" s="39" t="s">
        <v>34</v>
      </c>
      <c r="F36" s="30">
        <v>2.3447085900000001E-2</v>
      </c>
      <c r="G36" s="28">
        <f t="shared" si="9"/>
        <v>1.9205144812696154E-2</v>
      </c>
      <c r="H36" s="30">
        <v>4.3824169699999999E-2</v>
      </c>
      <c r="I36" s="28">
        <f t="shared" si="10"/>
        <v>2.3168541595200563E-2</v>
      </c>
      <c r="J36" s="30">
        <v>5.3478811999999997E-3</v>
      </c>
      <c r="K36" s="28">
        <f t="shared" si="2"/>
        <v>9.2218289660827481E-3</v>
      </c>
      <c r="L36" s="37" t="s">
        <v>34</v>
      </c>
      <c r="M36" s="15" t="s">
        <v>1028</v>
      </c>
      <c r="N36" s="15" t="s">
        <v>1028</v>
      </c>
      <c r="O36" s="37" t="s">
        <v>34</v>
      </c>
      <c r="P36" s="37" t="s">
        <v>34</v>
      </c>
      <c r="Q36" s="15" t="s">
        <v>1028</v>
      </c>
      <c r="R36" s="15" t="s">
        <v>1028</v>
      </c>
      <c r="S36" s="37" t="s">
        <v>34</v>
      </c>
      <c r="T36" s="17">
        <f t="shared" si="11"/>
        <v>-1.8099204700000003E-2</v>
      </c>
      <c r="U36" s="15">
        <f t="shared" si="4"/>
        <v>1.8099204700000003E-2</v>
      </c>
      <c r="V36" s="15">
        <f>(((((1-F36)*F36)/F13)+(((1-J36)*J36)/J13))^0.5)*(TINV(0.05,F13+J13-1))</f>
        <v>2.125054737617189E-2</v>
      </c>
      <c r="W36" s="5" t="s">
        <v>1028</v>
      </c>
      <c r="X36" s="17">
        <f t="shared" si="12"/>
        <v>-3.8476288499999997E-2</v>
      </c>
      <c r="Y36" s="15">
        <f t="shared" si="7"/>
        <v>3.8476288499999997E-2</v>
      </c>
      <c r="Z36" s="15">
        <f>(((((1-H36)*H36)/H13)+(((1-J36)*J36)/J13))^0.5)*(TINV(0.05,H13+J13-1))</f>
        <v>2.4888440660626437E-2</v>
      </c>
      <c r="AA36" s="97" t="str">
        <f t="shared" si="8"/>
        <v>*</v>
      </c>
    </row>
    <row r="37" spans="1:27" x14ac:dyDescent="0.25">
      <c r="A37" s="23" t="s">
        <v>133</v>
      </c>
      <c r="B37" s="24" t="s">
        <v>34</v>
      </c>
      <c r="C37" s="39" t="s">
        <v>34</v>
      </c>
      <c r="D37" s="24" t="s">
        <v>34</v>
      </c>
      <c r="E37" s="39" t="s">
        <v>34</v>
      </c>
      <c r="F37" s="30">
        <v>1.0108576500000001E-2</v>
      </c>
      <c r="G37" s="28">
        <f t="shared" si="9"/>
        <v>1.269591600839421E-2</v>
      </c>
      <c r="H37" s="30">
        <v>1.8328286000000001E-3</v>
      </c>
      <c r="I37" s="28">
        <f t="shared" si="10"/>
        <v>4.8410050469331403E-3</v>
      </c>
      <c r="J37" s="30">
        <v>2.7048126999999998E-3</v>
      </c>
      <c r="K37" s="28">
        <f t="shared" si="2"/>
        <v>6.5670608694302201E-3</v>
      </c>
      <c r="L37" s="37" t="s">
        <v>34</v>
      </c>
      <c r="M37" s="15" t="s">
        <v>1028</v>
      </c>
      <c r="N37" s="15" t="s">
        <v>1028</v>
      </c>
      <c r="O37" s="37" t="s">
        <v>34</v>
      </c>
      <c r="P37" s="37" t="s">
        <v>34</v>
      </c>
      <c r="Q37" s="15" t="s">
        <v>1028</v>
      </c>
      <c r="R37" s="15" t="s">
        <v>1028</v>
      </c>
      <c r="S37" s="37" t="s">
        <v>34</v>
      </c>
      <c r="T37" s="17">
        <f t="shared" si="11"/>
        <v>-7.403763800000001E-3</v>
      </c>
      <c r="U37" s="15">
        <f t="shared" si="4"/>
        <v>7.403763800000001E-3</v>
      </c>
      <c r="V37" s="15">
        <f>(((((1-F37)*F37)/F13)+(((1-J37)*J37)/J13))^0.5)*(TINV(0.05,F13+J13-1))</f>
        <v>1.4257642147058828E-2</v>
      </c>
      <c r="W37" s="5" t="s">
        <v>1028</v>
      </c>
      <c r="X37" s="17">
        <f t="shared" si="12"/>
        <v>8.7198409999999973E-4</v>
      </c>
      <c r="Y37" s="15">
        <f t="shared" si="7"/>
        <v>8.7198409999999973E-4</v>
      </c>
      <c r="Z37" s="15">
        <f>(((((1-H37)*H37)/H13)+(((1-J37)*J37)/J13))^0.5)*(TINV(0.05,H13+J13-1))</f>
        <v>8.1386912913636398E-3</v>
      </c>
      <c r="AA37" s="97" t="s">
        <v>1028</v>
      </c>
    </row>
    <row r="38" spans="1:27" x14ac:dyDescent="0.25">
      <c r="A38" s="23" t="s">
        <v>137</v>
      </c>
      <c r="B38" s="24" t="s">
        <v>34</v>
      </c>
      <c r="C38" s="39" t="s">
        <v>34</v>
      </c>
      <c r="D38" s="24" t="s">
        <v>34</v>
      </c>
      <c r="E38" s="39" t="s">
        <v>34</v>
      </c>
      <c r="F38" s="30">
        <v>8.9739110000000002E-4</v>
      </c>
      <c r="G38" s="28">
        <f t="shared" si="9"/>
        <v>3.8003289002253846E-3</v>
      </c>
      <c r="H38" s="30">
        <v>2.2579419999999999E-4</v>
      </c>
      <c r="I38" s="28">
        <f t="shared" si="10"/>
        <v>1.7005144339334267E-3</v>
      </c>
      <c r="J38" s="30">
        <v>2.0678900000000002E-3</v>
      </c>
      <c r="K38" s="28">
        <f t="shared" si="2"/>
        <v>5.7438725738626064E-3</v>
      </c>
      <c r="L38" s="37" t="s">
        <v>34</v>
      </c>
      <c r="M38" s="15" t="s">
        <v>1028</v>
      </c>
      <c r="N38" s="15" t="s">
        <v>1028</v>
      </c>
      <c r="O38" s="37" t="s">
        <v>34</v>
      </c>
      <c r="P38" s="37" t="s">
        <v>34</v>
      </c>
      <c r="Q38" s="15" t="s">
        <v>1028</v>
      </c>
      <c r="R38" s="15" t="s">
        <v>1028</v>
      </c>
      <c r="S38" s="37" t="s">
        <v>34</v>
      </c>
      <c r="T38" s="17">
        <f t="shared" si="11"/>
        <v>1.1704989000000002E-3</v>
      </c>
      <c r="U38" s="15">
        <f t="shared" si="4"/>
        <v>1.1704989000000002E-3</v>
      </c>
      <c r="V38" s="15">
        <f>(((((1-F38)*F38)/F13)+(((1-J38)*J38)/J13))^0.5)*(TINV(0.05,F13+J13-1))</f>
        <v>6.8699957636105414E-3</v>
      </c>
      <c r="W38" s="5" t="s">
        <v>1028</v>
      </c>
      <c r="X38" s="17">
        <f t="shared" si="12"/>
        <v>1.8420958000000002E-3</v>
      </c>
      <c r="Y38" s="15">
        <f t="shared" si="7"/>
        <v>1.8420958000000002E-3</v>
      </c>
      <c r="Z38" s="15">
        <f>(((((1-H38)*H38)/H13)+(((1-J38)*J38)/J13))^0.5)*(TINV(0.05,H13+J13-1))</f>
        <v>5.9741241191981478E-3</v>
      </c>
      <c r="AA38" s="97" t="s">
        <v>1028</v>
      </c>
    </row>
    <row r="39" spans="1:27" x14ac:dyDescent="0.25">
      <c r="A39" s="23" t="s">
        <v>116</v>
      </c>
      <c r="B39" s="24" t="s">
        <v>34</v>
      </c>
      <c r="C39" s="39" t="s">
        <v>34</v>
      </c>
      <c r="D39" s="24" t="s">
        <v>34</v>
      </c>
      <c r="E39" s="39" t="s">
        <v>34</v>
      </c>
      <c r="F39" s="30">
        <v>0</v>
      </c>
      <c r="G39" s="28">
        <f t="shared" si="9"/>
        <v>0</v>
      </c>
      <c r="H39" s="30">
        <v>5.9258187999999996E-3</v>
      </c>
      <c r="I39" s="28">
        <f t="shared" si="10"/>
        <v>8.6867345101281964E-3</v>
      </c>
      <c r="J39" s="30">
        <v>1.5105140999999999E-3</v>
      </c>
      <c r="K39" s="28">
        <f t="shared" si="2"/>
        <v>4.9104887623642917E-3</v>
      </c>
      <c r="L39" s="37" t="s">
        <v>34</v>
      </c>
      <c r="M39" s="15" t="s">
        <v>1028</v>
      </c>
      <c r="N39" s="15" t="s">
        <v>1028</v>
      </c>
      <c r="O39" s="37" t="s">
        <v>34</v>
      </c>
      <c r="P39" s="37" t="s">
        <v>34</v>
      </c>
      <c r="Q39" s="15" t="s">
        <v>1028</v>
      </c>
      <c r="R39" s="15" t="s">
        <v>1028</v>
      </c>
      <c r="S39" s="37" t="s">
        <v>34</v>
      </c>
      <c r="T39" s="17">
        <f t="shared" si="11"/>
        <v>1.5105140999999999E-3</v>
      </c>
      <c r="U39" s="15">
        <f t="shared" si="4"/>
        <v>1.5105140999999999E-3</v>
      </c>
      <c r="V39" s="15">
        <f>(((((1-F39)*F39)/F13)+(((1-J39)*J39)/J13))^0.5)*(TINV(0.05,F13+J13-1))</f>
        <v>4.898230700036644E-3</v>
      </c>
      <c r="W39" s="5" t="s">
        <v>1028</v>
      </c>
      <c r="X39" s="17">
        <f t="shared" si="12"/>
        <v>-4.4153046999999999E-3</v>
      </c>
      <c r="Y39" s="15">
        <f t="shared" si="7"/>
        <v>4.4153046999999999E-3</v>
      </c>
      <c r="Z39" s="15">
        <f>(((((1-H39)*H39)/H13)+(((1-J39)*J39)/J13))^0.5)*(TINV(0.05,H13+J13-1))</f>
        <v>9.9583562353908681E-3</v>
      </c>
      <c r="AA39" s="97" t="s">
        <v>1028</v>
      </c>
    </row>
    <row r="40" spans="1:27" x14ac:dyDescent="0.25">
      <c r="A40" s="23" t="s">
        <v>145</v>
      </c>
      <c r="B40" s="24" t="s">
        <v>34</v>
      </c>
      <c r="C40" s="39" t="s">
        <v>34</v>
      </c>
      <c r="D40" s="24" t="s">
        <v>34</v>
      </c>
      <c r="E40" s="39" t="s">
        <v>34</v>
      </c>
      <c r="F40" s="30">
        <v>4.804624E-4</v>
      </c>
      <c r="G40" s="28">
        <f t="shared" si="9"/>
        <v>2.7813177398408303E-3</v>
      </c>
      <c r="H40" s="30">
        <v>3.8640937000000001E-3</v>
      </c>
      <c r="I40" s="28">
        <f t="shared" si="10"/>
        <v>7.0219234330620526E-3</v>
      </c>
      <c r="J40" s="30">
        <v>9.6703339999999998E-4</v>
      </c>
      <c r="K40" s="28">
        <f t="shared" si="2"/>
        <v>3.9300785310462504E-3</v>
      </c>
      <c r="L40" s="37" t="s">
        <v>34</v>
      </c>
      <c r="M40" s="15" t="s">
        <v>1028</v>
      </c>
      <c r="N40" s="15" t="s">
        <v>1028</v>
      </c>
      <c r="O40" s="37" t="s">
        <v>34</v>
      </c>
      <c r="P40" s="37" t="s">
        <v>34</v>
      </c>
      <c r="Q40" s="15" t="s">
        <v>1028</v>
      </c>
      <c r="R40" s="15" t="s">
        <v>1028</v>
      </c>
      <c r="S40" s="37" t="s">
        <v>34</v>
      </c>
      <c r="T40" s="17">
        <f t="shared" si="11"/>
        <v>4.8657099999999999E-4</v>
      </c>
      <c r="U40" s="15">
        <f t="shared" si="4"/>
        <v>4.8657099999999999E-4</v>
      </c>
      <c r="V40" s="15">
        <f>(((((1-F40)*F40)/F13)+(((1-J40)*J40)/J13))^0.5)*(TINV(0.05,F13+J13-1))</f>
        <v>4.8026045639415335E-3</v>
      </c>
      <c r="W40" s="5" t="s">
        <v>1028</v>
      </c>
      <c r="X40" s="17">
        <f t="shared" si="12"/>
        <v>-2.8970603E-3</v>
      </c>
      <c r="Y40" s="15">
        <f t="shared" si="7"/>
        <v>2.8970603E-3</v>
      </c>
      <c r="Z40" s="15">
        <f>(((((1-H40)*H40)/H13)+(((1-J40)*J40)/J13))^0.5)*(TINV(0.05,H13+J13-1))</f>
        <v>8.0306325937603285E-3</v>
      </c>
      <c r="AA40" s="97" t="s">
        <v>1028</v>
      </c>
    </row>
    <row r="41" spans="1:27" x14ac:dyDescent="0.25">
      <c r="A41" s="23" t="s">
        <v>139</v>
      </c>
      <c r="B41" s="24" t="s">
        <v>34</v>
      </c>
      <c r="C41" s="39" t="s">
        <v>34</v>
      </c>
      <c r="D41" s="24" t="s">
        <v>34</v>
      </c>
      <c r="E41" s="39" t="s">
        <v>34</v>
      </c>
      <c r="F41" s="30">
        <v>1.6602078E-3</v>
      </c>
      <c r="G41" s="28">
        <f t="shared" si="9"/>
        <v>5.1670858182674348E-3</v>
      </c>
      <c r="H41" s="30">
        <v>8.8090770000000002E-4</v>
      </c>
      <c r="I41" s="28">
        <f t="shared" si="10"/>
        <v>3.3577379546269625E-3</v>
      </c>
      <c r="J41" s="30">
        <v>6.443194E-4</v>
      </c>
      <c r="K41" s="28">
        <f t="shared" si="2"/>
        <v>3.2084939765096715E-3</v>
      </c>
      <c r="L41" s="37" t="s">
        <v>34</v>
      </c>
      <c r="M41" s="15" t="s">
        <v>1028</v>
      </c>
      <c r="N41" s="15" t="s">
        <v>1028</v>
      </c>
      <c r="O41" s="37" t="s">
        <v>34</v>
      </c>
      <c r="P41" s="37" t="s">
        <v>34</v>
      </c>
      <c r="Q41" s="15" t="s">
        <v>1028</v>
      </c>
      <c r="R41" s="15" t="s">
        <v>1028</v>
      </c>
      <c r="S41" s="37" t="s">
        <v>34</v>
      </c>
      <c r="T41" s="17">
        <f t="shared" si="11"/>
        <v>-1.0158884000000001E-3</v>
      </c>
      <c r="U41" s="15">
        <f t="shared" si="4"/>
        <v>1.0158884000000001E-3</v>
      </c>
      <c r="V41" s="15">
        <f>(((((1-F41)*F41)/F13)+(((1-J41)*J41)/J13))^0.5)*(TINV(0.05,F13+J13-1))</f>
        <v>6.0668379245112708E-3</v>
      </c>
      <c r="W41" s="5" t="s">
        <v>1028</v>
      </c>
      <c r="X41" s="17">
        <f t="shared" si="12"/>
        <v>-2.3658830000000003E-4</v>
      </c>
      <c r="Y41" s="15">
        <f t="shared" si="7"/>
        <v>2.3658830000000003E-4</v>
      </c>
      <c r="Z41" s="15">
        <f>(((((1-H41)*H41)/H13)+(((1-J41)*J41)/J13))^0.5)*(TINV(0.05,H13+J13-1))</f>
        <v>4.6337220292721384E-3</v>
      </c>
      <c r="AA41" s="97" t="s">
        <v>1028</v>
      </c>
    </row>
    <row r="42" spans="1:27" x14ac:dyDescent="0.25">
      <c r="A42" s="23" t="s">
        <v>138</v>
      </c>
      <c r="B42" s="24" t="s">
        <v>34</v>
      </c>
      <c r="C42" s="39" t="s">
        <v>34</v>
      </c>
      <c r="D42" s="24" t="s">
        <v>34</v>
      </c>
      <c r="E42" s="39" t="s">
        <v>34</v>
      </c>
      <c r="F42" s="30">
        <v>0</v>
      </c>
      <c r="G42" s="28">
        <f t="shared" si="9"/>
        <v>0</v>
      </c>
      <c r="H42" s="30">
        <v>4.2123285999999998E-3</v>
      </c>
      <c r="I42" s="28">
        <f t="shared" si="10"/>
        <v>7.3302276362463437E-3</v>
      </c>
      <c r="J42" s="30">
        <v>4.00422E-4</v>
      </c>
      <c r="K42" s="28">
        <f t="shared" si="2"/>
        <v>2.5296624777556773E-3</v>
      </c>
      <c r="L42" s="37" t="s">
        <v>34</v>
      </c>
      <c r="M42" s="15" t="s">
        <v>1028</v>
      </c>
      <c r="N42" s="15" t="s">
        <v>1028</v>
      </c>
      <c r="O42" s="37" t="s">
        <v>34</v>
      </c>
      <c r="P42" s="37" t="s">
        <v>34</v>
      </c>
      <c r="Q42" s="15" t="s">
        <v>1028</v>
      </c>
      <c r="R42" s="15" t="s">
        <v>1028</v>
      </c>
      <c r="S42" s="37" t="s">
        <v>34</v>
      </c>
      <c r="T42" s="17">
        <f t="shared" si="11"/>
        <v>4.00422E-4</v>
      </c>
      <c r="U42" s="15">
        <f t="shared" si="4"/>
        <v>4.00422E-4</v>
      </c>
      <c r="V42" s="15">
        <f>(((((1-F42)*F42)/F13)+(((1-J42)*J42)/J13))^0.5)*(TINV(0.05,F13+J13-1))</f>
        <v>2.5233476765574945E-3</v>
      </c>
      <c r="W42" s="5" t="s">
        <v>1028</v>
      </c>
      <c r="X42" s="17">
        <f t="shared" si="12"/>
        <v>-3.8119065999999997E-3</v>
      </c>
      <c r="Y42" s="15">
        <f t="shared" si="7"/>
        <v>3.8119065999999997E-3</v>
      </c>
      <c r="Z42" s="15">
        <f>(((((1-H42)*H42)/H13)+(((1-J42)*J42)/J13))^0.5)*(TINV(0.05,H13+J13-1))</f>
        <v>7.7397698238964238E-3</v>
      </c>
      <c r="AA42" s="97" t="s">
        <v>1028</v>
      </c>
    </row>
    <row r="43" spans="1:27" x14ac:dyDescent="0.25">
      <c r="A43" s="23" t="s">
        <v>380</v>
      </c>
      <c r="B43" s="24" t="s">
        <v>34</v>
      </c>
      <c r="C43" s="39" t="s">
        <v>34</v>
      </c>
      <c r="D43" s="24" t="s">
        <v>34</v>
      </c>
      <c r="E43" s="39" t="s">
        <v>34</v>
      </c>
      <c r="F43" s="30" t="s">
        <v>34</v>
      </c>
      <c r="G43" s="28" t="s">
        <v>34</v>
      </c>
      <c r="H43" s="30">
        <v>1.47230915E-2</v>
      </c>
      <c r="I43" s="28">
        <f t="shared" si="10"/>
        <v>1.3631750401876488E-2</v>
      </c>
      <c r="J43" s="30">
        <v>3.234752E-4</v>
      </c>
      <c r="K43" s="28">
        <f t="shared" si="2"/>
        <v>2.2737401127761957E-3</v>
      </c>
      <c r="L43" s="37" t="s">
        <v>34</v>
      </c>
      <c r="M43" s="15" t="s">
        <v>1028</v>
      </c>
      <c r="N43" s="15" t="s">
        <v>1028</v>
      </c>
      <c r="O43" s="37" t="s">
        <v>34</v>
      </c>
      <c r="P43" s="37" t="s">
        <v>34</v>
      </c>
      <c r="Q43" s="15" t="s">
        <v>1028</v>
      </c>
      <c r="R43" s="15" t="s">
        <v>1028</v>
      </c>
      <c r="S43" s="37" t="s">
        <v>34</v>
      </c>
      <c r="T43" s="53" t="s">
        <v>34</v>
      </c>
      <c r="U43" s="15" t="s">
        <v>1028</v>
      </c>
      <c r="V43" s="15" t="s">
        <v>1028</v>
      </c>
      <c r="W43" s="55" t="s">
        <v>34</v>
      </c>
      <c r="X43" s="17">
        <f t="shared" si="12"/>
        <v>-1.4399616300000001E-2</v>
      </c>
      <c r="Y43" s="15">
        <f t="shared" si="7"/>
        <v>1.4399616300000001E-2</v>
      </c>
      <c r="Z43" s="15">
        <f>(((((1-H43)*H43)/H13)+(((1-J43)*J43)/J13))^0.5)*(TINV(0.05,H13+J13-1))</f>
        <v>1.3795012245037349E-2</v>
      </c>
      <c r="AA43" s="97" t="str">
        <f t="shared" si="8"/>
        <v>*</v>
      </c>
    </row>
    <row r="44" spans="1:27" x14ac:dyDescent="0.25">
      <c r="A44" s="23" t="s">
        <v>141</v>
      </c>
      <c r="B44" s="24" t="s">
        <v>34</v>
      </c>
      <c r="C44" s="39" t="s">
        <v>34</v>
      </c>
      <c r="D44" s="24" t="s">
        <v>34</v>
      </c>
      <c r="E44" s="39" t="s">
        <v>34</v>
      </c>
      <c r="F44" s="30">
        <v>8.4160248999999993E-3</v>
      </c>
      <c r="G44" s="28">
        <f t="shared" ref="G44:G50" si="13">SQRT((F44*(1-F44))/F$13)*TINV(0.05,F$13)</f>
        <v>1.1594272796034781E-2</v>
      </c>
      <c r="H44" s="30">
        <v>5.3515209000000001E-3</v>
      </c>
      <c r="I44" s="28">
        <f t="shared" si="10"/>
        <v>8.2574583552145857E-3</v>
      </c>
      <c r="J44" s="30">
        <v>1.9431200000000001E-4</v>
      </c>
      <c r="K44" s="28">
        <f t="shared" si="2"/>
        <v>1.7623744750177167E-3</v>
      </c>
      <c r="L44" s="37" t="s">
        <v>34</v>
      </c>
      <c r="M44" s="15" t="s">
        <v>1028</v>
      </c>
      <c r="N44" s="15" t="s">
        <v>1028</v>
      </c>
      <c r="O44" s="37" t="s">
        <v>34</v>
      </c>
      <c r="P44" s="37" t="s">
        <v>34</v>
      </c>
      <c r="Q44" s="15" t="s">
        <v>1028</v>
      </c>
      <c r="R44" s="15" t="s">
        <v>1028</v>
      </c>
      <c r="S44" s="37" t="s">
        <v>34</v>
      </c>
      <c r="T44" s="17">
        <f t="shared" ref="T44:T50" si="14">J44-F44</f>
        <v>-8.2217128999999989E-3</v>
      </c>
      <c r="U44" s="15">
        <f t="shared" si="4"/>
        <v>8.2217128999999989E-3</v>
      </c>
      <c r="V44" s="15">
        <f>(((((1-F44)*F44)/F13)+(((1-J44)*J44)/J13))^0.5)*(TINV(0.05,F13+J13-1))</f>
        <v>1.1697697664061256E-2</v>
      </c>
      <c r="W44" s="5" t="s">
        <v>1028</v>
      </c>
      <c r="X44" s="17">
        <f t="shared" si="12"/>
        <v>-5.1572088999999998E-3</v>
      </c>
      <c r="Y44" s="15">
        <f t="shared" si="7"/>
        <v>5.1572088999999998E-3</v>
      </c>
      <c r="Z44" s="15">
        <f>(((((1-H44)*H44)/H13)+(((1-J44)*J44)/J13))^0.5)*(TINV(0.05,H13+J13-1))</f>
        <v>8.4279825408475617E-3</v>
      </c>
      <c r="AA44" s="97" t="s">
        <v>1028</v>
      </c>
    </row>
    <row r="45" spans="1:27" x14ac:dyDescent="0.25">
      <c r="A45" s="23" t="s">
        <v>144</v>
      </c>
      <c r="B45" s="24" t="s">
        <v>34</v>
      </c>
      <c r="C45" s="39" t="s">
        <v>34</v>
      </c>
      <c r="D45" s="24" t="s">
        <v>34</v>
      </c>
      <c r="E45" s="39" t="s">
        <v>34</v>
      </c>
      <c r="F45" s="30">
        <v>3.6225880000000002E-4</v>
      </c>
      <c r="G45" s="28">
        <f t="shared" si="13"/>
        <v>2.4152164230144338E-3</v>
      </c>
      <c r="H45" s="30">
        <v>4.6808100000000002E-4</v>
      </c>
      <c r="I45" s="28">
        <f t="shared" si="10"/>
        <v>2.4481149604140026E-3</v>
      </c>
      <c r="J45" s="30">
        <v>7.5248999999999997E-6</v>
      </c>
      <c r="K45" s="28">
        <f t="shared" si="2"/>
        <v>3.4684809541083095E-4</v>
      </c>
      <c r="L45" s="37" t="s">
        <v>34</v>
      </c>
      <c r="M45" s="15" t="s">
        <v>1028</v>
      </c>
      <c r="N45" s="15" t="s">
        <v>1028</v>
      </c>
      <c r="O45" s="37" t="s">
        <v>34</v>
      </c>
      <c r="P45" s="37" t="s">
        <v>34</v>
      </c>
      <c r="Q45" s="15" t="s">
        <v>1028</v>
      </c>
      <c r="R45" s="15" t="s">
        <v>1028</v>
      </c>
      <c r="S45" s="37" t="s">
        <v>34</v>
      </c>
      <c r="T45" s="17">
        <f t="shared" si="14"/>
        <v>-3.5473390000000002E-4</v>
      </c>
      <c r="U45" s="15">
        <f t="shared" si="4"/>
        <v>3.5473390000000002E-4</v>
      </c>
      <c r="V45" s="15">
        <f>(((((1-F45)*F45)/F13)+(((1-J45)*J45)/J13))^0.5)*(TINV(0.05,F13+J13-1))</f>
        <v>2.4338038288871703E-3</v>
      </c>
      <c r="W45" s="5" t="s">
        <v>1028</v>
      </c>
      <c r="X45" s="17">
        <f t="shared" si="12"/>
        <v>-4.6055610000000002E-4</v>
      </c>
      <c r="Y45" s="15">
        <f t="shared" si="7"/>
        <v>4.6055610000000002E-4</v>
      </c>
      <c r="Z45" s="15">
        <f>(((((1-H45)*H45)/H13)+(((1-J45)*J45)/J13))^0.5)*(TINV(0.05,H13+J13-1))</f>
        <v>2.4680974642505957E-3</v>
      </c>
      <c r="AA45" s="97" t="s">
        <v>1028</v>
      </c>
    </row>
    <row r="46" spans="1:27" x14ac:dyDescent="0.25">
      <c r="A46" s="23" t="s">
        <v>135</v>
      </c>
      <c r="B46" s="24" t="s">
        <v>34</v>
      </c>
      <c r="C46" s="39" t="s">
        <v>34</v>
      </c>
      <c r="D46" s="24" t="s">
        <v>34</v>
      </c>
      <c r="E46" s="39" t="s">
        <v>34</v>
      </c>
      <c r="F46" s="30">
        <v>2.0225209999999999E-4</v>
      </c>
      <c r="G46" s="28">
        <f t="shared" si="13"/>
        <v>1.8047949025966103E-3</v>
      </c>
      <c r="H46" s="30">
        <v>7.1088999999999998E-6</v>
      </c>
      <c r="I46" s="28">
        <f t="shared" si="10"/>
        <v>3.0176761230017322E-4</v>
      </c>
      <c r="J46" s="30">
        <v>0</v>
      </c>
      <c r="K46" s="28">
        <f t="shared" si="2"/>
        <v>0</v>
      </c>
      <c r="L46" s="37" t="s">
        <v>34</v>
      </c>
      <c r="M46" s="15" t="s">
        <v>1028</v>
      </c>
      <c r="N46" s="15" t="s">
        <v>1028</v>
      </c>
      <c r="O46" s="37" t="s">
        <v>34</v>
      </c>
      <c r="P46" s="37" t="s">
        <v>34</v>
      </c>
      <c r="Q46" s="15" t="s">
        <v>1028</v>
      </c>
      <c r="R46" s="15" t="s">
        <v>1028</v>
      </c>
      <c r="S46" s="37" t="s">
        <v>34</v>
      </c>
      <c r="T46" s="17">
        <f t="shared" si="14"/>
        <v>-2.0225209999999999E-4</v>
      </c>
      <c r="U46" s="15">
        <f t="shared" si="4"/>
        <v>2.0225209999999999E-4</v>
      </c>
      <c r="V46" s="15">
        <f>(((((1-F46)*F46)/F13)+(((1-J46)*J46)/J13))^0.5)*(TINV(0.05,F13+J13-1))</f>
        <v>1.8002141920727061E-3</v>
      </c>
      <c r="W46" s="5" t="s">
        <v>1028</v>
      </c>
      <c r="X46" s="17">
        <f t="shared" si="12"/>
        <v>-7.1088999999999998E-6</v>
      </c>
      <c r="Y46" s="15">
        <f t="shared" si="7"/>
        <v>7.1088999999999998E-6</v>
      </c>
      <c r="Z46" s="15">
        <f>(((((1-H46)*H46)/H13)+(((1-J46)*J46)/J13))^0.5)*(TINV(0.05,H13+J13-1))</f>
        <v>3.0122845350795434E-4</v>
      </c>
      <c r="AA46" s="97" t="s">
        <v>1028</v>
      </c>
    </row>
    <row r="47" spans="1:27" x14ac:dyDescent="0.25">
      <c r="A47" s="23" t="s">
        <v>112</v>
      </c>
      <c r="B47" s="24" t="s">
        <v>34</v>
      </c>
      <c r="C47" s="39" t="s">
        <v>34</v>
      </c>
      <c r="D47" s="24" t="s">
        <v>34</v>
      </c>
      <c r="E47" s="39" t="s">
        <v>34</v>
      </c>
      <c r="F47" s="30">
        <v>8.0598287199999993E-2</v>
      </c>
      <c r="G47" s="28">
        <f t="shared" si="13"/>
        <v>3.4549424642991211E-2</v>
      </c>
      <c r="H47" s="30">
        <v>3.0025457200000001E-2</v>
      </c>
      <c r="I47" s="28">
        <f t="shared" si="10"/>
        <v>1.9315144006053268E-2</v>
      </c>
      <c r="J47" s="30">
        <v>2.9515814800000002E-2</v>
      </c>
      <c r="K47" s="28">
        <f t="shared" ref="K47:K50" si="15">SQRT((J47*(1-J47))/J$13)*TINV(0.05,J$13)</f>
        <v>2.139992253638023E-2</v>
      </c>
      <c r="L47" s="37" t="s">
        <v>34</v>
      </c>
      <c r="M47" s="15" t="s">
        <v>1028</v>
      </c>
      <c r="N47" s="15" t="s">
        <v>1028</v>
      </c>
      <c r="O47" s="37" t="s">
        <v>34</v>
      </c>
      <c r="P47" s="37" t="s">
        <v>34</v>
      </c>
      <c r="Q47" s="15" t="s">
        <v>1028</v>
      </c>
      <c r="R47" s="15" t="s">
        <v>1028</v>
      </c>
      <c r="S47" s="37" t="s">
        <v>34</v>
      </c>
      <c r="T47" s="17">
        <f t="shared" si="14"/>
        <v>-5.1082472399999995E-2</v>
      </c>
      <c r="U47" s="15">
        <f t="shared" si="4"/>
        <v>5.1082472399999995E-2</v>
      </c>
      <c r="V47" s="15">
        <f>(((((1-F47)*F47)/F13)+(((1-J47)*J47)/J13))^0.5)*(TINV(0.05,F13+J13-1))</f>
        <v>4.053744387522857E-2</v>
      </c>
      <c r="W47" s="5" t="str">
        <f t="shared" si="5"/>
        <v>*</v>
      </c>
      <c r="X47" s="17">
        <f t="shared" si="12"/>
        <v>-5.0964239999999952E-4</v>
      </c>
      <c r="Y47" s="15">
        <f t="shared" si="7"/>
        <v>5.0964239999999952E-4</v>
      </c>
      <c r="Z47" s="15">
        <f>(((((1-H47)*H47)/H13)+(((1-J47)*J47)/J13))^0.5)*(TINV(0.05,H13+J13-1))</f>
        <v>2.8760296486608845E-2</v>
      </c>
      <c r="AA47" s="97" t="s">
        <v>1028</v>
      </c>
    </row>
    <row r="48" spans="1:27" x14ac:dyDescent="0.25">
      <c r="A48" s="23" t="s">
        <v>148</v>
      </c>
      <c r="B48" s="24" t="s">
        <v>34</v>
      </c>
      <c r="C48" s="39" t="s">
        <v>34</v>
      </c>
      <c r="D48" s="24" t="s">
        <v>34</v>
      </c>
      <c r="E48" s="39" t="s">
        <v>34</v>
      </c>
      <c r="F48" s="30">
        <v>2.9541760000000001E-4</v>
      </c>
      <c r="G48" s="28">
        <f t="shared" si="13"/>
        <v>2.1811186084783815E-3</v>
      </c>
      <c r="H48" s="30">
        <v>1.0962747E-3</v>
      </c>
      <c r="I48" s="28">
        <f t="shared" si="10"/>
        <v>3.7453678641817122E-3</v>
      </c>
      <c r="J48" s="30">
        <v>2.2443579999999999E-4</v>
      </c>
      <c r="K48" s="28">
        <f t="shared" si="15"/>
        <v>1.8940345940634666E-3</v>
      </c>
      <c r="L48" s="37" t="s">
        <v>34</v>
      </c>
      <c r="M48" s="15" t="s">
        <v>1028</v>
      </c>
      <c r="N48" s="15" t="s">
        <v>1028</v>
      </c>
      <c r="O48" s="37" t="s">
        <v>34</v>
      </c>
      <c r="P48" s="37" t="s">
        <v>34</v>
      </c>
      <c r="Q48" s="15" t="s">
        <v>1028</v>
      </c>
      <c r="R48" s="15" t="s">
        <v>1028</v>
      </c>
      <c r="S48" s="37" t="s">
        <v>34</v>
      </c>
      <c r="T48" s="17">
        <f t="shared" si="14"/>
        <v>-7.0981800000000019E-5</v>
      </c>
      <c r="U48" s="15">
        <f t="shared" si="4"/>
        <v>7.0981800000000019E-5</v>
      </c>
      <c r="V48" s="15">
        <f>(((((1-F48)*F48)/F13)+(((1-J48)*J48)/J13))^0.5)*(TINV(0.05,F13+J13-1))</f>
        <v>2.8814301027848873E-3</v>
      </c>
      <c r="W48" s="5" t="s">
        <v>1028</v>
      </c>
      <c r="X48" s="17">
        <f t="shared" si="12"/>
        <v>-8.7183889999999998E-4</v>
      </c>
      <c r="Y48" s="15">
        <f t="shared" si="7"/>
        <v>8.7183889999999998E-4</v>
      </c>
      <c r="Z48" s="15">
        <f>(((((1-H48)*H48)/H13)+(((1-J48)*J48)/J13))^0.5)*(TINV(0.05,H13+J13-1))</f>
        <v>4.1886908567576051E-3</v>
      </c>
      <c r="AA48" s="97" t="s">
        <v>1028</v>
      </c>
    </row>
    <row r="49" spans="1:27" x14ac:dyDescent="0.25">
      <c r="A49" s="23" t="s">
        <v>838</v>
      </c>
      <c r="B49" s="24" t="s">
        <v>34</v>
      </c>
      <c r="C49" s="39" t="s">
        <v>34</v>
      </c>
      <c r="D49" s="24" t="s">
        <v>34</v>
      </c>
      <c r="E49" s="39" t="s">
        <v>34</v>
      </c>
      <c r="F49" s="30">
        <v>0</v>
      </c>
      <c r="G49" s="28">
        <f t="shared" si="13"/>
        <v>0</v>
      </c>
      <c r="H49" s="30">
        <v>0</v>
      </c>
      <c r="I49" s="28">
        <f t="shared" si="10"/>
        <v>0</v>
      </c>
      <c r="J49" s="30">
        <v>2.1301708000000001E-3</v>
      </c>
      <c r="K49" s="28">
        <f t="shared" si="15"/>
        <v>5.8295461014379853E-3</v>
      </c>
      <c r="L49" s="37" t="s">
        <v>34</v>
      </c>
      <c r="M49" s="15" t="s">
        <v>1028</v>
      </c>
      <c r="N49" s="15" t="s">
        <v>1028</v>
      </c>
      <c r="O49" s="37" t="s">
        <v>34</v>
      </c>
      <c r="P49" s="37" t="s">
        <v>34</v>
      </c>
      <c r="Q49" s="15" t="s">
        <v>1028</v>
      </c>
      <c r="R49" s="15" t="s">
        <v>1028</v>
      </c>
      <c r="S49" s="37" t="s">
        <v>34</v>
      </c>
      <c r="T49" s="17">
        <f t="shared" si="14"/>
        <v>2.1301708000000001E-3</v>
      </c>
      <c r="U49" s="15">
        <f t="shared" si="4"/>
        <v>2.1301708000000001E-3</v>
      </c>
      <c r="V49" s="15">
        <f>(((((1-F49)*F49)/F13)+(((1-J49)*J49)/J13))^0.5)*(TINV(0.05,F13+J13-1))</f>
        <v>5.8149937945472727E-3</v>
      </c>
      <c r="W49" s="5" t="s">
        <v>1028</v>
      </c>
      <c r="X49" s="17">
        <f t="shared" si="12"/>
        <v>2.1301708000000001E-3</v>
      </c>
      <c r="Y49" s="15">
        <f t="shared" si="7"/>
        <v>2.1301708000000001E-3</v>
      </c>
      <c r="Z49" s="15">
        <f>(((((1-H49)*H49)/H13)+(((1-J49)*J49)/J13))^0.5)*(TINV(0.05,H13+J13-1))</f>
        <v>5.8133260024365125E-3</v>
      </c>
      <c r="AA49" s="97" t="s">
        <v>1028</v>
      </c>
    </row>
    <row r="50" spans="1:27" ht="15.75" thickBot="1" x14ac:dyDescent="0.3">
      <c r="A50" s="98" t="s">
        <v>41</v>
      </c>
      <c r="B50" s="106" t="s">
        <v>34</v>
      </c>
      <c r="C50" s="110" t="s">
        <v>34</v>
      </c>
      <c r="D50" s="106" t="s">
        <v>34</v>
      </c>
      <c r="E50" s="110" t="s">
        <v>34</v>
      </c>
      <c r="F50" s="99">
        <v>2.3664228999999998E-3</v>
      </c>
      <c r="G50" s="100">
        <f t="shared" si="13"/>
        <v>6.1667588723399178E-3</v>
      </c>
      <c r="H50" s="99">
        <v>1.70144E-4</v>
      </c>
      <c r="I50" s="100">
        <f t="shared" si="10"/>
        <v>1.4761970652135373E-3</v>
      </c>
      <c r="J50" s="99">
        <v>9.4889900000000001E-4</v>
      </c>
      <c r="K50" s="100">
        <f t="shared" si="15"/>
        <v>3.8930898539312926E-3</v>
      </c>
      <c r="L50" s="111" t="s">
        <v>34</v>
      </c>
      <c r="M50" s="102" t="s">
        <v>1028</v>
      </c>
      <c r="N50" s="102" t="s">
        <v>1028</v>
      </c>
      <c r="O50" s="111" t="s">
        <v>34</v>
      </c>
      <c r="P50" s="111" t="s">
        <v>34</v>
      </c>
      <c r="Q50" s="102" t="s">
        <v>1028</v>
      </c>
      <c r="R50" s="102" t="s">
        <v>1028</v>
      </c>
      <c r="S50" s="111" t="s">
        <v>34</v>
      </c>
      <c r="T50" s="101">
        <f t="shared" si="14"/>
        <v>-1.4175238999999998E-3</v>
      </c>
      <c r="U50" s="102">
        <f t="shared" si="4"/>
        <v>1.4175238999999998E-3</v>
      </c>
      <c r="V50" s="102">
        <f>(((((1-F50)*F50)/F13)+(((1-J50)*J50)/J13))^0.5)*(TINV(0.05,F13+J13-1))</f>
        <v>7.2743861363582137E-3</v>
      </c>
      <c r="W50" s="103" t="s">
        <v>1028</v>
      </c>
      <c r="X50" s="101">
        <f t="shared" si="12"/>
        <v>7.7875500000000001E-4</v>
      </c>
      <c r="Y50" s="102">
        <f t="shared" si="7"/>
        <v>7.7875500000000001E-4</v>
      </c>
      <c r="Z50" s="102">
        <f>(((((1-H50)*H50)/H13)+(((1-J50)*J50)/J13))^0.5)*(TINV(0.05,H13+J13-1))</f>
        <v>4.1525056328713793E-3</v>
      </c>
      <c r="AA50" s="104" t="s">
        <v>1028</v>
      </c>
    </row>
    <row r="51" spans="1:27" x14ac:dyDescent="0.25">
      <c r="A51" s="23"/>
      <c r="B51" s="24"/>
      <c r="C51" s="24"/>
      <c r="D51" s="24"/>
      <c r="E51" s="24"/>
      <c r="F51" s="30"/>
      <c r="G51" s="28"/>
      <c r="L51" s="24"/>
      <c r="M51" s="15"/>
      <c r="N51" s="15"/>
      <c r="O51" s="24"/>
      <c r="P51" s="24"/>
      <c r="Q51" s="15"/>
      <c r="R51" s="15"/>
      <c r="S51" s="24"/>
    </row>
    <row r="52" spans="1:27" x14ac:dyDescent="0.25">
      <c r="A52" s="23"/>
      <c r="B52" s="24"/>
      <c r="C52" s="24"/>
      <c r="D52" s="24"/>
      <c r="E52" s="24"/>
      <c r="F52" s="30"/>
      <c r="G52" s="28"/>
      <c r="L52" s="24"/>
      <c r="M52" s="15"/>
      <c r="N52" s="15"/>
      <c r="O52" s="24"/>
      <c r="P52" s="24"/>
      <c r="Q52" s="15"/>
      <c r="R52" s="15"/>
      <c r="S52" s="24"/>
    </row>
  </sheetData>
  <sortState xmlns:xlrd2="http://schemas.microsoft.com/office/spreadsheetml/2017/richdata2" ref="A14:AA46">
    <sortCondition descending="1" ref="J14:J46"/>
  </sortState>
  <hyperlinks>
    <hyperlink ref="A5" location="CONTENTS!B1" display="Return to contents" xr:uid="{F5F84BFE-38B8-4110-8301-CEC3F8A65211}"/>
  </hyperlinks>
  <pageMargins left="0.7" right="0.7" top="0.75" bottom="0.75" header="0.3" footer="0.3"/>
  <pageSetup paperSize="9" orientation="portrait" horizontalDpi="300"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6D8C-EAB2-437C-A0C6-DFF9FD50D9EC}">
  <dimension ref="A1:AA32"/>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734</v>
      </c>
      <c r="B3" s="27"/>
    </row>
    <row r="4" spans="1:27" ht="18.75" x14ac:dyDescent="0.25">
      <c r="A4" s="20" t="s">
        <v>735</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703</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235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38.9</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704</v>
      </c>
      <c r="B14" s="24" t="s">
        <v>34</v>
      </c>
      <c r="C14" s="39" t="s">
        <v>34</v>
      </c>
      <c r="D14" s="24" t="s">
        <v>34</v>
      </c>
      <c r="E14" s="39" t="s">
        <v>34</v>
      </c>
      <c r="F14" s="24" t="s">
        <v>34</v>
      </c>
      <c r="G14" s="39" t="s">
        <v>34</v>
      </c>
      <c r="H14" s="24" t="s">
        <v>34</v>
      </c>
      <c r="I14" s="39" t="s">
        <v>34</v>
      </c>
      <c r="J14" s="30">
        <v>0.68704298900000005</v>
      </c>
      <c r="K14" s="28">
        <f>SQRT((J14*(1-J14))/J$13)*TINV(0.05,J$13)</f>
        <v>0.15050626373316722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707</v>
      </c>
      <c r="B15" s="24" t="s">
        <v>34</v>
      </c>
      <c r="C15" s="39" t="s">
        <v>34</v>
      </c>
      <c r="D15" s="24" t="s">
        <v>34</v>
      </c>
      <c r="E15" s="39" t="s">
        <v>34</v>
      </c>
      <c r="F15" s="24" t="s">
        <v>34</v>
      </c>
      <c r="G15" s="39" t="s">
        <v>34</v>
      </c>
      <c r="H15" s="24" t="s">
        <v>34</v>
      </c>
      <c r="I15" s="39" t="s">
        <v>34</v>
      </c>
      <c r="J15" s="30">
        <v>0.63530995089999998</v>
      </c>
      <c r="K15" s="28">
        <f t="shared" ref="K15:K31" si="0">SQRT((J15*(1-J15))/J$13)*TINV(0.05,J$13)</f>
        <v>0.15623382355921395</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708</v>
      </c>
      <c r="B16" s="24" t="s">
        <v>34</v>
      </c>
      <c r="C16" s="39" t="s">
        <v>34</v>
      </c>
      <c r="D16" s="24" t="s">
        <v>34</v>
      </c>
      <c r="E16" s="39" t="s">
        <v>34</v>
      </c>
      <c r="F16" s="24" t="s">
        <v>34</v>
      </c>
      <c r="G16" s="39" t="s">
        <v>34</v>
      </c>
      <c r="H16" s="24" t="s">
        <v>34</v>
      </c>
      <c r="I16" s="39" t="s">
        <v>34</v>
      </c>
      <c r="J16" s="30">
        <v>0.58883308619999997</v>
      </c>
      <c r="K16" s="28">
        <f t="shared" si="0"/>
        <v>0.15970755404303569</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705</v>
      </c>
      <c r="B17" s="24" t="s">
        <v>34</v>
      </c>
      <c r="C17" s="39" t="s">
        <v>34</v>
      </c>
      <c r="D17" s="24" t="s">
        <v>34</v>
      </c>
      <c r="E17" s="39" t="s">
        <v>34</v>
      </c>
      <c r="F17" s="24" t="s">
        <v>34</v>
      </c>
      <c r="G17" s="39" t="s">
        <v>34</v>
      </c>
      <c r="H17" s="24" t="s">
        <v>34</v>
      </c>
      <c r="I17" s="39" t="s">
        <v>34</v>
      </c>
      <c r="J17" s="30">
        <v>0.58265595810000004</v>
      </c>
      <c r="K17" s="28">
        <f t="shared" si="0"/>
        <v>0.160056560784372</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706</v>
      </c>
      <c r="B18" s="24" t="s">
        <v>34</v>
      </c>
      <c r="C18" s="39" t="s">
        <v>34</v>
      </c>
      <c r="D18" s="24" t="s">
        <v>34</v>
      </c>
      <c r="E18" s="39" t="s">
        <v>34</v>
      </c>
      <c r="F18" s="24" t="s">
        <v>34</v>
      </c>
      <c r="G18" s="39" t="s">
        <v>34</v>
      </c>
      <c r="H18" s="24" t="s">
        <v>34</v>
      </c>
      <c r="I18" s="39" t="s">
        <v>34</v>
      </c>
      <c r="J18" s="30">
        <v>0.52909590579999999</v>
      </c>
      <c r="K18" s="28">
        <f t="shared" si="0"/>
        <v>0.16201443462703544</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709</v>
      </c>
      <c r="B19" s="24" t="s">
        <v>34</v>
      </c>
      <c r="C19" s="39" t="s">
        <v>34</v>
      </c>
      <c r="D19" s="24" t="s">
        <v>34</v>
      </c>
      <c r="E19" s="39" t="s">
        <v>34</v>
      </c>
      <c r="F19" s="24" t="s">
        <v>34</v>
      </c>
      <c r="G19" s="39" t="s">
        <v>34</v>
      </c>
      <c r="H19" s="24" t="s">
        <v>34</v>
      </c>
      <c r="I19" s="39" t="s">
        <v>34</v>
      </c>
      <c r="J19" s="30">
        <v>0.19187582089999999</v>
      </c>
      <c r="K19" s="28">
        <f t="shared" si="0"/>
        <v>0.12781135878125205</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686</v>
      </c>
      <c r="B20" s="24" t="s">
        <v>34</v>
      </c>
      <c r="C20" s="39" t="s">
        <v>34</v>
      </c>
      <c r="D20" s="24" t="s">
        <v>34</v>
      </c>
      <c r="E20" s="39" t="s">
        <v>34</v>
      </c>
      <c r="F20" s="24" t="s">
        <v>34</v>
      </c>
      <c r="G20" s="39" t="s">
        <v>34</v>
      </c>
      <c r="H20" s="24" t="s">
        <v>34</v>
      </c>
      <c r="I20" s="39" t="s">
        <v>34</v>
      </c>
      <c r="J20" s="30">
        <v>1.98366585E-2</v>
      </c>
      <c r="K20" s="28">
        <f t="shared" si="0"/>
        <v>4.52588758007108E-2</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732</v>
      </c>
      <c r="B21" s="24" t="s">
        <v>34</v>
      </c>
      <c r="C21" s="39" t="s">
        <v>34</v>
      </c>
      <c r="D21" s="24" t="s">
        <v>34</v>
      </c>
      <c r="E21" s="39" t="s">
        <v>34</v>
      </c>
      <c r="F21" s="24" t="s">
        <v>34</v>
      </c>
      <c r="G21" s="39" t="s">
        <v>34</v>
      </c>
      <c r="H21" s="24" t="s">
        <v>34</v>
      </c>
      <c r="I21" s="39" t="s">
        <v>34</v>
      </c>
      <c r="J21" s="30">
        <v>1.41778489E-2</v>
      </c>
      <c r="K21" s="28">
        <f t="shared" si="0"/>
        <v>3.8372909899939155E-2</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698</v>
      </c>
      <c r="B22" s="24" t="s">
        <v>34</v>
      </c>
      <c r="C22" s="39" t="s">
        <v>34</v>
      </c>
      <c r="D22" s="24" t="s">
        <v>34</v>
      </c>
      <c r="E22" s="39" t="s">
        <v>34</v>
      </c>
      <c r="F22" s="24" t="s">
        <v>34</v>
      </c>
      <c r="G22" s="39" t="s">
        <v>34</v>
      </c>
      <c r="H22" s="24" t="s">
        <v>34</v>
      </c>
      <c r="I22" s="39" t="s">
        <v>34</v>
      </c>
      <c r="J22" s="30">
        <v>7.5639681000000004E-3</v>
      </c>
      <c r="K22" s="28">
        <f t="shared" si="0"/>
        <v>2.8122011536206307E-2</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683</v>
      </c>
      <c r="B23" s="24" t="s">
        <v>34</v>
      </c>
      <c r="C23" s="39" t="s">
        <v>34</v>
      </c>
      <c r="D23" s="24" t="s">
        <v>34</v>
      </c>
      <c r="E23" s="39" t="s">
        <v>34</v>
      </c>
      <c r="F23" s="24" t="s">
        <v>34</v>
      </c>
      <c r="G23" s="39" t="s">
        <v>34</v>
      </c>
      <c r="H23" s="24" t="s">
        <v>34</v>
      </c>
      <c r="I23" s="39" t="s">
        <v>34</v>
      </c>
      <c r="J23" s="30">
        <v>7.5165815999999998E-3</v>
      </c>
      <c r="K23" s="28">
        <f t="shared" si="0"/>
        <v>2.8034453474903683E-2</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710</v>
      </c>
      <c r="B24" s="24" t="s">
        <v>34</v>
      </c>
      <c r="C24" s="39" t="s">
        <v>34</v>
      </c>
      <c r="D24" s="24" t="s">
        <v>34</v>
      </c>
      <c r="E24" s="39" t="s">
        <v>34</v>
      </c>
      <c r="F24" s="24" t="s">
        <v>34</v>
      </c>
      <c r="G24" s="39" t="s">
        <v>34</v>
      </c>
      <c r="H24" s="24" t="s">
        <v>34</v>
      </c>
      <c r="I24" s="39" t="s">
        <v>34</v>
      </c>
      <c r="J24" s="30">
        <v>2.6477814999999998E-3</v>
      </c>
      <c r="K24" s="28">
        <f t="shared" si="0"/>
        <v>1.667959981781475E-2</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117</v>
      </c>
      <c r="B25" s="24" t="s">
        <v>34</v>
      </c>
      <c r="C25" s="39" t="s">
        <v>34</v>
      </c>
      <c r="D25" s="24" t="s">
        <v>34</v>
      </c>
      <c r="E25" s="39" t="s">
        <v>34</v>
      </c>
      <c r="F25" s="24" t="s">
        <v>34</v>
      </c>
      <c r="G25" s="39" t="s">
        <v>34</v>
      </c>
      <c r="H25" s="24" t="s">
        <v>34</v>
      </c>
      <c r="I25" s="39" t="s">
        <v>34</v>
      </c>
      <c r="J25" s="30">
        <v>6.4014200000000001E-5</v>
      </c>
      <c r="K25" s="28">
        <f t="shared" si="0"/>
        <v>2.596836077957361E-3</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736</v>
      </c>
      <c r="B26" s="24" t="s">
        <v>34</v>
      </c>
      <c r="C26" s="39" t="s">
        <v>34</v>
      </c>
      <c r="D26" s="24" t="s">
        <v>34</v>
      </c>
      <c r="E26" s="39" t="s">
        <v>34</v>
      </c>
      <c r="F26" s="24" t="s">
        <v>34</v>
      </c>
      <c r="G26" s="39" t="s">
        <v>34</v>
      </c>
      <c r="H26" s="24" t="s">
        <v>34</v>
      </c>
      <c r="I26" s="39" t="s">
        <v>34</v>
      </c>
      <c r="J26" s="30">
        <v>6.4014200000000001E-5</v>
      </c>
      <c r="K26" s="28">
        <f t="shared" si="0"/>
        <v>2.596836077957361E-3</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x14ac:dyDescent="0.25">
      <c r="A27" s="23" t="s">
        <v>720</v>
      </c>
      <c r="B27" s="24" t="s">
        <v>34</v>
      </c>
      <c r="C27" s="39" t="s">
        <v>34</v>
      </c>
      <c r="D27" s="24" t="s">
        <v>34</v>
      </c>
      <c r="E27" s="39" t="s">
        <v>34</v>
      </c>
      <c r="F27" s="24" t="s">
        <v>34</v>
      </c>
      <c r="G27" s="39" t="s">
        <v>34</v>
      </c>
      <c r="H27" s="24" t="s">
        <v>34</v>
      </c>
      <c r="I27" s="39" t="s">
        <v>34</v>
      </c>
      <c r="J27" s="30">
        <v>4.3652500000000003E-5</v>
      </c>
      <c r="K27" s="28">
        <f t="shared" si="0"/>
        <v>2.1444471980726805E-3</v>
      </c>
      <c r="L27" s="37" t="s">
        <v>34</v>
      </c>
      <c r="M27" s="61" t="s">
        <v>1028</v>
      </c>
      <c r="N27" s="61" t="s">
        <v>1028</v>
      </c>
      <c r="O27" s="37" t="s">
        <v>34</v>
      </c>
      <c r="P27" s="37" t="s">
        <v>34</v>
      </c>
      <c r="Q27" s="61" t="s">
        <v>1028</v>
      </c>
      <c r="R27" s="61" t="s">
        <v>1028</v>
      </c>
      <c r="S27" s="37" t="s">
        <v>34</v>
      </c>
      <c r="T27" s="37" t="s">
        <v>34</v>
      </c>
      <c r="U27" s="61" t="s">
        <v>1028</v>
      </c>
      <c r="V27" s="61" t="s">
        <v>1028</v>
      </c>
      <c r="W27" s="37" t="s">
        <v>34</v>
      </c>
      <c r="X27" s="37" t="s">
        <v>34</v>
      </c>
      <c r="Y27" s="61" t="s">
        <v>1028</v>
      </c>
      <c r="Z27" s="61" t="s">
        <v>1028</v>
      </c>
      <c r="AA27" s="108" t="s">
        <v>34</v>
      </c>
    </row>
    <row r="28" spans="1:27" x14ac:dyDescent="0.25">
      <c r="A28" s="23" t="s">
        <v>711</v>
      </c>
      <c r="B28" s="24" t="s">
        <v>34</v>
      </c>
      <c r="C28" s="39" t="s">
        <v>34</v>
      </c>
      <c r="D28" s="24" t="s">
        <v>34</v>
      </c>
      <c r="E28" s="39" t="s">
        <v>34</v>
      </c>
      <c r="F28" s="24" t="s">
        <v>34</v>
      </c>
      <c r="G28" s="39" t="s">
        <v>34</v>
      </c>
      <c r="H28" s="24" t="s">
        <v>34</v>
      </c>
      <c r="I28" s="39" t="s">
        <v>34</v>
      </c>
      <c r="J28" s="30">
        <v>4.3594399999999997E-5</v>
      </c>
      <c r="K28" s="28">
        <f t="shared" si="0"/>
        <v>2.1430196918417045E-3</v>
      </c>
      <c r="L28" s="37" t="s">
        <v>34</v>
      </c>
      <c r="M28" s="61" t="s">
        <v>1028</v>
      </c>
      <c r="N28" s="61" t="s">
        <v>1028</v>
      </c>
      <c r="O28" s="37" t="s">
        <v>34</v>
      </c>
      <c r="P28" s="37" t="s">
        <v>34</v>
      </c>
      <c r="Q28" s="61" t="s">
        <v>1028</v>
      </c>
      <c r="R28" s="61" t="s">
        <v>1028</v>
      </c>
      <c r="S28" s="37" t="s">
        <v>34</v>
      </c>
      <c r="T28" s="37" t="s">
        <v>34</v>
      </c>
      <c r="U28" s="61" t="s">
        <v>1028</v>
      </c>
      <c r="V28" s="61" t="s">
        <v>1028</v>
      </c>
      <c r="W28" s="37" t="s">
        <v>34</v>
      </c>
      <c r="X28" s="37" t="s">
        <v>34</v>
      </c>
      <c r="Y28" s="61" t="s">
        <v>1028</v>
      </c>
      <c r="Z28" s="61" t="s">
        <v>1028</v>
      </c>
      <c r="AA28" s="108" t="s">
        <v>34</v>
      </c>
    </row>
    <row r="29" spans="1:27" x14ac:dyDescent="0.25">
      <c r="A29" s="23" t="s">
        <v>118</v>
      </c>
      <c r="B29" s="24" t="s">
        <v>34</v>
      </c>
      <c r="C29" s="39" t="s">
        <v>34</v>
      </c>
      <c r="D29" s="24" t="s">
        <v>34</v>
      </c>
      <c r="E29" s="39" t="s">
        <v>34</v>
      </c>
      <c r="F29" s="24" t="s">
        <v>34</v>
      </c>
      <c r="G29" s="39" t="s">
        <v>34</v>
      </c>
      <c r="H29" s="24" t="s">
        <v>34</v>
      </c>
      <c r="I29" s="39" t="s">
        <v>34</v>
      </c>
      <c r="J29" s="30">
        <v>6.4594339000000004E-3</v>
      </c>
      <c r="K29" s="28">
        <f t="shared" si="0"/>
        <v>2.6002212737477954E-2</v>
      </c>
      <c r="L29" s="37" t="s">
        <v>34</v>
      </c>
      <c r="M29" s="61" t="s">
        <v>1028</v>
      </c>
      <c r="N29" s="61" t="s">
        <v>1028</v>
      </c>
      <c r="O29" s="37" t="s">
        <v>34</v>
      </c>
      <c r="P29" s="37" t="s">
        <v>34</v>
      </c>
      <c r="Q29" s="61" t="s">
        <v>1028</v>
      </c>
      <c r="R29" s="61" t="s">
        <v>1028</v>
      </c>
      <c r="S29" s="37" t="s">
        <v>34</v>
      </c>
      <c r="T29" s="37" t="s">
        <v>34</v>
      </c>
      <c r="U29" s="61" t="s">
        <v>1028</v>
      </c>
      <c r="V29" s="61" t="s">
        <v>1028</v>
      </c>
      <c r="W29" s="37" t="s">
        <v>34</v>
      </c>
      <c r="X29" s="37" t="s">
        <v>34</v>
      </c>
      <c r="Y29" s="61" t="s">
        <v>1028</v>
      </c>
      <c r="Z29" s="61" t="s">
        <v>1028</v>
      </c>
      <c r="AA29" s="108" t="s">
        <v>34</v>
      </c>
    </row>
    <row r="30" spans="1:27" x14ac:dyDescent="0.25">
      <c r="A30" s="23" t="s">
        <v>675</v>
      </c>
      <c r="B30" s="24" t="s">
        <v>34</v>
      </c>
      <c r="C30" s="39" t="s">
        <v>34</v>
      </c>
      <c r="D30" s="24" t="s">
        <v>34</v>
      </c>
      <c r="E30" s="39" t="s">
        <v>34</v>
      </c>
      <c r="F30" s="24" t="s">
        <v>34</v>
      </c>
      <c r="G30" s="39" t="s">
        <v>34</v>
      </c>
      <c r="H30" s="24" t="s">
        <v>34</v>
      </c>
      <c r="I30" s="39" t="s">
        <v>34</v>
      </c>
      <c r="J30" s="30">
        <v>3.6647513299999997E-2</v>
      </c>
      <c r="K30" s="28">
        <f t="shared" si="0"/>
        <v>6.0986701214748591E-2</v>
      </c>
      <c r="L30" s="37" t="s">
        <v>34</v>
      </c>
      <c r="M30" s="61" t="s">
        <v>1028</v>
      </c>
      <c r="N30" s="61" t="s">
        <v>1028</v>
      </c>
      <c r="O30" s="37" t="s">
        <v>34</v>
      </c>
      <c r="P30" s="37" t="s">
        <v>34</v>
      </c>
      <c r="Q30" s="61" t="s">
        <v>1028</v>
      </c>
      <c r="R30" s="61" t="s">
        <v>1028</v>
      </c>
      <c r="S30" s="37" t="s">
        <v>34</v>
      </c>
      <c r="T30" s="37" t="s">
        <v>34</v>
      </c>
      <c r="U30" s="61" t="s">
        <v>1028</v>
      </c>
      <c r="V30" s="61" t="s">
        <v>1028</v>
      </c>
      <c r="W30" s="37" t="s">
        <v>34</v>
      </c>
      <c r="X30" s="37" t="s">
        <v>34</v>
      </c>
      <c r="Y30" s="61" t="s">
        <v>1028</v>
      </c>
      <c r="Z30" s="61" t="s">
        <v>1028</v>
      </c>
      <c r="AA30" s="108" t="s">
        <v>34</v>
      </c>
    </row>
    <row r="31" spans="1:27" ht="15.75" thickBot="1" x14ac:dyDescent="0.3">
      <c r="A31" s="98" t="s">
        <v>41</v>
      </c>
      <c r="B31" s="106" t="s">
        <v>34</v>
      </c>
      <c r="C31" s="110" t="s">
        <v>34</v>
      </c>
      <c r="D31" s="106" t="s">
        <v>34</v>
      </c>
      <c r="E31" s="110" t="s">
        <v>34</v>
      </c>
      <c r="F31" s="106" t="s">
        <v>34</v>
      </c>
      <c r="G31" s="110" t="s">
        <v>34</v>
      </c>
      <c r="H31" s="106" t="s">
        <v>34</v>
      </c>
      <c r="I31" s="110" t="s">
        <v>34</v>
      </c>
      <c r="J31" s="99">
        <v>3.8296038099999999E-2</v>
      </c>
      <c r="K31" s="100">
        <f t="shared" si="0"/>
        <v>6.2289938462815969E-2</v>
      </c>
      <c r="L31" s="111" t="s">
        <v>34</v>
      </c>
      <c r="M31" s="102" t="s">
        <v>1028</v>
      </c>
      <c r="N31" s="102" t="s">
        <v>1028</v>
      </c>
      <c r="O31" s="111" t="s">
        <v>34</v>
      </c>
      <c r="P31" s="111" t="s">
        <v>34</v>
      </c>
      <c r="Q31" s="102" t="s">
        <v>1028</v>
      </c>
      <c r="R31" s="102" t="s">
        <v>1028</v>
      </c>
      <c r="S31" s="111" t="s">
        <v>34</v>
      </c>
      <c r="T31" s="111" t="s">
        <v>34</v>
      </c>
      <c r="U31" s="102" t="s">
        <v>1028</v>
      </c>
      <c r="V31" s="102" t="s">
        <v>1028</v>
      </c>
      <c r="W31" s="111" t="s">
        <v>34</v>
      </c>
      <c r="X31" s="111" t="s">
        <v>34</v>
      </c>
      <c r="Y31" s="102" t="s">
        <v>1028</v>
      </c>
      <c r="Z31" s="102" t="s">
        <v>1028</v>
      </c>
      <c r="AA31" s="112" t="s">
        <v>34</v>
      </c>
    </row>
    <row r="32" spans="1:27" x14ac:dyDescent="0.25">
      <c r="L32" s="37"/>
    </row>
  </sheetData>
  <hyperlinks>
    <hyperlink ref="A5" location="CONTENTS!B1" display="Return to contents" xr:uid="{A630EA41-37B9-4202-8FF3-C172787BA4A8}"/>
  </hyperlinks>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C3FD-07ED-467F-B80B-0A4567A5A8CC}">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873</v>
      </c>
      <c r="B3" s="27"/>
    </row>
    <row r="4" spans="1:27" ht="18.75" x14ac:dyDescent="0.25">
      <c r="A4" s="20" t="s">
        <v>872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1587</v>
      </c>
      <c r="G11" s="27" t="s">
        <v>1028</v>
      </c>
      <c r="H11" s="24" t="s">
        <v>34</v>
      </c>
      <c r="I11" s="27" t="s">
        <v>1028</v>
      </c>
      <c r="J11" s="22">
        <v>1476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1499</v>
      </c>
      <c r="G12" s="27" t="s">
        <v>1028</v>
      </c>
      <c r="H12" s="24" t="s">
        <v>34</v>
      </c>
      <c r="I12" s="27" t="s">
        <v>1028</v>
      </c>
      <c r="J12" s="22">
        <v>1408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264.2</v>
      </c>
      <c r="G13" s="27" t="s">
        <v>1028</v>
      </c>
      <c r="H13" s="24" t="s">
        <v>34</v>
      </c>
      <c r="I13" s="27" t="s">
        <v>1028</v>
      </c>
      <c r="J13" s="22">
        <v>239.6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v>0.21942504409999999</v>
      </c>
      <c r="G14" s="28">
        <f t="shared" ref="G14:G28" si="0">SQRT((F14*(1-F14))/F$13)*TINV(0.05,F$13)</f>
        <v>5.0133452885657154E-2</v>
      </c>
      <c r="H14" s="24" t="s">
        <v>34</v>
      </c>
      <c r="I14" s="39" t="s">
        <v>34</v>
      </c>
      <c r="J14" s="30">
        <v>0.20854747870000001</v>
      </c>
      <c r="K14" s="28">
        <f t="shared" ref="K14:K28" si="1">SQRT((J14*(1-J14))/J$13)*TINV(0.05,J$13)</f>
        <v>5.1704026582514544E-2</v>
      </c>
      <c r="L14" s="37" t="s">
        <v>34</v>
      </c>
      <c r="M14" s="61" t="s">
        <v>1028</v>
      </c>
      <c r="N14" s="61" t="s">
        <v>1028</v>
      </c>
      <c r="O14" s="37" t="s">
        <v>34</v>
      </c>
      <c r="P14" s="37" t="s">
        <v>34</v>
      </c>
      <c r="Q14" s="61" t="s">
        <v>1028</v>
      </c>
      <c r="R14" s="61" t="s">
        <v>1028</v>
      </c>
      <c r="S14" s="37" t="s">
        <v>34</v>
      </c>
      <c r="T14" s="60">
        <f t="shared" ref="T14:T28" si="2">J14-F14</f>
        <v>-1.0877565399999983E-2</v>
      </c>
      <c r="U14" s="61">
        <f>(((T14)^2)^0.5)</f>
        <v>1.0877565399999983E-2</v>
      </c>
      <c r="V14" s="61">
        <f>(((((1-F14)*F14)/F13)+(((1-J14)*J14)/J13))^0.5)*(TINV(0.05,F13+J13-1))</f>
        <v>7.1843796310613356E-2</v>
      </c>
      <c r="W14" s="62" t="s">
        <v>1028</v>
      </c>
      <c r="X14" s="37" t="s">
        <v>34</v>
      </c>
      <c r="Y14" s="61" t="s">
        <v>1028</v>
      </c>
      <c r="Z14" s="61" t="s">
        <v>1028</v>
      </c>
      <c r="AA14" s="108" t="s">
        <v>34</v>
      </c>
    </row>
    <row r="15" spans="1:27" x14ac:dyDescent="0.25">
      <c r="A15" s="23" t="s">
        <v>70</v>
      </c>
      <c r="B15" s="24" t="s">
        <v>34</v>
      </c>
      <c r="C15" s="39" t="s">
        <v>34</v>
      </c>
      <c r="D15" s="24" t="s">
        <v>34</v>
      </c>
      <c r="E15" s="39" t="s">
        <v>34</v>
      </c>
      <c r="F15" s="24">
        <v>5.1111681300000003E-2</v>
      </c>
      <c r="G15" s="28">
        <f t="shared" si="0"/>
        <v>2.6677482712948293E-2</v>
      </c>
      <c r="H15" s="24" t="s">
        <v>34</v>
      </c>
      <c r="I15" s="39" t="s">
        <v>34</v>
      </c>
      <c r="J15" s="30">
        <v>5.8269718499999998E-2</v>
      </c>
      <c r="K15" s="28">
        <f t="shared" si="1"/>
        <v>2.9812211156576833E-2</v>
      </c>
      <c r="L15" s="37" t="s">
        <v>34</v>
      </c>
      <c r="M15" s="61" t="s">
        <v>1028</v>
      </c>
      <c r="N15" s="61" t="s">
        <v>1028</v>
      </c>
      <c r="O15" s="37" t="s">
        <v>34</v>
      </c>
      <c r="P15" s="37" t="s">
        <v>34</v>
      </c>
      <c r="Q15" s="61" t="s">
        <v>1028</v>
      </c>
      <c r="R15" s="61" t="s">
        <v>1028</v>
      </c>
      <c r="S15" s="37" t="s">
        <v>34</v>
      </c>
      <c r="T15" s="60">
        <f t="shared" si="2"/>
        <v>7.1580371999999948E-3</v>
      </c>
      <c r="U15" s="61">
        <f t="shared" ref="U15:U28" si="3">(((T15)^2)^0.5)</f>
        <v>7.1580371999999948E-3</v>
      </c>
      <c r="V15" s="61">
        <f>(((((1-F15)*F15)/F13)+(((1-J15)*J15)/J13))^0.5)*(TINV(0.05,F13+J13-1))</f>
        <v>3.9907866327651906E-2</v>
      </c>
      <c r="W15" s="62" t="s">
        <v>1028</v>
      </c>
      <c r="X15" s="37" t="s">
        <v>34</v>
      </c>
      <c r="Y15" s="61" t="s">
        <v>1028</v>
      </c>
      <c r="Z15" s="61" t="s">
        <v>1028</v>
      </c>
      <c r="AA15" s="108" t="s">
        <v>34</v>
      </c>
    </row>
    <row r="16" spans="1:27" x14ac:dyDescent="0.25">
      <c r="A16" s="23" t="s">
        <v>71</v>
      </c>
      <c r="B16" s="24" t="s">
        <v>34</v>
      </c>
      <c r="C16" s="39" t="s">
        <v>34</v>
      </c>
      <c r="D16" s="24" t="s">
        <v>34</v>
      </c>
      <c r="E16" s="39" t="s">
        <v>34</v>
      </c>
      <c r="F16" s="24">
        <v>5.0483517300000003E-2</v>
      </c>
      <c r="G16" s="28">
        <f t="shared" si="0"/>
        <v>2.6521816764893999E-2</v>
      </c>
      <c r="H16" s="24" t="s">
        <v>34</v>
      </c>
      <c r="I16" s="39" t="s">
        <v>34</v>
      </c>
      <c r="J16" s="30">
        <v>4.0634440000000001E-2</v>
      </c>
      <c r="K16" s="28">
        <f t="shared" si="1"/>
        <v>2.5127464162156898E-2</v>
      </c>
      <c r="L16" s="37" t="s">
        <v>34</v>
      </c>
      <c r="M16" s="61" t="s">
        <v>1028</v>
      </c>
      <c r="N16" s="61" t="s">
        <v>1028</v>
      </c>
      <c r="O16" s="37" t="s">
        <v>34</v>
      </c>
      <c r="P16" s="37" t="s">
        <v>34</v>
      </c>
      <c r="Q16" s="61" t="s">
        <v>1028</v>
      </c>
      <c r="R16" s="61" t="s">
        <v>1028</v>
      </c>
      <c r="S16" s="37" t="s">
        <v>34</v>
      </c>
      <c r="T16" s="60">
        <f t="shared" si="2"/>
        <v>-9.8490773000000018E-3</v>
      </c>
      <c r="U16" s="61">
        <f t="shared" si="3"/>
        <v>9.8490773000000018E-3</v>
      </c>
      <c r="V16" s="61">
        <f>(((((1-F16)*F16)/F13)+(((1-J16)*J16)/J13))^0.5)*(TINV(0.05,F13+J13-1))</f>
        <v>3.6446962672127804E-2</v>
      </c>
      <c r="W16" s="62" t="s">
        <v>1028</v>
      </c>
      <c r="X16" s="37" t="s">
        <v>34</v>
      </c>
      <c r="Y16" s="61" t="s">
        <v>1028</v>
      </c>
      <c r="Z16" s="61" t="s">
        <v>1028</v>
      </c>
      <c r="AA16" s="108" t="s">
        <v>34</v>
      </c>
    </row>
    <row r="17" spans="1:27" x14ac:dyDescent="0.25">
      <c r="A17" s="23" t="s">
        <v>72</v>
      </c>
      <c r="B17" s="24" t="s">
        <v>34</v>
      </c>
      <c r="C17" s="39" t="s">
        <v>34</v>
      </c>
      <c r="D17" s="24" t="s">
        <v>34</v>
      </c>
      <c r="E17" s="39" t="s">
        <v>34</v>
      </c>
      <c r="F17" s="24">
        <v>7.3885806299999995E-2</v>
      </c>
      <c r="G17" s="28">
        <f t="shared" si="0"/>
        <v>3.1687647052322833E-2</v>
      </c>
      <c r="H17" s="24" t="s">
        <v>34</v>
      </c>
      <c r="I17" s="39" t="s">
        <v>34</v>
      </c>
      <c r="J17" s="30">
        <v>6.0491911799999999E-2</v>
      </c>
      <c r="K17" s="28">
        <f t="shared" si="1"/>
        <v>3.0339497093535433E-2</v>
      </c>
      <c r="L17" s="37" t="s">
        <v>34</v>
      </c>
      <c r="M17" s="61" t="s">
        <v>1028</v>
      </c>
      <c r="N17" s="61" t="s">
        <v>1028</v>
      </c>
      <c r="O17" s="37" t="s">
        <v>34</v>
      </c>
      <c r="P17" s="37" t="s">
        <v>34</v>
      </c>
      <c r="Q17" s="61" t="s">
        <v>1028</v>
      </c>
      <c r="R17" s="61" t="s">
        <v>1028</v>
      </c>
      <c r="S17" s="37" t="s">
        <v>34</v>
      </c>
      <c r="T17" s="60">
        <f t="shared" si="2"/>
        <v>-1.3393894499999996E-2</v>
      </c>
      <c r="U17" s="61">
        <f t="shared" si="3"/>
        <v>1.3393894499999996E-2</v>
      </c>
      <c r="V17" s="61">
        <f>(((((1-F17)*F17)/F13)+(((1-J17)*J17)/J13))^0.5)*(TINV(0.05,F13+J13-1))</f>
        <v>4.3764513371727827E-2</v>
      </c>
      <c r="W17" s="62" t="s">
        <v>1028</v>
      </c>
      <c r="X17" s="37" t="s">
        <v>34</v>
      </c>
      <c r="Y17" s="61" t="s">
        <v>1028</v>
      </c>
      <c r="Z17" s="61" t="s">
        <v>1028</v>
      </c>
      <c r="AA17" s="108" t="s">
        <v>34</v>
      </c>
    </row>
    <row r="18" spans="1:27" x14ac:dyDescent="0.25">
      <c r="A18" s="23" t="s">
        <v>73</v>
      </c>
      <c r="B18" s="24" t="s">
        <v>34</v>
      </c>
      <c r="C18" s="39" t="s">
        <v>34</v>
      </c>
      <c r="D18" s="24" t="s">
        <v>34</v>
      </c>
      <c r="E18" s="39" t="s">
        <v>34</v>
      </c>
      <c r="F18" s="24">
        <v>4.5175433199999997E-2</v>
      </c>
      <c r="G18" s="28">
        <f t="shared" si="0"/>
        <v>2.5158814244414039E-2</v>
      </c>
      <c r="H18" s="24" t="s">
        <v>34</v>
      </c>
      <c r="I18" s="39" t="s">
        <v>34</v>
      </c>
      <c r="J18" s="30">
        <v>7.7838312699999995E-2</v>
      </c>
      <c r="K18" s="28">
        <f t="shared" si="1"/>
        <v>3.4096492450517879E-2</v>
      </c>
      <c r="L18" s="37" t="s">
        <v>34</v>
      </c>
      <c r="M18" s="61" t="s">
        <v>1028</v>
      </c>
      <c r="N18" s="61" t="s">
        <v>1028</v>
      </c>
      <c r="O18" s="37" t="s">
        <v>34</v>
      </c>
      <c r="P18" s="37" t="s">
        <v>34</v>
      </c>
      <c r="Q18" s="61" t="s">
        <v>1028</v>
      </c>
      <c r="R18" s="61" t="s">
        <v>1028</v>
      </c>
      <c r="S18" s="37" t="s">
        <v>34</v>
      </c>
      <c r="T18" s="60">
        <f t="shared" si="2"/>
        <v>3.2662879499999999E-2</v>
      </c>
      <c r="U18" s="61">
        <f t="shared" si="3"/>
        <v>3.2662879499999999E-2</v>
      </c>
      <c r="V18" s="61">
        <f>(((((1-F18)*F18)/F13)+(((1-J18)*J18)/J13))^0.5)*(TINV(0.05,F13+J13-1))</f>
        <v>4.2268272493006423E-2</v>
      </c>
      <c r="W18" s="62" t="s">
        <v>1028</v>
      </c>
      <c r="X18" s="37" t="s">
        <v>34</v>
      </c>
      <c r="Y18" s="61" t="s">
        <v>1028</v>
      </c>
      <c r="Z18" s="61" t="s">
        <v>1028</v>
      </c>
      <c r="AA18" s="108" t="s">
        <v>34</v>
      </c>
    </row>
    <row r="19" spans="1:27" x14ac:dyDescent="0.25">
      <c r="A19" s="23" t="s">
        <v>74</v>
      </c>
      <c r="B19" s="24" t="s">
        <v>34</v>
      </c>
      <c r="C19" s="39" t="s">
        <v>34</v>
      </c>
      <c r="D19" s="24" t="s">
        <v>34</v>
      </c>
      <c r="E19" s="39" t="s">
        <v>34</v>
      </c>
      <c r="F19" s="24">
        <v>0.1768806886</v>
      </c>
      <c r="G19" s="28">
        <f t="shared" si="0"/>
        <v>4.6222009132168763E-2</v>
      </c>
      <c r="H19" s="24" t="s">
        <v>34</v>
      </c>
      <c r="I19" s="39" t="s">
        <v>34</v>
      </c>
      <c r="J19" s="30">
        <v>0.19957153969999999</v>
      </c>
      <c r="K19" s="28">
        <f t="shared" si="1"/>
        <v>5.0865114438662304E-2</v>
      </c>
      <c r="L19" s="37" t="s">
        <v>34</v>
      </c>
      <c r="M19" s="61" t="s">
        <v>1028</v>
      </c>
      <c r="N19" s="61" t="s">
        <v>1028</v>
      </c>
      <c r="O19" s="37" t="s">
        <v>34</v>
      </c>
      <c r="P19" s="37" t="s">
        <v>34</v>
      </c>
      <c r="Q19" s="61" t="s">
        <v>1028</v>
      </c>
      <c r="R19" s="61" t="s">
        <v>1028</v>
      </c>
      <c r="S19" s="37" t="s">
        <v>34</v>
      </c>
      <c r="T19" s="60">
        <f t="shared" si="2"/>
        <v>2.2690851099999992E-2</v>
      </c>
      <c r="U19" s="61">
        <f t="shared" si="3"/>
        <v>2.2690851099999992E-2</v>
      </c>
      <c r="V19" s="61">
        <f>(((((1-F19)*F19)/F13)+(((1-J19)*J19)/J13))^0.5)*(TINV(0.05,F13+J13-1))</f>
        <v>6.8561600225326286E-2</v>
      </c>
      <c r="W19" s="62" t="s">
        <v>1028</v>
      </c>
      <c r="X19" s="37" t="s">
        <v>34</v>
      </c>
      <c r="Y19" s="61" t="s">
        <v>1028</v>
      </c>
      <c r="Z19" s="61" t="s">
        <v>1028</v>
      </c>
      <c r="AA19" s="108" t="s">
        <v>34</v>
      </c>
    </row>
    <row r="20" spans="1:27" ht="15" customHeight="1" x14ac:dyDescent="0.25">
      <c r="A20" s="23" t="s">
        <v>75</v>
      </c>
      <c r="B20" s="24" t="s">
        <v>34</v>
      </c>
      <c r="C20" s="39" t="s">
        <v>34</v>
      </c>
      <c r="D20" s="24" t="s">
        <v>34</v>
      </c>
      <c r="E20" s="39" t="s">
        <v>34</v>
      </c>
      <c r="F20" s="24">
        <v>5.0163774899999999E-2</v>
      </c>
      <c r="G20" s="28">
        <f t="shared" si="0"/>
        <v>2.6442145036236445E-2</v>
      </c>
      <c r="H20" s="24" t="s">
        <v>34</v>
      </c>
      <c r="I20" s="39" t="s">
        <v>34</v>
      </c>
      <c r="J20" s="30">
        <v>5.0982061600000003E-2</v>
      </c>
      <c r="K20" s="28">
        <f t="shared" si="1"/>
        <v>2.7993381855257807E-2</v>
      </c>
      <c r="L20" s="37" t="s">
        <v>34</v>
      </c>
      <c r="M20" s="61" t="s">
        <v>1028</v>
      </c>
      <c r="N20" s="61" t="s">
        <v>1028</v>
      </c>
      <c r="O20" s="37" t="s">
        <v>34</v>
      </c>
      <c r="P20" s="37" t="s">
        <v>34</v>
      </c>
      <c r="Q20" s="61" t="s">
        <v>1028</v>
      </c>
      <c r="R20" s="61" t="s">
        <v>1028</v>
      </c>
      <c r="S20" s="37" t="s">
        <v>34</v>
      </c>
      <c r="T20" s="60">
        <f t="shared" si="2"/>
        <v>8.1828670000000381E-4</v>
      </c>
      <c r="U20" s="61">
        <f t="shared" si="3"/>
        <v>8.1828670000000381E-4</v>
      </c>
      <c r="V20" s="61">
        <f>(((((1-F20)*F20)/F13)+(((1-J20)*J20)/J13))^0.5)*(TINV(0.05,F13+J13-1))</f>
        <v>3.8413683560216523E-2</v>
      </c>
      <c r="W20" s="62" t="s">
        <v>1028</v>
      </c>
      <c r="X20" s="37" t="s">
        <v>34</v>
      </c>
      <c r="Y20" s="61" t="s">
        <v>1028</v>
      </c>
      <c r="Z20" s="61" t="s">
        <v>1028</v>
      </c>
      <c r="AA20" s="108" t="s">
        <v>34</v>
      </c>
    </row>
    <row r="21" spans="1:27" x14ac:dyDescent="0.25">
      <c r="A21" s="23" t="s">
        <v>76</v>
      </c>
      <c r="B21" s="24" t="s">
        <v>34</v>
      </c>
      <c r="C21" s="39" t="s">
        <v>34</v>
      </c>
      <c r="D21" s="24" t="s">
        <v>34</v>
      </c>
      <c r="E21" s="39" t="s">
        <v>34</v>
      </c>
      <c r="F21" s="24">
        <v>8.236773E-2</v>
      </c>
      <c r="G21" s="28">
        <f t="shared" si="0"/>
        <v>3.3303517124680798E-2</v>
      </c>
      <c r="H21" s="24" t="s">
        <v>34</v>
      </c>
      <c r="I21" s="39" t="s">
        <v>34</v>
      </c>
      <c r="J21" s="30">
        <v>6.6944015999999995E-2</v>
      </c>
      <c r="K21" s="28">
        <f t="shared" si="1"/>
        <v>3.1806742525333213E-2</v>
      </c>
      <c r="L21" s="37" t="s">
        <v>34</v>
      </c>
      <c r="M21" s="61" t="s">
        <v>1028</v>
      </c>
      <c r="N21" s="61" t="s">
        <v>1028</v>
      </c>
      <c r="O21" s="37" t="s">
        <v>34</v>
      </c>
      <c r="P21" s="37" t="s">
        <v>34</v>
      </c>
      <c r="Q21" s="61" t="s">
        <v>1028</v>
      </c>
      <c r="R21" s="61" t="s">
        <v>1028</v>
      </c>
      <c r="S21" s="37" t="s">
        <v>34</v>
      </c>
      <c r="T21" s="60">
        <f t="shared" si="2"/>
        <v>-1.5423714000000005E-2</v>
      </c>
      <c r="U21" s="61">
        <f t="shared" si="3"/>
        <v>1.5423714000000005E-2</v>
      </c>
      <c r="V21" s="61">
        <f>(((((1-F21)*F21)/F13)+(((1-J21)*J21)/J13))^0.5)*(TINV(0.05,F13+J13-1))</f>
        <v>4.5941182984961172E-2</v>
      </c>
      <c r="W21" s="62" t="s">
        <v>1028</v>
      </c>
      <c r="X21" s="37" t="s">
        <v>34</v>
      </c>
      <c r="Y21" s="61" t="s">
        <v>1028</v>
      </c>
      <c r="Z21" s="61" t="s">
        <v>1028</v>
      </c>
      <c r="AA21" s="108" t="s">
        <v>34</v>
      </c>
    </row>
    <row r="22" spans="1:27" x14ac:dyDescent="0.25">
      <c r="A22" s="23" t="s">
        <v>77</v>
      </c>
      <c r="B22" s="24" t="s">
        <v>34</v>
      </c>
      <c r="C22" s="39" t="s">
        <v>34</v>
      </c>
      <c r="D22" s="24" t="s">
        <v>34</v>
      </c>
      <c r="E22" s="39" t="s">
        <v>34</v>
      </c>
      <c r="F22" s="24">
        <v>8.6022043300000003E-2</v>
      </c>
      <c r="G22" s="28">
        <f t="shared" si="0"/>
        <v>3.3966433758258044E-2</v>
      </c>
      <c r="H22" s="24" t="s">
        <v>34</v>
      </c>
      <c r="I22" s="39" t="s">
        <v>34</v>
      </c>
      <c r="J22" s="30">
        <v>9.8587096200000002E-2</v>
      </c>
      <c r="K22" s="28">
        <f t="shared" si="1"/>
        <v>3.79386072627E-2</v>
      </c>
      <c r="L22" s="37" t="s">
        <v>34</v>
      </c>
      <c r="M22" s="61" t="s">
        <v>1028</v>
      </c>
      <c r="N22" s="61" t="s">
        <v>1028</v>
      </c>
      <c r="O22" s="37" t="s">
        <v>34</v>
      </c>
      <c r="P22" s="37" t="s">
        <v>34</v>
      </c>
      <c r="Q22" s="61" t="s">
        <v>1028</v>
      </c>
      <c r="R22" s="61" t="s">
        <v>1028</v>
      </c>
      <c r="S22" s="37" t="s">
        <v>34</v>
      </c>
      <c r="T22" s="60">
        <f t="shared" si="2"/>
        <v>1.2565052899999998E-2</v>
      </c>
      <c r="U22" s="61">
        <f t="shared" si="3"/>
        <v>1.2565052899999998E-2</v>
      </c>
      <c r="V22" s="61">
        <f>(((((1-F22)*F22)/F13)+(((1-J22)*J22)/J13))^0.5)*(TINV(0.05,F13+J13-1))</f>
        <v>5.079754015356118E-2</v>
      </c>
      <c r="W22" s="62" t="s">
        <v>1028</v>
      </c>
      <c r="X22" s="37" t="s">
        <v>34</v>
      </c>
      <c r="Y22" s="61" t="s">
        <v>1028</v>
      </c>
      <c r="Z22" s="61" t="s">
        <v>1028</v>
      </c>
      <c r="AA22" s="108" t="s">
        <v>34</v>
      </c>
    </row>
    <row r="23" spans="1:27" x14ac:dyDescent="0.25">
      <c r="A23" s="23" t="s">
        <v>78</v>
      </c>
      <c r="B23" s="24" t="s">
        <v>34</v>
      </c>
      <c r="C23" s="39" t="s">
        <v>34</v>
      </c>
      <c r="D23" s="24" t="s">
        <v>34</v>
      </c>
      <c r="E23" s="39" t="s">
        <v>34</v>
      </c>
      <c r="F23" s="24">
        <v>5.19713433E-2</v>
      </c>
      <c r="G23" s="28">
        <f t="shared" si="0"/>
        <v>2.6888706899453923E-2</v>
      </c>
      <c r="H23" s="24" t="s">
        <v>34</v>
      </c>
      <c r="I23" s="39" t="s">
        <v>34</v>
      </c>
      <c r="J23" s="30">
        <v>2.3418986999999999E-2</v>
      </c>
      <c r="K23" s="28">
        <f t="shared" si="1"/>
        <v>1.9246317760918046E-2</v>
      </c>
      <c r="L23" s="37" t="s">
        <v>34</v>
      </c>
      <c r="M23" s="61" t="s">
        <v>1028</v>
      </c>
      <c r="N23" s="61" t="s">
        <v>1028</v>
      </c>
      <c r="O23" s="37" t="s">
        <v>34</v>
      </c>
      <c r="P23" s="37" t="s">
        <v>34</v>
      </c>
      <c r="Q23" s="61" t="s">
        <v>1028</v>
      </c>
      <c r="R23" s="61" t="s">
        <v>1028</v>
      </c>
      <c r="S23" s="37" t="s">
        <v>34</v>
      </c>
      <c r="T23" s="60">
        <f t="shared" si="2"/>
        <v>-2.8552356300000001E-2</v>
      </c>
      <c r="U23" s="61">
        <f t="shared" si="3"/>
        <v>2.8552356300000001E-2</v>
      </c>
      <c r="V23" s="61">
        <f>(((((1-F23)*F23)/F13)+(((1-J23)*J23)/J13))^0.5)*(TINV(0.05,F13+J13-1))</f>
        <v>3.2989528655540966E-2</v>
      </c>
      <c r="W23" s="62" t="s">
        <v>1028</v>
      </c>
      <c r="X23" s="37" t="s">
        <v>34</v>
      </c>
      <c r="Y23" s="61" t="s">
        <v>1028</v>
      </c>
      <c r="Z23" s="61" t="s">
        <v>1028</v>
      </c>
      <c r="AA23" s="108" t="s">
        <v>34</v>
      </c>
    </row>
    <row r="24" spans="1:27" x14ac:dyDescent="0.25">
      <c r="A24" s="23" t="s">
        <v>655</v>
      </c>
      <c r="B24" s="24" t="s">
        <v>34</v>
      </c>
      <c r="C24" s="39" t="s">
        <v>34</v>
      </c>
      <c r="D24" s="24" t="s">
        <v>34</v>
      </c>
      <c r="E24" s="39" t="s">
        <v>34</v>
      </c>
      <c r="F24" s="24">
        <v>5.9903036200000002E-2</v>
      </c>
      <c r="G24" s="28">
        <f t="shared" si="0"/>
        <v>2.8746697312111408E-2</v>
      </c>
      <c r="H24" s="24" t="s">
        <v>34</v>
      </c>
      <c r="I24" s="39" t="s">
        <v>34</v>
      </c>
      <c r="J24" s="30">
        <v>4.0532522000000001E-2</v>
      </c>
      <c r="K24" s="28">
        <f t="shared" si="1"/>
        <v>2.509726542307681E-2</v>
      </c>
      <c r="L24" s="37" t="s">
        <v>34</v>
      </c>
      <c r="M24" s="61" t="s">
        <v>1028</v>
      </c>
      <c r="N24" s="61" t="s">
        <v>1028</v>
      </c>
      <c r="O24" s="37" t="s">
        <v>34</v>
      </c>
      <c r="P24" s="37" t="s">
        <v>34</v>
      </c>
      <c r="Q24" s="61" t="s">
        <v>1028</v>
      </c>
      <c r="R24" s="61" t="s">
        <v>1028</v>
      </c>
      <c r="S24" s="37" t="s">
        <v>34</v>
      </c>
      <c r="T24" s="60">
        <f t="shared" si="2"/>
        <v>-1.9370514200000001E-2</v>
      </c>
      <c r="U24" s="61">
        <f t="shared" si="3"/>
        <v>1.9370514200000001E-2</v>
      </c>
      <c r="V24" s="61">
        <f>(((((1-F24)*F24)/F13)+(((1-J24)*J24)/J13))^0.5)*(TINV(0.05,F13+J13-1))</f>
        <v>3.8069713133038162E-2</v>
      </c>
      <c r="W24" s="62" t="s">
        <v>1028</v>
      </c>
      <c r="X24" s="37" t="s">
        <v>34</v>
      </c>
      <c r="Y24" s="61" t="s">
        <v>1028</v>
      </c>
      <c r="Z24" s="61" t="s">
        <v>1028</v>
      </c>
      <c r="AA24" s="108" t="s">
        <v>34</v>
      </c>
    </row>
    <row r="25" spans="1:27" x14ac:dyDescent="0.25">
      <c r="A25" s="46" t="s">
        <v>1024</v>
      </c>
      <c r="B25" s="47" t="s">
        <v>34</v>
      </c>
      <c r="C25" s="68" t="s">
        <v>34</v>
      </c>
      <c r="D25" s="47" t="s">
        <v>34</v>
      </c>
      <c r="E25" s="68" t="s">
        <v>34</v>
      </c>
      <c r="F25" s="47">
        <v>0.2802641528</v>
      </c>
      <c r="G25" s="50">
        <f t="shared" si="0"/>
        <v>5.4406095151460956E-2</v>
      </c>
      <c r="H25" s="47" t="s">
        <v>34</v>
      </c>
      <c r="I25" s="68" t="s">
        <v>34</v>
      </c>
      <c r="J25" s="47">
        <v>0.22948262120000001</v>
      </c>
      <c r="K25" s="50">
        <f t="shared" si="1"/>
        <v>5.35150063240937E-2</v>
      </c>
      <c r="L25" s="48" t="s">
        <v>34</v>
      </c>
      <c r="M25" s="61" t="s">
        <v>1028</v>
      </c>
      <c r="N25" s="61" t="s">
        <v>1028</v>
      </c>
      <c r="O25" s="48" t="s">
        <v>34</v>
      </c>
      <c r="P25" s="48" t="s">
        <v>34</v>
      </c>
      <c r="Q25" s="61" t="s">
        <v>1028</v>
      </c>
      <c r="R25" s="61" t="s">
        <v>1028</v>
      </c>
      <c r="S25" s="48" t="s">
        <v>34</v>
      </c>
      <c r="T25" s="60">
        <f t="shared" si="2"/>
        <v>-5.0781531599999985E-2</v>
      </c>
      <c r="U25" s="61">
        <f t="shared" si="3"/>
        <v>5.0781531599999985E-2</v>
      </c>
      <c r="V25" s="61">
        <f>(((((1-F25)*F25)/F13)+(((1-J25)*J25)/J13))^0.5)*(TINV(0.05,F13+J13-1))</f>
        <v>7.6130050144321851E-2</v>
      </c>
      <c r="W25" s="62" t="s">
        <v>1028</v>
      </c>
      <c r="X25" s="48" t="s">
        <v>34</v>
      </c>
      <c r="Y25" s="61" t="s">
        <v>1028</v>
      </c>
      <c r="Z25" s="61" t="s">
        <v>1028</v>
      </c>
      <c r="AA25" s="109" t="s">
        <v>34</v>
      </c>
    </row>
    <row r="26" spans="1:27" x14ac:dyDescent="0.25">
      <c r="A26" s="46" t="s">
        <v>1025</v>
      </c>
      <c r="B26" s="47" t="s">
        <v>34</v>
      </c>
      <c r="C26" s="68" t="s">
        <v>34</v>
      </c>
      <c r="D26" s="47" t="s">
        <v>34</v>
      </c>
      <c r="E26" s="68" t="s">
        <v>34</v>
      </c>
      <c r="F26" s="47">
        <v>0.27221989670000002</v>
      </c>
      <c r="G26" s="28">
        <f t="shared" si="0"/>
        <v>5.3918429640633973E-2</v>
      </c>
      <c r="H26" s="47" t="s">
        <v>34</v>
      </c>
      <c r="I26" s="68" t="s">
        <v>34</v>
      </c>
      <c r="J26" s="47">
        <v>0.32839191400000001</v>
      </c>
      <c r="K26" s="50">
        <f t="shared" si="1"/>
        <v>5.9767301317026712E-2</v>
      </c>
      <c r="L26" s="48" t="s">
        <v>34</v>
      </c>
      <c r="M26" s="15" t="s">
        <v>1028</v>
      </c>
      <c r="N26" s="15" t="s">
        <v>1028</v>
      </c>
      <c r="O26" s="48" t="s">
        <v>34</v>
      </c>
      <c r="P26" s="48" t="s">
        <v>34</v>
      </c>
      <c r="Q26" s="15" t="s">
        <v>1028</v>
      </c>
      <c r="R26" s="15" t="s">
        <v>1028</v>
      </c>
      <c r="S26" s="48" t="s">
        <v>34</v>
      </c>
      <c r="T26" s="17">
        <f t="shared" si="2"/>
        <v>5.6172017299999988E-2</v>
      </c>
      <c r="U26" s="15">
        <f t="shared" si="3"/>
        <v>5.6172017299999988E-2</v>
      </c>
      <c r="V26" s="15">
        <f>(((((1-F26)*F26)/F13)+(((1-J26)*J26)/J13))^0.5)*(TINV(0.05,F13+J13-1))</f>
        <v>8.0297576429017914E-2</v>
      </c>
      <c r="W26" s="5" t="s">
        <v>1028</v>
      </c>
      <c r="X26" s="48" t="s">
        <v>34</v>
      </c>
      <c r="Y26" s="15" t="s">
        <v>1028</v>
      </c>
      <c r="Z26" s="15" t="s">
        <v>1028</v>
      </c>
      <c r="AA26" s="109" t="s">
        <v>34</v>
      </c>
    </row>
    <row r="27" spans="1:27" x14ac:dyDescent="0.25">
      <c r="A27" s="23" t="s">
        <v>1026</v>
      </c>
      <c r="B27" s="24" t="s">
        <v>34</v>
      </c>
      <c r="C27" s="39" t="s">
        <v>34</v>
      </c>
      <c r="D27" s="24" t="s">
        <v>34</v>
      </c>
      <c r="E27" s="39" t="s">
        <v>34</v>
      </c>
      <c r="F27" s="24">
        <v>0.17548100490000001</v>
      </c>
      <c r="G27" s="28">
        <f t="shared" si="0"/>
        <v>4.6077891995606531E-2</v>
      </c>
      <c r="H27" s="24" t="s">
        <v>34</v>
      </c>
      <c r="I27" s="39" t="s">
        <v>34</v>
      </c>
      <c r="J27" s="30">
        <v>0.1593960703</v>
      </c>
      <c r="K27" s="28">
        <f t="shared" si="1"/>
        <v>4.658477196897267E-2</v>
      </c>
      <c r="L27" s="37" t="s">
        <v>34</v>
      </c>
      <c r="M27" s="61" t="s">
        <v>1028</v>
      </c>
      <c r="N27" s="61" t="s">
        <v>1028</v>
      </c>
      <c r="O27" s="37" t="s">
        <v>34</v>
      </c>
      <c r="P27" s="37" t="s">
        <v>34</v>
      </c>
      <c r="Q27" s="61" t="s">
        <v>1028</v>
      </c>
      <c r="R27" s="61" t="s">
        <v>1028</v>
      </c>
      <c r="S27" s="37" t="s">
        <v>34</v>
      </c>
      <c r="T27" s="60">
        <f t="shared" si="2"/>
        <v>-1.6084934600000017E-2</v>
      </c>
      <c r="U27" s="61">
        <f t="shared" si="3"/>
        <v>1.6084934600000017E-2</v>
      </c>
      <c r="V27" s="61">
        <f>(((((1-F27)*F27)/F13)+(((1-J27)*J27)/J13))^0.5)*(TINV(0.05,F13+J13-1))</f>
        <v>6.5364711687268554E-2</v>
      </c>
      <c r="W27" s="62" t="s">
        <v>1028</v>
      </c>
      <c r="X27" s="37" t="s">
        <v>34</v>
      </c>
      <c r="Y27" s="61" t="s">
        <v>1028</v>
      </c>
      <c r="Z27" s="61" t="s">
        <v>1028</v>
      </c>
      <c r="AA27" s="108" t="s">
        <v>34</v>
      </c>
    </row>
    <row r="28" spans="1:27" ht="15.75" thickBot="1" x14ac:dyDescent="0.3">
      <c r="A28" s="98" t="s">
        <v>41</v>
      </c>
      <c r="B28" s="106" t="s">
        <v>34</v>
      </c>
      <c r="C28" s="110" t="s">
        <v>34</v>
      </c>
      <c r="D28" s="106" t="s">
        <v>34</v>
      </c>
      <c r="E28" s="110" t="s">
        <v>34</v>
      </c>
      <c r="F28" s="106">
        <v>5.2609901399999999E-2</v>
      </c>
      <c r="G28" s="100">
        <f t="shared" si="0"/>
        <v>2.7044277161000333E-2</v>
      </c>
      <c r="H28" s="106" t="s">
        <v>34</v>
      </c>
      <c r="I28" s="110" t="s">
        <v>34</v>
      </c>
      <c r="J28" s="99">
        <v>7.4181916000000001E-2</v>
      </c>
      <c r="K28" s="100">
        <f t="shared" si="1"/>
        <v>3.3351956357186942E-2</v>
      </c>
      <c r="L28" s="111" t="s">
        <v>34</v>
      </c>
      <c r="M28" s="102" t="s">
        <v>1028</v>
      </c>
      <c r="N28" s="102" t="s">
        <v>1028</v>
      </c>
      <c r="O28" s="111" t="s">
        <v>34</v>
      </c>
      <c r="P28" s="111" t="s">
        <v>34</v>
      </c>
      <c r="Q28" s="102" t="s">
        <v>1028</v>
      </c>
      <c r="R28" s="102" t="s">
        <v>1028</v>
      </c>
      <c r="S28" s="111" t="s">
        <v>34</v>
      </c>
      <c r="T28" s="101">
        <f t="shared" si="2"/>
        <v>2.1572014600000002E-2</v>
      </c>
      <c r="U28" s="102">
        <f t="shared" si="3"/>
        <v>2.1572014600000002E-2</v>
      </c>
      <c r="V28" s="102">
        <f>(((((1-F28)*F28)/F13)+(((1-J28)*J28)/J13))^0.5)*(TINV(0.05,F13+J13-1))</f>
        <v>4.2832865609668466E-2</v>
      </c>
      <c r="W28" s="103" t="s">
        <v>1028</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F6057E24-A512-4A09-ABE4-E51F9BA66820}"/>
  </hyperlinks>
  <pageMargins left="0.7" right="0.7" top="0.75" bottom="0.75" header="0.3" footer="0.3"/>
  <pageSetup paperSize="9"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D4941-90D4-410A-AC67-D78A1BF8E60E}">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874</v>
      </c>
      <c r="B3" s="27"/>
    </row>
    <row r="4" spans="1:27" ht="18.75" x14ac:dyDescent="0.25">
      <c r="A4" s="20" t="s">
        <v>872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1587</v>
      </c>
      <c r="G11" s="27" t="s">
        <v>1028</v>
      </c>
      <c r="H11" s="24" t="s">
        <v>34</v>
      </c>
      <c r="I11" s="27" t="s">
        <v>1028</v>
      </c>
      <c r="J11" s="22">
        <v>1476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1499</v>
      </c>
      <c r="G12" s="27" t="s">
        <v>1028</v>
      </c>
      <c r="H12" s="24" t="s">
        <v>34</v>
      </c>
      <c r="I12" s="27" t="s">
        <v>1028</v>
      </c>
      <c r="J12" s="22">
        <v>1408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264.2</v>
      </c>
      <c r="G13" s="27" t="s">
        <v>1028</v>
      </c>
      <c r="H13" s="24" t="s">
        <v>34</v>
      </c>
      <c r="I13" s="27" t="s">
        <v>1028</v>
      </c>
      <c r="J13" s="22">
        <v>239.6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30">
        <v>0.20083502289999999</v>
      </c>
      <c r="G14" s="28">
        <f t="shared" ref="G14:G28" si="0">SQRT((F14*(1-F14))/F$13)*TINV(0.05,F$13)</f>
        <v>4.8530544049811858E-2</v>
      </c>
      <c r="H14" s="24" t="s">
        <v>34</v>
      </c>
      <c r="I14" s="39" t="s">
        <v>34</v>
      </c>
      <c r="J14" s="30">
        <v>0.2402482306</v>
      </c>
      <c r="K14" s="28">
        <f t="shared" ref="K14:K28" si="1">SQRT((J14*(1-J14))/J$13)*TINV(0.05,J$13)</f>
        <v>5.4372013980238464E-2</v>
      </c>
      <c r="L14" s="37" t="s">
        <v>34</v>
      </c>
      <c r="M14" s="61" t="s">
        <v>1028</v>
      </c>
      <c r="N14" s="61" t="s">
        <v>1028</v>
      </c>
      <c r="O14" s="37" t="s">
        <v>34</v>
      </c>
      <c r="P14" s="37" t="s">
        <v>34</v>
      </c>
      <c r="Q14" s="61" t="s">
        <v>1028</v>
      </c>
      <c r="R14" s="61" t="s">
        <v>1028</v>
      </c>
      <c r="S14" s="37" t="s">
        <v>34</v>
      </c>
      <c r="T14" s="60">
        <f t="shared" ref="T14:T28" si="2">J14-F14</f>
        <v>3.9413207700000008E-2</v>
      </c>
      <c r="U14" s="61">
        <f>(((T14)^2)^0.5)</f>
        <v>3.9413207700000008E-2</v>
      </c>
      <c r="V14" s="61">
        <f>(((((1-F14)*F14)/F13)+(((1-J14)*J14)/J13))^0.5)*(TINV(0.05,F13+J13-1))</f>
        <v>7.2701969504789285E-2</v>
      </c>
      <c r="W14" s="62" t="s">
        <v>1028</v>
      </c>
      <c r="X14" s="37" t="s">
        <v>34</v>
      </c>
      <c r="Y14" s="61" t="s">
        <v>1028</v>
      </c>
      <c r="Z14" s="61" t="s">
        <v>1028</v>
      </c>
      <c r="AA14" s="108" t="s">
        <v>34</v>
      </c>
    </row>
    <row r="15" spans="1:27" x14ac:dyDescent="0.25">
      <c r="A15" s="23" t="s">
        <v>70</v>
      </c>
      <c r="B15" s="24" t="s">
        <v>34</v>
      </c>
      <c r="C15" s="39" t="s">
        <v>34</v>
      </c>
      <c r="D15" s="24" t="s">
        <v>34</v>
      </c>
      <c r="E15" s="39" t="s">
        <v>34</v>
      </c>
      <c r="F15" s="30">
        <v>3.4258314300000002E-2</v>
      </c>
      <c r="G15" s="28">
        <f t="shared" si="0"/>
        <v>2.2033865654245911E-2</v>
      </c>
      <c r="H15" s="24" t="s">
        <v>34</v>
      </c>
      <c r="I15" s="39" t="s">
        <v>34</v>
      </c>
      <c r="J15" s="30">
        <v>3.13498106E-2</v>
      </c>
      <c r="K15" s="28">
        <f t="shared" si="1"/>
        <v>2.2177388550666709E-2</v>
      </c>
      <c r="L15" s="37" t="s">
        <v>34</v>
      </c>
      <c r="M15" s="61" t="s">
        <v>1028</v>
      </c>
      <c r="N15" s="61" t="s">
        <v>1028</v>
      </c>
      <c r="O15" s="37" t="s">
        <v>34</v>
      </c>
      <c r="P15" s="37" t="s">
        <v>34</v>
      </c>
      <c r="Q15" s="61" t="s">
        <v>1028</v>
      </c>
      <c r="R15" s="61" t="s">
        <v>1028</v>
      </c>
      <c r="S15" s="37" t="s">
        <v>34</v>
      </c>
      <c r="T15" s="60">
        <f t="shared" si="2"/>
        <v>-2.9085037000000022E-3</v>
      </c>
      <c r="U15" s="61">
        <f t="shared" ref="U15:U28" si="3">(((T15)^2)^0.5)</f>
        <v>2.9085037000000022E-3</v>
      </c>
      <c r="V15" s="61">
        <f>(((((1-F15)*F15)/F13)+(((1-J15)*J15)/J13))^0.5)*(TINV(0.05,F13+J13-1))</f>
        <v>3.1186573414715993E-2</v>
      </c>
      <c r="W15" s="62" t="s">
        <v>1028</v>
      </c>
      <c r="X15" s="37" t="s">
        <v>34</v>
      </c>
      <c r="Y15" s="61" t="s">
        <v>1028</v>
      </c>
      <c r="Z15" s="61" t="s">
        <v>1028</v>
      </c>
      <c r="AA15" s="108" t="s">
        <v>34</v>
      </c>
    </row>
    <row r="16" spans="1:27" x14ac:dyDescent="0.25">
      <c r="A16" s="23" t="s">
        <v>71</v>
      </c>
      <c r="B16" s="24" t="s">
        <v>34</v>
      </c>
      <c r="C16" s="39" t="s">
        <v>34</v>
      </c>
      <c r="D16" s="24" t="s">
        <v>34</v>
      </c>
      <c r="E16" s="39" t="s">
        <v>34</v>
      </c>
      <c r="F16" s="30">
        <v>8.8717043499999995E-2</v>
      </c>
      <c r="G16" s="28">
        <f t="shared" si="0"/>
        <v>3.4443507253138786E-2</v>
      </c>
      <c r="H16" s="24" t="s">
        <v>34</v>
      </c>
      <c r="I16" s="39" t="s">
        <v>34</v>
      </c>
      <c r="J16" s="30">
        <v>8.80120026E-2</v>
      </c>
      <c r="K16" s="28">
        <f t="shared" si="1"/>
        <v>3.6055786518492526E-2</v>
      </c>
      <c r="L16" s="37" t="s">
        <v>34</v>
      </c>
      <c r="M16" s="61" t="s">
        <v>1028</v>
      </c>
      <c r="N16" s="61" t="s">
        <v>1028</v>
      </c>
      <c r="O16" s="37" t="s">
        <v>34</v>
      </c>
      <c r="P16" s="37" t="s">
        <v>34</v>
      </c>
      <c r="Q16" s="61" t="s">
        <v>1028</v>
      </c>
      <c r="R16" s="61" t="s">
        <v>1028</v>
      </c>
      <c r="S16" s="37" t="s">
        <v>34</v>
      </c>
      <c r="T16" s="60">
        <f t="shared" si="2"/>
        <v>-7.050408999999952E-4</v>
      </c>
      <c r="U16" s="61">
        <f t="shared" si="3"/>
        <v>7.050408999999952E-4</v>
      </c>
      <c r="V16" s="61">
        <f>(((((1-F16)*F16)/F13)+(((1-J16)*J16)/J13))^0.5)*(TINV(0.05,F13+J13-1))</f>
        <v>4.9742400472323395E-2</v>
      </c>
      <c r="W16" s="62" t="s">
        <v>1028</v>
      </c>
      <c r="X16" s="37" t="s">
        <v>34</v>
      </c>
      <c r="Y16" s="61" t="s">
        <v>1028</v>
      </c>
      <c r="Z16" s="61" t="s">
        <v>1028</v>
      </c>
      <c r="AA16" s="108" t="s">
        <v>34</v>
      </c>
    </row>
    <row r="17" spans="1:27" x14ac:dyDescent="0.25">
      <c r="A17" s="23" t="s">
        <v>72</v>
      </c>
      <c r="B17" s="24" t="s">
        <v>34</v>
      </c>
      <c r="C17" s="39" t="s">
        <v>34</v>
      </c>
      <c r="D17" s="24" t="s">
        <v>34</v>
      </c>
      <c r="E17" s="39" t="s">
        <v>34</v>
      </c>
      <c r="F17" s="30">
        <v>0.1005169627</v>
      </c>
      <c r="G17" s="28">
        <f t="shared" si="0"/>
        <v>3.6424481712110095E-2</v>
      </c>
      <c r="H17" s="24" t="s">
        <v>34</v>
      </c>
      <c r="I17" s="39" t="s">
        <v>34</v>
      </c>
      <c r="J17" s="30">
        <v>6.99730883E-2</v>
      </c>
      <c r="K17" s="28">
        <f t="shared" si="1"/>
        <v>3.2465548141538896E-2</v>
      </c>
      <c r="L17" s="37" t="s">
        <v>34</v>
      </c>
      <c r="M17" s="61" t="s">
        <v>1028</v>
      </c>
      <c r="N17" s="61" t="s">
        <v>1028</v>
      </c>
      <c r="O17" s="37" t="s">
        <v>34</v>
      </c>
      <c r="P17" s="37" t="s">
        <v>34</v>
      </c>
      <c r="Q17" s="61" t="s">
        <v>1028</v>
      </c>
      <c r="R17" s="61" t="s">
        <v>1028</v>
      </c>
      <c r="S17" s="37" t="s">
        <v>34</v>
      </c>
      <c r="T17" s="60">
        <f t="shared" si="2"/>
        <v>-3.0543874400000004E-2</v>
      </c>
      <c r="U17" s="61">
        <f t="shared" si="3"/>
        <v>3.0543874400000004E-2</v>
      </c>
      <c r="V17" s="61">
        <f>(((((1-F17)*F17)/F13)+(((1-J17)*J17)/J13))^0.5)*(TINV(0.05,F13+J13-1))</f>
        <v>4.8676295840136295E-2</v>
      </c>
      <c r="W17" s="62" t="s">
        <v>1028</v>
      </c>
      <c r="X17" s="37" t="s">
        <v>34</v>
      </c>
      <c r="Y17" s="61" t="s">
        <v>1028</v>
      </c>
      <c r="Z17" s="61" t="s">
        <v>1028</v>
      </c>
      <c r="AA17" s="108" t="s">
        <v>34</v>
      </c>
    </row>
    <row r="18" spans="1:27" x14ac:dyDescent="0.25">
      <c r="A18" s="23" t="s">
        <v>73</v>
      </c>
      <c r="B18" s="24" t="s">
        <v>34</v>
      </c>
      <c r="C18" s="39" t="s">
        <v>34</v>
      </c>
      <c r="D18" s="24" t="s">
        <v>34</v>
      </c>
      <c r="E18" s="39" t="s">
        <v>34</v>
      </c>
      <c r="F18" s="30">
        <v>5.0940475999999998E-2</v>
      </c>
      <c r="G18" s="28">
        <f t="shared" si="0"/>
        <v>2.6635167895863423E-2</v>
      </c>
      <c r="H18" s="24" t="s">
        <v>34</v>
      </c>
      <c r="I18" s="39" t="s">
        <v>34</v>
      </c>
      <c r="J18" s="30">
        <v>5.2345817500000003E-2</v>
      </c>
      <c r="K18" s="28">
        <f t="shared" si="1"/>
        <v>2.8344930475795505E-2</v>
      </c>
      <c r="L18" s="37" t="s">
        <v>34</v>
      </c>
      <c r="M18" s="61" t="s">
        <v>1028</v>
      </c>
      <c r="N18" s="61" t="s">
        <v>1028</v>
      </c>
      <c r="O18" s="37" t="s">
        <v>34</v>
      </c>
      <c r="P18" s="37" t="s">
        <v>34</v>
      </c>
      <c r="Q18" s="61" t="s">
        <v>1028</v>
      </c>
      <c r="R18" s="61" t="s">
        <v>1028</v>
      </c>
      <c r="S18" s="37" t="s">
        <v>34</v>
      </c>
      <c r="T18" s="60">
        <f t="shared" si="2"/>
        <v>1.4053415000000041E-3</v>
      </c>
      <c r="U18" s="61">
        <f t="shared" si="3"/>
        <v>1.4053415000000041E-3</v>
      </c>
      <c r="V18" s="61">
        <f>(((((1-F18)*F18)/F13)+(((1-J18)*J18)/J13))^0.5)*(TINV(0.05,F13+J13-1))</f>
        <v>3.8800928951287506E-2</v>
      </c>
      <c r="W18" s="62" t="s">
        <v>1028</v>
      </c>
      <c r="X18" s="37" t="s">
        <v>34</v>
      </c>
      <c r="Y18" s="61" t="s">
        <v>1028</v>
      </c>
      <c r="Z18" s="61" t="s">
        <v>1028</v>
      </c>
      <c r="AA18" s="108" t="s">
        <v>34</v>
      </c>
    </row>
    <row r="19" spans="1:27" x14ac:dyDescent="0.25">
      <c r="A19" s="23" t="s">
        <v>74</v>
      </c>
      <c r="B19" s="24" t="s">
        <v>34</v>
      </c>
      <c r="C19" s="39" t="s">
        <v>34</v>
      </c>
      <c r="D19" s="24" t="s">
        <v>34</v>
      </c>
      <c r="E19" s="39" t="s">
        <v>34</v>
      </c>
      <c r="F19" s="30">
        <v>0.1250567253</v>
      </c>
      <c r="G19" s="28">
        <f t="shared" si="0"/>
        <v>4.0070124163626847E-2</v>
      </c>
      <c r="H19" s="24" t="s">
        <v>34</v>
      </c>
      <c r="I19" s="39" t="s">
        <v>34</v>
      </c>
      <c r="J19" s="30">
        <v>0.1129043508</v>
      </c>
      <c r="K19" s="28">
        <f t="shared" si="1"/>
        <v>4.0276342418654243E-2</v>
      </c>
      <c r="L19" s="37" t="s">
        <v>34</v>
      </c>
      <c r="M19" s="61" t="s">
        <v>1028</v>
      </c>
      <c r="N19" s="61" t="s">
        <v>1028</v>
      </c>
      <c r="O19" s="37" t="s">
        <v>34</v>
      </c>
      <c r="P19" s="37" t="s">
        <v>34</v>
      </c>
      <c r="Q19" s="61" t="s">
        <v>1028</v>
      </c>
      <c r="R19" s="61" t="s">
        <v>1028</v>
      </c>
      <c r="S19" s="37" t="s">
        <v>34</v>
      </c>
      <c r="T19" s="60">
        <f t="shared" si="2"/>
        <v>-1.2152374500000007E-2</v>
      </c>
      <c r="U19" s="61">
        <f t="shared" si="3"/>
        <v>1.2152374500000007E-2</v>
      </c>
      <c r="V19" s="61">
        <f>(((((1-F19)*F19)/F13)+(((1-J19)*J19)/J13))^0.5)*(TINV(0.05,F13+J13-1))</f>
        <v>5.6676221797796182E-2</v>
      </c>
      <c r="W19" s="62" t="s">
        <v>1028</v>
      </c>
      <c r="X19" s="37" t="s">
        <v>34</v>
      </c>
      <c r="Y19" s="61" t="s">
        <v>1028</v>
      </c>
      <c r="Z19" s="61" t="s">
        <v>1028</v>
      </c>
      <c r="AA19" s="108" t="s">
        <v>34</v>
      </c>
    </row>
    <row r="20" spans="1:27" ht="15" customHeight="1" x14ac:dyDescent="0.25">
      <c r="A20" s="23" t="s">
        <v>75</v>
      </c>
      <c r="B20" s="24" t="s">
        <v>34</v>
      </c>
      <c r="C20" s="39" t="s">
        <v>34</v>
      </c>
      <c r="D20" s="24" t="s">
        <v>34</v>
      </c>
      <c r="E20" s="39" t="s">
        <v>34</v>
      </c>
      <c r="F20" s="30">
        <v>5.3203783800000001E-2</v>
      </c>
      <c r="G20" s="28">
        <f t="shared" si="0"/>
        <v>2.7187966757907793E-2</v>
      </c>
      <c r="H20" s="24" t="s">
        <v>34</v>
      </c>
      <c r="I20" s="39" t="s">
        <v>34</v>
      </c>
      <c r="J20" s="30">
        <v>9.4029071500000005E-2</v>
      </c>
      <c r="K20" s="28">
        <f t="shared" si="1"/>
        <v>3.7144769326202406E-2</v>
      </c>
      <c r="L20" s="37" t="s">
        <v>34</v>
      </c>
      <c r="M20" s="61" t="s">
        <v>1028</v>
      </c>
      <c r="N20" s="61" t="s">
        <v>1028</v>
      </c>
      <c r="O20" s="37" t="s">
        <v>34</v>
      </c>
      <c r="P20" s="37" t="s">
        <v>34</v>
      </c>
      <c r="Q20" s="61" t="s">
        <v>1028</v>
      </c>
      <c r="R20" s="61" t="s">
        <v>1028</v>
      </c>
      <c r="S20" s="37" t="s">
        <v>34</v>
      </c>
      <c r="T20" s="60">
        <f t="shared" si="2"/>
        <v>4.0825287700000004E-2</v>
      </c>
      <c r="U20" s="61">
        <f t="shared" si="3"/>
        <v>4.0825287700000004E-2</v>
      </c>
      <c r="V20" s="61">
        <f>(((((1-F20)*F20)/F13)+(((1-J20)*J20)/J13))^0.5)*(TINV(0.05,F13+J13-1))</f>
        <v>4.5917031585404375E-2</v>
      </c>
      <c r="W20" s="62" t="s">
        <v>1028</v>
      </c>
      <c r="X20" s="37" t="s">
        <v>34</v>
      </c>
      <c r="Y20" s="61" t="s">
        <v>1028</v>
      </c>
      <c r="Z20" s="61" t="s">
        <v>1028</v>
      </c>
      <c r="AA20" s="108" t="s">
        <v>34</v>
      </c>
    </row>
    <row r="21" spans="1:27" x14ac:dyDescent="0.25">
      <c r="A21" s="23" t="s">
        <v>76</v>
      </c>
      <c r="B21" s="24" t="s">
        <v>34</v>
      </c>
      <c r="C21" s="39" t="s">
        <v>34</v>
      </c>
      <c r="D21" s="24" t="s">
        <v>34</v>
      </c>
      <c r="E21" s="39" t="s">
        <v>34</v>
      </c>
      <c r="F21" s="30">
        <v>8.5742375400000001E-2</v>
      </c>
      <c r="G21" s="28">
        <f t="shared" si="0"/>
        <v>3.3916362188072882E-2</v>
      </c>
      <c r="H21" s="24" t="s">
        <v>34</v>
      </c>
      <c r="I21" s="39" t="s">
        <v>34</v>
      </c>
      <c r="J21" s="30">
        <v>8.4659456699999996E-2</v>
      </c>
      <c r="K21" s="28">
        <f t="shared" si="1"/>
        <v>3.5427340296467449E-2</v>
      </c>
      <c r="L21" s="37" t="s">
        <v>34</v>
      </c>
      <c r="M21" s="61" t="s">
        <v>1028</v>
      </c>
      <c r="N21" s="61" t="s">
        <v>1028</v>
      </c>
      <c r="O21" s="37" t="s">
        <v>34</v>
      </c>
      <c r="P21" s="37" t="s">
        <v>34</v>
      </c>
      <c r="Q21" s="61" t="s">
        <v>1028</v>
      </c>
      <c r="R21" s="61" t="s">
        <v>1028</v>
      </c>
      <c r="S21" s="37" t="s">
        <v>34</v>
      </c>
      <c r="T21" s="60">
        <f t="shared" si="2"/>
        <v>-1.0829187000000046E-3</v>
      </c>
      <c r="U21" s="61">
        <f t="shared" si="3"/>
        <v>1.0829187000000046E-3</v>
      </c>
      <c r="V21" s="61">
        <f>(((((1-F21)*F21)/F13)+(((1-J21)*J21)/J13))^0.5)*(TINV(0.05,F13+J13-1))</f>
        <v>4.8925892800257866E-2</v>
      </c>
      <c r="W21" s="62" t="s">
        <v>1028</v>
      </c>
      <c r="X21" s="37" t="s">
        <v>34</v>
      </c>
      <c r="Y21" s="61" t="s">
        <v>1028</v>
      </c>
      <c r="Z21" s="61" t="s">
        <v>1028</v>
      </c>
      <c r="AA21" s="108" t="s">
        <v>34</v>
      </c>
    </row>
    <row r="22" spans="1:27" x14ac:dyDescent="0.25">
      <c r="A22" s="23" t="s">
        <v>77</v>
      </c>
      <c r="B22" s="24" t="s">
        <v>34</v>
      </c>
      <c r="C22" s="39" t="s">
        <v>34</v>
      </c>
      <c r="D22" s="24" t="s">
        <v>34</v>
      </c>
      <c r="E22" s="39" t="s">
        <v>34</v>
      </c>
      <c r="F22" s="30">
        <v>0.10363335949999999</v>
      </c>
      <c r="G22" s="28">
        <f t="shared" si="0"/>
        <v>3.6920693039187186E-2</v>
      </c>
      <c r="H22" s="24" t="s">
        <v>34</v>
      </c>
      <c r="I22" s="39" t="s">
        <v>34</v>
      </c>
      <c r="J22" s="30">
        <v>0.1146418968</v>
      </c>
      <c r="K22" s="28">
        <f t="shared" si="1"/>
        <v>4.0545310035096288E-2</v>
      </c>
      <c r="L22" s="37" t="s">
        <v>34</v>
      </c>
      <c r="M22" s="61" t="s">
        <v>1028</v>
      </c>
      <c r="N22" s="61" t="s">
        <v>1028</v>
      </c>
      <c r="O22" s="37" t="s">
        <v>34</v>
      </c>
      <c r="P22" s="37" t="s">
        <v>34</v>
      </c>
      <c r="Q22" s="61" t="s">
        <v>1028</v>
      </c>
      <c r="R22" s="61" t="s">
        <v>1028</v>
      </c>
      <c r="S22" s="37" t="s">
        <v>34</v>
      </c>
      <c r="T22" s="60">
        <f t="shared" si="2"/>
        <v>1.100853730000001E-2</v>
      </c>
      <c r="U22" s="61">
        <f t="shared" si="3"/>
        <v>1.100853730000001E-2</v>
      </c>
      <c r="V22" s="61">
        <f>(((((1-F22)*F22)/F13)+(((1-J22)*J22)/J13))^0.5)*(TINV(0.05,F13+J13-1))</f>
        <v>5.4702789324908095E-2</v>
      </c>
      <c r="W22" s="62" t="s">
        <v>1028</v>
      </c>
      <c r="X22" s="37" t="s">
        <v>34</v>
      </c>
      <c r="Y22" s="61" t="s">
        <v>1028</v>
      </c>
      <c r="Z22" s="61" t="s">
        <v>1028</v>
      </c>
      <c r="AA22" s="108" t="s">
        <v>34</v>
      </c>
    </row>
    <row r="23" spans="1:27" x14ac:dyDescent="0.25">
      <c r="A23" s="23" t="s">
        <v>78</v>
      </c>
      <c r="B23" s="24" t="s">
        <v>34</v>
      </c>
      <c r="C23" s="39" t="s">
        <v>34</v>
      </c>
      <c r="D23" s="24" t="s">
        <v>34</v>
      </c>
      <c r="E23" s="39" t="s">
        <v>34</v>
      </c>
      <c r="F23" s="30">
        <v>2.4114535400000001E-2</v>
      </c>
      <c r="G23" s="28">
        <f t="shared" si="0"/>
        <v>1.8583011158476128E-2</v>
      </c>
      <c r="H23" s="24" t="s">
        <v>34</v>
      </c>
      <c r="I23" s="39" t="s">
        <v>34</v>
      </c>
      <c r="J23" s="30">
        <v>2.1590379600000001E-2</v>
      </c>
      <c r="K23" s="28">
        <f t="shared" si="1"/>
        <v>1.8496942951927105E-2</v>
      </c>
      <c r="L23" s="37" t="s">
        <v>34</v>
      </c>
      <c r="M23" s="61" t="s">
        <v>1028</v>
      </c>
      <c r="N23" s="61" t="s">
        <v>1028</v>
      </c>
      <c r="O23" s="37" t="s">
        <v>34</v>
      </c>
      <c r="P23" s="37" t="s">
        <v>34</v>
      </c>
      <c r="Q23" s="61" t="s">
        <v>1028</v>
      </c>
      <c r="R23" s="61" t="s">
        <v>1028</v>
      </c>
      <c r="S23" s="37" t="s">
        <v>34</v>
      </c>
      <c r="T23" s="60">
        <f t="shared" si="2"/>
        <v>-2.5241558000000004E-3</v>
      </c>
      <c r="U23" s="61">
        <f t="shared" si="3"/>
        <v>2.5241558000000004E-3</v>
      </c>
      <c r="V23" s="61">
        <f>(((((1-F23)*F23)/F13)+(((1-J23)*J23)/J13))^0.5)*(TINV(0.05,F13+J13-1))</f>
        <v>2.6156164436611548E-2</v>
      </c>
      <c r="W23" s="62" t="s">
        <v>1028</v>
      </c>
      <c r="X23" s="37" t="s">
        <v>34</v>
      </c>
      <c r="Y23" s="61" t="s">
        <v>1028</v>
      </c>
      <c r="Z23" s="61" t="s">
        <v>1028</v>
      </c>
      <c r="AA23" s="108" t="s">
        <v>34</v>
      </c>
    </row>
    <row r="24" spans="1:27" x14ac:dyDescent="0.25">
      <c r="A24" s="23" t="s">
        <v>655</v>
      </c>
      <c r="B24" s="24" t="s">
        <v>34</v>
      </c>
      <c r="C24" s="39" t="s">
        <v>34</v>
      </c>
      <c r="D24" s="24" t="s">
        <v>34</v>
      </c>
      <c r="E24" s="39" t="s">
        <v>34</v>
      </c>
      <c r="F24" s="30">
        <v>9.0888602799999996E-2</v>
      </c>
      <c r="G24" s="28">
        <f t="shared" si="0"/>
        <v>3.4820938990780238E-2</v>
      </c>
      <c r="H24" s="24" t="s">
        <v>34</v>
      </c>
      <c r="I24" s="39" t="s">
        <v>34</v>
      </c>
      <c r="J24" s="30">
        <v>6.3130231100000003E-2</v>
      </c>
      <c r="K24" s="28">
        <f t="shared" si="1"/>
        <v>3.0950506679904202E-2</v>
      </c>
      <c r="L24" s="37" t="s">
        <v>34</v>
      </c>
      <c r="M24" s="61" t="s">
        <v>1028</v>
      </c>
      <c r="N24" s="61" t="s">
        <v>1028</v>
      </c>
      <c r="O24" s="37" t="s">
        <v>34</v>
      </c>
      <c r="P24" s="37" t="s">
        <v>34</v>
      </c>
      <c r="Q24" s="61" t="s">
        <v>1028</v>
      </c>
      <c r="R24" s="61" t="s">
        <v>1028</v>
      </c>
      <c r="S24" s="37" t="s">
        <v>34</v>
      </c>
      <c r="T24" s="60">
        <f t="shared" si="2"/>
        <v>-2.7758371699999992E-2</v>
      </c>
      <c r="U24" s="61">
        <f t="shared" si="3"/>
        <v>2.7758371699999992E-2</v>
      </c>
      <c r="V24" s="61">
        <f>(((((1-F24)*F24)/F13)+(((1-J24)*J24)/J13))^0.5)*(TINV(0.05,F13+J13-1))</f>
        <v>4.6476513500368244E-2</v>
      </c>
      <c r="W24" s="62" t="s">
        <v>1028</v>
      </c>
      <c r="X24" s="37" t="s">
        <v>34</v>
      </c>
      <c r="Y24" s="61" t="s">
        <v>1028</v>
      </c>
      <c r="Z24" s="61" t="s">
        <v>1028</v>
      </c>
      <c r="AA24" s="108" t="s">
        <v>34</v>
      </c>
    </row>
    <row r="25" spans="1:27" x14ac:dyDescent="0.25">
      <c r="A25" s="46" t="s">
        <v>1024</v>
      </c>
      <c r="B25" s="47" t="s">
        <v>34</v>
      </c>
      <c r="C25" s="68" t="s">
        <v>34</v>
      </c>
      <c r="D25" s="47" t="s">
        <v>34</v>
      </c>
      <c r="E25" s="68" t="s">
        <v>34</v>
      </c>
      <c r="F25" s="47">
        <v>0.3043788731</v>
      </c>
      <c r="G25" s="50">
        <f t="shared" si="0"/>
        <v>5.574049840543064E-2</v>
      </c>
      <c r="H25" s="47" t="s">
        <v>34</v>
      </c>
      <c r="I25" s="68" t="s">
        <v>34</v>
      </c>
      <c r="J25" s="47">
        <v>0.28402196419999998</v>
      </c>
      <c r="K25" s="50">
        <f t="shared" si="1"/>
        <v>5.7389874355422262E-2</v>
      </c>
      <c r="L25" s="48" t="s">
        <v>34</v>
      </c>
      <c r="M25" s="61" t="s">
        <v>1028</v>
      </c>
      <c r="N25" s="61" t="s">
        <v>1028</v>
      </c>
      <c r="O25" s="48" t="s">
        <v>34</v>
      </c>
      <c r="P25" s="48" t="s">
        <v>34</v>
      </c>
      <c r="Q25" s="61" t="s">
        <v>1028</v>
      </c>
      <c r="R25" s="61" t="s">
        <v>1028</v>
      </c>
      <c r="S25" s="48" t="s">
        <v>34</v>
      </c>
      <c r="T25" s="60">
        <f t="shared" si="2"/>
        <v>-2.0356908900000026E-2</v>
      </c>
      <c r="U25" s="61">
        <f t="shared" si="3"/>
        <v>2.0356908900000026E-2</v>
      </c>
      <c r="V25" s="61">
        <f>(((((1-F25)*F25)/F13)+(((1-J25)*J25)/J13))^0.5)*(TINV(0.05,F13+J13-1))</f>
        <v>7.9809673705935641E-2</v>
      </c>
      <c r="W25" s="62" t="s">
        <v>1028</v>
      </c>
      <c r="X25" s="48" t="s">
        <v>34</v>
      </c>
      <c r="Y25" s="61" t="s">
        <v>1028</v>
      </c>
      <c r="Z25" s="61" t="s">
        <v>1028</v>
      </c>
      <c r="AA25" s="109" t="s">
        <v>34</v>
      </c>
    </row>
    <row r="26" spans="1:27" x14ac:dyDescent="0.25">
      <c r="A26" s="46" t="s">
        <v>1025</v>
      </c>
      <c r="B26" s="47" t="s">
        <v>34</v>
      </c>
      <c r="C26" s="68" t="s">
        <v>34</v>
      </c>
      <c r="D26" s="47" t="s">
        <v>34</v>
      </c>
      <c r="E26" s="68" t="s">
        <v>34</v>
      </c>
      <c r="F26" s="47">
        <v>0.22920098510000003</v>
      </c>
      <c r="G26" s="28">
        <f t="shared" si="0"/>
        <v>5.0916205289654723E-2</v>
      </c>
      <c r="H26" s="47" t="s">
        <v>34</v>
      </c>
      <c r="I26" s="68" t="s">
        <v>34</v>
      </c>
      <c r="J26" s="47">
        <v>0.25927923980000001</v>
      </c>
      <c r="K26" s="50">
        <f t="shared" si="1"/>
        <v>5.5772561574241451E-2</v>
      </c>
      <c r="L26" s="48" t="s">
        <v>34</v>
      </c>
      <c r="M26" s="15" t="s">
        <v>1028</v>
      </c>
      <c r="N26" s="15" t="s">
        <v>1028</v>
      </c>
      <c r="O26" s="48" t="s">
        <v>34</v>
      </c>
      <c r="P26" s="48" t="s">
        <v>34</v>
      </c>
      <c r="Q26" s="15" t="s">
        <v>1028</v>
      </c>
      <c r="R26" s="15" t="s">
        <v>1028</v>
      </c>
      <c r="S26" s="48" t="s">
        <v>34</v>
      </c>
      <c r="T26" s="17">
        <f t="shared" si="2"/>
        <v>3.0078254699999973E-2</v>
      </c>
      <c r="U26" s="15">
        <f t="shared" si="3"/>
        <v>3.0078254699999973E-2</v>
      </c>
      <c r="V26" s="15">
        <f>(((((1-F26)*F26)/F13)+(((1-J26)*J26)/J13))^0.5)*(TINV(0.05,F13+J13-1))</f>
        <v>7.533414487838401E-2</v>
      </c>
      <c r="W26" s="5" t="s">
        <v>1028</v>
      </c>
      <c r="X26" s="48" t="s">
        <v>34</v>
      </c>
      <c r="Y26" s="15" t="s">
        <v>1028</v>
      </c>
      <c r="Z26" s="15" t="s">
        <v>1028</v>
      </c>
      <c r="AA26" s="109" t="s">
        <v>34</v>
      </c>
    </row>
    <row r="27" spans="1:27" x14ac:dyDescent="0.25">
      <c r="A27" s="23" t="s">
        <v>1026</v>
      </c>
      <c r="B27" s="24" t="s">
        <v>34</v>
      </c>
      <c r="C27" s="39" t="s">
        <v>34</v>
      </c>
      <c r="D27" s="24" t="s">
        <v>34</v>
      </c>
      <c r="E27" s="39" t="s">
        <v>34</v>
      </c>
      <c r="F27" s="30">
        <v>0.22349232050000001</v>
      </c>
      <c r="G27" s="28">
        <f t="shared" si="0"/>
        <v>5.0463967669465967E-2</v>
      </c>
      <c r="H27" s="24" t="s">
        <v>34</v>
      </c>
      <c r="I27" s="39" t="s">
        <v>34</v>
      </c>
      <c r="J27" s="30">
        <v>0.18933490149999999</v>
      </c>
      <c r="K27" s="28">
        <f t="shared" si="1"/>
        <v>4.9859226624424671E-2</v>
      </c>
      <c r="L27" s="37" t="s">
        <v>34</v>
      </c>
      <c r="M27" s="61" t="s">
        <v>1028</v>
      </c>
      <c r="N27" s="61" t="s">
        <v>1028</v>
      </c>
      <c r="O27" s="37" t="s">
        <v>34</v>
      </c>
      <c r="P27" s="37" t="s">
        <v>34</v>
      </c>
      <c r="Q27" s="61" t="s">
        <v>1028</v>
      </c>
      <c r="R27" s="61" t="s">
        <v>1028</v>
      </c>
      <c r="S27" s="37" t="s">
        <v>34</v>
      </c>
      <c r="T27" s="60">
        <f t="shared" si="2"/>
        <v>-3.4157419000000022E-2</v>
      </c>
      <c r="U27" s="61">
        <f t="shared" si="3"/>
        <v>3.4157419000000022E-2</v>
      </c>
      <c r="V27" s="61">
        <f>(((((1-F27)*F27)/F13)+(((1-J27)*J27)/J13))^0.5)*(TINV(0.05,F13+J13-1))</f>
        <v>7.0769107474944207E-2</v>
      </c>
      <c r="W27" s="62" t="s">
        <v>1028</v>
      </c>
      <c r="X27" s="37" t="s">
        <v>34</v>
      </c>
      <c r="Y27" s="61" t="s">
        <v>1028</v>
      </c>
      <c r="Z27" s="61" t="s">
        <v>1028</v>
      </c>
      <c r="AA27" s="108" t="s">
        <v>34</v>
      </c>
    </row>
    <row r="28" spans="1:27" ht="15.75" thickBot="1" x14ac:dyDescent="0.3">
      <c r="A28" s="98" t="s">
        <v>41</v>
      </c>
      <c r="B28" s="106" t="s">
        <v>34</v>
      </c>
      <c r="C28" s="110" t="s">
        <v>34</v>
      </c>
      <c r="D28" s="106" t="s">
        <v>34</v>
      </c>
      <c r="E28" s="110" t="s">
        <v>34</v>
      </c>
      <c r="F28" s="99">
        <v>4.2092798600000002E-2</v>
      </c>
      <c r="G28" s="100">
        <f t="shared" si="0"/>
        <v>2.4324439024057183E-2</v>
      </c>
      <c r="H28" s="106" t="s">
        <v>34</v>
      </c>
      <c r="I28" s="110" t="s">
        <v>34</v>
      </c>
      <c r="J28" s="99">
        <v>2.7115663700000001E-2</v>
      </c>
      <c r="K28" s="100">
        <f t="shared" si="1"/>
        <v>2.0670462115581767E-2</v>
      </c>
      <c r="L28" s="111" t="s">
        <v>34</v>
      </c>
      <c r="M28" s="102" t="s">
        <v>1028</v>
      </c>
      <c r="N28" s="102" t="s">
        <v>1028</v>
      </c>
      <c r="O28" s="111" t="s">
        <v>34</v>
      </c>
      <c r="P28" s="111" t="s">
        <v>34</v>
      </c>
      <c r="Q28" s="102" t="s">
        <v>1028</v>
      </c>
      <c r="R28" s="102" t="s">
        <v>1028</v>
      </c>
      <c r="S28" s="111" t="s">
        <v>34</v>
      </c>
      <c r="T28" s="101">
        <f t="shared" si="2"/>
        <v>-1.4977134900000001E-2</v>
      </c>
      <c r="U28" s="102">
        <f t="shared" si="3"/>
        <v>1.4977134900000001E-2</v>
      </c>
      <c r="V28" s="102">
        <f>(((((1-F28)*F28)/F13)+(((1-J28)*J28)/J13))^0.5)*(TINV(0.05,F13+J13-1))</f>
        <v>3.1844963125771439E-2</v>
      </c>
      <c r="W28" s="103" t="s">
        <v>1028</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ABA21FEC-B2D5-41C9-A283-3D5930CC4699}"/>
  </hyperlinks>
  <pageMargins left="0.7" right="0.7" top="0.75" bottom="0.75" header="0.3" footer="0.3"/>
  <pageSetup paperSize="9" orientation="portrait"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EE14C-BB5D-4ECB-A9F1-62870A702C52}">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875</v>
      </c>
      <c r="B3" s="27"/>
    </row>
    <row r="4" spans="1:27" ht="18.75" x14ac:dyDescent="0.25">
      <c r="A4" s="20" t="s">
        <v>872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1587</v>
      </c>
      <c r="G11" s="27" t="s">
        <v>1028</v>
      </c>
      <c r="H11" s="24" t="s">
        <v>34</v>
      </c>
      <c r="I11" s="27" t="s">
        <v>1028</v>
      </c>
      <c r="J11" s="22">
        <v>1476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1499</v>
      </c>
      <c r="G12" s="27" t="s">
        <v>1028</v>
      </c>
      <c r="H12" s="24" t="s">
        <v>34</v>
      </c>
      <c r="I12" s="27" t="s">
        <v>1028</v>
      </c>
      <c r="J12" s="22">
        <v>1408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264.2</v>
      </c>
      <c r="G13" s="27" t="s">
        <v>1028</v>
      </c>
      <c r="H13" s="24" t="s">
        <v>34</v>
      </c>
      <c r="I13" s="27" t="s">
        <v>1028</v>
      </c>
      <c r="J13" s="22">
        <v>239.6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30">
        <v>0.2071437615</v>
      </c>
      <c r="G14" s="28">
        <f t="shared" ref="G14:G28" si="0">SQRT((F14*(1-F14))/F$13)*TINV(0.05,F$13)</f>
        <v>4.9091959408560204E-2</v>
      </c>
      <c r="H14" s="24" t="s">
        <v>34</v>
      </c>
      <c r="I14" s="39" t="s">
        <v>34</v>
      </c>
      <c r="J14" s="30">
        <v>0.24942738</v>
      </c>
      <c r="K14" s="28">
        <f t="shared" ref="K14:K28" si="1">SQRT((J14*(1-J14))/J$13)*TINV(0.05,J$13)</f>
        <v>5.506528384688756E-2</v>
      </c>
      <c r="L14" s="37" t="s">
        <v>34</v>
      </c>
      <c r="M14" s="61" t="s">
        <v>1028</v>
      </c>
      <c r="N14" s="61" t="s">
        <v>1028</v>
      </c>
      <c r="O14" s="37" t="s">
        <v>34</v>
      </c>
      <c r="P14" s="37" t="s">
        <v>34</v>
      </c>
      <c r="Q14" s="61" t="s">
        <v>1028</v>
      </c>
      <c r="R14" s="61" t="s">
        <v>1028</v>
      </c>
      <c r="S14" s="37" t="s">
        <v>34</v>
      </c>
      <c r="T14" s="60">
        <f t="shared" ref="T14:T28" si="2">J14-F14</f>
        <v>4.2283618500000009E-2</v>
      </c>
      <c r="U14" s="61">
        <f>(((T14)^2)^0.5)</f>
        <v>4.2283618500000009E-2</v>
      </c>
      <c r="V14" s="61">
        <f>(((((1-F14)*F14)/F13)+(((1-J14)*J14)/J13))^0.5)*(TINV(0.05,F13+J13-1))</f>
        <v>7.3590836408254742E-2</v>
      </c>
      <c r="W14" s="62" t="s">
        <v>1028</v>
      </c>
      <c r="X14" s="37" t="s">
        <v>34</v>
      </c>
      <c r="Y14" s="61" t="s">
        <v>1028</v>
      </c>
      <c r="Z14" s="61" t="s">
        <v>1028</v>
      </c>
      <c r="AA14" s="108" t="s">
        <v>34</v>
      </c>
    </row>
    <row r="15" spans="1:27" x14ac:dyDescent="0.25">
      <c r="A15" s="23" t="s">
        <v>70</v>
      </c>
      <c r="B15" s="24" t="s">
        <v>34</v>
      </c>
      <c r="C15" s="39" t="s">
        <v>34</v>
      </c>
      <c r="D15" s="24" t="s">
        <v>34</v>
      </c>
      <c r="E15" s="39" t="s">
        <v>34</v>
      </c>
      <c r="F15" s="30">
        <v>3.8534598699999999E-2</v>
      </c>
      <c r="G15" s="28">
        <f t="shared" si="0"/>
        <v>2.3316827729302509E-2</v>
      </c>
      <c r="H15" s="24" t="s">
        <v>34</v>
      </c>
      <c r="I15" s="39" t="s">
        <v>34</v>
      </c>
      <c r="J15" s="30">
        <v>3.4148445299999997E-2</v>
      </c>
      <c r="K15" s="28">
        <f t="shared" si="1"/>
        <v>2.3112670105503483E-2</v>
      </c>
      <c r="L15" s="37" t="s">
        <v>34</v>
      </c>
      <c r="M15" s="61" t="s">
        <v>1028</v>
      </c>
      <c r="N15" s="61" t="s">
        <v>1028</v>
      </c>
      <c r="O15" s="37" t="s">
        <v>34</v>
      </c>
      <c r="P15" s="37" t="s">
        <v>34</v>
      </c>
      <c r="Q15" s="61" t="s">
        <v>1028</v>
      </c>
      <c r="R15" s="61" t="s">
        <v>1028</v>
      </c>
      <c r="S15" s="37" t="s">
        <v>34</v>
      </c>
      <c r="T15" s="60">
        <f t="shared" si="2"/>
        <v>-4.3861534000000021E-3</v>
      </c>
      <c r="U15" s="61">
        <f t="shared" ref="U15:U28" si="3">(((T15)^2)^0.5)</f>
        <v>4.3861534000000021E-3</v>
      </c>
      <c r="V15" s="61">
        <f>(((((1-F15)*F15)/F13)+(((1-J15)*J15)/J13))^0.5)*(TINV(0.05,F13+J13-1))</f>
        <v>3.2751584857035318E-2</v>
      </c>
      <c r="W15" s="62" t="s">
        <v>1028</v>
      </c>
      <c r="X15" s="37" t="s">
        <v>34</v>
      </c>
      <c r="Y15" s="61" t="s">
        <v>1028</v>
      </c>
      <c r="Z15" s="61" t="s">
        <v>1028</v>
      </c>
      <c r="AA15" s="108" t="s">
        <v>34</v>
      </c>
    </row>
    <row r="16" spans="1:27" x14ac:dyDescent="0.25">
      <c r="A16" s="23" t="s">
        <v>71</v>
      </c>
      <c r="B16" s="24" t="s">
        <v>34</v>
      </c>
      <c r="C16" s="39" t="s">
        <v>34</v>
      </c>
      <c r="D16" s="24" t="s">
        <v>34</v>
      </c>
      <c r="E16" s="39" t="s">
        <v>34</v>
      </c>
      <c r="F16" s="30">
        <v>0.12392160820000001</v>
      </c>
      <c r="G16" s="28">
        <f t="shared" si="0"/>
        <v>3.9913721091215021E-2</v>
      </c>
      <c r="H16" s="24" t="s">
        <v>34</v>
      </c>
      <c r="I16" s="39" t="s">
        <v>34</v>
      </c>
      <c r="J16" s="30">
        <v>7.3268798900000001E-2</v>
      </c>
      <c r="K16" s="28">
        <f t="shared" si="1"/>
        <v>3.3162395121427858E-2</v>
      </c>
      <c r="L16" s="37" t="s">
        <v>34</v>
      </c>
      <c r="M16" s="61" t="s">
        <v>1028</v>
      </c>
      <c r="N16" s="61" t="s">
        <v>1028</v>
      </c>
      <c r="O16" s="37" t="s">
        <v>34</v>
      </c>
      <c r="P16" s="37" t="s">
        <v>34</v>
      </c>
      <c r="Q16" s="61" t="s">
        <v>1028</v>
      </c>
      <c r="R16" s="61" t="s">
        <v>1028</v>
      </c>
      <c r="S16" s="37" t="s">
        <v>34</v>
      </c>
      <c r="T16" s="60">
        <f t="shared" si="2"/>
        <v>-5.0652809300000004E-2</v>
      </c>
      <c r="U16" s="61">
        <f t="shared" si="3"/>
        <v>5.0652809300000004E-2</v>
      </c>
      <c r="V16" s="61">
        <f>(((((1-F16)*F16)/F13)+(((1-J16)*J16)/J13))^0.5)*(TINV(0.05,F13+J13-1))</f>
        <v>5.1769435351258219E-2</v>
      </c>
      <c r="W16" s="62" t="s">
        <v>1028</v>
      </c>
      <c r="X16" s="37" t="s">
        <v>34</v>
      </c>
      <c r="Y16" s="61" t="s">
        <v>1028</v>
      </c>
      <c r="Z16" s="61" t="s">
        <v>1028</v>
      </c>
      <c r="AA16" s="108" t="s">
        <v>34</v>
      </c>
    </row>
    <row r="17" spans="1:27" x14ac:dyDescent="0.25">
      <c r="A17" s="23" t="s">
        <v>72</v>
      </c>
      <c r="B17" s="24" t="s">
        <v>34</v>
      </c>
      <c r="C17" s="39" t="s">
        <v>34</v>
      </c>
      <c r="D17" s="24" t="s">
        <v>34</v>
      </c>
      <c r="E17" s="39" t="s">
        <v>34</v>
      </c>
      <c r="F17" s="30">
        <v>5.4123273999999999E-2</v>
      </c>
      <c r="G17" s="28">
        <f t="shared" si="0"/>
        <v>2.740857855882578E-2</v>
      </c>
      <c r="H17" s="24" t="s">
        <v>34</v>
      </c>
      <c r="I17" s="39" t="s">
        <v>34</v>
      </c>
      <c r="J17" s="30">
        <v>3.8809901199999997E-2</v>
      </c>
      <c r="K17" s="28">
        <f t="shared" si="1"/>
        <v>2.4580197817911729E-2</v>
      </c>
      <c r="L17" s="37" t="s">
        <v>34</v>
      </c>
      <c r="M17" s="61" t="s">
        <v>1028</v>
      </c>
      <c r="N17" s="61" t="s">
        <v>1028</v>
      </c>
      <c r="O17" s="37" t="s">
        <v>34</v>
      </c>
      <c r="P17" s="37" t="s">
        <v>34</v>
      </c>
      <c r="Q17" s="61" t="s">
        <v>1028</v>
      </c>
      <c r="R17" s="61" t="s">
        <v>1028</v>
      </c>
      <c r="S17" s="37" t="s">
        <v>34</v>
      </c>
      <c r="T17" s="60">
        <f t="shared" si="2"/>
        <v>-1.5313372800000002E-2</v>
      </c>
      <c r="U17" s="61">
        <f t="shared" si="3"/>
        <v>1.5313372800000002E-2</v>
      </c>
      <c r="V17" s="61">
        <f>(((((1-F17)*F17)/F13)+(((1-J17)*J17)/J13))^0.5)*(TINV(0.05,F13+J13-1))</f>
        <v>3.6727884645851076E-2</v>
      </c>
      <c r="W17" s="62" t="s">
        <v>1028</v>
      </c>
      <c r="X17" s="37" t="s">
        <v>34</v>
      </c>
      <c r="Y17" s="61" t="s">
        <v>1028</v>
      </c>
      <c r="Z17" s="61" t="s">
        <v>1028</v>
      </c>
      <c r="AA17" s="108" t="s">
        <v>34</v>
      </c>
    </row>
    <row r="18" spans="1:27" x14ac:dyDescent="0.25">
      <c r="A18" s="23" t="s">
        <v>73</v>
      </c>
      <c r="B18" s="24" t="s">
        <v>34</v>
      </c>
      <c r="C18" s="39" t="s">
        <v>34</v>
      </c>
      <c r="D18" s="24" t="s">
        <v>34</v>
      </c>
      <c r="E18" s="39" t="s">
        <v>34</v>
      </c>
      <c r="F18" s="30">
        <v>4.68402583E-2</v>
      </c>
      <c r="G18" s="28">
        <f t="shared" si="0"/>
        <v>2.5595858437011478E-2</v>
      </c>
      <c r="H18" s="24" t="s">
        <v>34</v>
      </c>
      <c r="I18" s="39" t="s">
        <v>34</v>
      </c>
      <c r="J18" s="30">
        <v>6.1409897599999999E-2</v>
      </c>
      <c r="K18" s="28">
        <f t="shared" si="1"/>
        <v>3.0553898571374572E-2</v>
      </c>
      <c r="L18" s="37" t="s">
        <v>34</v>
      </c>
      <c r="M18" s="61" t="s">
        <v>1028</v>
      </c>
      <c r="N18" s="61" t="s">
        <v>1028</v>
      </c>
      <c r="O18" s="37" t="s">
        <v>34</v>
      </c>
      <c r="P18" s="37" t="s">
        <v>34</v>
      </c>
      <c r="Q18" s="61" t="s">
        <v>1028</v>
      </c>
      <c r="R18" s="61" t="s">
        <v>1028</v>
      </c>
      <c r="S18" s="37" t="s">
        <v>34</v>
      </c>
      <c r="T18" s="60">
        <f t="shared" si="2"/>
        <v>1.4569639299999999E-2</v>
      </c>
      <c r="U18" s="61">
        <f t="shared" si="3"/>
        <v>1.4569639299999999E-2</v>
      </c>
      <c r="V18" s="61">
        <f>(((((1-F18)*F18)/F13)+(((1-J18)*J18)/J13))^0.5)*(TINV(0.05,F13+J13-1))</f>
        <v>3.9760265910410035E-2</v>
      </c>
      <c r="W18" s="62" t="s">
        <v>1028</v>
      </c>
      <c r="X18" s="37" t="s">
        <v>34</v>
      </c>
      <c r="Y18" s="61" t="s">
        <v>1028</v>
      </c>
      <c r="Z18" s="61" t="s">
        <v>1028</v>
      </c>
      <c r="AA18" s="108" t="s">
        <v>34</v>
      </c>
    </row>
    <row r="19" spans="1:27" x14ac:dyDescent="0.25">
      <c r="A19" s="23" t="s">
        <v>74</v>
      </c>
      <c r="B19" s="24" t="s">
        <v>34</v>
      </c>
      <c r="C19" s="39" t="s">
        <v>34</v>
      </c>
      <c r="D19" s="24" t="s">
        <v>34</v>
      </c>
      <c r="E19" s="39" t="s">
        <v>34</v>
      </c>
      <c r="F19" s="30">
        <v>9.7349617299999996E-2</v>
      </c>
      <c r="G19" s="28">
        <f t="shared" si="0"/>
        <v>3.5909067142680863E-2</v>
      </c>
      <c r="H19" s="24" t="s">
        <v>34</v>
      </c>
      <c r="I19" s="39" t="s">
        <v>34</v>
      </c>
      <c r="J19" s="30">
        <v>0.154406724</v>
      </c>
      <c r="K19" s="28">
        <f t="shared" si="1"/>
        <v>4.5985755480134095E-2</v>
      </c>
      <c r="L19" s="37" t="s">
        <v>34</v>
      </c>
      <c r="M19" s="61" t="s">
        <v>1028</v>
      </c>
      <c r="N19" s="61" t="s">
        <v>1028</v>
      </c>
      <c r="O19" s="37" t="s">
        <v>34</v>
      </c>
      <c r="P19" s="37" t="s">
        <v>34</v>
      </c>
      <c r="Q19" s="61" t="s">
        <v>1028</v>
      </c>
      <c r="R19" s="61" t="s">
        <v>1028</v>
      </c>
      <c r="S19" s="37" t="s">
        <v>34</v>
      </c>
      <c r="T19" s="60">
        <f t="shared" si="2"/>
        <v>5.7057106699999999E-2</v>
      </c>
      <c r="U19" s="61">
        <f t="shared" si="3"/>
        <v>5.7057106699999999E-2</v>
      </c>
      <c r="V19" s="61">
        <f>(((((1-F19)*F19)/F13)+(((1-J19)*J19)/J13))^0.5)*(TINV(0.05,F13+J13-1))</f>
        <v>5.8200570924426376E-2</v>
      </c>
      <c r="W19" s="62" t="s">
        <v>1028</v>
      </c>
      <c r="X19" s="37" t="s">
        <v>34</v>
      </c>
      <c r="Y19" s="61" t="s">
        <v>1028</v>
      </c>
      <c r="Z19" s="61" t="s">
        <v>1028</v>
      </c>
      <c r="AA19" s="108" t="s">
        <v>34</v>
      </c>
    </row>
    <row r="20" spans="1:27" ht="15" customHeight="1" x14ac:dyDescent="0.25">
      <c r="A20" s="23" t="s">
        <v>75</v>
      </c>
      <c r="B20" s="24" t="s">
        <v>34</v>
      </c>
      <c r="C20" s="39" t="s">
        <v>34</v>
      </c>
      <c r="D20" s="24" t="s">
        <v>34</v>
      </c>
      <c r="E20" s="39" t="s">
        <v>34</v>
      </c>
      <c r="F20" s="30">
        <v>6.6465007800000003E-2</v>
      </c>
      <c r="G20" s="28">
        <f t="shared" si="0"/>
        <v>3.017442786405727E-2</v>
      </c>
      <c r="H20" s="24" t="s">
        <v>34</v>
      </c>
      <c r="I20" s="39" t="s">
        <v>34</v>
      </c>
      <c r="J20" s="30">
        <v>3.72967617E-2</v>
      </c>
      <c r="K20" s="28">
        <f t="shared" si="1"/>
        <v>2.4115220655288865E-2</v>
      </c>
      <c r="L20" s="37" t="s">
        <v>34</v>
      </c>
      <c r="M20" s="61" t="s">
        <v>1028</v>
      </c>
      <c r="N20" s="61" t="s">
        <v>1028</v>
      </c>
      <c r="O20" s="37" t="s">
        <v>34</v>
      </c>
      <c r="P20" s="37" t="s">
        <v>34</v>
      </c>
      <c r="Q20" s="61" t="s">
        <v>1028</v>
      </c>
      <c r="R20" s="61" t="s">
        <v>1028</v>
      </c>
      <c r="S20" s="37" t="s">
        <v>34</v>
      </c>
      <c r="T20" s="60">
        <f t="shared" si="2"/>
        <v>-2.9168246100000003E-2</v>
      </c>
      <c r="U20" s="61">
        <f t="shared" si="3"/>
        <v>2.9168246100000003E-2</v>
      </c>
      <c r="V20" s="61">
        <f>(((((1-F20)*F20)/F13)+(((1-J20)*J20)/J13))^0.5)*(TINV(0.05,F13+J13-1))</f>
        <v>3.8535545085403022E-2</v>
      </c>
      <c r="W20" s="62" t="s">
        <v>1028</v>
      </c>
      <c r="X20" s="37" t="s">
        <v>34</v>
      </c>
      <c r="Y20" s="61" t="s">
        <v>1028</v>
      </c>
      <c r="Z20" s="61" t="s">
        <v>1028</v>
      </c>
      <c r="AA20" s="108" t="s">
        <v>34</v>
      </c>
    </row>
    <row r="21" spans="1:27" x14ac:dyDescent="0.25">
      <c r="A21" s="23" t="s">
        <v>76</v>
      </c>
      <c r="B21" s="24" t="s">
        <v>34</v>
      </c>
      <c r="C21" s="39" t="s">
        <v>34</v>
      </c>
      <c r="D21" s="24" t="s">
        <v>34</v>
      </c>
      <c r="E21" s="39" t="s">
        <v>34</v>
      </c>
      <c r="F21" s="30">
        <v>6.1755419399999997E-2</v>
      </c>
      <c r="G21" s="28">
        <f t="shared" si="0"/>
        <v>2.9159010579792987E-2</v>
      </c>
      <c r="H21" s="24" t="s">
        <v>34</v>
      </c>
      <c r="I21" s="39" t="s">
        <v>34</v>
      </c>
      <c r="J21" s="30">
        <v>6.8669227299999996E-2</v>
      </c>
      <c r="K21" s="28">
        <f t="shared" si="1"/>
        <v>3.2184185124548341E-2</v>
      </c>
      <c r="L21" s="37" t="s">
        <v>34</v>
      </c>
      <c r="M21" s="61" t="s">
        <v>1028</v>
      </c>
      <c r="N21" s="61" t="s">
        <v>1028</v>
      </c>
      <c r="O21" s="37" t="s">
        <v>34</v>
      </c>
      <c r="P21" s="37" t="s">
        <v>34</v>
      </c>
      <c r="Q21" s="61" t="s">
        <v>1028</v>
      </c>
      <c r="R21" s="61" t="s">
        <v>1028</v>
      </c>
      <c r="S21" s="37" t="s">
        <v>34</v>
      </c>
      <c r="T21" s="60">
        <f t="shared" si="2"/>
        <v>6.9138078999999991E-3</v>
      </c>
      <c r="U21" s="61">
        <f t="shared" si="3"/>
        <v>6.9138078999999991E-3</v>
      </c>
      <c r="V21" s="61">
        <f>(((((1-F21)*F21)/F13)+(((1-J21)*J21)/J13))^0.5)*(TINV(0.05,F13+J13-1))</f>
        <v>4.3322826600251822E-2</v>
      </c>
      <c r="W21" s="62" t="s">
        <v>1028</v>
      </c>
      <c r="X21" s="37" t="s">
        <v>34</v>
      </c>
      <c r="Y21" s="61" t="s">
        <v>1028</v>
      </c>
      <c r="Z21" s="61" t="s">
        <v>1028</v>
      </c>
      <c r="AA21" s="108" t="s">
        <v>34</v>
      </c>
    </row>
    <row r="22" spans="1:27" x14ac:dyDescent="0.25">
      <c r="A22" s="23" t="s">
        <v>77</v>
      </c>
      <c r="B22" s="24" t="s">
        <v>34</v>
      </c>
      <c r="C22" s="39" t="s">
        <v>34</v>
      </c>
      <c r="D22" s="24" t="s">
        <v>34</v>
      </c>
      <c r="E22" s="39" t="s">
        <v>34</v>
      </c>
      <c r="F22" s="30">
        <v>8.6369866899999995E-2</v>
      </c>
      <c r="G22" s="28">
        <f t="shared" si="0"/>
        <v>3.4028558024779047E-2</v>
      </c>
      <c r="H22" s="24" t="s">
        <v>34</v>
      </c>
      <c r="I22" s="39" t="s">
        <v>34</v>
      </c>
      <c r="J22" s="30">
        <v>7.3785313599999999E-2</v>
      </c>
      <c r="K22" s="28">
        <f t="shared" si="1"/>
        <v>3.3269805055807282E-2</v>
      </c>
      <c r="L22" s="37" t="s">
        <v>34</v>
      </c>
      <c r="M22" s="61" t="s">
        <v>1028</v>
      </c>
      <c r="N22" s="61" t="s">
        <v>1028</v>
      </c>
      <c r="O22" s="37" t="s">
        <v>34</v>
      </c>
      <c r="P22" s="37" t="s">
        <v>34</v>
      </c>
      <c r="Q22" s="61" t="s">
        <v>1028</v>
      </c>
      <c r="R22" s="61" t="s">
        <v>1028</v>
      </c>
      <c r="S22" s="37" t="s">
        <v>34</v>
      </c>
      <c r="T22" s="60">
        <f t="shared" si="2"/>
        <v>-1.2584553299999995E-2</v>
      </c>
      <c r="U22" s="61">
        <f t="shared" si="3"/>
        <v>1.2584553299999995E-2</v>
      </c>
      <c r="V22" s="61">
        <f>(((((1-F22)*F22)/F13)+(((1-J22)*J22)/J13))^0.5)*(TINV(0.05,F13+J13-1))</f>
        <v>4.7475295400465529E-2</v>
      </c>
      <c r="W22" s="62" t="s">
        <v>1028</v>
      </c>
      <c r="X22" s="37" t="s">
        <v>34</v>
      </c>
      <c r="Y22" s="61" t="s">
        <v>1028</v>
      </c>
      <c r="Z22" s="61" t="s">
        <v>1028</v>
      </c>
      <c r="AA22" s="108" t="s">
        <v>34</v>
      </c>
    </row>
    <row r="23" spans="1:27" x14ac:dyDescent="0.25">
      <c r="A23" s="23" t="s">
        <v>78</v>
      </c>
      <c r="B23" s="24" t="s">
        <v>34</v>
      </c>
      <c r="C23" s="39" t="s">
        <v>34</v>
      </c>
      <c r="D23" s="24" t="s">
        <v>34</v>
      </c>
      <c r="E23" s="39" t="s">
        <v>34</v>
      </c>
      <c r="F23" s="30">
        <v>5.5866946399999999E-2</v>
      </c>
      <c r="G23" s="28">
        <f t="shared" si="0"/>
        <v>2.7820906819861536E-2</v>
      </c>
      <c r="H23" s="24" t="s">
        <v>34</v>
      </c>
      <c r="I23" s="39" t="s">
        <v>34</v>
      </c>
      <c r="J23" s="30">
        <v>4.3293621300000001E-2</v>
      </c>
      <c r="K23" s="28">
        <f t="shared" si="1"/>
        <v>2.5900655332615569E-2</v>
      </c>
      <c r="L23" s="37" t="s">
        <v>34</v>
      </c>
      <c r="M23" s="61" t="s">
        <v>1028</v>
      </c>
      <c r="N23" s="61" t="s">
        <v>1028</v>
      </c>
      <c r="O23" s="37" t="s">
        <v>34</v>
      </c>
      <c r="P23" s="37" t="s">
        <v>34</v>
      </c>
      <c r="Q23" s="61" t="s">
        <v>1028</v>
      </c>
      <c r="R23" s="61" t="s">
        <v>1028</v>
      </c>
      <c r="S23" s="37" t="s">
        <v>34</v>
      </c>
      <c r="T23" s="60">
        <f t="shared" si="2"/>
        <v>-1.2573325099999998E-2</v>
      </c>
      <c r="U23" s="61">
        <f t="shared" si="3"/>
        <v>1.2573325099999998E-2</v>
      </c>
      <c r="V23" s="61">
        <f>(((((1-F23)*F23)/F13)+(((1-J23)*J23)/J13))^0.5)*(TINV(0.05,F13+J13-1))</f>
        <v>3.7919847634821618E-2</v>
      </c>
      <c r="W23" s="62" t="s">
        <v>1028</v>
      </c>
      <c r="X23" s="37" t="s">
        <v>34</v>
      </c>
      <c r="Y23" s="61" t="s">
        <v>1028</v>
      </c>
      <c r="Z23" s="61" t="s">
        <v>1028</v>
      </c>
      <c r="AA23" s="108" t="s">
        <v>34</v>
      </c>
    </row>
    <row r="24" spans="1:27" x14ac:dyDescent="0.25">
      <c r="A24" s="23" t="s">
        <v>655</v>
      </c>
      <c r="B24" s="24" t="s">
        <v>34</v>
      </c>
      <c r="C24" s="39" t="s">
        <v>34</v>
      </c>
      <c r="D24" s="24" t="s">
        <v>34</v>
      </c>
      <c r="E24" s="39" t="s">
        <v>34</v>
      </c>
      <c r="F24" s="30">
        <v>0.10237953380000001</v>
      </c>
      <c r="G24" s="28">
        <f t="shared" si="0"/>
        <v>3.6722324191404886E-2</v>
      </c>
      <c r="H24" s="24" t="s">
        <v>34</v>
      </c>
      <c r="I24" s="39" t="s">
        <v>34</v>
      </c>
      <c r="J24" s="30">
        <v>8.7122513999999998E-2</v>
      </c>
      <c r="K24" s="28">
        <f t="shared" si="1"/>
        <v>3.5890615685964342E-2</v>
      </c>
      <c r="L24" s="37" t="s">
        <v>34</v>
      </c>
      <c r="M24" s="61" t="s">
        <v>1028</v>
      </c>
      <c r="N24" s="61" t="s">
        <v>1028</v>
      </c>
      <c r="O24" s="37" t="s">
        <v>34</v>
      </c>
      <c r="P24" s="37" t="s">
        <v>34</v>
      </c>
      <c r="Q24" s="61" t="s">
        <v>1028</v>
      </c>
      <c r="R24" s="61" t="s">
        <v>1028</v>
      </c>
      <c r="S24" s="37" t="s">
        <v>34</v>
      </c>
      <c r="T24" s="60">
        <f t="shared" si="2"/>
        <v>-1.5257019800000007E-2</v>
      </c>
      <c r="U24" s="61">
        <f t="shared" si="3"/>
        <v>1.5257019800000007E-2</v>
      </c>
      <c r="V24" s="61">
        <f>(((((1-F24)*F24)/F13)+(((1-J24)*J24)/J13))^0.5)*(TINV(0.05,F13+J13-1))</f>
        <v>5.1224546087380224E-2</v>
      </c>
      <c r="W24" s="62" t="s">
        <v>1028</v>
      </c>
      <c r="X24" s="37" t="s">
        <v>34</v>
      </c>
      <c r="Y24" s="61" t="s">
        <v>1028</v>
      </c>
      <c r="Z24" s="61" t="s">
        <v>1028</v>
      </c>
      <c r="AA24" s="108" t="s">
        <v>34</v>
      </c>
    </row>
    <row r="25" spans="1:27" x14ac:dyDescent="0.25">
      <c r="A25" s="46" t="s">
        <v>1024</v>
      </c>
      <c r="B25" s="47" t="s">
        <v>34</v>
      </c>
      <c r="C25" s="68" t="s">
        <v>34</v>
      </c>
      <c r="D25" s="47" t="s">
        <v>34</v>
      </c>
      <c r="E25" s="68" t="s">
        <v>34</v>
      </c>
      <c r="F25" s="47">
        <v>0.30637176649999998</v>
      </c>
      <c r="G25" s="50">
        <f t="shared" si="0"/>
        <v>5.5842514412209818E-2</v>
      </c>
      <c r="H25" s="47" t="s">
        <v>34</v>
      </c>
      <c r="I25" s="68" t="s">
        <v>34</v>
      </c>
      <c r="J25" s="47">
        <v>0.2728706762</v>
      </c>
      <c r="K25" s="50">
        <f t="shared" si="1"/>
        <v>5.6688337954195971E-2</v>
      </c>
      <c r="L25" s="48" t="s">
        <v>34</v>
      </c>
      <c r="M25" s="61" t="s">
        <v>1028</v>
      </c>
      <c r="N25" s="61" t="s">
        <v>1028</v>
      </c>
      <c r="O25" s="48" t="s">
        <v>34</v>
      </c>
      <c r="P25" s="48" t="s">
        <v>34</v>
      </c>
      <c r="Q25" s="61" t="s">
        <v>1028</v>
      </c>
      <c r="R25" s="61" t="s">
        <v>1028</v>
      </c>
      <c r="S25" s="48" t="s">
        <v>34</v>
      </c>
      <c r="T25" s="60">
        <f t="shared" si="2"/>
        <v>-3.350109029999998E-2</v>
      </c>
      <c r="U25" s="61">
        <f t="shared" si="3"/>
        <v>3.350109029999998E-2</v>
      </c>
      <c r="V25" s="61">
        <f>(((((1-F25)*F25)/F13)+(((1-J25)*J25)/J13))^0.5)*(TINV(0.05,F13+J13-1))</f>
        <v>7.9380808640453132E-2</v>
      </c>
      <c r="W25" s="62" t="s">
        <v>1028</v>
      </c>
      <c r="X25" s="48" t="s">
        <v>34</v>
      </c>
      <c r="Y25" s="61" t="s">
        <v>1028</v>
      </c>
      <c r="Z25" s="61" t="s">
        <v>1028</v>
      </c>
      <c r="AA25" s="109" t="s">
        <v>34</v>
      </c>
    </row>
    <row r="26" spans="1:27" x14ac:dyDescent="0.25">
      <c r="A26" s="46" t="s">
        <v>1025</v>
      </c>
      <c r="B26" s="47" t="s">
        <v>34</v>
      </c>
      <c r="C26" s="68" t="s">
        <v>34</v>
      </c>
      <c r="D26" s="47" t="s">
        <v>34</v>
      </c>
      <c r="E26" s="68" t="s">
        <v>34</v>
      </c>
      <c r="F26" s="47">
        <v>0.21065488339999999</v>
      </c>
      <c r="G26" s="28">
        <f t="shared" si="0"/>
        <v>4.9396530072315974E-2</v>
      </c>
      <c r="H26" s="47" t="s">
        <v>34</v>
      </c>
      <c r="I26" s="68" t="s">
        <v>34</v>
      </c>
      <c r="J26" s="47">
        <v>0.25311338329999999</v>
      </c>
      <c r="K26" s="50">
        <f t="shared" si="1"/>
        <v>5.5334291563110538E-2</v>
      </c>
      <c r="L26" s="48" t="s">
        <v>34</v>
      </c>
      <c r="M26" s="15" t="s">
        <v>1028</v>
      </c>
      <c r="N26" s="15" t="s">
        <v>1028</v>
      </c>
      <c r="O26" s="48" t="s">
        <v>34</v>
      </c>
      <c r="P26" s="48" t="s">
        <v>34</v>
      </c>
      <c r="Q26" s="15" t="s">
        <v>1028</v>
      </c>
      <c r="R26" s="15" t="s">
        <v>1028</v>
      </c>
      <c r="S26" s="48" t="s">
        <v>34</v>
      </c>
      <c r="T26" s="17">
        <f t="shared" si="2"/>
        <v>4.2458499900000002E-2</v>
      </c>
      <c r="U26" s="15">
        <f t="shared" si="3"/>
        <v>4.2458499900000002E-2</v>
      </c>
      <c r="V26" s="15">
        <f>(((((1-F26)*F26)/F13)+(((1-J26)*J26)/J13))^0.5)*(TINV(0.05,F13+J13-1))</f>
        <v>7.3993364198399289E-2</v>
      </c>
      <c r="W26" s="5" t="s">
        <v>1028</v>
      </c>
      <c r="X26" s="48" t="s">
        <v>34</v>
      </c>
      <c r="Y26" s="15" t="s">
        <v>1028</v>
      </c>
      <c r="Z26" s="15" t="s">
        <v>1028</v>
      </c>
      <c r="AA26" s="109" t="s">
        <v>34</v>
      </c>
    </row>
    <row r="27" spans="1:27" x14ac:dyDescent="0.25">
      <c r="A27" s="23" t="s">
        <v>1026</v>
      </c>
      <c r="B27" s="24" t="s">
        <v>34</v>
      </c>
      <c r="C27" s="39" t="s">
        <v>34</v>
      </c>
      <c r="D27" s="24" t="s">
        <v>34</v>
      </c>
      <c r="E27" s="39" t="s">
        <v>34</v>
      </c>
      <c r="F27" s="30">
        <v>0.21657948090000001</v>
      </c>
      <c r="G27" s="28">
        <f t="shared" si="0"/>
        <v>4.9898022992392425E-2</v>
      </c>
      <c r="H27" s="24" t="s">
        <v>34</v>
      </c>
      <c r="I27" s="39" t="s">
        <v>34</v>
      </c>
      <c r="J27" s="30">
        <v>0.14622714539999998</v>
      </c>
      <c r="K27" s="28">
        <f t="shared" si="1"/>
        <v>4.4967074419655584E-2</v>
      </c>
      <c r="L27" s="37" t="s">
        <v>34</v>
      </c>
      <c r="M27" s="61" t="s">
        <v>1028</v>
      </c>
      <c r="N27" s="61" t="s">
        <v>1028</v>
      </c>
      <c r="O27" s="37" t="s">
        <v>34</v>
      </c>
      <c r="P27" s="37" t="s">
        <v>34</v>
      </c>
      <c r="Q27" s="61" t="s">
        <v>1028</v>
      </c>
      <c r="R27" s="61" t="s">
        <v>1028</v>
      </c>
      <c r="S27" s="37" t="s">
        <v>34</v>
      </c>
      <c r="T27" s="60">
        <f t="shared" si="2"/>
        <v>-7.0352335500000029E-2</v>
      </c>
      <c r="U27" s="61">
        <f t="shared" si="3"/>
        <v>7.0352335500000029E-2</v>
      </c>
      <c r="V27" s="61">
        <f>(((((1-F27)*F27)/F13)+(((1-J27)*J27)/J13))^0.5)*(TINV(0.05,F13+J13-1))</f>
        <v>6.700950495354463E-2</v>
      </c>
      <c r="W27" s="62" t="str">
        <f t="shared" ref="W27" si="4">IF(U27&gt;V27,"*"," ")</f>
        <v>*</v>
      </c>
      <c r="X27" s="37" t="s">
        <v>34</v>
      </c>
      <c r="Y27" s="61" t="s">
        <v>1028</v>
      </c>
      <c r="Z27" s="61" t="s">
        <v>1028</v>
      </c>
      <c r="AA27" s="108" t="s">
        <v>34</v>
      </c>
    </row>
    <row r="28" spans="1:27" ht="15.75" thickBot="1" x14ac:dyDescent="0.3">
      <c r="A28" s="98" t="s">
        <v>41</v>
      </c>
      <c r="B28" s="106" t="s">
        <v>34</v>
      </c>
      <c r="C28" s="110" t="s">
        <v>34</v>
      </c>
      <c r="D28" s="106" t="s">
        <v>34</v>
      </c>
      <c r="E28" s="110" t="s">
        <v>34</v>
      </c>
      <c r="F28" s="99">
        <v>5.9250107900000001E-2</v>
      </c>
      <c r="G28" s="100">
        <f t="shared" si="0"/>
        <v>2.859952860084379E-2</v>
      </c>
      <c r="H28" s="106" t="s">
        <v>34</v>
      </c>
      <c r="I28" s="110" t="s">
        <v>34</v>
      </c>
      <c r="J28" s="99">
        <v>7.8361415200000006E-2</v>
      </c>
      <c r="K28" s="100">
        <f t="shared" si="1"/>
        <v>3.4201166628759945E-2</v>
      </c>
      <c r="L28" s="111" t="s">
        <v>34</v>
      </c>
      <c r="M28" s="102" t="s">
        <v>1028</v>
      </c>
      <c r="N28" s="102" t="s">
        <v>1028</v>
      </c>
      <c r="O28" s="111" t="s">
        <v>34</v>
      </c>
      <c r="P28" s="111" t="s">
        <v>34</v>
      </c>
      <c r="Q28" s="102" t="s">
        <v>1028</v>
      </c>
      <c r="R28" s="102" t="s">
        <v>1028</v>
      </c>
      <c r="S28" s="111" t="s">
        <v>34</v>
      </c>
      <c r="T28" s="101">
        <f t="shared" si="2"/>
        <v>1.9111307300000005E-2</v>
      </c>
      <c r="U28" s="102">
        <f t="shared" si="3"/>
        <v>1.9111307300000005E-2</v>
      </c>
      <c r="V28" s="102">
        <f>(((((1-F28)*F28)/F13)+(((1-J28)*J28)/J13))^0.5)*(TINV(0.05,F13+J13-1))</f>
        <v>4.4473362015723023E-2</v>
      </c>
      <c r="W28" s="103" t="s">
        <v>1028</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DFC1A45D-9AA8-43E8-BB2B-AD01EFB93A71}"/>
  </hyperlinks>
  <pageMargins left="0.7" right="0.7" top="0.75" bottom="0.75" header="0.3" footer="0.3"/>
  <pageSetup paperSize="9"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B3840-2BCE-4B7A-B35D-DCB18121159D}">
  <dimension ref="A1:AA29"/>
  <sheetViews>
    <sheetView zoomScale="85" zoomScaleNormal="85" workbookViewId="0"/>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876</v>
      </c>
      <c r="B3" s="27"/>
    </row>
    <row r="4" spans="1:27" ht="18.75" x14ac:dyDescent="0.25">
      <c r="A4" s="20" t="s">
        <v>872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66"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1587</v>
      </c>
      <c r="G11" s="27" t="s">
        <v>1028</v>
      </c>
      <c r="H11" s="24" t="s">
        <v>34</v>
      </c>
      <c r="I11" s="27" t="s">
        <v>1028</v>
      </c>
      <c r="J11" s="22">
        <v>1476</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1499</v>
      </c>
      <c r="G12" s="27" t="s">
        <v>1028</v>
      </c>
      <c r="H12" s="24" t="s">
        <v>34</v>
      </c>
      <c r="I12" s="27" t="s">
        <v>1028</v>
      </c>
      <c r="J12" s="22">
        <v>1408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264.2</v>
      </c>
      <c r="G13" s="27" t="s">
        <v>1028</v>
      </c>
      <c r="H13" s="24" t="s">
        <v>34</v>
      </c>
      <c r="I13" s="27" t="s">
        <v>1028</v>
      </c>
      <c r="J13" s="22">
        <v>239.6</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654</v>
      </c>
      <c r="B14" s="24" t="s">
        <v>34</v>
      </c>
      <c r="C14" s="39" t="s">
        <v>34</v>
      </c>
      <c r="D14" s="24" t="s">
        <v>34</v>
      </c>
      <c r="E14" s="39" t="s">
        <v>34</v>
      </c>
      <c r="F14" s="24">
        <v>0.1614048411</v>
      </c>
      <c r="G14" s="28">
        <f t="shared" ref="G14:G28" si="0">SQRT((F14*(1-F14))/F$13)*TINV(0.05,F$13)</f>
        <v>4.4566822100543309E-2</v>
      </c>
      <c r="H14" s="24" t="s">
        <v>34</v>
      </c>
      <c r="I14" s="39" t="s">
        <v>34</v>
      </c>
      <c r="J14" s="30">
        <v>0.17881160779999999</v>
      </c>
      <c r="K14" s="28">
        <f t="shared" ref="K14:K28" si="1">SQRT((J14*(1-J14))/J$13)*TINV(0.05,J$13)</f>
        <v>4.8767300487532014E-2</v>
      </c>
      <c r="L14" s="37" t="s">
        <v>34</v>
      </c>
      <c r="M14" s="61" t="s">
        <v>1028</v>
      </c>
      <c r="N14" s="61" t="s">
        <v>1028</v>
      </c>
      <c r="O14" s="37" t="s">
        <v>34</v>
      </c>
      <c r="P14" s="37" t="s">
        <v>34</v>
      </c>
      <c r="Q14" s="61" t="s">
        <v>1028</v>
      </c>
      <c r="R14" s="61" t="s">
        <v>1028</v>
      </c>
      <c r="S14" s="37" t="s">
        <v>34</v>
      </c>
      <c r="T14" s="60">
        <f t="shared" ref="T14:T28" si="2">J14-F14</f>
        <v>1.7406766699999993E-2</v>
      </c>
      <c r="U14" s="61">
        <f>(((T14)^2)^0.5)</f>
        <v>1.7406766699999993E-2</v>
      </c>
      <c r="V14" s="61">
        <f>(((((1-F14)*F14)/F13)+(((1-J14)*J14)/J13))^0.5)*(TINV(0.05,F13+J13-1))</f>
        <v>6.5902765176321237E-2</v>
      </c>
      <c r="W14" s="62" t="s">
        <v>1028</v>
      </c>
      <c r="X14" s="37" t="s">
        <v>34</v>
      </c>
      <c r="Y14" s="61" t="s">
        <v>1028</v>
      </c>
      <c r="Z14" s="61" t="s">
        <v>1028</v>
      </c>
      <c r="AA14" s="108" t="s">
        <v>34</v>
      </c>
    </row>
    <row r="15" spans="1:27" x14ac:dyDescent="0.25">
      <c r="A15" s="23" t="s">
        <v>70</v>
      </c>
      <c r="B15" s="24" t="s">
        <v>34</v>
      </c>
      <c r="C15" s="39" t="s">
        <v>34</v>
      </c>
      <c r="D15" s="24" t="s">
        <v>34</v>
      </c>
      <c r="E15" s="39" t="s">
        <v>34</v>
      </c>
      <c r="F15" s="24">
        <v>5.5210829099999997E-2</v>
      </c>
      <c r="G15" s="28">
        <f t="shared" si="0"/>
        <v>2.7666664352009658E-2</v>
      </c>
      <c r="H15" s="24" t="s">
        <v>34</v>
      </c>
      <c r="I15" s="39" t="s">
        <v>34</v>
      </c>
      <c r="J15" s="30">
        <v>6.5979449000000004E-3</v>
      </c>
      <c r="K15" s="28">
        <f t="shared" si="1"/>
        <v>1.0303299639973501E-2</v>
      </c>
      <c r="L15" s="37" t="s">
        <v>34</v>
      </c>
      <c r="M15" s="61" t="s">
        <v>1028</v>
      </c>
      <c r="N15" s="61" t="s">
        <v>1028</v>
      </c>
      <c r="O15" s="37" t="s">
        <v>34</v>
      </c>
      <c r="P15" s="37" t="s">
        <v>34</v>
      </c>
      <c r="Q15" s="61" t="s">
        <v>1028</v>
      </c>
      <c r="R15" s="61" t="s">
        <v>1028</v>
      </c>
      <c r="S15" s="37" t="s">
        <v>34</v>
      </c>
      <c r="T15" s="60">
        <f t="shared" si="2"/>
        <v>-4.8612884199999998E-2</v>
      </c>
      <c r="U15" s="61">
        <f t="shared" ref="U15:U28" si="3">(((T15)^2)^0.5)</f>
        <v>4.8612884199999998E-2</v>
      </c>
      <c r="V15" s="61">
        <f>(((((1-F15)*F15)/F13)+(((1-J15)*J15)/J13))^0.5)*(TINV(0.05,F13+J13-1))</f>
        <v>2.9456864754144666E-2</v>
      </c>
      <c r="W15" s="62" t="str">
        <f t="shared" ref="W15:W18" si="4">IF(U15&gt;V15,"*"," ")</f>
        <v>*</v>
      </c>
      <c r="X15" s="37" t="s">
        <v>34</v>
      </c>
      <c r="Y15" s="61" t="s">
        <v>1028</v>
      </c>
      <c r="Z15" s="61" t="s">
        <v>1028</v>
      </c>
      <c r="AA15" s="108" t="s">
        <v>34</v>
      </c>
    </row>
    <row r="16" spans="1:27" x14ac:dyDescent="0.25">
      <c r="A16" s="23" t="s">
        <v>71</v>
      </c>
      <c r="B16" s="24" t="s">
        <v>34</v>
      </c>
      <c r="C16" s="39" t="s">
        <v>34</v>
      </c>
      <c r="D16" s="24" t="s">
        <v>34</v>
      </c>
      <c r="E16" s="39" t="s">
        <v>34</v>
      </c>
      <c r="F16" s="24">
        <v>6.3696152399999997E-2</v>
      </c>
      <c r="G16" s="28">
        <f t="shared" si="0"/>
        <v>2.9583000246308132E-2</v>
      </c>
      <c r="H16" s="24" t="s">
        <v>34</v>
      </c>
      <c r="I16" s="39" t="s">
        <v>34</v>
      </c>
      <c r="J16" s="30">
        <v>9.47015727E-2</v>
      </c>
      <c r="K16" s="28">
        <f t="shared" si="1"/>
        <v>3.7263525365739528E-2</v>
      </c>
      <c r="L16" s="37" t="s">
        <v>34</v>
      </c>
      <c r="M16" s="61" t="s">
        <v>1028</v>
      </c>
      <c r="N16" s="61" t="s">
        <v>1028</v>
      </c>
      <c r="O16" s="37" t="s">
        <v>34</v>
      </c>
      <c r="P16" s="37" t="s">
        <v>34</v>
      </c>
      <c r="Q16" s="61" t="s">
        <v>1028</v>
      </c>
      <c r="R16" s="61" t="s">
        <v>1028</v>
      </c>
      <c r="S16" s="37" t="s">
        <v>34</v>
      </c>
      <c r="T16" s="60">
        <f t="shared" si="2"/>
        <v>3.1005420300000003E-2</v>
      </c>
      <c r="U16" s="61">
        <f t="shared" si="3"/>
        <v>3.1005420300000003E-2</v>
      </c>
      <c r="V16" s="61">
        <f>(((((1-F16)*F16)/F13)+(((1-J16)*J16)/J13))^0.5)*(TINV(0.05,F13+J13-1))</f>
        <v>4.7460929823891593E-2</v>
      </c>
      <c r="W16" s="62" t="s">
        <v>1028</v>
      </c>
      <c r="X16" s="37" t="s">
        <v>34</v>
      </c>
      <c r="Y16" s="61" t="s">
        <v>1028</v>
      </c>
      <c r="Z16" s="61" t="s">
        <v>1028</v>
      </c>
      <c r="AA16" s="108" t="s">
        <v>34</v>
      </c>
    </row>
    <row r="17" spans="1:27" x14ac:dyDescent="0.25">
      <c r="A17" s="23" t="s">
        <v>72</v>
      </c>
      <c r="B17" s="24" t="s">
        <v>34</v>
      </c>
      <c r="C17" s="39" t="s">
        <v>34</v>
      </c>
      <c r="D17" s="24" t="s">
        <v>34</v>
      </c>
      <c r="E17" s="39" t="s">
        <v>34</v>
      </c>
      <c r="F17" s="24">
        <v>6.7926761000000002E-2</v>
      </c>
      <c r="G17" s="28">
        <f t="shared" si="0"/>
        <v>3.04805420569405E-2</v>
      </c>
      <c r="H17" s="24" t="s">
        <v>34</v>
      </c>
      <c r="I17" s="39" t="s">
        <v>34</v>
      </c>
      <c r="J17" s="30">
        <v>6.6547834299999997E-2</v>
      </c>
      <c r="K17" s="28">
        <f t="shared" si="1"/>
        <v>3.1719216994951178E-2</v>
      </c>
      <c r="L17" s="37" t="s">
        <v>34</v>
      </c>
      <c r="M17" s="61" t="s">
        <v>1028</v>
      </c>
      <c r="N17" s="61" t="s">
        <v>1028</v>
      </c>
      <c r="O17" s="37" t="s">
        <v>34</v>
      </c>
      <c r="P17" s="37" t="s">
        <v>34</v>
      </c>
      <c r="Q17" s="61" t="s">
        <v>1028</v>
      </c>
      <c r="R17" s="61" t="s">
        <v>1028</v>
      </c>
      <c r="S17" s="37" t="s">
        <v>34</v>
      </c>
      <c r="T17" s="60">
        <f t="shared" si="2"/>
        <v>-1.3789267000000049E-3</v>
      </c>
      <c r="U17" s="61">
        <f t="shared" si="3"/>
        <v>1.3789267000000049E-3</v>
      </c>
      <c r="V17" s="61">
        <f>(((((1-F17)*F17)/F13)+(((1-J17)*J17)/J13))^0.5)*(TINV(0.05,F13+J13-1))</f>
        <v>4.3883762171330977E-2</v>
      </c>
      <c r="W17" s="62" t="s">
        <v>1028</v>
      </c>
      <c r="X17" s="37" t="s">
        <v>34</v>
      </c>
      <c r="Y17" s="61" t="s">
        <v>1028</v>
      </c>
      <c r="Z17" s="61" t="s">
        <v>1028</v>
      </c>
      <c r="AA17" s="108" t="s">
        <v>34</v>
      </c>
    </row>
    <row r="18" spans="1:27" x14ac:dyDescent="0.25">
      <c r="A18" s="23" t="s">
        <v>73</v>
      </c>
      <c r="B18" s="24" t="s">
        <v>34</v>
      </c>
      <c r="C18" s="39" t="s">
        <v>34</v>
      </c>
      <c r="D18" s="24" t="s">
        <v>34</v>
      </c>
      <c r="E18" s="39" t="s">
        <v>34</v>
      </c>
      <c r="F18" s="24">
        <v>8.4309114300000002E-2</v>
      </c>
      <c r="G18" s="28">
        <f t="shared" si="0"/>
        <v>3.3658047781438556E-2</v>
      </c>
      <c r="H18" s="24" t="s">
        <v>34</v>
      </c>
      <c r="I18" s="39" t="s">
        <v>34</v>
      </c>
      <c r="J18" s="30">
        <v>1.98788227E-2</v>
      </c>
      <c r="K18" s="28">
        <f t="shared" si="1"/>
        <v>1.7764160055219792E-2</v>
      </c>
      <c r="L18" s="37" t="s">
        <v>34</v>
      </c>
      <c r="M18" s="61" t="s">
        <v>1028</v>
      </c>
      <c r="N18" s="61" t="s">
        <v>1028</v>
      </c>
      <c r="O18" s="37" t="s">
        <v>34</v>
      </c>
      <c r="P18" s="37" t="s">
        <v>34</v>
      </c>
      <c r="Q18" s="61" t="s">
        <v>1028</v>
      </c>
      <c r="R18" s="61" t="s">
        <v>1028</v>
      </c>
      <c r="S18" s="37" t="s">
        <v>34</v>
      </c>
      <c r="T18" s="60">
        <f t="shared" si="2"/>
        <v>-6.4430291599999995E-2</v>
      </c>
      <c r="U18" s="61">
        <f t="shared" si="3"/>
        <v>6.4430291599999995E-2</v>
      </c>
      <c r="V18" s="61">
        <f>(((((1-F18)*F18)/F13)+(((1-J18)*J18)/J13))^0.5)*(TINV(0.05,F13+J13-1))</f>
        <v>3.7971340646175335E-2</v>
      </c>
      <c r="W18" s="62" t="str">
        <f t="shared" si="4"/>
        <v>*</v>
      </c>
      <c r="X18" s="37" t="s">
        <v>34</v>
      </c>
      <c r="Y18" s="61" t="s">
        <v>1028</v>
      </c>
      <c r="Z18" s="61" t="s">
        <v>1028</v>
      </c>
      <c r="AA18" s="108" t="s">
        <v>34</v>
      </c>
    </row>
    <row r="19" spans="1:27" x14ac:dyDescent="0.25">
      <c r="A19" s="23" t="s">
        <v>74</v>
      </c>
      <c r="B19" s="24" t="s">
        <v>34</v>
      </c>
      <c r="C19" s="39" t="s">
        <v>34</v>
      </c>
      <c r="D19" s="24" t="s">
        <v>34</v>
      </c>
      <c r="E19" s="39" t="s">
        <v>34</v>
      </c>
      <c r="F19" s="24">
        <v>0.15299133300000001</v>
      </c>
      <c r="G19" s="28">
        <f t="shared" si="0"/>
        <v>4.3606833826603228E-2</v>
      </c>
      <c r="H19" s="24" t="s">
        <v>34</v>
      </c>
      <c r="I19" s="39" t="s">
        <v>34</v>
      </c>
      <c r="J19" s="30">
        <v>0.1715593638</v>
      </c>
      <c r="K19" s="28">
        <f t="shared" si="1"/>
        <v>4.7978577896969438E-2</v>
      </c>
      <c r="L19" s="37" t="s">
        <v>34</v>
      </c>
      <c r="M19" s="61" t="s">
        <v>1028</v>
      </c>
      <c r="N19" s="61" t="s">
        <v>1028</v>
      </c>
      <c r="O19" s="37" t="s">
        <v>34</v>
      </c>
      <c r="P19" s="37" t="s">
        <v>34</v>
      </c>
      <c r="Q19" s="61" t="s">
        <v>1028</v>
      </c>
      <c r="R19" s="61" t="s">
        <v>1028</v>
      </c>
      <c r="S19" s="37" t="s">
        <v>34</v>
      </c>
      <c r="T19" s="60">
        <f t="shared" si="2"/>
        <v>1.8568030799999996E-2</v>
      </c>
      <c r="U19" s="61">
        <f t="shared" si="3"/>
        <v>1.8568030799999996E-2</v>
      </c>
      <c r="V19" s="61">
        <f>(((((1-F19)*F19)/F13)+(((1-J19)*J19)/J13))^0.5)*(TINV(0.05,F13+J13-1))</f>
        <v>6.4676091653009082E-2</v>
      </c>
      <c r="W19" s="62" t="s">
        <v>1028</v>
      </c>
      <c r="X19" s="37" t="s">
        <v>34</v>
      </c>
      <c r="Y19" s="61" t="s">
        <v>1028</v>
      </c>
      <c r="Z19" s="61" t="s">
        <v>1028</v>
      </c>
      <c r="AA19" s="108" t="s">
        <v>34</v>
      </c>
    </row>
    <row r="20" spans="1:27" ht="15" customHeight="1" x14ac:dyDescent="0.25">
      <c r="A20" s="23" t="s">
        <v>75</v>
      </c>
      <c r="B20" s="24" t="s">
        <v>34</v>
      </c>
      <c r="C20" s="39" t="s">
        <v>34</v>
      </c>
      <c r="D20" s="24" t="s">
        <v>34</v>
      </c>
      <c r="E20" s="39" t="s">
        <v>34</v>
      </c>
      <c r="F20" s="24">
        <v>4.1334332500000001E-2</v>
      </c>
      <c r="G20" s="28">
        <f t="shared" si="0"/>
        <v>2.4113833892286926E-2</v>
      </c>
      <c r="H20" s="24" t="s">
        <v>34</v>
      </c>
      <c r="I20" s="39" t="s">
        <v>34</v>
      </c>
      <c r="J20" s="30">
        <v>4.9833714500000001E-2</v>
      </c>
      <c r="K20" s="28">
        <f t="shared" si="1"/>
        <v>2.7693056960864468E-2</v>
      </c>
      <c r="L20" s="37" t="s">
        <v>34</v>
      </c>
      <c r="M20" s="61" t="s">
        <v>1028</v>
      </c>
      <c r="N20" s="61" t="s">
        <v>1028</v>
      </c>
      <c r="O20" s="37" t="s">
        <v>34</v>
      </c>
      <c r="P20" s="37" t="s">
        <v>34</v>
      </c>
      <c r="Q20" s="61" t="s">
        <v>1028</v>
      </c>
      <c r="R20" s="61" t="s">
        <v>1028</v>
      </c>
      <c r="S20" s="37" t="s">
        <v>34</v>
      </c>
      <c r="T20" s="60">
        <f t="shared" si="2"/>
        <v>8.4993819999999998E-3</v>
      </c>
      <c r="U20" s="61">
        <f t="shared" si="3"/>
        <v>8.4993819999999998E-3</v>
      </c>
      <c r="V20" s="61">
        <f>(((((1-F20)*F20)/F13)+(((1-J20)*J20)/J13))^0.5)*(TINV(0.05,F13+J13-1))</f>
        <v>3.663029031797857E-2</v>
      </c>
      <c r="W20" s="62" t="s">
        <v>1028</v>
      </c>
      <c r="X20" s="37" t="s">
        <v>34</v>
      </c>
      <c r="Y20" s="61" t="s">
        <v>1028</v>
      </c>
      <c r="Z20" s="61" t="s">
        <v>1028</v>
      </c>
      <c r="AA20" s="108" t="s">
        <v>34</v>
      </c>
    </row>
    <row r="21" spans="1:27" x14ac:dyDescent="0.25">
      <c r="A21" s="23" t="s">
        <v>76</v>
      </c>
      <c r="B21" s="24" t="s">
        <v>34</v>
      </c>
      <c r="C21" s="39" t="s">
        <v>34</v>
      </c>
      <c r="D21" s="24" t="s">
        <v>34</v>
      </c>
      <c r="E21" s="39" t="s">
        <v>34</v>
      </c>
      <c r="F21" s="24">
        <v>8.5132217699999999E-2</v>
      </c>
      <c r="G21" s="28">
        <f t="shared" si="0"/>
        <v>3.3806744693157878E-2</v>
      </c>
      <c r="H21" s="24" t="s">
        <v>34</v>
      </c>
      <c r="I21" s="39" t="s">
        <v>34</v>
      </c>
      <c r="J21" s="30">
        <v>8.8473417499999998E-2</v>
      </c>
      <c r="K21" s="28">
        <f t="shared" si="1"/>
        <v>3.6141030510144383E-2</v>
      </c>
      <c r="L21" s="37" t="s">
        <v>34</v>
      </c>
      <c r="M21" s="61" t="s">
        <v>1028</v>
      </c>
      <c r="N21" s="61" t="s">
        <v>1028</v>
      </c>
      <c r="O21" s="37" t="s">
        <v>34</v>
      </c>
      <c r="P21" s="37" t="s">
        <v>34</v>
      </c>
      <c r="Q21" s="61" t="s">
        <v>1028</v>
      </c>
      <c r="R21" s="61" t="s">
        <v>1028</v>
      </c>
      <c r="S21" s="37" t="s">
        <v>34</v>
      </c>
      <c r="T21" s="60">
        <f t="shared" si="2"/>
        <v>3.3411997999999998E-3</v>
      </c>
      <c r="U21" s="61">
        <f t="shared" si="3"/>
        <v>3.3411997999999998E-3</v>
      </c>
      <c r="V21" s="61">
        <f>(((((1-F21)*F21)/F13)+(((1-J21)*J21)/J13))^0.5)*(TINV(0.05,F13+J13-1))</f>
        <v>4.9367580563550111E-2</v>
      </c>
      <c r="W21" s="62" t="s">
        <v>1028</v>
      </c>
      <c r="X21" s="37" t="s">
        <v>34</v>
      </c>
      <c r="Y21" s="61" t="s">
        <v>1028</v>
      </c>
      <c r="Z21" s="61" t="s">
        <v>1028</v>
      </c>
      <c r="AA21" s="108" t="s">
        <v>34</v>
      </c>
    </row>
    <row r="22" spans="1:27" x14ac:dyDescent="0.25">
      <c r="A22" s="23" t="s">
        <v>77</v>
      </c>
      <c r="B22" s="24" t="s">
        <v>34</v>
      </c>
      <c r="C22" s="39" t="s">
        <v>34</v>
      </c>
      <c r="D22" s="24" t="s">
        <v>34</v>
      </c>
      <c r="E22" s="39" t="s">
        <v>34</v>
      </c>
      <c r="F22" s="24">
        <v>0.10811514830000001</v>
      </c>
      <c r="G22" s="28">
        <f t="shared" si="0"/>
        <v>3.7616196586569582E-2</v>
      </c>
      <c r="H22" s="24" t="s">
        <v>34</v>
      </c>
      <c r="I22" s="39" t="s">
        <v>34</v>
      </c>
      <c r="J22" s="30">
        <v>9.9542620400000004E-2</v>
      </c>
      <c r="K22" s="28">
        <f t="shared" si="1"/>
        <v>3.81018073007632E-2</v>
      </c>
      <c r="L22" s="37" t="s">
        <v>34</v>
      </c>
      <c r="M22" s="61" t="s">
        <v>1028</v>
      </c>
      <c r="N22" s="61" t="s">
        <v>1028</v>
      </c>
      <c r="O22" s="37" t="s">
        <v>34</v>
      </c>
      <c r="P22" s="37" t="s">
        <v>34</v>
      </c>
      <c r="Q22" s="61" t="s">
        <v>1028</v>
      </c>
      <c r="R22" s="61" t="s">
        <v>1028</v>
      </c>
      <c r="S22" s="37" t="s">
        <v>34</v>
      </c>
      <c r="T22" s="60">
        <f t="shared" si="2"/>
        <v>-8.5725279000000015E-3</v>
      </c>
      <c r="U22" s="61">
        <f t="shared" si="3"/>
        <v>8.5725279000000015E-3</v>
      </c>
      <c r="V22" s="61">
        <f>(((((1-F22)*F22)/F13)+(((1-J22)*J22)/J13))^0.5)*(TINV(0.05,F13+J13-1))</f>
        <v>5.3412137861595196E-2</v>
      </c>
      <c r="W22" s="62" t="s">
        <v>1028</v>
      </c>
      <c r="X22" s="37" t="s">
        <v>34</v>
      </c>
      <c r="Y22" s="61" t="s">
        <v>1028</v>
      </c>
      <c r="Z22" s="61" t="s">
        <v>1028</v>
      </c>
      <c r="AA22" s="108" t="s">
        <v>34</v>
      </c>
    </row>
    <row r="23" spans="1:27" x14ac:dyDescent="0.25">
      <c r="A23" s="23" t="s">
        <v>78</v>
      </c>
      <c r="B23" s="24" t="s">
        <v>34</v>
      </c>
      <c r="C23" s="39" t="s">
        <v>34</v>
      </c>
      <c r="D23" s="24" t="s">
        <v>34</v>
      </c>
      <c r="E23" s="39" t="s">
        <v>34</v>
      </c>
      <c r="F23" s="24">
        <v>4.8373190199999999E-2</v>
      </c>
      <c r="G23" s="28">
        <f t="shared" si="0"/>
        <v>2.5990396966451095E-2</v>
      </c>
      <c r="H23" s="24" t="s">
        <v>34</v>
      </c>
      <c r="I23" s="39" t="s">
        <v>34</v>
      </c>
      <c r="J23" s="30">
        <v>4.9418875899999999E-2</v>
      </c>
      <c r="K23" s="28">
        <f t="shared" si="1"/>
        <v>2.7583570715198534E-2</v>
      </c>
      <c r="L23" s="37" t="s">
        <v>34</v>
      </c>
      <c r="M23" s="61" t="s">
        <v>1028</v>
      </c>
      <c r="N23" s="61" t="s">
        <v>1028</v>
      </c>
      <c r="O23" s="37" t="s">
        <v>34</v>
      </c>
      <c r="P23" s="37" t="s">
        <v>34</v>
      </c>
      <c r="Q23" s="61" t="s">
        <v>1028</v>
      </c>
      <c r="R23" s="61" t="s">
        <v>1028</v>
      </c>
      <c r="S23" s="37" t="s">
        <v>34</v>
      </c>
      <c r="T23" s="60">
        <f t="shared" si="2"/>
        <v>1.0456857E-3</v>
      </c>
      <c r="U23" s="61">
        <f t="shared" si="3"/>
        <v>1.0456857E-3</v>
      </c>
      <c r="V23" s="61">
        <f>(((((1-F23)*F23)/F13)+(((1-J23)*J23)/J13))^0.5)*(TINV(0.05,F13+J13-1))</f>
        <v>3.7807046933708684E-2</v>
      </c>
      <c r="W23" s="62" t="s">
        <v>1028</v>
      </c>
      <c r="X23" s="37" t="s">
        <v>34</v>
      </c>
      <c r="Y23" s="61" t="s">
        <v>1028</v>
      </c>
      <c r="Z23" s="61" t="s">
        <v>1028</v>
      </c>
      <c r="AA23" s="108" t="s">
        <v>34</v>
      </c>
    </row>
    <row r="24" spans="1:27" x14ac:dyDescent="0.25">
      <c r="A24" s="23" t="s">
        <v>655</v>
      </c>
      <c r="B24" s="24" t="s">
        <v>34</v>
      </c>
      <c r="C24" s="39" t="s">
        <v>34</v>
      </c>
      <c r="D24" s="24" t="s">
        <v>34</v>
      </c>
      <c r="E24" s="39" t="s">
        <v>34</v>
      </c>
      <c r="F24" s="24">
        <v>9.0816938599999994E-2</v>
      </c>
      <c r="G24" s="28">
        <f t="shared" si="0"/>
        <v>3.4808580287728236E-2</v>
      </c>
      <c r="H24" s="24" t="s">
        <v>34</v>
      </c>
      <c r="I24" s="39" t="s">
        <v>34</v>
      </c>
      <c r="J24" s="30">
        <v>9.2808566499999995E-2</v>
      </c>
      <c r="K24" s="28">
        <f t="shared" si="1"/>
        <v>3.6927759909651039E-2</v>
      </c>
      <c r="L24" s="37" t="s">
        <v>34</v>
      </c>
      <c r="M24" s="61" t="s">
        <v>1028</v>
      </c>
      <c r="N24" s="61" t="s">
        <v>1028</v>
      </c>
      <c r="O24" s="37" t="s">
        <v>34</v>
      </c>
      <c r="P24" s="37" t="s">
        <v>34</v>
      </c>
      <c r="Q24" s="61" t="s">
        <v>1028</v>
      </c>
      <c r="R24" s="61" t="s">
        <v>1028</v>
      </c>
      <c r="S24" s="37" t="s">
        <v>34</v>
      </c>
      <c r="T24" s="60">
        <f t="shared" si="2"/>
        <v>1.9916279000000009E-3</v>
      </c>
      <c r="U24" s="61">
        <f t="shared" si="3"/>
        <v>1.9916279000000009E-3</v>
      </c>
      <c r="V24" s="61">
        <f>(((((1-F24)*F24)/F13)+(((1-J24)*J24)/J13))^0.5)*(TINV(0.05,F13+J13-1))</f>
        <v>5.0623908659403943E-2</v>
      </c>
      <c r="W24" s="62" t="s">
        <v>1028</v>
      </c>
      <c r="X24" s="37" t="s">
        <v>34</v>
      </c>
      <c r="Y24" s="61" t="s">
        <v>1028</v>
      </c>
      <c r="Z24" s="61" t="s">
        <v>1028</v>
      </c>
      <c r="AA24" s="108" t="s">
        <v>34</v>
      </c>
    </row>
    <row r="25" spans="1:27" x14ac:dyDescent="0.25">
      <c r="A25" s="46" t="s">
        <v>1024</v>
      </c>
      <c r="B25" s="47" t="s">
        <v>34</v>
      </c>
      <c r="C25" s="68" t="s">
        <v>34</v>
      </c>
      <c r="D25" s="47" t="s">
        <v>34</v>
      </c>
      <c r="E25" s="68" t="s">
        <v>34</v>
      </c>
      <c r="F25" s="47">
        <v>0.33243749480000001</v>
      </c>
      <c r="G25" s="50">
        <f t="shared" si="0"/>
        <v>5.7066098511947286E-2</v>
      </c>
      <c r="H25" s="47" t="s">
        <v>34</v>
      </c>
      <c r="I25" s="68" t="s">
        <v>34</v>
      </c>
      <c r="J25" s="47">
        <v>0.33024348029999995</v>
      </c>
      <c r="K25" s="50">
        <f t="shared" si="1"/>
        <v>5.9852881304335741E-2</v>
      </c>
      <c r="L25" s="48" t="s">
        <v>34</v>
      </c>
      <c r="M25" s="61" t="s">
        <v>1028</v>
      </c>
      <c r="N25" s="61" t="s">
        <v>1028</v>
      </c>
      <c r="O25" s="48" t="s">
        <v>34</v>
      </c>
      <c r="P25" s="48" t="s">
        <v>34</v>
      </c>
      <c r="Q25" s="61" t="s">
        <v>1028</v>
      </c>
      <c r="R25" s="61" t="s">
        <v>1028</v>
      </c>
      <c r="S25" s="48" t="s">
        <v>34</v>
      </c>
      <c r="T25" s="60">
        <f t="shared" si="2"/>
        <v>-2.1940145000000633E-3</v>
      </c>
      <c r="U25" s="61">
        <f t="shared" si="3"/>
        <v>2.1940145000000633E-3</v>
      </c>
      <c r="V25" s="61">
        <f>(((((1-F25)*F25)/F13)+(((1-J25)*J25)/J13))^0.5)*(TINV(0.05,F13+J13-1))</f>
        <v>8.2496700203096879E-2</v>
      </c>
      <c r="W25" s="62" t="s">
        <v>1028</v>
      </c>
      <c r="X25" s="48" t="s">
        <v>34</v>
      </c>
      <c r="Y25" s="61" t="s">
        <v>1028</v>
      </c>
      <c r="Z25" s="61" t="s">
        <v>1028</v>
      </c>
      <c r="AA25" s="109" t="s">
        <v>34</v>
      </c>
    </row>
    <row r="26" spans="1:27" x14ac:dyDescent="0.25">
      <c r="A26" s="46" t="s">
        <v>1025</v>
      </c>
      <c r="B26" s="47" t="s">
        <v>34</v>
      </c>
      <c r="C26" s="68" t="s">
        <v>34</v>
      </c>
      <c r="D26" s="47" t="s">
        <v>34</v>
      </c>
      <c r="E26" s="68" t="s">
        <v>34</v>
      </c>
      <c r="F26" s="47">
        <v>0.27863477980000001</v>
      </c>
      <c r="G26" s="28">
        <f t="shared" si="0"/>
        <v>5.4309083730426137E-2</v>
      </c>
      <c r="H26" s="47" t="s">
        <v>34</v>
      </c>
      <c r="I26" s="68" t="s">
        <v>34</v>
      </c>
      <c r="J26" s="47">
        <v>0.24127190100000001</v>
      </c>
      <c r="K26" s="50">
        <f t="shared" si="1"/>
        <v>5.4451007267396614E-2</v>
      </c>
      <c r="L26" s="48" t="s">
        <v>34</v>
      </c>
      <c r="M26" s="15" t="s">
        <v>1028</v>
      </c>
      <c r="N26" s="15" t="s">
        <v>1028</v>
      </c>
      <c r="O26" s="48" t="s">
        <v>34</v>
      </c>
      <c r="P26" s="48" t="s">
        <v>34</v>
      </c>
      <c r="Q26" s="15" t="s">
        <v>1028</v>
      </c>
      <c r="R26" s="15" t="s">
        <v>1028</v>
      </c>
      <c r="S26" s="48" t="s">
        <v>34</v>
      </c>
      <c r="T26" s="17">
        <f t="shared" si="2"/>
        <v>-3.7362878799999999E-2</v>
      </c>
      <c r="U26" s="15">
        <f t="shared" si="3"/>
        <v>3.7362878799999999E-2</v>
      </c>
      <c r="V26" s="15">
        <f>(((((1-F26)*F26)/F13)+(((1-J26)*J26)/J13))^0.5)*(TINV(0.05,F13+J13-1))</f>
        <v>7.6718989579400557E-2</v>
      </c>
      <c r="W26" s="5" t="s">
        <v>1028</v>
      </c>
      <c r="X26" s="48" t="s">
        <v>34</v>
      </c>
      <c r="Y26" s="15" t="s">
        <v>1028</v>
      </c>
      <c r="Z26" s="15" t="s">
        <v>1028</v>
      </c>
      <c r="AA26" s="109" t="s">
        <v>34</v>
      </c>
    </row>
    <row r="27" spans="1:27" x14ac:dyDescent="0.25">
      <c r="A27" s="23" t="s">
        <v>1026</v>
      </c>
      <c r="B27" s="24" t="s">
        <v>34</v>
      </c>
      <c r="C27" s="39" t="s">
        <v>34</v>
      </c>
      <c r="D27" s="24" t="s">
        <v>34</v>
      </c>
      <c r="E27" s="39" t="s">
        <v>34</v>
      </c>
      <c r="F27" s="24">
        <v>0.18683374250000001</v>
      </c>
      <c r="G27" s="28">
        <f t="shared" si="0"/>
        <v>4.7216581926049141E-2</v>
      </c>
      <c r="H27" s="24" t="s">
        <v>34</v>
      </c>
      <c r="I27" s="39" t="s">
        <v>34</v>
      </c>
      <c r="J27" s="30">
        <v>0.1678473519</v>
      </c>
      <c r="K27" s="28">
        <f t="shared" si="1"/>
        <v>4.7562886975182843E-2</v>
      </c>
      <c r="L27" s="37" t="s">
        <v>34</v>
      </c>
      <c r="M27" s="61" t="s">
        <v>1028</v>
      </c>
      <c r="N27" s="61" t="s">
        <v>1028</v>
      </c>
      <c r="O27" s="37" t="s">
        <v>34</v>
      </c>
      <c r="P27" s="37" t="s">
        <v>34</v>
      </c>
      <c r="Q27" s="61" t="s">
        <v>1028</v>
      </c>
      <c r="R27" s="61" t="s">
        <v>1028</v>
      </c>
      <c r="S27" s="37" t="s">
        <v>34</v>
      </c>
      <c r="T27" s="60">
        <f t="shared" si="2"/>
        <v>-1.8986390600000014E-2</v>
      </c>
      <c r="U27" s="61">
        <f t="shared" si="3"/>
        <v>1.8986390600000014E-2</v>
      </c>
      <c r="V27" s="61">
        <f>(((((1-F27)*F27)/F13)+(((1-J27)*J27)/J13))^0.5)*(TINV(0.05,F13+J13-1))</f>
        <v>6.6857421113532961E-2</v>
      </c>
      <c r="W27" s="62" t="s">
        <v>1028</v>
      </c>
      <c r="X27" s="37" t="s">
        <v>34</v>
      </c>
      <c r="Y27" s="61" t="s">
        <v>1028</v>
      </c>
      <c r="Z27" s="61" t="s">
        <v>1028</v>
      </c>
      <c r="AA27" s="108" t="s">
        <v>34</v>
      </c>
    </row>
    <row r="28" spans="1:27" ht="15.75" thickBot="1" x14ac:dyDescent="0.3">
      <c r="A28" s="98" t="s">
        <v>41</v>
      </c>
      <c r="B28" s="106" t="s">
        <v>34</v>
      </c>
      <c r="C28" s="110" t="s">
        <v>34</v>
      </c>
      <c r="D28" s="106" t="s">
        <v>34</v>
      </c>
      <c r="E28" s="110" t="s">
        <v>34</v>
      </c>
      <c r="F28" s="106">
        <v>4.0689141800000002E-2</v>
      </c>
      <c r="G28" s="100">
        <f t="shared" si="0"/>
        <v>2.3932945867716771E-2</v>
      </c>
      <c r="H28" s="106" t="s">
        <v>34</v>
      </c>
      <c r="I28" s="110" t="s">
        <v>34</v>
      </c>
      <c r="J28" s="99">
        <v>8.1825658999999995E-2</v>
      </c>
      <c r="K28" s="100">
        <f t="shared" si="1"/>
        <v>3.4883238131432806E-2</v>
      </c>
      <c r="L28" s="111" t="s">
        <v>34</v>
      </c>
      <c r="M28" s="102" t="s">
        <v>1028</v>
      </c>
      <c r="N28" s="102" t="s">
        <v>1028</v>
      </c>
      <c r="O28" s="111" t="s">
        <v>34</v>
      </c>
      <c r="P28" s="111" t="s">
        <v>34</v>
      </c>
      <c r="Q28" s="102" t="s">
        <v>1028</v>
      </c>
      <c r="R28" s="102" t="s">
        <v>1028</v>
      </c>
      <c r="S28" s="111" t="s">
        <v>34</v>
      </c>
      <c r="T28" s="101">
        <f t="shared" si="2"/>
        <v>4.1136517199999993E-2</v>
      </c>
      <c r="U28" s="102">
        <f t="shared" si="3"/>
        <v>4.1136517199999993E-2</v>
      </c>
      <c r="V28" s="102">
        <f>(((((1-F28)*F28)/F13)+(((1-J28)*J28)/J13))^0.5)*(TINV(0.05,F13+J13-1))</f>
        <v>4.2197985866523208E-2</v>
      </c>
      <c r="W28" s="103" t="s">
        <v>1028</v>
      </c>
      <c r="X28" s="111" t="s">
        <v>34</v>
      </c>
      <c r="Y28" s="102" t="s">
        <v>1028</v>
      </c>
      <c r="Z28" s="102" t="s">
        <v>1028</v>
      </c>
      <c r="AA28" s="112" t="s">
        <v>34</v>
      </c>
    </row>
    <row r="29" spans="1:27" x14ac:dyDescent="0.25">
      <c r="B29" s="24"/>
      <c r="C29" s="24"/>
      <c r="D29" s="24"/>
      <c r="E29" s="24"/>
      <c r="F29" s="30"/>
      <c r="G29" s="28"/>
      <c r="L29" s="24"/>
      <c r="M29" s="15"/>
      <c r="N29" s="15"/>
      <c r="O29" s="24"/>
      <c r="P29" s="24"/>
      <c r="Q29" s="15"/>
      <c r="R29" s="15"/>
      <c r="S29" s="24"/>
    </row>
  </sheetData>
  <hyperlinks>
    <hyperlink ref="A5" location="CONTENTS!B1" display="Return to contents" xr:uid="{E285FABD-976C-4800-B68F-7B6987D679A5}"/>
  </hyperlinks>
  <pageMargins left="0.7" right="0.7" top="0.75" bottom="0.75" header="0.3" footer="0.3"/>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DAC6-7BBF-4C04-B8EB-5209428EEBFD}">
  <dimension ref="A1:AA43"/>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912</v>
      </c>
      <c r="B3" s="27"/>
    </row>
    <row r="4" spans="1:27" ht="18.75" x14ac:dyDescent="0.25">
      <c r="A4" s="20" t="s">
        <v>913</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268</v>
      </c>
      <c r="G11" s="27" t="s">
        <v>1028</v>
      </c>
      <c r="H11" s="24" t="s">
        <v>34</v>
      </c>
      <c r="I11" s="27" t="s">
        <v>1028</v>
      </c>
      <c r="J11" s="22">
        <v>265</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259</v>
      </c>
      <c r="G12" s="27" t="s">
        <v>1028</v>
      </c>
      <c r="H12" s="24" t="s">
        <v>34</v>
      </c>
      <c r="I12" s="27" t="s">
        <v>1028</v>
      </c>
      <c r="J12" s="22">
        <v>182</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45.6</v>
      </c>
      <c r="G13" s="27" t="s">
        <v>1028</v>
      </c>
      <c r="H13" s="24" t="s">
        <v>34</v>
      </c>
      <c r="I13" s="27" t="s">
        <v>1028</v>
      </c>
      <c r="J13" s="22">
        <v>38.1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662</v>
      </c>
      <c r="B14" s="24" t="s">
        <v>34</v>
      </c>
      <c r="C14" s="39" t="s">
        <v>34</v>
      </c>
      <c r="D14" s="24" t="s">
        <v>34</v>
      </c>
      <c r="E14" s="39" t="s">
        <v>34</v>
      </c>
      <c r="F14" s="34">
        <v>0.57652812259999997</v>
      </c>
      <c r="G14" s="28">
        <f t="shared" ref="G14:G42" si="0">SQRT((F14*(1-F14))/F$13)*TINV(0.05,F$13)</f>
        <v>0.14737434040524999</v>
      </c>
      <c r="H14" s="24" t="s">
        <v>34</v>
      </c>
      <c r="I14" s="39" t="s">
        <v>34</v>
      </c>
      <c r="J14" s="30">
        <v>0.77186948440000003</v>
      </c>
      <c r="K14" s="28">
        <f t="shared" ref="K14:K41" si="1">SQRT((J14*(1-J14))/J$13)*TINV(0.05,J$13)</f>
        <v>0.13762464622398832</v>
      </c>
      <c r="L14" s="37" t="s">
        <v>34</v>
      </c>
      <c r="M14" s="61" t="s">
        <v>1028</v>
      </c>
      <c r="N14" s="61" t="s">
        <v>1028</v>
      </c>
      <c r="O14" s="37" t="s">
        <v>34</v>
      </c>
      <c r="P14" s="37" t="s">
        <v>34</v>
      </c>
      <c r="Q14" s="61" t="s">
        <v>1028</v>
      </c>
      <c r="R14" s="61" t="s">
        <v>1028</v>
      </c>
      <c r="S14" s="37" t="s">
        <v>34</v>
      </c>
      <c r="T14" s="17">
        <f t="shared" ref="T14:T23" si="2">J14-F14</f>
        <v>0.19534136180000006</v>
      </c>
      <c r="U14" s="15">
        <f>(((T14)^2)^0.5)</f>
        <v>0.19534136180000006</v>
      </c>
      <c r="V14" s="15">
        <f>(((((1-F14)*F14)/F13)+(((1-J14)*J14)/J13))^0.5)*(TINV(0.05,F13+J13-1))</f>
        <v>0.19869029082594969</v>
      </c>
      <c r="W14" s="5" t="s">
        <v>1028</v>
      </c>
      <c r="X14" s="37" t="s">
        <v>34</v>
      </c>
      <c r="Y14" s="61" t="s">
        <v>1028</v>
      </c>
      <c r="Z14" s="61" t="s">
        <v>1028</v>
      </c>
      <c r="AA14" s="108" t="s">
        <v>34</v>
      </c>
    </row>
    <row r="15" spans="1:27" x14ac:dyDescent="0.25">
      <c r="A15" s="23" t="s">
        <v>664</v>
      </c>
      <c r="B15" s="24" t="s">
        <v>34</v>
      </c>
      <c r="C15" s="39" t="s">
        <v>34</v>
      </c>
      <c r="D15" s="24" t="s">
        <v>34</v>
      </c>
      <c r="E15" s="39" t="s">
        <v>34</v>
      </c>
      <c r="F15" s="34">
        <v>0.47276099049999998</v>
      </c>
      <c r="G15" s="28">
        <f t="shared" si="0"/>
        <v>0.14891002054207339</v>
      </c>
      <c r="H15" s="24" t="s">
        <v>34</v>
      </c>
      <c r="I15" s="39" t="s">
        <v>34</v>
      </c>
      <c r="J15" s="30">
        <v>0.55078303149999996</v>
      </c>
      <c r="K15" s="28">
        <f t="shared" si="1"/>
        <v>0.16313642511481199</v>
      </c>
      <c r="L15" s="37" t="s">
        <v>34</v>
      </c>
      <c r="M15" s="61" t="s">
        <v>1028</v>
      </c>
      <c r="N15" s="61" t="s">
        <v>1028</v>
      </c>
      <c r="O15" s="37" t="s">
        <v>34</v>
      </c>
      <c r="P15" s="37" t="s">
        <v>34</v>
      </c>
      <c r="Q15" s="61" t="s">
        <v>1028</v>
      </c>
      <c r="R15" s="61" t="s">
        <v>1028</v>
      </c>
      <c r="S15" s="37" t="s">
        <v>34</v>
      </c>
      <c r="T15" s="17">
        <f t="shared" si="2"/>
        <v>7.8022040999999986E-2</v>
      </c>
      <c r="U15" s="15">
        <f t="shared" ref="U15:U43" si="3">(((T15)^2)^0.5)</f>
        <v>7.8022040999999986E-2</v>
      </c>
      <c r="V15" s="15">
        <f>(((((1-F15)*F15)/F13)+(((1-J15)*J15)/J13))^0.5)*(TINV(0.05,F13+J13-1))</f>
        <v>0.21755703533595822</v>
      </c>
      <c r="W15" s="5" t="s">
        <v>1028</v>
      </c>
      <c r="X15" s="37" t="s">
        <v>34</v>
      </c>
      <c r="Y15" s="61" t="s">
        <v>1028</v>
      </c>
      <c r="Z15" s="61" t="s">
        <v>1028</v>
      </c>
      <c r="AA15" s="108" t="s">
        <v>34</v>
      </c>
    </row>
    <row r="16" spans="1:27" x14ac:dyDescent="0.25">
      <c r="A16" s="23" t="s">
        <v>667</v>
      </c>
      <c r="B16" s="24" t="s">
        <v>34</v>
      </c>
      <c r="C16" s="39" t="s">
        <v>34</v>
      </c>
      <c r="D16" s="24" t="s">
        <v>34</v>
      </c>
      <c r="E16" s="39" t="s">
        <v>34</v>
      </c>
      <c r="F16" s="34">
        <v>0.36904057429999998</v>
      </c>
      <c r="G16" s="28">
        <f t="shared" si="0"/>
        <v>0.14392529021355455</v>
      </c>
      <c r="H16" s="24" t="s">
        <v>34</v>
      </c>
      <c r="I16" s="39" t="s">
        <v>34</v>
      </c>
      <c r="J16" s="30">
        <v>0.5093590066</v>
      </c>
      <c r="K16" s="28">
        <f t="shared" si="1"/>
        <v>0.16395569225277731</v>
      </c>
      <c r="L16" s="37" t="s">
        <v>34</v>
      </c>
      <c r="M16" s="61" t="s">
        <v>1028</v>
      </c>
      <c r="N16" s="61" t="s">
        <v>1028</v>
      </c>
      <c r="O16" s="37" t="s">
        <v>34</v>
      </c>
      <c r="P16" s="37" t="s">
        <v>34</v>
      </c>
      <c r="Q16" s="61" t="s">
        <v>1028</v>
      </c>
      <c r="R16" s="61" t="s">
        <v>1028</v>
      </c>
      <c r="S16" s="37" t="s">
        <v>34</v>
      </c>
      <c r="T16" s="17">
        <f t="shared" si="2"/>
        <v>0.14031843230000002</v>
      </c>
      <c r="U16" s="15">
        <f t="shared" si="3"/>
        <v>0.14031843230000002</v>
      </c>
      <c r="V16" s="15">
        <f>(((((1-F16)*F16)/F13)+(((1-J16)*J16)/J13))^0.5)*(TINV(0.05,F13+J13-1))</f>
        <v>0.21486235793853933</v>
      </c>
      <c r="W16" s="5" t="s">
        <v>1028</v>
      </c>
      <c r="X16" s="37" t="s">
        <v>34</v>
      </c>
      <c r="Y16" s="61" t="s">
        <v>1028</v>
      </c>
      <c r="Z16" s="61" t="s">
        <v>1028</v>
      </c>
      <c r="AA16" s="108" t="s">
        <v>34</v>
      </c>
    </row>
    <row r="17" spans="1:27" x14ac:dyDescent="0.25">
      <c r="A17" s="23" t="s">
        <v>665</v>
      </c>
      <c r="B17" s="24" t="s">
        <v>34</v>
      </c>
      <c r="C17" s="39" t="s">
        <v>34</v>
      </c>
      <c r="D17" s="24" t="s">
        <v>34</v>
      </c>
      <c r="E17" s="39" t="s">
        <v>34</v>
      </c>
      <c r="F17" s="30">
        <v>0.4707048928</v>
      </c>
      <c r="G17" s="28">
        <f t="shared" ref="G17:G21" si="4">SQRT((F17*(1-F17))/F$13)*TINV(0.05,F$13)</f>
        <v>0.14887529494208404</v>
      </c>
      <c r="H17" s="24" t="s">
        <v>34</v>
      </c>
      <c r="I17" s="39" t="s">
        <v>34</v>
      </c>
      <c r="J17" s="30">
        <v>0.49155539580000002</v>
      </c>
      <c r="K17" s="28">
        <f t="shared" si="1"/>
        <v>0.16396103232412018</v>
      </c>
      <c r="L17" s="37" t="s">
        <v>34</v>
      </c>
      <c r="M17" s="61" t="s">
        <v>1028</v>
      </c>
      <c r="N17" s="61" t="s">
        <v>1028</v>
      </c>
      <c r="O17" s="37" t="s">
        <v>34</v>
      </c>
      <c r="P17" s="37" t="s">
        <v>34</v>
      </c>
      <c r="Q17" s="61" t="s">
        <v>1028</v>
      </c>
      <c r="R17" s="61" t="s">
        <v>1028</v>
      </c>
      <c r="S17" s="37" t="s">
        <v>34</v>
      </c>
      <c r="T17" s="17">
        <f t="shared" si="2"/>
        <v>2.085050300000002E-2</v>
      </c>
      <c r="U17" s="15">
        <f t="shared" si="3"/>
        <v>2.085050300000002E-2</v>
      </c>
      <c r="V17" s="15">
        <f>(((((1-F17)*F17)/F13)+(((1-J17)*J17)/J13))^0.5)*(TINV(0.05,F13+J13-1))</f>
        <v>0.21813169611085612</v>
      </c>
      <c r="W17" s="5" t="s">
        <v>1028</v>
      </c>
      <c r="X17" s="37" t="s">
        <v>34</v>
      </c>
      <c r="Y17" s="61" t="s">
        <v>1028</v>
      </c>
      <c r="Z17" s="61" t="s">
        <v>1028</v>
      </c>
      <c r="AA17" s="108" t="s">
        <v>34</v>
      </c>
    </row>
    <row r="18" spans="1:27" x14ac:dyDescent="0.25">
      <c r="A18" s="23" t="s">
        <v>668</v>
      </c>
      <c r="B18" s="24" t="s">
        <v>34</v>
      </c>
      <c r="C18" s="39" t="s">
        <v>34</v>
      </c>
      <c r="D18" s="24" t="s">
        <v>34</v>
      </c>
      <c r="E18" s="39" t="s">
        <v>34</v>
      </c>
      <c r="F18" s="30">
        <v>0.36946779959999998</v>
      </c>
      <c r="G18" s="28">
        <f t="shared" si="0"/>
        <v>0.14395981207742339</v>
      </c>
      <c r="H18" s="24" t="s">
        <v>34</v>
      </c>
      <c r="I18" s="39" t="s">
        <v>34</v>
      </c>
      <c r="J18" s="30">
        <v>0.47334953790000001</v>
      </c>
      <c r="K18" s="28">
        <f t="shared" si="1"/>
        <v>0.16375131728023126</v>
      </c>
      <c r="L18" s="37" t="s">
        <v>34</v>
      </c>
      <c r="M18" s="61" t="s">
        <v>1028</v>
      </c>
      <c r="N18" s="61" t="s">
        <v>1028</v>
      </c>
      <c r="O18" s="37" t="s">
        <v>34</v>
      </c>
      <c r="P18" s="37" t="s">
        <v>34</v>
      </c>
      <c r="Q18" s="61" t="s">
        <v>1028</v>
      </c>
      <c r="R18" s="61" t="s">
        <v>1028</v>
      </c>
      <c r="S18" s="37" t="s">
        <v>34</v>
      </c>
      <c r="T18" s="17">
        <f t="shared" si="2"/>
        <v>0.10388173830000003</v>
      </c>
      <c r="U18" s="15">
        <f t="shared" si="3"/>
        <v>0.10388173830000003</v>
      </c>
      <c r="V18" s="15">
        <f>(((((1-F18)*F18)/F13)+(((1-J18)*J18)/J13))^0.5)*(TINV(0.05,F13+J13-1))</f>
        <v>0.21473437956304831</v>
      </c>
      <c r="W18" s="5" t="s">
        <v>1028</v>
      </c>
      <c r="X18" s="37" t="s">
        <v>34</v>
      </c>
      <c r="Y18" s="61" t="s">
        <v>1028</v>
      </c>
      <c r="Z18" s="61" t="s">
        <v>1028</v>
      </c>
      <c r="AA18" s="108" t="s">
        <v>34</v>
      </c>
    </row>
    <row r="19" spans="1:27" ht="25.5" x14ac:dyDescent="0.25">
      <c r="A19" s="23" t="s">
        <v>666</v>
      </c>
      <c r="B19" s="24" t="s">
        <v>34</v>
      </c>
      <c r="C19" s="39" t="s">
        <v>34</v>
      </c>
      <c r="D19" s="24" t="s">
        <v>34</v>
      </c>
      <c r="E19" s="39" t="s">
        <v>34</v>
      </c>
      <c r="F19" s="30">
        <v>0.32230029389999998</v>
      </c>
      <c r="G19" s="28">
        <f t="shared" si="0"/>
        <v>0.13939536657068227</v>
      </c>
      <c r="H19" s="24" t="s">
        <v>34</v>
      </c>
      <c r="I19" s="39" t="s">
        <v>34</v>
      </c>
      <c r="J19" s="30">
        <v>0.39588807149999999</v>
      </c>
      <c r="K19" s="28">
        <f t="shared" si="1"/>
        <v>0.16039007943779102</v>
      </c>
      <c r="L19" s="37" t="s">
        <v>34</v>
      </c>
      <c r="M19" s="61" t="s">
        <v>1028</v>
      </c>
      <c r="N19" s="61" t="s">
        <v>1028</v>
      </c>
      <c r="O19" s="37" t="s">
        <v>34</v>
      </c>
      <c r="P19" s="37" t="s">
        <v>34</v>
      </c>
      <c r="Q19" s="61" t="s">
        <v>1028</v>
      </c>
      <c r="R19" s="61" t="s">
        <v>1028</v>
      </c>
      <c r="S19" s="37" t="s">
        <v>34</v>
      </c>
      <c r="T19" s="17">
        <f t="shared" si="2"/>
        <v>7.3587777600000015E-2</v>
      </c>
      <c r="U19" s="15">
        <f t="shared" si="3"/>
        <v>7.3587777600000015E-2</v>
      </c>
      <c r="V19" s="15">
        <f>(((((1-F19)*F19)/F13)+(((1-J19)*J19)/J13))^0.5)*(TINV(0.05,F13+J13-1))</f>
        <v>0.20927742689449733</v>
      </c>
      <c r="W19" s="5" t="s">
        <v>1028</v>
      </c>
      <c r="X19" s="37" t="s">
        <v>34</v>
      </c>
      <c r="Y19" s="61" t="s">
        <v>1028</v>
      </c>
      <c r="Z19" s="61" t="s">
        <v>1028</v>
      </c>
      <c r="AA19" s="108" t="s">
        <v>34</v>
      </c>
    </row>
    <row r="20" spans="1:27" x14ac:dyDescent="0.25">
      <c r="A20" s="23" t="s">
        <v>663</v>
      </c>
      <c r="B20" s="24" t="s">
        <v>34</v>
      </c>
      <c r="C20" s="39" t="s">
        <v>34</v>
      </c>
      <c r="D20" s="24" t="s">
        <v>34</v>
      </c>
      <c r="E20" s="39" t="s">
        <v>34</v>
      </c>
      <c r="F20" s="30">
        <v>0.32601284400000002</v>
      </c>
      <c r="G20" s="28">
        <f t="shared" si="0"/>
        <v>0.13981137415322903</v>
      </c>
      <c r="H20" s="24" t="s">
        <v>34</v>
      </c>
      <c r="I20" s="39" t="s">
        <v>34</v>
      </c>
      <c r="J20" s="30">
        <v>0.39566128830000002</v>
      </c>
      <c r="K20" s="28">
        <f t="shared" si="1"/>
        <v>0.1603742271023243</v>
      </c>
      <c r="L20" s="37" t="s">
        <v>34</v>
      </c>
      <c r="M20" s="61" t="s">
        <v>1028</v>
      </c>
      <c r="N20" s="61" t="s">
        <v>1028</v>
      </c>
      <c r="O20" s="37" t="s">
        <v>34</v>
      </c>
      <c r="P20" s="37" t="s">
        <v>34</v>
      </c>
      <c r="Q20" s="61" t="s">
        <v>1028</v>
      </c>
      <c r="R20" s="61" t="s">
        <v>1028</v>
      </c>
      <c r="S20" s="37" t="s">
        <v>34</v>
      </c>
      <c r="T20" s="17">
        <f t="shared" si="2"/>
        <v>6.9648444300000001E-2</v>
      </c>
      <c r="U20" s="15">
        <f t="shared" si="3"/>
        <v>6.9648444300000001E-2</v>
      </c>
      <c r="V20" s="15">
        <f>(((((1-F20)*F20)/F13)+(((1-J20)*J20)/J13))^0.5)*(TINV(0.05,F13+J13-1))</f>
        <v>0.20953625528946243</v>
      </c>
      <c r="W20" s="5" t="s">
        <v>1028</v>
      </c>
      <c r="X20" s="37" t="s">
        <v>34</v>
      </c>
      <c r="Y20" s="61" t="s">
        <v>1028</v>
      </c>
      <c r="Z20" s="61" t="s">
        <v>1028</v>
      </c>
      <c r="AA20" s="108" t="s">
        <v>34</v>
      </c>
    </row>
    <row r="21" spans="1:27" x14ac:dyDescent="0.25">
      <c r="A21" s="23" t="s">
        <v>670</v>
      </c>
      <c r="B21" s="24" t="s">
        <v>34</v>
      </c>
      <c r="C21" s="39" t="s">
        <v>34</v>
      </c>
      <c r="D21" s="24" t="s">
        <v>34</v>
      </c>
      <c r="E21" s="39" t="s">
        <v>34</v>
      </c>
      <c r="F21" s="30">
        <v>0.3540321561</v>
      </c>
      <c r="G21" s="28">
        <f t="shared" si="4"/>
        <v>0.14263501219927596</v>
      </c>
      <c r="H21" s="24" t="s">
        <v>34</v>
      </c>
      <c r="I21" s="39" t="s">
        <v>34</v>
      </c>
      <c r="J21" s="30">
        <v>0.37338326329999999</v>
      </c>
      <c r="K21" s="28">
        <f t="shared" si="1"/>
        <v>0.15863938135035066</v>
      </c>
      <c r="L21" s="37" t="s">
        <v>34</v>
      </c>
      <c r="M21" s="61" t="s">
        <v>1028</v>
      </c>
      <c r="N21" s="61" t="s">
        <v>1028</v>
      </c>
      <c r="O21" s="37" t="s">
        <v>34</v>
      </c>
      <c r="P21" s="37" t="s">
        <v>34</v>
      </c>
      <c r="Q21" s="61" t="s">
        <v>1028</v>
      </c>
      <c r="R21" s="61" t="s">
        <v>1028</v>
      </c>
      <c r="S21" s="37" t="s">
        <v>34</v>
      </c>
      <c r="T21" s="17">
        <f t="shared" si="2"/>
        <v>1.9351107199999995E-2</v>
      </c>
      <c r="U21" s="15">
        <f t="shared" si="3"/>
        <v>1.9351107199999995E-2</v>
      </c>
      <c r="V21" s="15">
        <f>(((((1-F21)*F21)/F13)+(((1-J21)*J21)/J13))^0.5)*(TINV(0.05,F13+J13-1))</f>
        <v>0.21011671523362593</v>
      </c>
      <c r="W21" s="5" t="s">
        <v>1028</v>
      </c>
      <c r="X21" s="37" t="s">
        <v>34</v>
      </c>
      <c r="Y21" s="61" t="s">
        <v>1028</v>
      </c>
      <c r="Z21" s="61" t="s">
        <v>1028</v>
      </c>
      <c r="AA21" s="108" t="s">
        <v>34</v>
      </c>
    </row>
    <row r="22" spans="1:27" ht="15" customHeight="1" x14ac:dyDescent="0.25">
      <c r="A22" s="23" t="s">
        <v>669</v>
      </c>
      <c r="B22" s="24" t="s">
        <v>34</v>
      </c>
      <c r="C22" s="39" t="s">
        <v>34</v>
      </c>
      <c r="D22" s="24" t="s">
        <v>34</v>
      </c>
      <c r="E22" s="39" t="s">
        <v>34</v>
      </c>
      <c r="F22" s="30">
        <v>0.45288428920000001</v>
      </c>
      <c r="G22" s="28">
        <f t="shared" si="0"/>
        <v>0.14846789783933742</v>
      </c>
      <c r="H22" s="24" t="s">
        <v>34</v>
      </c>
      <c r="I22" s="39" t="s">
        <v>34</v>
      </c>
      <c r="J22" s="30">
        <v>0.36355862480000001</v>
      </c>
      <c r="K22" s="28">
        <f t="shared" si="1"/>
        <v>0.15776077007385042</v>
      </c>
      <c r="L22" s="37" t="s">
        <v>34</v>
      </c>
      <c r="M22" s="61" t="s">
        <v>1028</v>
      </c>
      <c r="N22" s="61" t="s">
        <v>1028</v>
      </c>
      <c r="O22" s="37" t="s">
        <v>34</v>
      </c>
      <c r="P22" s="37" t="s">
        <v>34</v>
      </c>
      <c r="Q22" s="61" t="s">
        <v>1028</v>
      </c>
      <c r="R22" s="61" t="s">
        <v>1028</v>
      </c>
      <c r="S22" s="37" t="s">
        <v>34</v>
      </c>
      <c r="T22" s="17">
        <f t="shared" si="2"/>
        <v>-8.9325664400000004E-2</v>
      </c>
      <c r="U22" s="15">
        <f t="shared" si="3"/>
        <v>8.9325664400000004E-2</v>
      </c>
      <c r="V22" s="15">
        <f>(((((1-F22)*F22)/F13)+(((1-J22)*J22)/J13))^0.5)*(TINV(0.05,F13+J13-1))</f>
        <v>0.21339406969363206</v>
      </c>
      <c r="W22" s="5" t="s">
        <v>1028</v>
      </c>
      <c r="X22" s="37" t="s">
        <v>34</v>
      </c>
      <c r="Y22" s="61" t="s">
        <v>1028</v>
      </c>
      <c r="Z22" s="61" t="s">
        <v>1028</v>
      </c>
      <c r="AA22" s="108" t="s">
        <v>34</v>
      </c>
    </row>
    <row r="23" spans="1:27" x14ac:dyDescent="0.25">
      <c r="A23" s="23" t="s">
        <v>671</v>
      </c>
      <c r="B23" s="24" t="s">
        <v>34</v>
      </c>
      <c r="C23" s="39" t="s">
        <v>34</v>
      </c>
      <c r="D23" s="24" t="s">
        <v>34</v>
      </c>
      <c r="E23" s="39" t="s">
        <v>34</v>
      </c>
      <c r="F23" s="30">
        <v>0.23351189510000001</v>
      </c>
      <c r="G23" s="28">
        <f t="shared" si="0"/>
        <v>0.12618465736673698</v>
      </c>
      <c r="H23" s="24" t="s">
        <v>34</v>
      </c>
      <c r="I23" s="39" t="s">
        <v>34</v>
      </c>
      <c r="J23" s="30">
        <v>0.25120623689999999</v>
      </c>
      <c r="K23" s="28">
        <f t="shared" si="1"/>
        <v>0.14224234612179734</v>
      </c>
      <c r="L23" s="37" t="s">
        <v>34</v>
      </c>
      <c r="M23" s="61" t="s">
        <v>1028</v>
      </c>
      <c r="N23" s="61" t="s">
        <v>1028</v>
      </c>
      <c r="O23" s="37" t="s">
        <v>34</v>
      </c>
      <c r="P23" s="37" t="s">
        <v>34</v>
      </c>
      <c r="Q23" s="61" t="s">
        <v>1028</v>
      </c>
      <c r="R23" s="61" t="s">
        <v>1028</v>
      </c>
      <c r="S23" s="37" t="s">
        <v>34</v>
      </c>
      <c r="T23" s="17">
        <f t="shared" si="2"/>
        <v>1.7694341799999985E-2</v>
      </c>
      <c r="U23" s="15">
        <f t="shared" si="3"/>
        <v>1.7694341799999985E-2</v>
      </c>
      <c r="V23" s="15">
        <f>(((((1-F23)*F23)/F13)+(((1-J23)*J23)/J13))^0.5)*(TINV(0.05,F13+J13-1))</f>
        <v>0.18727235298517805</v>
      </c>
      <c r="W23" s="5" t="s">
        <v>1028</v>
      </c>
      <c r="X23" s="37" t="s">
        <v>34</v>
      </c>
      <c r="Y23" s="61" t="s">
        <v>1028</v>
      </c>
      <c r="Z23" s="61" t="s">
        <v>1028</v>
      </c>
      <c r="AA23" s="108" t="s">
        <v>34</v>
      </c>
    </row>
    <row r="24" spans="1:27" x14ac:dyDescent="0.25">
      <c r="A24" s="23" t="s">
        <v>712</v>
      </c>
      <c r="B24" s="24" t="s">
        <v>34</v>
      </c>
      <c r="C24" s="39" t="s">
        <v>34</v>
      </c>
      <c r="D24" s="24" t="s">
        <v>34</v>
      </c>
      <c r="E24" s="39" t="s">
        <v>34</v>
      </c>
      <c r="F24" s="34" t="s">
        <v>34</v>
      </c>
      <c r="G24" s="67" t="s">
        <v>34</v>
      </c>
      <c r="H24" s="24" t="s">
        <v>34</v>
      </c>
      <c r="I24" s="39" t="s">
        <v>34</v>
      </c>
      <c r="J24" s="30">
        <v>2.2005473599999999E-2</v>
      </c>
      <c r="K24" s="28">
        <f t="shared" si="1"/>
        <v>4.8113412493796893E-2</v>
      </c>
      <c r="L24" s="37" t="s">
        <v>34</v>
      </c>
      <c r="M24" s="61" t="s">
        <v>1028</v>
      </c>
      <c r="N24" s="61" t="s">
        <v>1028</v>
      </c>
      <c r="O24" s="37" t="s">
        <v>34</v>
      </c>
      <c r="P24" s="37" t="s">
        <v>34</v>
      </c>
      <c r="Q24" s="61" t="s">
        <v>1028</v>
      </c>
      <c r="R24" s="61" t="s">
        <v>1028</v>
      </c>
      <c r="S24" s="37" t="s">
        <v>34</v>
      </c>
      <c r="T24" s="35" t="s">
        <v>34</v>
      </c>
      <c r="U24" s="15" t="s">
        <v>1028</v>
      </c>
      <c r="V24" s="15" t="s">
        <v>1028</v>
      </c>
      <c r="W24" s="36" t="s">
        <v>34</v>
      </c>
      <c r="X24" s="37" t="s">
        <v>34</v>
      </c>
      <c r="Y24" s="61" t="s">
        <v>1028</v>
      </c>
      <c r="Z24" s="61" t="s">
        <v>1028</v>
      </c>
      <c r="AA24" s="108" t="s">
        <v>34</v>
      </c>
    </row>
    <row r="25" spans="1:27" x14ac:dyDescent="0.25">
      <c r="A25" s="23" t="s">
        <v>720</v>
      </c>
      <c r="B25" s="24" t="s">
        <v>34</v>
      </c>
      <c r="C25" s="39" t="s">
        <v>34</v>
      </c>
      <c r="D25" s="24" t="s">
        <v>34</v>
      </c>
      <c r="E25" s="39" t="s">
        <v>34</v>
      </c>
      <c r="F25" s="34" t="s">
        <v>34</v>
      </c>
      <c r="G25" s="67" t="s">
        <v>34</v>
      </c>
      <c r="H25" s="24" t="s">
        <v>34</v>
      </c>
      <c r="I25" s="39" t="s">
        <v>34</v>
      </c>
      <c r="J25" s="30">
        <v>1.38120316E-2</v>
      </c>
      <c r="K25" s="28">
        <f t="shared" si="1"/>
        <v>3.8277293332323326E-2</v>
      </c>
      <c r="L25" s="37" t="s">
        <v>34</v>
      </c>
      <c r="M25" s="61" t="s">
        <v>1028</v>
      </c>
      <c r="N25" s="61" t="s">
        <v>1028</v>
      </c>
      <c r="O25" s="37" t="s">
        <v>34</v>
      </c>
      <c r="P25" s="37" t="s">
        <v>34</v>
      </c>
      <c r="Q25" s="61" t="s">
        <v>1028</v>
      </c>
      <c r="R25" s="61" t="s">
        <v>1028</v>
      </c>
      <c r="S25" s="37" t="s">
        <v>34</v>
      </c>
      <c r="T25" s="35" t="s">
        <v>34</v>
      </c>
      <c r="U25" s="15" t="s">
        <v>1028</v>
      </c>
      <c r="V25" s="15" t="s">
        <v>1028</v>
      </c>
      <c r="W25" s="36" t="s">
        <v>34</v>
      </c>
      <c r="X25" s="37" t="s">
        <v>34</v>
      </c>
      <c r="Y25" s="61" t="s">
        <v>1028</v>
      </c>
      <c r="Z25" s="61" t="s">
        <v>1028</v>
      </c>
      <c r="AA25" s="108" t="s">
        <v>34</v>
      </c>
    </row>
    <row r="26" spans="1:27" x14ac:dyDescent="0.25">
      <c r="A26" s="23" t="s">
        <v>679</v>
      </c>
      <c r="B26" s="24" t="s">
        <v>34</v>
      </c>
      <c r="C26" s="39" t="s">
        <v>34</v>
      </c>
      <c r="D26" s="24" t="s">
        <v>34</v>
      </c>
      <c r="E26" s="39" t="s">
        <v>34</v>
      </c>
      <c r="F26" s="34" t="s">
        <v>34</v>
      </c>
      <c r="G26" s="67" t="s">
        <v>34</v>
      </c>
      <c r="H26" s="24" t="s">
        <v>34</v>
      </c>
      <c r="I26" s="39" t="s">
        <v>34</v>
      </c>
      <c r="J26" s="30">
        <v>6.686493E-3</v>
      </c>
      <c r="K26" s="28">
        <f t="shared" si="1"/>
        <v>2.6728522743325319E-2</v>
      </c>
      <c r="L26" s="37" t="s">
        <v>34</v>
      </c>
      <c r="M26" s="61" t="s">
        <v>1028</v>
      </c>
      <c r="N26" s="61" t="s">
        <v>1028</v>
      </c>
      <c r="O26" s="37" t="s">
        <v>34</v>
      </c>
      <c r="P26" s="37" t="s">
        <v>34</v>
      </c>
      <c r="Q26" s="61" t="s">
        <v>1028</v>
      </c>
      <c r="R26" s="61" t="s">
        <v>1028</v>
      </c>
      <c r="S26" s="37" t="s">
        <v>34</v>
      </c>
      <c r="T26" s="35" t="s">
        <v>34</v>
      </c>
      <c r="U26" s="15" t="s">
        <v>1028</v>
      </c>
      <c r="V26" s="15" t="s">
        <v>1028</v>
      </c>
      <c r="W26" s="36" t="s">
        <v>34</v>
      </c>
      <c r="X26" s="37" t="s">
        <v>34</v>
      </c>
      <c r="Y26" s="61" t="s">
        <v>1028</v>
      </c>
      <c r="Z26" s="61" t="s">
        <v>1028</v>
      </c>
      <c r="AA26" s="108" t="s">
        <v>34</v>
      </c>
    </row>
    <row r="27" spans="1:27" x14ac:dyDescent="0.25">
      <c r="A27" s="23" t="s">
        <v>673</v>
      </c>
      <c r="B27" s="24" t="s">
        <v>34</v>
      </c>
      <c r="C27" s="39" t="s">
        <v>34</v>
      </c>
      <c r="D27" s="24" t="s">
        <v>34</v>
      </c>
      <c r="E27" s="39" t="s">
        <v>34</v>
      </c>
      <c r="F27" s="34" t="s">
        <v>34</v>
      </c>
      <c r="G27" s="67" t="s">
        <v>34</v>
      </c>
      <c r="H27" s="24" t="s">
        <v>34</v>
      </c>
      <c r="I27" s="39" t="s">
        <v>34</v>
      </c>
      <c r="J27" s="30">
        <v>4.2004566999999998E-3</v>
      </c>
      <c r="K27" s="28">
        <f t="shared" si="1"/>
        <v>2.1211276548797984E-2</v>
      </c>
      <c r="L27" s="37" t="s">
        <v>34</v>
      </c>
      <c r="M27" s="61" t="s">
        <v>1028</v>
      </c>
      <c r="N27" s="61" t="s">
        <v>1028</v>
      </c>
      <c r="O27" s="37" t="s">
        <v>34</v>
      </c>
      <c r="P27" s="37" t="s">
        <v>34</v>
      </c>
      <c r="Q27" s="61" t="s">
        <v>1028</v>
      </c>
      <c r="R27" s="61" t="s">
        <v>1028</v>
      </c>
      <c r="S27" s="37" t="s">
        <v>34</v>
      </c>
      <c r="T27" s="35" t="s">
        <v>34</v>
      </c>
      <c r="U27" s="15" t="s">
        <v>1028</v>
      </c>
      <c r="V27" s="15" t="s">
        <v>1028</v>
      </c>
      <c r="W27" s="36" t="s">
        <v>34</v>
      </c>
      <c r="X27" s="37" t="s">
        <v>34</v>
      </c>
      <c r="Y27" s="61" t="s">
        <v>1028</v>
      </c>
      <c r="Z27" s="61" t="s">
        <v>1028</v>
      </c>
      <c r="AA27" s="108" t="s">
        <v>34</v>
      </c>
    </row>
    <row r="28" spans="1:27" x14ac:dyDescent="0.25">
      <c r="A28" s="23" t="s">
        <v>674</v>
      </c>
      <c r="B28" s="24" t="s">
        <v>34</v>
      </c>
      <c r="C28" s="39" t="s">
        <v>34</v>
      </c>
      <c r="D28" s="24" t="s">
        <v>34</v>
      </c>
      <c r="E28" s="39" t="s">
        <v>34</v>
      </c>
      <c r="F28" s="34" t="s">
        <v>34</v>
      </c>
      <c r="G28" s="67" t="s">
        <v>34</v>
      </c>
      <c r="H28" s="24" t="s">
        <v>34</v>
      </c>
      <c r="I28" s="39" t="s">
        <v>34</v>
      </c>
      <c r="J28" s="30">
        <v>1.7777127999999999E-3</v>
      </c>
      <c r="K28" s="28">
        <f t="shared" si="1"/>
        <v>1.3815831235489559E-2</v>
      </c>
      <c r="L28" s="37" t="s">
        <v>34</v>
      </c>
      <c r="M28" s="61" t="s">
        <v>1028</v>
      </c>
      <c r="N28" s="61" t="s">
        <v>1028</v>
      </c>
      <c r="O28" s="37" t="s">
        <v>34</v>
      </c>
      <c r="P28" s="37" t="s">
        <v>34</v>
      </c>
      <c r="Q28" s="61" t="s">
        <v>1028</v>
      </c>
      <c r="R28" s="61" t="s">
        <v>1028</v>
      </c>
      <c r="S28" s="37" t="s">
        <v>34</v>
      </c>
      <c r="T28" s="35" t="s">
        <v>34</v>
      </c>
      <c r="U28" s="15" t="s">
        <v>1028</v>
      </c>
      <c r="V28" s="15" t="s">
        <v>1028</v>
      </c>
      <c r="W28" s="36" t="s">
        <v>34</v>
      </c>
      <c r="X28" s="37" t="s">
        <v>34</v>
      </c>
      <c r="Y28" s="61" t="s">
        <v>1028</v>
      </c>
      <c r="Z28" s="61" t="s">
        <v>1028</v>
      </c>
      <c r="AA28" s="108" t="s">
        <v>34</v>
      </c>
    </row>
    <row r="29" spans="1:27" x14ac:dyDescent="0.25">
      <c r="A29" s="23" t="s">
        <v>721</v>
      </c>
      <c r="B29" s="24" t="s">
        <v>34</v>
      </c>
      <c r="C29" s="39" t="s">
        <v>34</v>
      </c>
      <c r="D29" s="24" t="s">
        <v>34</v>
      </c>
      <c r="E29" s="39" t="s">
        <v>34</v>
      </c>
      <c r="F29" s="34" t="s">
        <v>34</v>
      </c>
      <c r="G29" s="67" t="s">
        <v>34</v>
      </c>
      <c r="H29" s="24" t="s">
        <v>34</v>
      </c>
      <c r="I29" s="39" t="s">
        <v>34</v>
      </c>
      <c r="J29" s="30">
        <v>1.5745417000000001E-3</v>
      </c>
      <c r="K29" s="28">
        <f t="shared" si="1"/>
        <v>1.3003716581822079E-2</v>
      </c>
      <c r="L29" s="37" t="s">
        <v>34</v>
      </c>
      <c r="M29" s="61" t="s">
        <v>1028</v>
      </c>
      <c r="N29" s="61" t="s">
        <v>1028</v>
      </c>
      <c r="O29" s="37" t="s">
        <v>34</v>
      </c>
      <c r="P29" s="37" t="s">
        <v>34</v>
      </c>
      <c r="Q29" s="61" t="s">
        <v>1028</v>
      </c>
      <c r="R29" s="61" t="s">
        <v>1028</v>
      </c>
      <c r="S29" s="37" t="s">
        <v>34</v>
      </c>
      <c r="T29" s="35" t="s">
        <v>34</v>
      </c>
      <c r="U29" s="15" t="s">
        <v>1028</v>
      </c>
      <c r="V29" s="15" t="s">
        <v>1028</v>
      </c>
      <c r="W29" s="36" t="s">
        <v>34</v>
      </c>
      <c r="X29" s="37" t="s">
        <v>34</v>
      </c>
      <c r="Y29" s="61" t="s">
        <v>1028</v>
      </c>
      <c r="Z29" s="61" t="s">
        <v>1028</v>
      </c>
      <c r="AA29" s="108" t="s">
        <v>34</v>
      </c>
    </row>
    <row r="30" spans="1:27" x14ac:dyDescent="0.25">
      <c r="A30" s="23" t="s">
        <v>694</v>
      </c>
      <c r="B30" s="24" t="s">
        <v>34</v>
      </c>
      <c r="C30" s="39" t="s">
        <v>34</v>
      </c>
      <c r="D30" s="24" t="s">
        <v>34</v>
      </c>
      <c r="E30" s="39" t="s">
        <v>34</v>
      </c>
      <c r="F30" s="34" t="s">
        <v>34</v>
      </c>
      <c r="G30" s="67" t="s">
        <v>34</v>
      </c>
      <c r="H30" s="24" t="s">
        <v>34</v>
      </c>
      <c r="I30" s="39" t="s">
        <v>34</v>
      </c>
      <c r="J30" s="30">
        <v>1.5745417000000001E-3</v>
      </c>
      <c r="K30" s="28">
        <f t="shared" si="1"/>
        <v>1.3003716581822079E-2</v>
      </c>
      <c r="L30" s="37" t="s">
        <v>34</v>
      </c>
      <c r="M30" s="61" t="s">
        <v>1028</v>
      </c>
      <c r="N30" s="61" t="s">
        <v>1028</v>
      </c>
      <c r="O30" s="37" t="s">
        <v>34</v>
      </c>
      <c r="P30" s="37" t="s">
        <v>34</v>
      </c>
      <c r="Q30" s="61" t="s">
        <v>1028</v>
      </c>
      <c r="R30" s="61" t="s">
        <v>1028</v>
      </c>
      <c r="S30" s="37" t="s">
        <v>34</v>
      </c>
      <c r="T30" s="35" t="s">
        <v>34</v>
      </c>
      <c r="U30" s="15" t="s">
        <v>1028</v>
      </c>
      <c r="V30" s="15" t="s">
        <v>1028</v>
      </c>
      <c r="W30" s="36" t="s">
        <v>34</v>
      </c>
      <c r="X30" s="37" t="s">
        <v>34</v>
      </c>
      <c r="Y30" s="61" t="s">
        <v>1028</v>
      </c>
      <c r="Z30" s="61" t="s">
        <v>1028</v>
      </c>
      <c r="AA30" s="108" t="s">
        <v>34</v>
      </c>
    </row>
    <row r="31" spans="1:27" x14ac:dyDescent="0.25">
      <c r="A31" s="23" t="s">
        <v>117</v>
      </c>
      <c r="B31" s="24" t="s">
        <v>34</v>
      </c>
      <c r="C31" s="39" t="s">
        <v>34</v>
      </c>
      <c r="D31" s="24" t="s">
        <v>34</v>
      </c>
      <c r="E31" s="39" t="s">
        <v>34</v>
      </c>
      <c r="F31" s="34" t="s">
        <v>34</v>
      </c>
      <c r="G31" s="67" t="s">
        <v>34</v>
      </c>
      <c r="H31" s="24" t="s">
        <v>34</v>
      </c>
      <c r="I31" s="39" t="s">
        <v>34</v>
      </c>
      <c r="J31" s="30">
        <v>1.3370344999999999E-3</v>
      </c>
      <c r="K31" s="28">
        <f t="shared" si="1"/>
        <v>1.1984319203835692E-2</v>
      </c>
      <c r="L31" s="37" t="s">
        <v>34</v>
      </c>
      <c r="M31" s="61" t="s">
        <v>1028</v>
      </c>
      <c r="N31" s="61" t="s">
        <v>1028</v>
      </c>
      <c r="O31" s="37" t="s">
        <v>34</v>
      </c>
      <c r="P31" s="37" t="s">
        <v>34</v>
      </c>
      <c r="Q31" s="61" t="s">
        <v>1028</v>
      </c>
      <c r="R31" s="61" t="s">
        <v>1028</v>
      </c>
      <c r="S31" s="37" t="s">
        <v>34</v>
      </c>
      <c r="T31" s="35" t="s">
        <v>34</v>
      </c>
      <c r="U31" s="15" t="s">
        <v>1028</v>
      </c>
      <c r="V31" s="15" t="s">
        <v>1028</v>
      </c>
      <c r="W31" s="36" t="s">
        <v>34</v>
      </c>
      <c r="X31" s="37" t="s">
        <v>34</v>
      </c>
      <c r="Y31" s="61" t="s">
        <v>1028</v>
      </c>
      <c r="Z31" s="61" t="s">
        <v>1028</v>
      </c>
      <c r="AA31" s="108" t="s">
        <v>34</v>
      </c>
    </row>
    <row r="32" spans="1:27" x14ac:dyDescent="0.25">
      <c r="A32" s="23" t="s">
        <v>683</v>
      </c>
      <c r="B32" s="24" t="s">
        <v>34</v>
      </c>
      <c r="C32" s="39" t="s">
        <v>34</v>
      </c>
      <c r="D32" s="24" t="s">
        <v>34</v>
      </c>
      <c r="E32" s="39" t="s">
        <v>34</v>
      </c>
      <c r="F32" s="34" t="s">
        <v>34</v>
      </c>
      <c r="G32" s="67" t="s">
        <v>34</v>
      </c>
      <c r="H32" s="24" t="s">
        <v>34</v>
      </c>
      <c r="I32" s="39" t="s">
        <v>34</v>
      </c>
      <c r="J32" s="30">
        <v>8.6947999999999995E-4</v>
      </c>
      <c r="K32" s="28">
        <f t="shared" si="1"/>
        <v>9.6665944752044267E-3</v>
      </c>
      <c r="L32" s="37" t="s">
        <v>34</v>
      </c>
      <c r="M32" s="61" t="s">
        <v>1028</v>
      </c>
      <c r="N32" s="61" t="s">
        <v>1028</v>
      </c>
      <c r="O32" s="37" t="s">
        <v>34</v>
      </c>
      <c r="P32" s="37" t="s">
        <v>34</v>
      </c>
      <c r="Q32" s="61" t="s">
        <v>1028</v>
      </c>
      <c r="R32" s="61" t="s">
        <v>1028</v>
      </c>
      <c r="S32" s="37" t="s">
        <v>34</v>
      </c>
      <c r="T32" s="35" t="s">
        <v>34</v>
      </c>
      <c r="U32" s="15" t="s">
        <v>1028</v>
      </c>
      <c r="V32" s="15" t="s">
        <v>1028</v>
      </c>
      <c r="W32" s="36" t="s">
        <v>34</v>
      </c>
      <c r="X32" s="37" t="s">
        <v>34</v>
      </c>
      <c r="Y32" s="61" t="s">
        <v>1028</v>
      </c>
      <c r="Z32" s="61" t="s">
        <v>1028</v>
      </c>
      <c r="AA32" s="108" t="s">
        <v>34</v>
      </c>
    </row>
    <row r="33" spans="1:27" x14ac:dyDescent="0.25">
      <c r="A33" s="23" t="s">
        <v>672</v>
      </c>
      <c r="B33" s="24" t="s">
        <v>34</v>
      </c>
      <c r="C33" s="39" t="s">
        <v>34</v>
      </c>
      <c r="D33" s="24" t="s">
        <v>34</v>
      </c>
      <c r="E33" s="39" t="s">
        <v>34</v>
      </c>
      <c r="F33" s="34" t="s">
        <v>34</v>
      </c>
      <c r="G33" s="67" t="s">
        <v>34</v>
      </c>
      <c r="H33" s="24" t="s">
        <v>34</v>
      </c>
      <c r="I33" s="39" t="s">
        <v>34</v>
      </c>
      <c r="J33" s="30">
        <v>7.9035049999999995E-4</v>
      </c>
      <c r="K33" s="28">
        <f t="shared" si="1"/>
        <v>9.2166005335920231E-3</v>
      </c>
      <c r="L33" s="37" t="s">
        <v>34</v>
      </c>
      <c r="M33" s="61" t="s">
        <v>1028</v>
      </c>
      <c r="N33" s="61" t="s">
        <v>1028</v>
      </c>
      <c r="O33" s="37" t="s">
        <v>34</v>
      </c>
      <c r="P33" s="37" t="s">
        <v>34</v>
      </c>
      <c r="Q33" s="61" t="s">
        <v>1028</v>
      </c>
      <c r="R33" s="61" t="s">
        <v>1028</v>
      </c>
      <c r="S33" s="37" t="s">
        <v>34</v>
      </c>
      <c r="T33" s="35" t="s">
        <v>34</v>
      </c>
      <c r="U33" s="15" t="s">
        <v>1028</v>
      </c>
      <c r="V33" s="15" t="s">
        <v>1028</v>
      </c>
      <c r="W33" s="36" t="s">
        <v>34</v>
      </c>
      <c r="X33" s="37" t="s">
        <v>34</v>
      </c>
      <c r="Y33" s="61" t="s">
        <v>1028</v>
      </c>
      <c r="Z33" s="61" t="s">
        <v>1028</v>
      </c>
      <c r="AA33" s="108" t="s">
        <v>34</v>
      </c>
    </row>
    <row r="34" spans="1:27" x14ac:dyDescent="0.25">
      <c r="A34" s="23" t="s">
        <v>710</v>
      </c>
      <c r="B34" s="24" t="s">
        <v>34</v>
      </c>
      <c r="C34" s="39" t="s">
        <v>34</v>
      </c>
      <c r="D34" s="24" t="s">
        <v>34</v>
      </c>
      <c r="E34" s="39" t="s">
        <v>34</v>
      </c>
      <c r="F34" s="34" t="s">
        <v>34</v>
      </c>
      <c r="G34" s="67" t="s">
        <v>34</v>
      </c>
      <c r="H34" s="24" t="s">
        <v>34</v>
      </c>
      <c r="I34" s="39" t="s">
        <v>34</v>
      </c>
      <c r="J34" s="30">
        <v>1.3933310000000001E-4</v>
      </c>
      <c r="K34" s="28">
        <f t="shared" si="1"/>
        <v>3.8710562383816615E-3</v>
      </c>
      <c r="L34" s="37" t="s">
        <v>34</v>
      </c>
      <c r="M34" s="61" t="s">
        <v>1028</v>
      </c>
      <c r="N34" s="61" t="s">
        <v>1028</v>
      </c>
      <c r="O34" s="37" t="s">
        <v>34</v>
      </c>
      <c r="P34" s="37" t="s">
        <v>34</v>
      </c>
      <c r="Q34" s="61" t="s">
        <v>1028</v>
      </c>
      <c r="R34" s="61" t="s">
        <v>1028</v>
      </c>
      <c r="S34" s="37" t="s">
        <v>34</v>
      </c>
      <c r="T34" s="35" t="s">
        <v>34</v>
      </c>
      <c r="U34" s="15" t="s">
        <v>1028</v>
      </c>
      <c r="V34" s="15" t="s">
        <v>1028</v>
      </c>
      <c r="W34" s="36" t="s">
        <v>34</v>
      </c>
      <c r="X34" s="37" t="s">
        <v>34</v>
      </c>
      <c r="Y34" s="61" t="s">
        <v>1028</v>
      </c>
      <c r="Z34" s="61" t="s">
        <v>1028</v>
      </c>
      <c r="AA34" s="108" t="s">
        <v>34</v>
      </c>
    </row>
    <row r="35" spans="1:27" x14ac:dyDescent="0.25">
      <c r="A35" s="23" t="s">
        <v>709</v>
      </c>
      <c r="B35" s="24" t="s">
        <v>34</v>
      </c>
      <c r="C35" s="39" t="s">
        <v>34</v>
      </c>
      <c r="D35" s="24" t="s">
        <v>34</v>
      </c>
      <c r="E35" s="39" t="s">
        <v>34</v>
      </c>
      <c r="F35" s="34" t="s">
        <v>34</v>
      </c>
      <c r="G35" s="67" t="s">
        <v>34</v>
      </c>
      <c r="H35" s="24" t="s">
        <v>34</v>
      </c>
      <c r="I35" s="39" t="s">
        <v>34</v>
      </c>
      <c r="J35" s="30">
        <v>5.4885100000000001E-5</v>
      </c>
      <c r="K35" s="28">
        <f t="shared" si="1"/>
        <v>2.4296734064347498E-3</v>
      </c>
      <c r="L35" s="37" t="s">
        <v>34</v>
      </c>
      <c r="M35" s="61" t="s">
        <v>1028</v>
      </c>
      <c r="N35" s="61" t="s">
        <v>1028</v>
      </c>
      <c r="O35" s="37" t="s">
        <v>34</v>
      </c>
      <c r="P35" s="37" t="s">
        <v>34</v>
      </c>
      <c r="Q35" s="61" t="s">
        <v>1028</v>
      </c>
      <c r="R35" s="61" t="s">
        <v>1028</v>
      </c>
      <c r="S35" s="37" t="s">
        <v>34</v>
      </c>
      <c r="T35" s="35" t="s">
        <v>34</v>
      </c>
      <c r="U35" s="15" t="s">
        <v>1028</v>
      </c>
      <c r="V35" s="15" t="s">
        <v>1028</v>
      </c>
      <c r="W35" s="36" t="s">
        <v>34</v>
      </c>
      <c r="X35" s="37" t="s">
        <v>34</v>
      </c>
      <c r="Y35" s="61" t="s">
        <v>1028</v>
      </c>
      <c r="Z35" s="61" t="s">
        <v>1028</v>
      </c>
      <c r="AA35" s="108" t="s">
        <v>34</v>
      </c>
    </row>
    <row r="36" spans="1:27" x14ac:dyDescent="0.25">
      <c r="A36" s="23" t="s">
        <v>722</v>
      </c>
      <c r="B36" s="24" t="s">
        <v>34</v>
      </c>
      <c r="C36" s="39" t="s">
        <v>34</v>
      </c>
      <c r="D36" s="24" t="s">
        <v>34</v>
      </c>
      <c r="E36" s="39" t="s">
        <v>34</v>
      </c>
      <c r="F36" s="34" t="s">
        <v>34</v>
      </c>
      <c r="G36" s="67" t="s">
        <v>34</v>
      </c>
      <c r="H36" s="24" t="s">
        <v>34</v>
      </c>
      <c r="I36" s="39" t="s">
        <v>34</v>
      </c>
      <c r="J36" s="30">
        <v>5.4885100000000001E-5</v>
      </c>
      <c r="K36" s="28">
        <f t="shared" si="1"/>
        <v>2.4296734064347498E-3</v>
      </c>
      <c r="L36" s="37" t="s">
        <v>34</v>
      </c>
      <c r="M36" s="61" t="s">
        <v>1028</v>
      </c>
      <c r="N36" s="61" t="s">
        <v>1028</v>
      </c>
      <c r="O36" s="37" t="s">
        <v>34</v>
      </c>
      <c r="P36" s="37" t="s">
        <v>34</v>
      </c>
      <c r="Q36" s="61" t="s">
        <v>1028</v>
      </c>
      <c r="R36" s="61" t="s">
        <v>1028</v>
      </c>
      <c r="S36" s="37" t="s">
        <v>34</v>
      </c>
      <c r="T36" s="35" t="s">
        <v>34</v>
      </c>
      <c r="U36" s="15" t="s">
        <v>1028</v>
      </c>
      <c r="V36" s="15" t="s">
        <v>1028</v>
      </c>
      <c r="W36" s="36" t="s">
        <v>34</v>
      </c>
      <c r="X36" s="37" t="s">
        <v>34</v>
      </c>
      <c r="Y36" s="61" t="s">
        <v>1028</v>
      </c>
      <c r="Z36" s="61" t="s">
        <v>1028</v>
      </c>
      <c r="AA36" s="108" t="s">
        <v>34</v>
      </c>
    </row>
    <row r="37" spans="1:27" x14ac:dyDescent="0.25">
      <c r="A37" s="23" t="s">
        <v>723</v>
      </c>
      <c r="B37" s="24" t="s">
        <v>34</v>
      </c>
      <c r="C37" s="39" t="s">
        <v>34</v>
      </c>
      <c r="D37" s="24" t="s">
        <v>34</v>
      </c>
      <c r="E37" s="39" t="s">
        <v>34</v>
      </c>
      <c r="F37" s="34" t="s">
        <v>34</v>
      </c>
      <c r="G37" s="67" t="s">
        <v>34</v>
      </c>
      <c r="H37" s="24" t="s">
        <v>34</v>
      </c>
      <c r="I37" s="39" t="s">
        <v>34</v>
      </c>
      <c r="J37" s="30">
        <v>5.4885100000000001E-5</v>
      </c>
      <c r="K37" s="28">
        <f t="shared" si="1"/>
        <v>2.4296734064347498E-3</v>
      </c>
      <c r="L37" s="37" t="s">
        <v>34</v>
      </c>
      <c r="M37" s="61" t="s">
        <v>1028</v>
      </c>
      <c r="N37" s="61" t="s">
        <v>1028</v>
      </c>
      <c r="O37" s="37" t="s">
        <v>34</v>
      </c>
      <c r="P37" s="37" t="s">
        <v>34</v>
      </c>
      <c r="Q37" s="61" t="s">
        <v>1028</v>
      </c>
      <c r="R37" s="61" t="s">
        <v>1028</v>
      </c>
      <c r="S37" s="37" t="s">
        <v>34</v>
      </c>
      <c r="T37" s="35" t="s">
        <v>34</v>
      </c>
      <c r="U37" s="15" t="s">
        <v>1028</v>
      </c>
      <c r="V37" s="15" t="s">
        <v>1028</v>
      </c>
      <c r="W37" s="36" t="s">
        <v>34</v>
      </c>
      <c r="X37" s="37" t="s">
        <v>34</v>
      </c>
      <c r="Y37" s="61" t="s">
        <v>1028</v>
      </c>
      <c r="Z37" s="61" t="s">
        <v>1028</v>
      </c>
      <c r="AA37" s="108" t="s">
        <v>34</v>
      </c>
    </row>
    <row r="38" spans="1:27" x14ac:dyDescent="0.25">
      <c r="A38" s="23" t="s">
        <v>696</v>
      </c>
      <c r="B38" s="24" t="s">
        <v>34</v>
      </c>
      <c r="C38" s="39" t="s">
        <v>34</v>
      </c>
      <c r="D38" s="24" t="s">
        <v>34</v>
      </c>
      <c r="E38" s="39" t="s">
        <v>34</v>
      </c>
      <c r="F38" s="34" t="s">
        <v>34</v>
      </c>
      <c r="G38" s="67" t="s">
        <v>34</v>
      </c>
      <c r="H38" s="24" t="s">
        <v>34</v>
      </c>
      <c r="I38" s="39" t="s">
        <v>34</v>
      </c>
      <c r="J38" s="30">
        <v>5.4812100000000003E-5</v>
      </c>
      <c r="K38" s="28">
        <f t="shared" si="1"/>
        <v>2.4280571622662069E-3</v>
      </c>
      <c r="L38" s="37" t="s">
        <v>34</v>
      </c>
      <c r="M38" s="61" t="s">
        <v>1028</v>
      </c>
      <c r="N38" s="61" t="s">
        <v>1028</v>
      </c>
      <c r="O38" s="37" t="s">
        <v>34</v>
      </c>
      <c r="P38" s="37" t="s">
        <v>34</v>
      </c>
      <c r="Q38" s="61" t="s">
        <v>1028</v>
      </c>
      <c r="R38" s="61" t="s">
        <v>1028</v>
      </c>
      <c r="S38" s="37" t="s">
        <v>34</v>
      </c>
      <c r="T38" s="35" t="s">
        <v>34</v>
      </c>
      <c r="U38" s="15" t="s">
        <v>1028</v>
      </c>
      <c r="V38" s="15" t="s">
        <v>1028</v>
      </c>
      <c r="W38" s="36" t="s">
        <v>34</v>
      </c>
      <c r="X38" s="37" t="s">
        <v>34</v>
      </c>
      <c r="Y38" s="61" t="s">
        <v>1028</v>
      </c>
      <c r="Z38" s="61" t="s">
        <v>1028</v>
      </c>
      <c r="AA38" s="108" t="s">
        <v>34</v>
      </c>
    </row>
    <row r="39" spans="1:27" ht="25.5" x14ac:dyDescent="0.25">
      <c r="A39" s="23" t="s">
        <v>731</v>
      </c>
      <c r="B39" s="24" t="s">
        <v>34</v>
      </c>
      <c r="C39" s="39" t="s">
        <v>34</v>
      </c>
      <c r="D39" s="24" t="s">
        <v>34</v>
      </c>
      <c r="E39" s="39" t="s">
        <v>34</v>
      </c>
      <c r="F39" s="34" t="s">
        <v>34</v>
      </c>
      <c r="G39" s="67" t="s">
        <v>34</v>
      </c>
      <c r="H39" s="24" t="s">
        <v>34</v>
      </c>
      <c r="I39" s="39" t="s">
        <v>34</v>
      </c>
      <c r="J39" s="30">
        <v>5.4812100000000003E-5</v>
      </c>
      <c r="K39" s="28">
        <f t="shared" si="1"/>
        <v>2.4280571622662069E-3</v>
      </c>
      <c r="L39" s="37" t="s">
        <v>34</v>
      </c>
      <c r="M39" s="61" t="s">
        <v>1028</v>
      </c>
      <c r="N39" s="61" t="s">
        <v>1028</v>
      </c>
      <c r="O39" s="37" t="s">
        <v>34</v>
      </c>
      <c r="P39" s="37" t="s">
        <v>34</v>
      </c>
      <c r="Q39" s="61" t="s">
        <v>1028</v>
      </c>
      <c r="R39" s="61" t="s">
        <v>1028</v>
      </c>
      <c r="S39" s="37" t="s">
        <v>34</v>
      </c>
      <c r="T39" s="35" t="s">
        <v>34</v>
      </c>
      <c r="U39" s="15" t="s">
        <v>1028</v>
      </c>
      <c r="V39" s="15" t="s">
        <v>1028</v>
      </c>
      <c r="W39" s="36" t="s">
        <v>34</v>
      </c>
      <c r="X39" s="37" t="s">
        <v>34</v>
      </c>
      <c r="Y39" s="61" t="s">
        <v>1028</v>
      </c>
      <c r="Z39" s="61" t="s">
        <v>1028</v>
      </c>
      <c r="AA39" s="108" t="s">
        <v>34</v>
      </c>
    </row>
    <row r="40" spans="1:27" x14ac:dyDescent="0.25">
      <c r="A40" s="23" t="s">
        <v>914</v>
      </c>
      <c r="B40" s="24" t="s">
        <v>34</v>
      </c>
      <c r="C40" s="39" t="s">
        <v>34</v>
      </c>
      <c r="D40" s="24" t="s">
        <v>34</v>
      </c>
      <c r="E40" s="39" t="s">
        <v>34</v>
      </c>
      <c r="F40" s="30">
        <v>2.9152046E-3</v>
      </c>
      <c r="G40" s="28">
        <f t="shared" si="0"/>
        <v>1.6080513241916831E-2</v>
      </c>
      <c r="H40" s="24" t="s">
        <v>34</v>
      </c>
      <c r="I40" s="39" t="s">
        <v>34</v>
      </c>
      <c r="J40" s="34" t="s">
        <v>34</v>
      </c>
      <c r="K40" s="67" t="s">
        <v>34</v>
      </c>
      <c r="L40" s="37" t="s">
        <v>34</v>
      </c>
      <c r="M40" s="61" t="s">
        <v>1028</v>
      </c>
      <c r="N40" s="61" t="s">
        <v>1028</v>
      </c>
      <c r="O40" s="37" t="s">
        <v>34</v>
      </c>
      <c r="P40" s="37" t="s">
        <v>34</v>
      </c>
      <c r="Q40" s="61" t="s">
        <v>1028</v>
      </c>
      <c r="R40" s="61" t="s">
        <v>1028</v>
      </c>
      <c r="S40" s="37" t="s">
        <v>34</v>
      </c>
      <c r="T40" s="35" t="s">
        <v>34</v>
      </c>
      <c r="U40" s="15" t="s">
        <v>1028</v>
      </c>
      <c r="V40" s="15" t="s">
        <v>1028</v>
      </c>
      <c r="W40" s="36" t="s">
        <v>34</v>
      </c>
      <c r="X40" s="37" t="s">
        <v>34</v>
      </c>
      <c r="Y40" s="61" t="s">
        <v>1028</v>
      </c>
      <c r="Z40" s="61" t="s">
        <v>1028</v>
      </c>
      <c r="AA40" s="108" t="s">
        <v>34</v>
      </c>
    </row>
    <row r="41" spans="1:27" x14ac:dyDescent="0.25">
      <c r="A41" s="46" t="s">
        <v>118</v>
      </c>
      <c r="B41" s="47" t="s">
        <v>34</v>
      </c>
      <c r="C41" s="68" t="s">
        <v>34</v>
      </c>
      <c r="D41" s="47" t="s">
        <v>34</v>
      </c>
      <c r="E41" s="68" t="s">
        <v>34</v>
      </c>
      <c r="F41" s="52">
        <v>0.18701502389999999</v>
      </c>
      <c r="G41" s="28">
        <f t="shared" si="0"/>
        <v>0.11629976773234635</v>
      </c>
      <c r="H41" s="47" t="s">
        <v>34</v>
      </c>
      <c r="I41" s="68" t="s">
        <v>34</v>
      </c>
      <c r="J41" s="54">
        <v>4.7642364E-3</v>
      </c>
      <c r="K41" s="28">
        <f t="shared" si="1"/>
        <v>2.2583550817593147E-2</v>
      </c>
      <c r="L41" s="48" t="s">
        <v>34</v>
      </c>
      <c r="M41" s="61" t="s">
        <v>1028</v>
      </c>
      <c r="N41" s="61" t="s">
        <v>1028</v>
      </c>
      <c r="O41" s="48" t="s">
        <v>34</v>
      </c>
      <c r="P41" s="48" t="s">
        <v>34</v>
      </c>
      <c r="Q41" s="61" t="s">
        <v>1028</v>
      </c>
      <c r="R41" s="61" t="s">
        <v>1028</v>
      </c>
      <c r="S41" s="48" t="s">
        <v>34</v>
      </c>
      <c r="T41" s="17">
        <f>J41-F41</f>
        <v>-0.18225078749999998</v>
      </c>
      <c r="U41" s="15">
        <f t="shared" si="3"/>
        <v>0.18225078749999998</v>
      </c>
      <c r="V41" s="15">
        <f>(((((1-F41)*F41)/F13)+(((1-J41)*J41)/J13))^0.5)*(TINV(0.05,F13+J13-1))</f>
        <v>0.11699272293839409</v>
      </c>
      <c r="W41" s="5" t="str">
        <f t="shared" ref="W41" si="5">IF(U41&gt;V41,"*"," ")</f>
        <v>*</v>
      </c>
      <c r="X41" s="48" t="s">
        <v>34</v>
      </c>
      <c r="Y41" s="61" t="s">
        <v>1028</v>
      </c>
      <c r="Z41" s="61" t="s">
        <v>1028</v>
      </c>
      <c r="AA41" s="109" t="s">
        <v>34</v>
      </c>
    </row>
    <row r="42" spans="1:27" x14ac:dyDescent="0.25">
      <c r="A42" s="23" t="s">
        <v>41</v>
      </c>
      <c r="B42" s="24" t="s">
        <v>34</v>
      </c>
      <c r="C42" s="39" t="s">
        <v>34</v>
      </c>
      <c r="D42" s="24" t="s">
        <v>34</v>
      </c>
      <c r="E42" s="39" t="s">
        <v>34</v>
      </c>
      <c r="F42" s="30">
        <v>2.5715189999999999E-4</v>
      </c>
      <c r="G42" s="28">
        <f t="shared" si="0"/>
        <v>4.7823170032196142E-3</v>
      </c>
      <c r="H42" s="24" t="s">
        <v>34</v>
      </c>
      <c r="I42" s="39" t="s">
        <v>34</v>
      </c>
      <c r="J42" s="30">
        <v>1.647284E-4</v>
      </c>
      <c r="K42" s="28">
        <f>SQRT((J42*(1-J42))/J$13)*TINV(0.05,J$13)</f>
        <v>4.2090206416828743E-3</v>
      </c>
      <c r="L42" s="37" t="s">
        <v>34</v>
      </c>
      <c r="M42" s="61" t="s">
        <v>1028</v>
      </c>
      <c r="N42" s="61" t="s">
        <v>1028</v>
      </c>
      <c r="O42" s="37" t="s">
        <v>34</v>
      </c>
      <c r="P42" s="37" t="s">
        <v>34</v>
      </c>
      <c r="Q42" s="61" t="s">
        <v>1028</v>
      </c>
      <c r="R42" s="61" t="s">
        <v>1028</v>
      </c>
      <c r="S42" s="37" t="s">
        <v>34</v>
      </c>
      <c r="T42" s="17">
        <f>J42-F42</f>
        <v>-9.2423499999999987E-5</v>
      </c>
      <c r="U42" s="15">
        <f t="shared" si="3"/>
        <v>9.2423499999999987E-5</v>
      </c>
      <c r="V42" s="15">
        <f>(((((1-F42)*F42)/F13)+(((1-J42)*J42)/J13))^0.5)*(TINV(0.05,F13+J13-1))</f>
        <v>6.278408413242305E-3</v>
      </c>
      <c r="W42" s="5" t="s">
        <v>1028</v>
      </c>
      <c r="X42" s="37" t="s">
        <v>34</v>
      </c>
      <c r="Y42" s="61" t="s">
        <v>1028</v>
      </c>
      <c r="Z42" s="61" t="s">
        <v>1028</v>
      </c>
      <c r="AA42" s="108" t="s">
        <v>34</v>
      </c>
    </row>
    <row r="43" spans="1:27" ht="15.75" thickBot="1" x14ac:dyDescent="0.3">
      <c r="A43" s="98" t="s">
        <v>675</v>
      </c>
      <c r="B43" s="106" t="s">
        <v>34</v>
      </c>
      <c r="C43" s="110" t="s">
        <v>34</v>
      </c>
      <c r="D43" s="106" t="s">
        <v>34</v>
      </c>
      <c r="E43" s="110" t="s">
        <v>34</v>
      </c>
      <c r="F43" s="99">
        <v>3.2312513000000001E-2</v>
      </c>
      <c r="G43" s="100">
        <f t="shared" ref="G43" si="6">SQRT((F43*(1-F43))/F$13)*TINV(0.05,F$13)</f>
        <v>5.2741474723551576E-2</v>
      </c>
      <c r="H43" s="106" t="s">
        <v>34</v>
      </c>
      <c r="I43" s="110" t="s">
        <v>34</v>
      </c>
      <c r="J43" s="99">
        <v>1.12317904E-2</v>
      </c>
      <c r="K43" s="100">
        <f>SQRT((J43*(1-J43))/J$13)*TINV(0.05,J$13)</f>
        <v>3.4562434955257591E-2</v>
      </c>
      <c r="L43" s="111" t="s">
        <v>34</v>
      </c>
      <c r="M43" s="102" t="s">
        <v>1028</v>
      </c>
      <c r="N43" s="102" t="s">
        <v>1028</v>
      </c>
      <c r="O43" s="111" t="s">
        <v>34</v>
      </c>
      <c r="P43" s="111" t="s">
        <v>34</v>
      </c>
      <c r="Q43" s="102" t="s">
        <v>1028</v>
      </c>
      <c r="R43" s="102" t="s">
        <v>1028</v>
      </c>
      <c r="S43" s="111" t="s">
        <v>34</v>
      </c>
      <c r="T43" s="101">
        <f>J43-F43</f>
        <v>-2.1080722600000001E-2</v>
      </c>
      <c r="U43" s="102">
        <f t="shared" si="3"/>
        <v>2.1080722600000001E-2</v>
      </c>
      <c r="V43" s="102">
        <f>(((((1-F43)*F43)/F13)+(((1-J43)*J43)/J13))^0.5)*(TINV(0.05,F13+J13-1))</f>
        <v>6.218640951580006E-2</v>
      </c>
      <c r="W43" s="103" t="s">
        <v>1028</v>
      </c>
      <c r="X43" s="111" t="s">
        <v>34</v>
      </c>
      <c r="Y43" s="102" t="s">
        <v>1028</v>
      </c>
      <c r="Z43" s="102" t="s">
        <v>1028</v>
      </c>
      <c r="AA43" s="112" t="s">
        <v>34</v>
      </c>
    </row>
  </sheetData>
  <hyperlinks>
    <hyperlink ref="A5" location="CONTENTS!B1" display="Return to contents" xr:uid="{A6909B61-3513-41BA-8B02-F46A859721D7}"/>
  </hyperlinks>
  <pageMargins left="0.7" right="0.7" top="0.75" bottom="0.75" header="0.3" footer="0.3"/>
  <pageSetup paperSize="9" orientation="portrait" horizontalDpi="300"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AC270-D0EC-415F-8C81-AC5C813E136E}">
  <dimension ref="A1:AA38"/>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915</v>
      </c>
      <c r="B3" s="27"/>
    </row>
    <row r="4" spans="1:27" ht="18.75" x14ac:dyDescent="0.25">
      <c r="A4" s="20" t="s">
        <v>916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231</v>
      </c>
      <c r="G11" s="27" t="s">
        <v>1028</v>
      </c>
      <c r="H11" s="24" t="s">
        <v>34</v>
      </c>
      <c r="I11" s="27" t="s">
        <v>1028</v>
      </c>
      <c r="J11" s="22">
        <v>223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267</v>
      </c>
      <c r="G12" s="27" t="s">
        <v>1028</v>
      </c>
      <c r="H12" s="24" t="s">
        <v>34</v>
      </c>
      <c r="I12" s="27" t="s">
        <v>1028</v>
      </c>
      <c r="J12" s="22">
        <v>238</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43.7</v>
      </c>
      <c r="G13" s="27" t="s">
        <v>1028</v>
      </c>
      <c r="H13" s="24" t="s">
        <v>34</v>
      </c>
      <c r="I13" s="27" t="s">
        <v>1028</v>
      </c>
      <c r="J13" s="22">
        <v>42</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679</v>
      </c>
      <c r="B14" s="24" t="s">
        <v>34</v>
      </c>
      <c r="C14" s="39" t="s">
        <v>34</v>
      </c>
      <c r="D14" s="24" t="s">
        <v>34</v>
      </c>
      <c r="E14" s="39" t="s">
        <v>34</v>
      </c>
      <c r="F14" s="34">
        <v>0.67775233670000001</v>
      </c>
      <c r="G14" s="28">
        <f t="shared" ref="G14:G38" si="0">SQRT((F14*(1-F14))/F$13)*TINV(0.05,F$13)</f>
        <v>0.14257037769685729</v>
      </c>
      <c r="H14" s="24" t="s">
        <v>34</v>
      </c>
      <c r="I14" s="39" t="s">
        <v>34</v>
      </c>
      <c r="J14" s="30">
        <v>0.74661678170000001</v>
      </c>
      <c r="K14" s="28">
        <f t="shared" ref="K14:K37" si="1">SQRT((J14*(1-J14))/J$13)*TINV(0.05,J$13)</f>
        <v>0.13544154440658873</v>
      </c>
      <c r="L14" s="37" t="s">
        <v>34</v>
      </c>
      <c r="M14" s="61" t="s">
        <v>1028</v>
      </c>
      <c r="N14" s="61" t="s">
        <v>1028</v>
      </c>
      <c r="O14" s="37" t="s">
        <v>34</v>
      </c>
      <c r="P14" s="37" t="s">
        <v>34</v>
      </c>
      <c r="Q14" s="61" t="s">
        <v>1028</v>
      </c>
      <c r="R14" s="61" t="s">
        <v>1028</v>
      </c>
      <c r="S14" s="37" t="s">
        <v>34</v>
      </c>
      <c r="T14" s="17">
        <f t="shared" ref="T14:T20" si="2">J14-F14</f>
        <v>6.8864444999999996E-2</v>
      </c>
      <c r="U14" s="15">
        <f>(((T14)^2)^0.5)</f>
        <v>6.8864444999999996E-2</v>
      </c>
      <c r="V14" s="15">
        <f>(((((1-F14)*F14)/F13)+(((1-J14)*J14)/J13))^0.5)*(TINV(0.05,F13+J13-1))</f>
        <v>0.19384706768867821</v>
      </c>
      <c r="W14" s="5" t="s">
        <v>1028</v>
      </c>
      <c r="X14" s="37" t="s">
        <v>34</v>
      </c>
      <c r="Y14" s="61" t="s">
        <v>1028</v>
      </c>
      <c r="Z14" s="61" t="s">
        <v>1028</v>
      </c>
      <c r="AA14" s="108" t="s">
        <v>34</v>
      </c>
    </row>
    <row r="15" spans="1:27" x14ac:dyDescent="0.25">
      <c r="A15" s="23" t="s">
        <v>682</v>
      </c>
      <c r="B15" s="24" t="s">
        <v>34</v>
      </c>
      <c r="C15" s="39" t="s">
        <v>34</v>
      </c>
      <c r="D15" s="24" t="s">
        <v>34</v>
      </c>
      <c r="E15" s="39" t="s">
        <v>34</v>
      </c>
      <c r="F15" s="34">
        <v>0.43397565399999999</v>
      </c>
      <c r="G15" s="28">
        <f t="shared" si="0"/>
        <v>0.15119907660249104</v>
      </c>
      <c r="H15" s="24" t="s">
        <v>34</v>
      </c>
      <c r="I15" s="39" t="s">
        <v>34</v>
      </c>
      <c r="J15" s="30">
        <v>0.66642829540000004</v>
      </c>
      <c r="K15" s="28">
        <f t="shared" si="1"/>
        <v>0.14682006630424044</v>
      </c>
      <c r="L15" s="37" t="s">
        <v>34</v>
      </c>
      <c r="M15" s="61" t="s">
        <v>1028</v>
      </c>
      <c r="N15" s="61" t="s">
        <v>1028</v>
      </c>
      <c r="O15" s="37" t="s">
        <v>34</v>
      </c>
      <c r="P15" s="37" t="s">
        <v>34</v>
      </c>
      <c r="Q15" s="61" t="s">
        <v>1028</v>
      </c>
      <c r="R15" s="61" t="s">
        <v>1028</v>
      </c>
      <c r="S15" s="37" t="s">
        <v>34</v>
      </c>
      <c r="T15" s="17">
        <f t="shared" si="2"/>
        <v>0.23245264140000005</v>
      </c>
      <c r="U15" s="15">
        <f t="shared" ref="U15:U38" si="3">(((T15)^2)^0.5)</f>
        <v>0.23245264140000005</v>
      </c>
      <c r="V15" s="15">
        <f>(((((1-F15)*F15)/F13)+(((1-J15)*J15)/J13))^0.5)*(TINV(0.05,F13+J13-1))</f>
        <v>0.20774991376428847</v>
      </c>
      <c r="W15" s="5" t="str">
        <f t="shared" ref="W15:W38" si="4">IF(U15&gt;V15,"*"," ")</f>
        <v>*</v>
      </c>
      <c r="X15" s="37" t="s">
        <v>34</v>
      </c>
      <c r="Y15" s="61" t="s">
        <v>1028</v>
      </c>
      <c r="Z15" s="61" t="s">
        <v>1028</v>
      </c>
      <c r="AA15" s="108" t="s">
        <v>34</v>
      </c>
    </row>
    <row r="16" spans="1:27" x14ac:dyDescent="0.25">
      <c r="A16" s="23" t="s">
        <v>680</v>
      </c>
      <c r="B16" s="24" t="s">
        <v>34</v>
      </c>
      <c r="C16" s="39" t="s">
        <v>34</v>
      </c>
      <c r="D16" s="24" t="s">
        <v>34</v>
      </c>
      <c r="E16" s="39" t="s">
        <v>34</v>
      </c>
      <c r="F16" s="34">
        <v>0.52000507819999997</v>
      </c>
      <c r="G16" s="28">
        <f t="shared" si="0"/>
        <v>0.15241264980804139</v>
      </c>
      <c r="H16" s="24" t="s">
        <v>34</v>
      </c>
      <c r="I16" s="39" t="s">
        <v>34</v>
      </c>
      <c r="J16" s="30">
        <v>0.65927309940000001</v>
      </c>
      <c r="K16" s="28">
        <f t="shared" si="1"/>
        <v>0.14758764016810386</v>
      </c>
      <c r="L16" s="37" t="s">
        <v>34</v>
      </c>
      <c r="M16" s="61" t="s">
        <v>1028</v>
      </c>
      <c r="N16" s="61" t="s">
        <v>1028</v>
      </c>
      <c r="O16" s="37" t="s">
        <v>34</v>
      </c>
      <c r="P16" s="37" t="s">
        <v>34</v>
      </c>
      <c r="Q16" s="61" t="s">
        <v>1028</v>
      </c>
      <c r="R16" s="61" t="s">
        <v>1028</v>
      </c>
      <c r="S16" s="37" t="s">
        <v>34</v>
      </c>
      <c r="T16" s="17">
        <f t="shared" si="2"/>
        <v>0.13926802120000004</v>
      </c>
      <c r="U16" s="15">
        <f t="shared" si="3"/>
        <v>0.13926802120000004</v>
      </c>
      <c r="V16" s="15">
        <f>(((((1-F16)*F16)/F13)+(((1-J16)*J16)/J13))^0.5)*(TINV(0.05,F13+J13-1))</f>
        <v>0.20913564763869594</v>
      </c>
      <c r="W16" s="5" t="s">
        <v>1028</v>
      </c>
      <c r="X16" s="37" t="s">
        <v>34</v>
      </c>
      <c r="Y16" s="61" t="s">
        <v>1028</v>
      </c>
      <c r="Z16" s="61" t="s">
        <v>1028</v>
      </c>
      <c r="AA16" s="108" t="s">
        <v>34</v>
      </c>
    </row>
    <row r="17" spans="1:27" x14ac:dyDescent="0.25">
      <c r="A17" s="23" t="s">
        <v>681</v>
      </c>
      <c r="B17" s="24" t="s">
        <v>34</v>
      </c>
      <c r="C17" s="39" t="s">
        <v>34</v>
      </c>
      <c r="D17" s="24" t="s">
        <v>34</v>
      </c>
      <c r="E17" s="39" t="s">
        <v>34</v>
      </c>
      <c r="F17" s="30">
        <v>0.4499654327</v>
      </c>
      <c r="G17" s="28">
        <f t="shared" si="0"/>
        <v>0.1517691380680887</v>
      </c>
      <c r="H17" s="24" t="s">
        <v>34</v>
      </c>
      <c r="I17" s="39" t="s">
        <v>34</v>
      </c>
      <c r="J17" s="30">
        <v>0.64763623879999999</v>
      </c>
      <c r="K17" s="28">
        <f t="shared" si="1"/>
        <v>0.1487562731049715</v>
      </c>
      <c r="L17" s="37" t="s">
        <v>34</v>
      </c>
      <c r="M17" s="61" t="s">
        <v>1028</v>
      </c>
      <c r="N17" s="61" t="s">
        <v>1028</v>
      </c>
      <c r="O17" s="37" t="s">
        <v>34</v>
      </c>
      <c r="P17" s="37" t="s">
        <v>34</v>
      </c>
      <c r="Q17" s="61" t="s">
        <v>1028</v>
      </c>
      <c r="R17" s="61" t="s">
        <v>1028</v>
      </c>
      <c r="S17" s="37" t="s">
        <v>34</v>
      </c>
      <c r="T17" s="17">
        <f t="shared" si="2"/>
        <v>0.19767080609999998</v>
      </c>
      <c r="U17" s="15">
        <f t="shared" si="3"/>
        <v>0.19767080609999998</v>
      </c>
      <c r="V17" s="15">
        <f>(((((1-F17)*F17)/F13)+(((1-J17)*J17)/J13))^0.5)*(TINV(0.05,F13+J13-1))</f>
        <v>0.20948428104261238</v>
      </c>
      <c r="W17" s="5" t="s">
        <v>1028</v>
      </c>
      <c r="X17" s="37" t="s">
        <v>34</v>
      </c>
      <c r="Y17" s="61" t="s">
        <v>1028</v>
      </c>
      <c r="Z17" s="61" t="s">
        <v>1028</v>
      </c>
      <c r="AA17" s="108" t="s">
        <v>34</v>
      </c>
    </row>
    <row r="18" spans="1:27" x14ac:dyDescent="0.25">
      <c r="A18" s="23" t="s">
        <v>672</v>
      </c>
      <c r="B18" s="24" t="s">
        <v>34</v>
      </c>
      <c r="C18" s="39" t="s">
        <v>34</v>
      </c>
      <c r="D18" s="24" t="s">
        <v>34</v>
      </c>
      <c r="E18" s="39" t="s">
        <v>34</v>
      </c>
      <c r="F18" s="30">
        <v>0.4341828164</v>
      </c>
      <c r="G18" s="28">
        <f t="shared" si="0"/>
        <v>0.15120748222264022</v>
      </c>
      <c r="H18" s="24" t="s">
        <v>34</v>
      </c>
      <c r="I18" s="39" t="s">
        <v>34</v>
      </c>
      <c r="J18" s="30">
        <v>0.6283176587</v>
      </c>
      <c r="K18" s="28">
        <f t="shared" si="1"/>
        <v>0.15048378166873144</v>
      </c>
      <c r="L18" s="37" t="s">
        <v>34</v>
      </c>
      <c r="M18" s="61" t="s">
        <v>1028</v>
      </c>
      <c r="N18" s="61" t="s">
        <v>1028</v>
      </c>
      <c r="O18" s="37" t="s">
        <v>34</v>
      </c>
      <c r="P18" s="37" t="s">
        <v>34</v>
      </c>
      <c r="Q18" s="61" t="s">
        <v>1028</v>
      </c>
      <c r="R18" s="61" t="s">
        <v>1028</v>
      </c>
      <c r="S18" s="37" t="s">
        <v>34</v>
      </c>
      <c r="T18" s="17">
        <f t="shared" si="2"/>
        <v>0.1941348423</v>
      </c>
      <c r="U18" s="15">
        <f t="shared" si="3"/>
        <v>0.1941348423</v>
      </c>
      <c r="V18" s="15">
        <f>(((((1-F18)*F18)/F13)+(((1-J18)*J18)/J13))^0.5)*(TINV(0.05,F13+J13-1))</f>
        <v>0.21028588368012305</v>
      </c>
      <c r="W18" s="5" t="s">
        <v>1028</v>
      </c>
      <c r="X18" s="37" t="s">
        <v>34</v>
      </c>
      <c r="Y18" s="61" t="s">
        <v>1028</v>
      </c>
      <c r="Z18" s="61" t="s">
        <v>1028</v>
      </c>
      <c r="AA18" s="108" t="s">
        <v>34</v>
      </c>
    </row>
    <row r="19" spans="1:27" x14ac:dyDescent="0.25">
      <c r="A19" s="23" t="s">
        <v>684</v>
      </c>
      <c r="B19" s="24" t="s">
        <v>34</v>
      </c>
      <c r="C19" s="39" t="s">
        <v>34</v>
      </c>
      <c r="D19" s="24" t="s">
        <v>34</v>
      </c>
      <c r="E19" s="39" t="s">
        <v>34</v>
      </c>
      <c r="F19" s="30">
        <v>0.39510539360000002</v>
      </c>
      <c r="G19" s="28">
        <f t="shared" si="0"/>
        <v>0.14914037649799938</v>
      </c>
      <c r="H19" s="24" t="s">
        <v>34</v>
      </c>
      <c r="I19" s="39" t="s">
        <v>34</v>
      </c>
      <c r="J19" s="30">
        <v>0.61245781200000005</v>
      </c>
      <c r="K19" s="28">
        <f t="shared" si="1"/>
        <v>0.1517091176023562</v>
      </c>
      <c r="L19" s="37" t="s">
        <v>34</v>
      </c>
      <c r="M19" s="61" t="s">
        <v>1028</v>
      </c>
      <c r="N19" s="61" t="s">
        <v>1028</v>
      </c>
      <c r="O19" s="37" t="s">
        <v>34</v>
      </c>
      <c r="P19" s="37" t="s">
        <v>34</v>
      </c>
      <c r="Q19" s="61" t="s">
        <v>1028</v>
      </c>
      <c r="R19" s="61" t="s">
        <v>1028</v>
      </c>
      <c r="S19" s="37" t="s">
        <v>34</v>
      </c>
      <c r="T19" s="17">
        <f t="shared" si="2"/>
        <v>0.21735241840000002</v>
      </c>
      <c r="U19" s="15">
        <f t="shared" si="3"/>
        <v>0.21735241840000002</v>
      </c>
      <c r="V19" s="15">
        <f>(((((1-F19)*F19)/F13)+(((1-J19)*J19)/J13))^0.5)*(TINV(0.05,F13+J13-1))</f>
        <v>0.2097046110546319</v>
      </c>
      <c r="W19" s="5" t="str">
        <f t="shared" si="4"/>
        <v>*</v>
      </c>
      <c r="X19" s="37" t="s">
        <v>34</v>
      </c>
      <c r="Y19" s="61" t="s">
        <v>1028</v>
      </c>
      <c r="Z19" s="61" t="s">
        <v>1028</v>
      </c>
      <c r="AA19" s="108" t="s">
        <v>34</v>
      </c>
    </row>
    <row r="20" spans="1:27" x14ac:dyDescent="0.25">
      <c r="A20" s="23" t="s">
        <v>683</v>
      </c>
      <c r="B20" s="24" t="s">
        <v>34</v>
      </c>
      <c r="C20" s="39" t="s">
        <v>34</v>
      </c>
      <c r="D20" s="24" t="s">
        <v>34</v>
      </c>
      <c r="E20" s="39" t="s">
        <v>34</v>
      </c>
      <c r="F20" s="30">
        <v>0.4444459838</v>
      </c>
      <c r="G20" s="28">
        <f t="shared" si="0"/>
        <v>0.15159034408224012</v>
      </c>
      <c r="H20" s="24" t="s">
        <v>34</v>
      </c>
      <c r="I20" s="39" t="s">
        <v>34</v>
      </c>
      <c r="J20" s="30">
        <v>0.57690349699999999</v>
      </c>
      <c r="K20" s="28">
        <f t="shared" si="1"/>
        <v>0.15384571456148366</v>
      </c>
      <c r="L20" s="37" t="s">
        <v>34</v>
      </c>
      <c r="M20" s="61" t="s">
        <v>1028</v>
      </c>
      <c r="N20" s="61" t="s">
        <v>1028</v>
      </c>
      <c r="O20" s="37" t="s">
        <v>34</v>
      </c>
      <c r="P20" s="37" t="s">
        <v>34</v>
      </c>
      <c r="Q20" s="61" t="s">
        <v>1028</v>
      </c>
      <c r="R20" s="61" t="s">
        <v>1028</v>
      </c>
      <c r="S20" s="37" t="s">
        <v>34</v>
      </c>
      <c r="T20" s="17">
        <f t="shared" si="2"/>
        <v>0.13245751319999999</v>
      </c>
      <c r="U20" s="15">
        <f t="shared" si="3"/>
        <v>0.13245751319999999</v>
      </c>
      <c r="V20" s="15">
        <f>(((((1-F20)*F20)/F13)+(((1-J20)*J20)/J13))^0.5)*(TINV(0.05,F13+J13-1))</f>
        <v>0.21289985036742279</v>
      </c>
      <c r="W20" s="5" t="s">
        <v>1028</v>
      </c>
      <c r="X20" s="37" t="s">
        <v>34</v>
      </c>
      <c r="Y20" s="61" t="s">
        <v>1028</v>
      </c>
      <c r="Z20" s="61" t="s">
        <v>1028</v>
      </c>
      <c r="AA20" s="108" t="s">
        <v>34</v>
      </c>
    </row>
    <row r="21" spans="1:27" x14ac:dyDescent="0.25">
      <c r="A21" s="23" t="s">
        <v>917</v>
      </c>
      <c r="B21" s="24" t="s">
        <v>34</v>
      </c>
      <c r="C21" s="39" t="s">
        <v>34</v>
      </c>
      <c r="D21" s="24" t="s">
        <v>34</v>
      </c>
      <c r="E21" s="39" t="s">
        <v>34</v>
      </c>
      <c r="F21" s="34" t="s">
        <v>34</v>
      </c>
      <c r="G21" s="67" t="s">
        <v>34</v>
      </c>
      <c r="H21" s="24" t="s">
        <v>34</v>
      </c>
      <c r="I21" s="39" t="s">
        <v>34</v>
      </c>
      <c r="J21" s="30">
        <v>0.51662156800000003</v>
      </c>
      <c r="K21" s="28">
        <f t="shared" si="1"/>
        <v>0.15561232822332821</v>
      </c>
      <c r="L21" s="37" t="s">
        <v>34</v>
      </c>
      <c r="M21" s="61" t="s">
        <v>1028</v>
      </c>
      <c r="N21" s="61" t="s">
        <v>1028</v>
      </c>
      <c r="O21" s="37" t="s">
        <v>34</v>
      </c>
      <c r="P21" s="37" t="s">
        <v>34</v>
      </c>
      <c r="Q21" s="61" t="s">
        <v>1028</v>
      </c>
      <c r="R21" s="61" t="s">
        <v>1028</v>
      </c>
      <c r="S21" s="37" t="s">
        <v>34</v>
      </c>
      <c r="T21" s="35" t="s">
        <v>34</v>
      </c>
      <c r="U21" s="15" t="s">
        <v>1028</v>
      </c>
      <c r="V21" s="15" t="s">
        <v>1028</v>
      </c>
      <c r="W21" s="36" t="s">
        <v>34</v>
      </c>
      <c r="X21" s="37" t="s">
        <v>34</v>
      </c>
      <c r="Y21" s="61" t="s">
        <v>1028</v>
      </c>
      <c r="Z21" s="61" t="s">
        <v>1028</v>
      </c>
      <c r="AA21" s="108" t="s">
        <v>34</v>
      </c>
    </row>
    <row r="22" spans="1:27" ht="15" customHeight="1" x14ac:dyDescent="0.25">
      <c r="A22" s="23" t="s">
        <v>687</v>
      </c>
      <c r="B22" s="24" t="s">
        <v>34</v>
      </c>
      <c r="C22" s="39" t="s">
        <v>34</v>
      </c>
      <c r="D22" s="24" t="s">
        <v>34</v>
      </c>
      <c r="E22" s="39" t="s">
        <v>34</v>
      </c>
      <c r="F22" s="30">
        <v>0.33152351699999999</v>
      </c>
      <c r="G22" s="28">
        <f t="shared" si="0"/>
        <v>0.14361477994751182</v>
      </c>
      <c r="H22" s="24" t="s">
        <v>34</v>
      </c>
      <c r="I22" s="39" t="s">
        <v>34</v>
      </c>
      <c r="J22" s="30">
        <v>0.45099479930000003</v>
      </c>
      <c r="K22" s="28">
        <f t="shared" si="1"/>
        <v>0.1549487566847885</v>
      </c>
      <c r="L22" s="37" t="s">
        <v>34</v>
      </c>
      <c r="M22" s="61" t="s">
        <v>1028</v>
      </c>
      <c r="N22" s="61" t="s">
        <v>1028</v>
      </c>
      <c r="O22" s="37" t="s">
        <v>34</v>
      </c>
      <c r="P22" s="37" t="s">
        <v>34</v>
      </c>
      <c r="Q22" s="61" t="s">
        <v>1028</v>
      </c>
      <c r="R22" s="61" t="s">
        <v>1028</v>
      </c>
      <c r="S22" s="37" t="s">
        <v>34</v>
      </c>
      <c r="T22" s="17">
        <f>J22-F22</f>
        <v>0.11947128230000004</v>
      </c>
      <c r="U22" s="15">
        <f t="shared" si="3"/>
        <v>0.11947128230000004</v>
      </c>
      <c r="V22" s="15">
        <f>(((((1-F22)*F22)/F13)+(((1-J22)*J22)/J13))^0.5)*(TINV(0.05,F13+J13-1))</f>
        <v>0.20824929939523179</v>
      </c>
      <c r="W22" s="5" t="s">
        <v>1028</v>
      </c>
      <c r="X22" s="37" t="s">
        <v>34</v>
      </c>
      <c r="Y22" s="61" t="s">
        <v>1028</v>
      </c>
      <c r="Z22" s="61" t="s">
        <v>1028</v>
      </c>
      <c r="AA22" s="108" t="s">
        <v>34</v>
      </c>
    </row>
    <row r="23" spans="1:27" x14ac:dyDescent="0.25">
      <c r="A23" s="23" t="s">
        <v>686</v>
      </c>
      <c r="B23" s="24" t="s">
        <v>34</v>
      </c>
      <c r="C23" s="39" t="s">
        <v>34</v>
      </c>
      <c r="D23" s="24" t="s">
        <v>34</v>
      </c>
      <c r="E23" s="39" t="s">
        <v>34</v>
      </c>
      <c r="F23" s="30">
        <v>0.38479202530000001</v>
      </c>
      <c r="G23" s="28">
        <f t="shared" si="0"/>
        <v>0.14843041767893803</v>
      </c>
      <c r="H23" s="24" t="s">
        <v>34</v>
      </c>
      <c r="I23" s="39" t="s">
        <v>34</v>
      </c>
      <c r="J23" s="30">
        <v>0.44867347130000002</v>
      </c>
      <c r="K23" s="28">
        <f t="shared" si="1"/>
        <v>0.15487586347382373</v>
      </c>
      <c r="L23" s="37" t="s">
        <v>34</v>
      </c>
      <c r="M23" s="61" t="s">
        <v>1028</v>
      </c>
      <c r="N23" s="61" t="s">
        <v>1028</v>
      </c>
      <c r="O23" s="37" t="s">
        <v>34</v>
      </c>
      <c r="P23" s="37" t="s">
        <v>34</v>
      </c>
      <c r="Q23" s="61" t="s">
        <v>1028</v>
      </c>
      <c r="R23" s="61" t="s">
        <v>1028</v>
      </c>
      <c r="S23" s="37" t="s">
        <v>34</v>
      </c>
      <c r="T23" s="17">
        <f>J23-F23</f>
        <v>6.3881446000000008E-2</v>
      </c>
      <c r="U23" s="15">
        <f t="shared" si="3"/>
        <v>6.3881446000000008E-2</v>
      </c>
      <c r="V23" s="15">
        <f>(((((1-F23)*F23)/F13)+(((1-J23)*J23)/J13))^0.5)*(TINV(0.05,F13+J13-1))</f>
        <v>0.21145526729321631</v>
      </c>
      <c r="W23" s="5" t="s">
        <v>1028</v>
      </c>
      <c r="X23" s="37" t="s">
        <v>34</v>
      </c>
      <c r="Y23" s="61" t="s">
        <v>1028</v>
      </c>
      <c r="Z23" s="61" t="s">
        <v>1028</v>
      </c>
      <c r="AA23" s="108" t="s">
        <v>34</v>
      </c>
    </row>
    <row r="24" spans="1:27" x14ac:dyDescent="0.25">
      <c r="A24" s="23" t="s">
        <v>688</v>
      </c>
      <c r="B24" s="24" t="s">
        <v>34</v>
      </c>
      <c r="C24" s="39" t="s">
        <v>34</v>
      </c>
      <c r="D24" s="24" t="s">
        <v>34</v>
      </c>
      <c r="E24" s="39" t="s">
        <v>34</v>
      </c>
      <c r="F24" s="34">
        <v>0.29448573020000002</v>
      </c>
      <c r="G24" s="28">
        <f t="shared" si="0"/>
        <v>0.13905414165608518</v>
      </c>
      <c r="H24" s="24" t="s">
        <v>34</v>
      </c>
      <c r="I24" s="39" t="s">
        <v>34</v>
      </c>
      <c r="J24" s="30">
        <v>0.39345249399999999</v>
      </c>
      <c r="K24" s="28">
        <f t="shared" si="1"/>
        <v>0.15212222241790929</v>
      </c>
      <c r="L24" s="37" t="s">
        <v>34</v>
      </c>
      <c r="M24" s="61" t="s">
        <v>1028</v>
      </c>
      <c r="N24" s="61" t="s">
        <v>1028</v>
      </c>
      <c r="O24" s="37" t="s">
        <v>34</v>
      </c>
      <c r="P24" s="37" t="s">
        <v>34</v>
      </c>
      <c r="Q24" s="61" t="s">
        <v>1028</v>
      </c>
      <c r="R24" s="61" t="s">
        <v>1028</v>
      </c>
      <c r="S24" s="37" t="s">
        <v>34</v>
      </c>
      <c r="T24" s="17">
        <f>J24-F24</f>
        <v>9.8966763799999968E-2</v>
      </c>
      <c r="U24" s="15">
        <f t="shared" si="3"/>
        <v>9.8966763799999968E-2</v>
      </c>
      <c r="V24" s="15">
        <f>(((((1-F24)*F24)/F13)+(((1-J24)*J24)/J13))^0.5)*(TINV(0.05,F13+J13-1))</f>
        <v>0.20315386332858784</v>
      </c>
      <c r="W24" s="5" t="s">
        <v>1028</v>
      </c>
      <c r="X24" s="37" t="s">
        <v>34</v>
      </c>
      <c r="Y24" s="61" t="s">
        <v>1028</v>
      </c>
      <c r="Z24" s="61" t="s">
        <v>1028</v>
      </c>
      <c r="AA24" s="108" t="s">
        <v>34</v>
      </c>
    </row>
    <row r="25" spans="1:27" x14ac:dyDescent="0.25">
      <c r="A25" s="23" t="s">
        <v>706</v>
      </c>
      <c r="B25" s="24" t="s">
        <v>34</v>
      </c>
      <c r="C25" s="39" t="s">
        <v>34</v>
      </c>
      <c r="D25" s="24" t="s">
        <v>34</v>
      </c>
      <c r="E25" s="39" t="s">
        <v>34</v>
      </c>
      <c r="F25" s="34" t="s">
        <v>34</v>
      </c>
      <c r="G25" s="67" t="s">
        <v>34</v>
      </c>
      <c r="H25" s="24" t="s">
        <v>34</v>
      </c>
      <c r="I25" s="39" t="s">
        <v>34</v>
      </c>
      <c r="J25" s="30">
        <v>3.8078890499999997E-2</v>
      </c>
      <c r="K25" s="28">
        <f t="shared" si="1"/>
        <v>5.9597215668222271E-2</v>
      </c>
      <c r="L25" s="37" t="s">
        <v>34</v>
      </c>
      <c r="M25" s="61" t="s">
        <v>1028</v>
      </c>
      <c r="N25" s="61" t="s">
        <v>1028</v>
      </c>
      <c r="O25" s="37" t="s">
        <v>34</v>
      </c>
      <c r="P25" s="37" t="s">
        <v>34</v>
      </c>
      <c r="Q25" s="61" t="s">
        <v>1028</v>
      </c>
      <c r="R25" s="61" t="s">
        <v>1028</v>
      </c>
      <c r="S25" s="37" t="s">
        <v>34</v>
      </c>
      <c r="T25" s="35" t="s">
        <v>34</v>
      </c>
      <c r="U25" s="15" t="s">
        <v>1028</v>
      </c>
      <c r="V25" s="15" t="s">
        <v>1028</v>
      </c>
      <c r="W25" s="36" t="s">
        <v>34</v>
      </c>
      <c r="X25" s="37" t="s">
        <v>34</v>
      </c>
      <c r="Y25" s="61" t="s">
        <v>1028</v>
      </c>
      <c r="Z25" s="61" t="s">
        <v>1028</v>
      </c>
      <c r="AA25" s="108" t="s">
        <v>34</v>
      </c>
    </row>
    <row r="26" spans="1:27" x14ac:dyDescent="0.25">
      <c r="A26" s="23" t="s">
        <v>712</v>
      </c>
      <c r="B26" s="24" t="s">
        <v>34</v>
      </c>
      <c r="C26" s="39" t="s">
        <v>34</v>
      </c>
      <c r="D26" s="24" t="s">
        <v>34</v>
      </c>
      <c r="E26" s="39" t="s">
        <v>34</v>
      </c>
      <c r="F26" s="34" t="s">
        <v>34</v>
      </c>
      <c r="G26" s="67" t="s">
        <v>34</v>
      </c>
      <c r="H26" s="24" t="s">
        <v>34</v>
      </c>
      <c r="I26" s="39" t="s">
        <v>34</v>
      </c>
      <c r="J26" s="30">
        <v>3.2974798100000001E-2</v>
      </c>
      <c r="K26" s="28">
        <f t="shared" si="1"/>
        <v>5.5606308964692153E-2</v>
      </c>
      <c r="L26" s="37" t="s">
        <v>34</v>
      </c>
      <c r="M26" s="61" t="s">
        <v>1028</v>
      </c>
      <c r="N26" s="61" t="s">
        <v>1028</v>
      </c>
      <c r="O26" s="37" t="s">
        <v>34</v>
      </c>
      <c r="P26" s="37" t="s">
        <v>34</v>
      </c>
      <c r="Q26" s="61" t="s">
        <v>1028</v>
      </c>
      <c r="R26" s="61" t="s">
        <v>1028</v>
      </c>
      <c r="S26" s="37" t="s">
        <v>34</v>
      </c>
      <c r="T26" s="35" t="s">
        <v>34</v>
      </c>
      <c r="U26" s="15" t="s">
        <v>1028</v>
      </c>
      <c r="V26" s="15" t="s">
        <v>1028</v>
      </c>
      <c r="W26" s="36" t="s">
        <v>34</v>
      </c>
      <c r="X26" s="37" t="s">
        <v>34</v>
      </c>
      <c r="Y26" s="61" t="s">
        <v>1028</v>
      </c>
      <c r="Z26" s="61" t="s">
        <v>1028</v>
      </c>
      <c r="AA26" s="108" t="s">
        <v>34</v>
      </c>
    </row>
    <row r="27" spans="1:27" x14ac:dyDescent="0.25">
      <c r="A27" s="23" t="s">
        <v>711</v>
      </c>
      <c r="B27" s="24" t="s">
        <v>34</v>
      </c>
      <c r="C27" s="39" t="s">
        <v>34</v>
      </c>
      <c r="D27" s="24" t="s">
        <v>34</v>
      </c>
      <c r="E27" s="39" t="s">
        <v>34</v>
      </c>
      <c r="F27" s="34" t="s">
        <v>34</v>
      </c>
      <c r="G27" s="67" t="s">
        <v>34</v>
      </c>
      <c r="H27" s="24" t="s">
        <v>34</v>
      </c>
      <c r="I27" s="39" t="s">
        <v>34</v>
      </c>
      <c r="J27" s="30">
        <v>3.2974798100000001E-2</v>
      </c>
      <c r="K27" s="28">
        <f t="shared" si="1"/>
        <v>5.5606308964692153E-2</v>
      </c>
      <c r="L27" s="37" t="s">
        <v>34</v>
      </c>
      <c r="M27" s="61" t="s">
        <v>1028</v>
      </c>
      <c r="N27" s="61" t="s">
        <v>1028</v>
      </c>
      <c r="O27" s="37" t="s">
        <v>34</v>
      </c>
      <c r="P27" s="37" t="s">
        <v>34</v>
      </c>
      <c r="Q27" s="61" t="s">
        <v>1028</v>
      </c>
      <c r="R27" s="61" t="s">
        <v>1028</v>
      </c>
      <c r="S27" s="37" t="s">
        <v>34</v>
      </c>
      <c r="T27" s="35" t="s">
        <v>34</v>
      </c>
      <c r="U27" s="15" t="s">
        <v>1028</v>
      </c>
      <c r="V27" s="15" t="s">
        <v>1028</v>
      </c>
      <c r="W27" s="36" t="s">
        <v>34</v>
      </c>
      <c r="X27" s="37" t="s">
        <v>34</v>
      </c>
      <c r="Y27" s="61" t="s">
        <v>1028</v>
      </c>
      <c r="Z27" s="61" t="s">
        <v>1028</v>
      </c>
      <c r="AA27" s="108" t="s">
        <v>34</v>
      </c>
    </row>
    <row r="28" spans="1:27" x14ac:dyDescent="0.25">
      <c r="A28" s="23" t="s">
        <v>707</v>
      </c>
      <c r="B28" s="24" t="s">
        <v>34</v>
      </c>
      <c r="C28" s="39" t="s">
        <v>34</v>
      </c>
      <c r="D28" s="24" t="s">
        <v>34</v>
      </c>
      <c r="E28" s="39" t="s">
        <v>34</v>
      </c>
      <c r="F28" s="34" t="s">
        <v>34</v>
      </c>
      <c r="G28" s="67" t="s">
        <v>34</v>
      </c>
      <c r="H28" s="24" t="s">
        <v>34</v>
      </c>
      <c r="I28" s="39" t="s">
        <v>34</v>
      </c>
      <c r="J28" s="30">
        <v>3.27025289E-2</v>
      </c>
      <c r="K28" s="28">
        <f t="shared" si="1"/>
        <v>5.5384060737996094E-2</v>
      </c>
      <c r="L28" s="37" t="s">
        <v>34</v>
      </c>
      <c r="M28" s="61" t="s">
        <v>1028</v>
      </c>
      <c r="N28" s="61" t="s">
        <v>1028</v>
      </c>
      <c r="O28" s="37" t="s">
        <v>34</v>
      </c>
      <c r="P28" s="37" t="s">
        <v>34</v>
      </c>
      <c r="Q28" s="61" t="s">
        <v>1028</v>
      </c>
      <c r="R28" s="61" t="s">
        <v>1028</v>
      </c>
      <c r="S28" s="37" t="s">
        <v>34</v>
      </c>
      <c r="T28" s="35" t="s">
        <v>34</v>
      </c>
      <c r="U28" s="15" t="s">
        <v>1028</v>
      </c>
      <c r="V28" s="15" t="s">
        <v>1028</v>
      </c>
      <c r="W28" s="36" t="s">
        <v>34</v>
      </c>
      <c r="X28" s="37" t="s">
        <v>34</v>
      </c>
      <c r="Y28" s="61" t="s">
        <v>1028</v>
      </c>
      <c r="Z28" s="61" t="s">
        <v>1028</v>
      </c>
      <c r="AA28" s="108" t="s">
        <v>34</v>
      </c>
    </row>
    <row r="29" spans="1:27" x14ac:dyDescent="0.25">
      <c r="A29" s="23" t="s">
        <v>117</v>
      </c>
      <c r="B29" s="24" t="s">
        <v>34</v>
      </c>
      <c r="C29" s="39" t="s">
        <v>34</v>
      </c>
      <c r="D29" s="24" t="s">
        <v>34</v>
      </c>
      <c r="E29" s="39" t="s">
        <v>34</v>
      </c>
      <c r="F29" s="34" t="s">
        <v>34</v>
      </c>
      <c r="G29" s="67" t="s">
        <v>34</v>
      </c>
      <c r="H29" s="24" t="s">
        <v>34</v>
      </c>
      <c r="I29" s="39" t="s">
        <v>34</v>
      </c>
      <c r="J29" s="30">
        <v>1.18461755E-2</v>
      </c>
      <c r="K29" s="28">
        <f t="shared" si="1"/>
        <v>3.3691120791800498E-2</v>
      </c>
      <c r="L29" s="37" t="s">
        <v>34</v>
      </c>
      <c r="M29" s="61" t="s">
        <v>1028</v>
      </c>
      <c r="N29" s="61" t="s">
        <v>1028</v>
      </c>
      <c r="O29" s="37" t="s">
        <v>34</v>
      </c>
      <c r="P29" s="37" t="s">
        <v>34</v>
      </c>
      <c r="Q29" s="61" t="s">
        <v>1028</v>
      </c>
      <c r="R29" s="61" t="s">
        <v>1028</v>
      </c>
      <c r="S29" s="37" t="s">
        <v>34</v>
      </c>
      <c r="T29" s="35" t="s">
        <v>34</v>
      </c>
      <c r="U29" s="15" t="s">
        <v>1028</v>
      </c>
      <c r="V29" s="15" t="s">
        <v>1028</v>
      </c>
      <c r="W29" s="36" t="s">
        <v>34</v>
      </c>
      <c r="X29" s="37" t="s">
        <v>34</v>
      </c>
      <c r="Y29" s="61" t="s">
        <v>1028</v>
      </c>
      <c r="Z29" s="61" t="s">
        <v>1028</v>
      </c>
      <c r="AA29" s="108" t="s">
        <v>34</v>
      </c>
    </row>
    <row r="30" spans="1:27" x14ac:dyDescent="0.25">
      <c r="A30" s="23" t="s">
        <v>710</v>
      </c>
      <c r="B30" s="24" t="s">
        <v>34</v>
      </c>
      <c r="C30" s="39" t="s">
        <v>34</v>
      </c>
      <c r="D30" s="24" t="s">
        <v>34</v>
      </c>
      <c r="E30" s="39" t="s">
        <v>34</v>
      </c>
      <c r="F30" s="34" t="s">
        <v>34</v>
      </c>
      <c r="G30" s="67" t="s">
        <v>34</v>
      </c>
      <c r="H30" s="24" t="s">
        <v>34</v>
      </c>
      <c r="I30" s="39" t="s">
        <v>34</v>
      </c>
      <c r="J30" s="30">
        <v>4.4509516000000001E-3</v>
      </c>
      <c r="K30" s="28">
        <f t="shared" si="1"/>
        <v>2.0728690460064342E-2</v>
      </c>
      <c r="L30" s="37" t="s">
        <v>34</v>
      </c>
      <c r="M30" s="61" t="s">
        <v>1028</v>
      </c>
      <c r="N30" s="61" t="s">
        <v>1028</v>
      </c>
      <c r="O30" s="37" t="s">
        <v>34</v>
      </c>
      <c r="P30" s="37" t="s">
        <v>34</v>
      </c>
      <c r="Q30" s="61" t="s">
        <v>1028</v>
      </c>
      <c r="R30" s="61" t="s">
        <v>1028</v>
      </c>
      <c r="S30" s="37" t="s">
        <v>34</v>
      </c>
      <c r="T30" s="35" t="s">
        <v>34</v>
      </c>
      <c r="U30" s="15" t="s">
        <v>1028</v>
      </c>
      <c r="V30" s="15" t="s">
        <v>1028</v>
      </c>
      <c r="W30" s="36" t="s">
        <v>34</v>
      </c>
      <c r="X30" s="37" t="s">
        <v>34</v>
      </c>
      <c r="Y30" s="61" t="s">
        <v>1028</v>
      </c>
      <c r="Z30" s="61" t="s">
        <v>1028</v>
      </c>
      <c r="AA30" s="108" t="s">
        <v>34</v>
      </c>
    </row>
    <row r="31" spans="1:27" x14ac:dyDescent="0.25">
      <c r="A31" s="23" t="s">
        <v>722</v>
      </c>
      <c r="B31" s="24" t="s">
        <v>34</v>
      </c>
      <c r="C31" s="39" t="s">
        <v>34</v>
      </c>
      <c r="D31" s="24" t="s">
        <v>34</v>
      </c>
      <c r="E31" s="39" t="s">
        <v>34</v>
      </c>
      <c r="F31" s="34" t="s">
        <v>34</v>
      </c>
      <c r="G31" s="67" t="s">
        <v>34</v>
      </c>
      <c r="H31" s="24" t="s">
        <v>34</v>
      </c>
      <c r="I31" s="39" t="s">
        <v>34</v>
      </c>
      <c r="J31" s="30">
        <v>1.7151103E-3</v>
      </c>
      <c r="K31" s="28">
        <f t="shared" si="1"/>
        <v>1.2885087614424667E-2</v>
      </c>
      <c r="L31" s="37" t="s">
        <v>34</v>
      </c>
      <c r="M31" s="61" t="s">
        <v>1028</v>
      </c>
      <c r="N31" s="61" t="s">
        <v>1028</v>
      </c>
      <c r="O31" s="37" t="s">
        <v>34</v>
      </c>
      <c r="P31" s="37" t="s">
        <v>34</v>
      </c>
      <c r="Q31" s="61" t="s">
        <v>1028</v>
      </c>
      <c r="R31" s="61" t="s">
        <v>1028</v>
      </c>
      <c r="S31" s="37" t="s">
        <v>34</v>
      </c>
      <c r="T31" s="35" t="s">
        <v>34</v>
      </c>
      <c r="U31" s="15" t="s">
        <v>1028</v>
      </c>
      <c r="V31" s="15" t="s">
        <v>1028</v>
      </c>
      <c r="W31" s="36" t="s">
        <v>34</v>
      </c>
      <c r="X31" s="37" t="s">
        <v>34</v>
      </c>
      <c r="Y31" s="61" t="s">
        <v>1028</v>
      </c>
      <c r="Z31" s="61" t="s">
        <v>1028</v>
      </c>
      <c r="AA31" s="108" t="s">
        <v>34</v>
      </c>
    </row>
    <row r="32" spans="1:27" x14ac:dyDescent="0.25">
      <c r="A32" s="23" t="s">
        <v>664</v>
      </c>
      <c r="B32" s="24" t="s">
        <v>34</v>
      </c>
      <c r="C32" s="39" t="s">
        <v>34</v>
      </c>
      <c r="D32" s="24" t="s">
        <v>34</v>
      </c>
      <c r="E32" s="39" t="s">
        <v>34</v>
      </c>
      <c r="F32" s="34" t="s">
        <v>34</v>
      </c>
      <c r="G32" s="67" t="s">
        <v>34</v>
      </c>
      <c r="H32" s="24" t="s">
        <v>34</v>
      </c>
      <c r="I32" s="39" t="s">
        <v>34</v>
      </c>
      <c r="J32" s="30">
        <v>1.7151103E-3</v>
      </c>
      <c r="K32" s="28">
        <f t="shared" si="1"/>
        <v>1.2885087614424667E-2</v>
      </c>
      <c r="L32" s="37" t="s">
        <v>34</v>
      </c>
      <c r="M32" s="61" t="s">
        <v>1028</v>
      </c>
      <c r="N32" s="61" t="s">
        <v>1028</v>
      </c>
      <c r="O32" s="37" t="s">
        <v>34</v>
      </c>
      <c r="P32" s="37" t="s">
        <v>34</v>
      </c>
      <c r="Q32" s="61" t="s">
        <v>1028</v>
      </c>
      <c r="R32" s="61" t="s">
        <v>1028</v>
      </c>
      <c r="S32" s="37" t="s">
        <v>34</v>
      </c>
      <c r="T32" s="35" t="s">
        <v>34</v>
      </c>
      <c r="U32" s="15" t="s">
        <v>1028</v>
      </c>
      <c r="V32" s="15" t="s">
        <v>1028</v>
      </c>
      <c r="W32" s="36" t="s">
        <v>34</v>
      </c>
      <c r="X32" s="37" t="s">
        <v>34</v>
      </c>
      <c r="Y32" s="61" t="s">
        <v>1028</v>
      </c>
      <c r="Z32" s="61" t="s">
        <v>1028</v>
      </c>
      <c r="AA32" s="108" t="s">
        <v>34</v>
      </c>
    </row>
    <row r="33" spans="1:27" x14ac:dyDescent="0.25">
      <c r="A33" s="23" t="s">
        <v>674</v>
      </c>
      <c r="B33" s="24" t="s">
        <v>34</v>
      </c>
      <c r="C33" s="39" t="s">
        <v>34</v>
      </c>
      <c r="D33" s="24" t="s">
        <v>34</v>
      </c>
      <c r="E33" s="39" t="s">
        <v>34</v>
      </c>
      <c r="F33" s="34" t="s">
        <v>34</v>
      </c>
      <c r="G33" s="67" t="s">
        <v>34</v>
      </c>
      <c r="H33" s="24" t="s">
        <v>34</v>
      </c>
      <c r="I33" s="39" t="s">
        <v>34</v>
      </c>
      <c r="J33" s="30">
        <v>5.2409790000000004E-4</v>
      </c>
      <c r="K33" s="28">
        <f t="shared" si="1"/>
        <v>7.1269953125618381E-3</v>
      </c>
      <c r="L33" s="37" t="s">
        <v>34</v>
      </c>
      <c r="M33" s="61" t="s">
        <v>1028</v>
      </c>
      <c r="N33" s="61" t="s">
        <v>1028</v>
      </c>
      <c r="O33" s="37" t="s">
        <v>34</v>
      </c>
      <c r="P33" s="37" t="s">
        <v>34</v>
      </c>
      <c r="Q33" s="61" t="s">
        <v>1028</v>
      </c>
      <c r="R33" s="61" t="s">
        <v>1028</v>
      </c>
      <c r="S33" s="37" t="s">
        <v>34</v>
      </c>
      <c r="T33" s="35" t="s">
        <v>34</v>
      </c>
      <c r="U33" s="15" t="s">
        <v>1028</v>
      </c>
      <c r="V33" s="15" t="s">
        <v>1028</v>
      </c>
      <c r="W33" s="36" t="s">
        <v>34</v>
      </c>
      <c r="X33" s="37" t="s">
        <v>34</v>
      </c>
      <c r="Y33" s="61" t="s">
        <v>1028</v>
      </c>
      <c r="Z33" s="61" t="s">
        <v>1028</v>
      </c>
      <c r="AA33" s="108" t="s">
        <v>34</v>
      </c>
    </row>
    <row r="34" spans="1:27" ht="25.5" x14ac:dyDescent="0.25">
      <c r="A34" s="23" t="s">
        <v>666</v>
      </c>
      <c r="B34" s="24" t="s">
        <v>34</v>
      </c>
      <c r="C34" s="39" t="s">
        <v>34</v>
      </c>
      <c r="D34" s="24" t="s">
        <v>34</v>
      </c>
      <c r="E34" s="39" t="s">
        <v>34</v>
      </c>
      <c r="F34" s="34" t="s">
        <v>34</v>
      </c>
      <c r="G34" s="67" t="s">
        <v>34</v>
      </c>
      <c r="H34" s="24" t="s">
        <v>34</v>
      </c>
      <c r="I34" s="39" t="s">
        <v>34</v>
      </c>
      <c r="J34" s="30">
        <v>6.8585500000000003E-5</v>
      </c>
      <c r="K34" s="28">
        <f t="shared" si="1"/>
        <v>2.5787863367274801E-3</v>
      </c>
      <c r="L34" s="37" t="s">
        <v>34</v>
      </c>
      <c r="M34" s="61" t="s">
        <v>1028</v>
      </c>
      <c r="N34" s="61" t="s">
        <v>1028</v>
      </c>
      <c r="O34" s="37" t="s">
        <v>34</v>
      </c>
      <c r="P34" s="37" t="s">
        <v>34</v>
      </c>
      <c r="Q34" s="61" t="s">
        <v>1028</v>
      </c>
      <c r="R34" s="61" t="s">
        <v>1028</v>
      </c>
      <c r="S34" s="37" t="s">
        <v>34</v>
      </c>
      <c r="T34" s="35" t="s">
        <v>34</v>
      </c>
      <c r="U34" s="15" t="s">
        <v>1028</v>
      </c>
      <c r="V34" s="15" t="s">
        <v>1028</v>
      </c>
      <c r="W34" s="36" t="s">
        <v>34</v>
      </c>
      <c r="X34" s="37" t="s">
        <v>34</v>
      </c>
      <c r="Y34" s="61" t="s">
        <v>1028</v>
      </c>
      <c r="Z34" s="61" t="s">
        <v>1028</v>
      </c>
      <c r="AA34" s="108" t="s">
        <v>34</v>
      </c>
    </row>
    <row r="35" spans="1:27" x14ac:dyDescent="0.25">
      <c r="A35" s="23" t="s">
        <v>709</v>
      </c>
      <c r="B35" s="24" t="s">
        <v>34</v>
      </c>
      <c r="C35" s="39" t="s">
        <v>34</v>
      </c>
      <c r="D35" s="24" t="s">
        <v>34</v>
      </c>
      <c r="E35" s="39" t="s">
        <v>34</v>
      </c>
      <c r="F35" s="34" t="s">
        <v>34</v>
      </c>
      <c r="G35" s="67" t="s">
        <v>34</v>
      </c>
      <c r="H35" s="24" t="s">
        <v>34</v>
      </c>
      <c r="I35" s="39" t="s">
        <v>34</v>
      </c>
      <c r="J35" s="30">
        <v>4.2064599999999997E-5</v>
      </c>
      <c r="K35" s="28">
        <f t="shared" si="1"/>
        <v>2.0195906294481303E-3</v>
      </c>
      <c r="L35" s="37" t="s">
        <v>34</v>
      </c>
      <c r="M35" s="61" t="s">
        <v>1028</v>
      </c>
      <c r="N35" s="61" t="s">
        <v>1028</v>
      </c>
      <c r="O35" s="37" t="s">
        <v>34</v>
      </c>
      <c r="P35" s="37" t="s">
        <v>34</v>
      </c>
      <c r="Q35" s="61" t="s">
        <v>1028</v>
      </c>
      <c r="R35" s="61" t="s">
        <v>1028</v>
      </c>
      <c r="S35" s="37" t="s">
        <v>34</v>
      </c>
      <c r="T35" s="35" t="s">
        <v>34</v>
      </c>
      <c r="U35" s="15" t="s">
        <v>1028</v>
      </c>
      <c r="V35" s="15" t="s">
        <v>1028</v>
      </c>
      <c r="W35" s="36" t="s">
        <v>34</v>
      </c>
      <c r="X35" s="37" t="s">
        <v>34</v>
      </c>
      <c r="Y35" s="61" t="s">
        <v>1028</v>
      </c>
      <c r="Z35" s="61" t="s">
        <v>1028</v>
      </c>
      <c r="AA35" s="108" t="s">
        <v>34</v>
      </c>
    </row>
    <row r="36" spans="1:27" x14ac:dyDescent="0.25">
      <c r="A36" s="46" t="s">
        <v>118</v>
      </c>
      <c r="B36" s="47" t="s">
        <v>34</v>
      </c>
      <c r="C36" s="68" t="s">
        <v>34</v>
      </c>
      <c r="D36" s="47" t="s">
        <v>34</v>
      </c>
      <c r="E36" s="68" t="s">
        <v>34</v>
      </c>
      <c r="F36" s="52">
        <v>4.5568867499999999E-2</v>
      </c>
      <c r="G36" s="28">
        <f t="shared" si="0"/>
        <v>6.3621706842738948E-2</v>
      </c>
      <c r="H36" s="47" t="s">
        <v>34</v>
      </c>
      <c r="I36" s="68" t="s">
        <v>34</v>
      </c>
      <c r="J36" s="54">
        <v>5.6345270500000003E-2</v>
      </c>
      <c r="K36" s="28">
        <f t="shared" si="1"/>
        <v>7.1804124980058656E-2</v>
      </c>
      <c r="L36" s="48" t="s">
        <v>34</v>
      </c>
      <c r="M36" s="61" t="s">
        <v>1028</v>
      </c>
      <c r="N36" s="61" t="s">
        <v>1028</v>
      </c>
      <c r="O36" s="48" t="s">
        <v>34</v>
      </c>
      <c r="P36" s="48" t="s">
        <v>34</v>
      </c>
      <c r="Q36" s="61" t="s">
        <v>1028</v>
      </c>
      <c r="R36" s="61" t="s">
        <v>1028</v>
      </c>
      <c r="S36" s="48" t="s">
        <v>34</v>
      </c>
      <c r="T36" s="17">
        <f>J36-F36</f>
        <v>1.0776403000000004E-2</v>
      </c>
      <c r="U36" s="15">
        <f t="shared" si="3"/>
        <v>1.0776403000000004E-2</v>
      </c>
      <c r="V36" s="15">
        <f>(((((1-F36)*F36)/F13)+(((1-J36)*J36)/J13))^0.5)*(TINV(0.05,F13+J13-1))</f>
        <v>9.4562770801324136E-2</v>
      </c>
      <c r="W36" s="5" t="s">
        <v>1028</v>
      </c>
      <c r="X36" s="48" t="s">
        <v>34</v>
      </c>
      <c r="Y36" s="61" t="s">
        <v>1028</v>
      </c>
      <c r="Z36" s="61" t="s">
        <v>1028</v>
      </c>
      <c r="AA36" s="109" t="s">
        <v>34</v>
      </c>
    </row>
    <row r="37" spans="1:27" x14ac:dyDescent="0.25">
      <c r="A37" s="23" t="s">
        <v>41</v>
      </c>
      <c r="B37" s="24" t="s">
        <v>34</v>
      </c>
      <c r="C37" s="39" t="s">
        <v>34</v>
      </c>
      <c r="D37" s="24" t="s">
        <v>34</v>
      </c>
      <c r="E37" s="39" t="s">
        <v>34</v>
      </c>
      <c r="F37" s="30">
        <v>1.9906781000000001E-3</v>
      </c>
      <c r="G37" s="28">
        <f t="shared" si="0"/>
        <v>1.3597739540541958E-2</v>
      </c>
      <c r="H37" s="24" t="s">
        <v>34</v>
      </c>
      <c r="I37" s="39" t="s">
        <v>34</v>
      </c>
      <c r="J37" s="30">
        <v>4.7854991E-3</v>
      </c>
      <c r="K37" s="28">
        <f t="shared" si="1"/>
        <v>2.1489982743407219E-2</v>
      </c>
      <c r="L37" s="37" t="s">
        <v>34</v>
      </c>
      <c r="M37" s="61" t="s">
        <v>1028</v>
      </c>
      <c r="N37" s="61" t="s">
        <v>1028</v>
      </c>
      <c r="O37" s="37" t="s">
        <v>34</v>
      </c>
      <c r="P37" s="37" t="s">
        <v>34</v>
      </c>
      <c r="Q37" s="61" t="s">
        <v>1028</v>
      </c>
      <c r="R37" s="61" t="s">
        <v>1028</v>
      </c>
      <c r="S37" s="37" t="s">
        <v>34</v>
      </c>
      <c r="T37" s="17">
        <f>J37-F37</f>
        <v>2.7948209999999999E-3</v>
      </c>
      <c r="U37" s="15">
        <f t="shared" si="3"/>
        <v>2.7948209999999999E-3</v>
      </c>
      <c r="V37" s="15">
        <f>(((((1-F37)*F37)/F13)+(((1-J37)*J37)/J13))^0.5)*(TINV(0.05,F13+J13-1))</f>
        <v>2.5064197172137169E-2</v>
      </c>
      <c r="W37" s="5" t="s">
        <v>1028</v>
      </c>
      <c r="X37" s="37" t="s">
        <v>34</v>
      </c>
      <c r="Y37" s="61" t="s">
        <v>1028</v>
      </c>
      <c r="Z37" s="61" t="s">
        <v>1028</v>
      </c>
      <c r="AA37" s="108" t="s">
        <v>34</v>
      </c>
    </row>
    <row r="38" spans="1:27" ht="15.75" thickBot="1" x14ac:dyDescent="0.3">
      <c r="A38" s="98" t="s">
        <v>675</v>
      </c>
      <c r="B38" s="106" t="s">
        <v>34</v>
      </c>
      <c r="C38" s="110" t="s">
        <v>34</v>
      </c>
      <c r="D38" s="106" t="s">
        <v>34</v>
      </c>
      <c r="E38" s="110" t="s">
        <v>34</v>
      </c>
      <c r="F38" s="99">
        <v>0.1252011089</v>
      </c>
      <c r="G38" s="100">
        <f t="shared" si="0"/>
        <v>0.10096180342941284</v>
      </c>
      <c r="H38" s="106" t="s">
        <v>34</v>
      </c>
      <c r="I38" s="110" t="s">
        <v>34</v>
      </c>
      <c r="J38" s="99">
        <v>1.2567848899999999E-2</v>
      </c>
      <c r="K38" s="100">
        <f>SQRT((J38*(1-J38))/J$13)*TINV(0.05,J$13)</f>
        <v>3.4689513319727742E-2</v>
      </c>
      <c r="L38" s="111" t="s">
        <v>34</v>
      </c>
      <c r="M38" s="102" t="s">
        <v>1028</v>
      </c>
      <c r="N38" s="102" t="s">
        <v>1028</v>
      </c>
      <c r="O38" s="111" t="s">
        <v>34</v>
      </c>
      <c r="P38" s="111" t="s">
        <v>34</v>
      </c>
      <c r="Q38" s="102" t="s">
        <v>1028</v>
      </c>
      <c r="R38" s="102" t="s">
        <v>1028</v>
      </c>
      <c r="S38" s="111" t="s">
        <v>34</v>
      </c>
      <c r="T38" s="101">
        <f>J38-F38</f>
        <v>-0.11263326</v>
      </c>
      <c r="U38" s="102">
        <f t="shared" si="3"/>
        <v>0.11263326</v>
      </c>
      <c r="V38" s="102">
        <f>(((((1-F38)*F38)/F13)+(((1-J38)*J38)/J13))^0.5)*(TINV(0.05,F13+J13-1))</f>
        <v>0.10526086432879142</v>
      </c>
      <c r="W38" s="103" t="str">
        <f t="shared" si="4"/>
        <v>*</v>
      </c>
      <c r="X38" s="111" t="s">
        <v>34</v>
      </c>
      <c r="Y38" s="102" t="s">
        <v>1028</v>
      </c>
      <c r="Z38" s="102" t="s">
        <v>1028</v>
      </c>
      <c r="AA38" s="112" t="s">
        <v>34</v>
      </c>
    </row>
  </sheetData>
  <hyperlinks>
    <hyperlink ref="A5" location="CONTENTS!B1" display="Return to contents" xr:uid="{6BEA9DD5-5B23-4C16-8C8C-22263DB26F19}"/>
  </hyperlinks>
  <pageMargins left="0.7" right="0.7" top="0.75" bottom="0.75" header="0.3" footer="0.3"/>
  <pageSetup paperSize="9" orientation="portrait" horizontalDpi="300"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D809-A2FC-446B-A50D-437E9C0EAAE8}">
  <dimension ref="A1:AA37"/>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918</v>
      </c>
      <c r="B3" s="27"/>
    </row>
    <row r="4" spans="1:27" ht="18.75" x14ac:dyDescent="0.25">
      <c r="A4" s="20" t="s">
        <v>919</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209</v>
      </c>
      <c r="G11" s="27" t="s">
        <v>1028</v>
      </c>
      <c r="H11" s="24" t="s">
        <v>34</v>
      </c>
      <c r="I11" s="27" t="s">
        <v>1028</v>
      </c>
      <c r="J11" s="22">
        <v>183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238</v>
      </c>
      <c r="G12" s="27" t="s">
        <v>1028</v>
      </c>
      <c r="H12" s="24" t="s">
        <v>34</v>
      </c>
      <c r="I12" s="27" t="s">
        <v>1028</v>
      </c>
      <c r="J12" s="22">
        <v>226</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39.799999999999997</v>
      </c>
      <c r="G13" s="27" t="s">
        <v>1028</v>
      </c>
      <c r="H13" s="24" t="s">
        <v>34</v>
      </c>
      <c r="I13" s="27" t="s">
        <v>1028</v>
      </c>
      <c r="J13" s="22">
        <v>35.1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696</v>
      </c>
      <c r="B14" s="24" t="s">
        <v>34</v>
      </c>
      <c r="C14" s="39" t="s">
        <v>34</v>
      </c>
      <c r="D14" s="24" t="s">
        <v>34</v>
      </c>
      <c r="E14" s="39" t="s">
        <v>34</v>
      </c>
      <c r="F14" s="34">
        <v>0.55509595629999997</v>
      </c>
      <c r="G14" s="28">
        <f t="shared" ref="G14:G37" si="0">SQRT((F14*(1-F14))/F$13)*TINV(0.05,F$13)</f>
        <v>0.15933280330789792</v>
      </c>
      <c r="H14" s="24" t="s">
        <v>34</v>
      </c>
      <c r="I14" s="39" t="s">
        <v>34</v>
      </c>
      <c r="J14" s="30">
        <v>0.72764083820000003</v>
      </c>
      <c r="K14" s="28">
        <f t="shared" ref="K14:K36" si="1">SQRT((J14*(1-J14))/J$13)*TINV(0.05,J$13)</f>
        <v>0.15254398805717406</v>
      </c>
      <c r="L14" s="37" t="s">
        <v>34</v>
      </c>
      <c r="M14" s="61" t="s">
        <v>1028</v>
      </c>
      <c r="N14" s="61" t="s">
        <v>1028</v>
      </c>
      <c r="O14" s="37" t="s">
        <v>34</v>
      </c>
      <c r="P14" s="37" t="s">
        <v>34</v>
      </c>
      <c r="Q14" s="61" t="s">
        <v>1028</v>
      </c>
      <c r="R14" s="61" t="s">
        <v>1028</v>
      </c>
      <c r="S14" s="37" t="s">
        <v>34</v>
      </c>
      <c r="T14" s="17">
        <f t="shared" ref="T14:T21" si="2">J14-F14</f>
        <v>0.17254488190000006</v>
      </c>
      <c r="U14" s="15">
        <f>(((T14)^2)^0.5)</f>
        <v>0.17254488190000006</v>
      </c>
      <c r="V14" s="15">
        <f>(((((1-F14)*F14)/F13)+(((1-J14)*J14)/J13))^0.5)*(TINV(0.05,F13+J13-1))</f>
        <v>0.21696481452520014</v>
      </c>
      <c r="W14" s="5" t="s">
        <v>1028</v>
      </c>
      <c r="X14" s="37" t="s">
        <v>34</v>
      </c>
      <c r="Y14" s="61" t="s">
        <v>1028</v>
      </c>
      <c r="Z14" s="61" t="s">
        <v>1028</v>
      </c>
      <c r="AA14" s="108" t="s">
        <v>34</v>
      </c>
    </row>
    <row r="15" spans="1:27" x14ac:dyDescent="0.25">
      <c r="A15" s="23" t="s">
        <v>693</v>
      </c>
      <c r="B15" s="24" t="s">
        <v>34</v>
      </c>
      <c r="C15" s="39" t="s">
        <v>34</v>
      </c>
      <c r="D15" s="24" t="s">
        <v>34</v>
      </c>
      <c r="E15" s="39" t="s">
        <v>34</v>
      </c>
      <c r="F15" s="34">
        <v>0.67947233419999997</v>
      </c>
      <c r="G15" s="28">
        <f t="shared" si="0"/>
        <v>0.14962585273279427</v>
      </c>
      <c r="H15" s="24" t="s">
        <v>34</v>
      </c>
      <c r="I15" s="39" t="s">
        <v>34</v>
      </c>
      <c r="J15" s="30">
        <v>0.69454945099999998</v>
      </c>
      <c r="K15" s="28">
        <f t="shared" si="1"/>
        <v>0.15782929269310578</v>
      </c>
      <c r="L15" s="37" t="s">
        <v>34</v>
      </c>
      <c r="M15" s="61" t="s">
        <v>1028</v>
      </c>
      <c r="N15" s="61" t="s">
        <v>1028</v>
      </c>
      <c r="O15" s="37" t="s">
        <v>34</v>
      </c>
      <c r="P15" s="37" t="s">
        <v>34</v>
      </c>
      <c r="Q15" s="61" t="s">
        <v>1028</v>
      </c>
      <c r="R15" s="61" t="s">
        <v>1028</v>
      </c>
      <c r="S15" s="37" t="s">
        <v>34</v>
      </c>
      <c r="T15" s="17">
        <f t="shared" si="2"/>
        <v>1.5077116800000012E-2</v>
      </c>
      <c r="U15" s="15">
        <f t="shared" ref="U15:U37" si="3">(((T15)^2)^0.5)</f>
        <v>1.5077116800000012E-2</v>
      </c>
      <c r="V15" s="15">
        <f>(((((1-F15)*F15)/F13)+(((1-J15)*J15)/J13))^0.5)*(TINV(0.05,F13+J13-1))</f>
        <v>0.21387632692432504</v>
      </c>
      <c r="W15" s="5" t="s">
        <v>1028</v>
      </c>
      <c r="X15" s="37" t="s">
        <v>34</v>
      </c>
      <c r="Y15" s="61" t="s">
        <v>1028</v>
      </c>
      <c r="Z15" s="61" t="s">
        <v>1028</v>
      </c>
      <c r="AA15" s="108" t="s">
        <v>34</v>
      </c>
    </row>
    <row r="16" spans="1:27" x14ac:dyDescent="0.25">
      <c r="A16" s="23" t="s">
        <v>694</v>
      </c>
      <c r="B16" s="24" t="s">
        <v>34</v>
      </c>
      <c r="C16" s="39" t="s">
        <v>34</v>
      </c>
      <c r="D16" s="24" t="s">
        <v>34</v>
      </c>
      <c r="E16" s="39" t="s">
        <v>34</v>
      </c>
      <c r="F16" s="34">
        <v>0.42540257079999999</v>
      </c>
      <c r="G16" s="28">
        <f t="shared" si="0"/>
        <v>0.15851482413734397</v>
      </c>
      <c r="H16" s="24" t="s">
        <v>34</v>
      </c>
      <c r="I16" s="39" t="s">
        <v>34</v>
      </c>
      <c r="J16" s="30">
        <v>0.52022416000000005</v>
      </c>
      <c r="K16" s="28">
        <f t="shared" si="1"/>
        <v>0.17119063981716479</v>
      </c>
      <c r="L16" s="37" t="s">
        <v>34</v>
      </c>
      <c r="M16" s="61" t="s">
        <v>1028</v>
      </c>
      <c r="N16" s="61" t="s">
        <v>1028</v>
      </c>
      <c r="O16" s="37" t="s">
        <v>34</v>
      </c>
      <c r="P16" s="37" t="s">
        <v>34</v>
      </c>
      <c r="Q16" s="61" t="s">
        <v>1028</v>
      </c>
      <c r="R16" s="61" t="s">
        <v>1028</v>
      </c>
      <c r="S16" s="37" t="s">
        <v>34</v>
      </c>
      <c r="T16" s="17">
        <f t="shared" si="2"/>
        <v>9.4821589200000056E-2</v>
      </c>
      <c r="U16" s="15">
        <f t="shared" si="3"/>
        <v>9.4821589200000056E-2</v>
      </c>
      <c r="V16" s="15">
        <f>(((((1-F16)*F16)/F13)+(((1-J16)*J16)/J13))^0.5)*(TINV(0.05,F13+J13-1))</f>
        <v>0.22943234336608445</v>
      </c>
      <c r="W16" s="5" t="s">
        <v>1028</v>
      </c>
      <c r="X16" s="37" t="s">
        <v>34</v>
      </c>
      <c r="Y16" s="61" t="s">
        <v>1028</v>
      </c>
      <c r="Z16" s="61" t="s">
        <v>1028</v>
      </c>
      <c r="AA16" s="108" t="s">
        <v>34</v>
      </c>
    </row>
    <row r="17" spans="1:27" x14ac:dyDescent="0.25">
      <c r="A17" s="23" t="s">
        <v>698</v>
      </c>
      <c r="B17" s="24" t="s">
        <v>34</v>
      </c>
      <c r="C17" s="39" t="s">
        <v>34</v>
      </c>
      <c r="D17" s="24" t="s">
        <v>34</v>
      </c>
      <c r="E17" s="39" t="s">
        <v>34</v>
      </c>
      <c r="F17" s="30">
        <v>0.40475070639999999</v>
      </c>
      <c r="G17" s="28">
        <f t="shared" si="0"/>
        <v>0.15737336854283637</v>
      </c>
      <c r="H17" s="24" t="s">
        <v>34</v>
      </c>
      <c r="I17" s="39" t="s">
        <v>34</v>
      </c>
      <c r="J17" s="30">
        <v>0.4326230459</v>
      </c>
      <c r="K17" s="28">
        <f t="shared" si="1"/>
        <v>0.16976815939701984</v>
      </c>
      <c r="L17" s="37" t="s">
        <v>34</v>
      </c>
      <c r="M17" s="61" t="s">
        <v>1028</v>
      </c>
      <c r="N17" s="61" t="s">
        <v>1028</v>
      </c>
      <c r="O17" s="37" t="s">
        <v>34</v>
      </c>
      <c r="P17" s="37" t="s">
        <v>34</v>
      </c>
      <c r="Q17" s="61" t="s">
        <v>1028</v>
      </c>
      <c r="R17" s="61" t="s">
        <v>1028</v>
      </c>
      <c r="S17" s="37" t="s">
        <v>34</v>
      </c>
      <c r="T17" s="17">
        <f t="shared" si="2"/>
        <v>2.787233950000001E-2</v>
      </c>
      <c r="U17" s="15">
        <f t="shared" si="3"/>
        <v>2.787233950000001E-2</v>
      </c>
      <c r="V17" s="15">
        <f>(((((1-F17)*F17)/F13)+(((1-J17)*J17)/J13))^0.5)*(TINV(0.05,F13+J13-1))</f>
        <v>0.22764379974089879</v>
      </c>
      <c r="W17" s="5" t="s">
        <v>1028</v>
      </c>
      <c r="X17" s="37" t="s">
        <v>34</v>
      </c>
      <c r="Y17" s="61" t="s">
        <v>1028</v>
      </c>
      <c r="Z17" s="61" t="s">
        <v>1028</v>
      </c>
      <c r="AA17" s="108" t="s">
        <v>34</v>
      </c>
    </row>
    <row r="18" spans="1:27" x14ac:dyDescent="0.25">
      <c r="A18" s="23" t="s">
        <v>695</v>
      </c>
      <c r="B18" s="24" t="s">
        <v>34</v>
      </c>
      <c r="C18" s="39" t="s">
        <v>34</v>
      </c>
      <c r="D18" s="24" t="s">
        <v>34</v>
      </c>
      <c r="E18" s="39" t="s">
        <v>34</v>
      </c>
      <c r="F18" s="30">
        <v>0.30696235080000001</v>
      </c>
      <c r="G18" s="28">
        <f t="shared" si="0"/>
        <v>0.14787983559039791</v>
      </c>
      <c r="H18" s="24" t="s">
        <v>34</v>
      </c>
      <c r="I18" s="39" t="s">
        <v>34</v>
      </c>
      <c r="J18" s="30">
        <v>0.43095225840000001</v>
      </c>
      <c r="K18" s="28">
        <f t="shared" si="1"/>
        <v>0.16968931697249415</v>
      </c>
      <c r="L18" s="37" t="s">
        <v>34</v>
      </c>
      <c r="M18" s="61" t="s">
        <v>1028</v>
      </c>
      <c r="N18" s="61" t="s">
        <v>1028</v>
      </c>
      <c r="O18" s="37" t="s">
        <v>34</v>
      </c>
      <c r="P18" s="37" t="s">
        <v>34</v>
      </c>
      <c r="Q18" s="61" t="s">
        <v>1028</v>
      </c>
      <c r="R18" s="61" t="s">
        <v>1028</v>
      </c>
      <c r="S18" s="37" t="s">
        <v>34</v>
      </c>
      <c r="T18" s="17">
        <f t="shared" si="2"/>
        <v>0.1239899076</v>
      </c>
      <c r="U18" s="15">
        <f t="shared" si="3"/>
        <v>0.1239899076</v>
      </c>
      <c r="V18" s="15">
        <f>(((((1-F18)*F18)/F13)+(((1-J18)*J18)/J13))^0.5)*(TINV(0.05,F13+J13-1))</f>
        <v>0.22131975693584435</v>
      </c>
      <c r="W18" s="5" t="s">
        <v>1028</v>
      </c>
      <c r="X18" s="37" t="s">
        <v>34</v>
      </c>
      <c r="Y18" s="61" t="s">
        <v>1028</v>
      </c>
      <c r="Z18" s="61" t="s">
        <v>1028</v>
      </c>
      <c r="AA18" s="108" t="s">
        <v>34</v>
      </c>
    </row>
    <row r="19" spans="1:27" ht="25.5" x14ac:dyDescent="0.25">
      <c r="A19" s="23" t="s">
        <v>697</v>
      </c>
      <c r="B19" s="24" t="s">
        <v>34</v>
      </c>
      <c r="C19" s="39" t="s">
        <v>34</v>
      </c>
      <c r="D19" s="24" t="s">
        <v>34</v>
      </c>
      <c r="E19" s="39" t="s">
        <v>34</v>
      </c>
      <c r="F19" s="30">
        <v>0.49152873590000001</v>
      </c>
      <c r="G19" s="28">
        <f t="shared" si="0"/>
        <v>0.16028602260379224</v>
      </c>
      <c r="H19" s="24" t="s">
        <v>34</v>
      </c>
      <c r="I19" s="39" t="s">
        <v>34</v>
      </c>
      <c r="J19" s="30">
        <v>0.41779377699999998</v>
      </c>
      <c r="K19" s="28">
        <f t="shared" si="1"/>
        <v>0.16899932658371544</v>
      </c>
      <c r="L19" s="37" t="s">
        <v>34</v>
      </c>
      <c r="M19" s="61" t="s">
        <v>1028</v>
      </c>
      <c r="N19" s="61" t="s">
        <v>1028</v>
      </c>
      <c r="O19" s="37" t="s">
        <v>34</v>
      </c>
      <c r="P19" s="37" t="s">
        <v>34</v>
      </c>
      <c r="Q19" s="61" t="s">
        <v>1028</v>
      </c>
      <c r="R19" s="61" t="s">
        <v>1028</v>
      </c>
      <c r="S19" s="37" t="s">
        <v>34</v>
      </c>
      <c r="T19" s="17">
        <f t="shared" si="2"/>
        <v>-7.3734958900000036E-2</v>
      </c>
      <c r="U19" s="15">
        <f t="shared" si="3"/>
        <v>7.3734958900000036E-2</v>
      </c>
      <c r="V19" s="15">
        <f>(((((1-F19)*F19)/F13)+(((1-J19)*J19)/J13))^0.5)*(TINV(0.05,F13+J13-1))</f>
        <v>0.2290610076031741</v>
      </c>
      <c r="W19" s="5" t="s">
        <v>1028</v>
      </c>
      <c r="X19" s="37" t="s">
        <v>34</v>
      </c>
      <c r="Y19" s="61" t="s">
        <v>1028</v>
      </c>
      <c r="Z19" s="61" t="s">
        <v>1028</v>
      </c>
      <c r="AA19" s="108" t="s">
        <v>34</v>
      </c>
    </row>
    <row r="20" spans="1:27" x14ac:dyDescent="0.25">
      <c r="A20" s="23" t="s">
        <v>700</v>
      </c>
      <c r="B20" s="24" t="s">
        <v>34</v>
      </c>
      <c r="C20" s="39" t="s">
        <v>34</v>
      </c>
      <c r="D20" s="24" t="s">
        <v>34</v>
      </c>
      <c r="E20" s="39" t="s">
        <v>34</v>
      </c>
      <c r="F20" s="30">
        <v>0.38923251069999998</v>
      </c>
      <c r="G20" s="28">
        <f t="shared" si="0"/>
        <v>0.15632574194508705</v>
      </c>
      <c r="H20" s="24" t="s">
        <v>34</v>
      </c>
      <c r="I20" s="39" t="s">
        <v>34</v>
      </c>
      <c r="J20" s="30">
        <v>0.39152849830000003</v>
      </c>
      <c r="K20" s="28">
        <f t="shared" si="1"/>
        <v>0.16725048260554906</v>
      </c>
      <c r="L20" s="37" t="s">
        <v>34</v>
      </c>
      <c r="M20" s="61" t="s">
        <v>1028</v>
      </c>
      <c r="N20" s="61" t="s">
        <v>1028</v>
      </c>
      <c r="O20" s="37" t="s">
        <v>34</v>
      </c>
      <c r="P20" s="37" t="s">
        <v>34</v>
      </c>
      <c r="Q20" s="61" t="s">
        <v>1028</v>
      </c>
      <c r="R20" s="61" t="s">
        <v>1028</v>
      </c>
      <c r="S20" s="37" t="s">
        <v>34</v>
      </c>
      <c r="T20" s="17">
        <f t="shared" si="2"/>
        <v>2.295987600000049E-3</v>
      </c>
      <c r="U20" s="15">
        <f t="shared" si="3"/>
        <v>2.295987600000049E-3</v>
      </c>
      <c r="V20" s="15">
        <f>(((((1-F20)*F20)/F13)+(((1-J20)*J20)/J13))^0.5)*(TINV(0.05,F13+J13-1))</f>
        <v>0.22513301045204034</v>
      </c>
      <c r="W20" s="5" t="s">
        <v>1028</v>
      </c>
      <c r="X20" s="37" t="s">
        <v>34</v>
      </c>
      <c r="Y20" s="61" t="s">
        <v>1028</v>
      </c>
      <c r="Z20" s="61" t="s">
        <v>1028</v>
      </c>
      <c r="AA20" s="108" t="s">
        <v>34</v>
      </c>
    </row>
    <row r="21" spans="1:27" x14ac:dyDescent="0.25">
      <c r="A21" s="23" t="s">
        <v>699</v>
      </c>
      <c r="B21" s="24" t="s">
        <v>34</v>
      </c>
      <c r="C21" s="39" t="s">
        <v>34</v>
      </c>
      <c r="D21" s="24" t="s">
        <v>34</v>
      </c>
      <c r="E21" s="39" t="s">
        <v>34</v>
      </c>
      <c r="F21" s="30">
        <v>0.23403774199999999</v>
      </c>
      <c r="G21" s="28">
        <f t="shared" si="0"/>
        <v>0.13574837013346797</v>
      </c>
      <c r="H21" s="24" t="s">
        <v>34</v>
      </c>
      <c r="I21" s="39" t="s">
        <v>34</v>
      </c>
      <c r="J21" s="30">
        <v>0.2698666005</v>
      </c>
      <c r="K21" s="28">
        <f t="shared" si="1"/>
        <v>0.15210421389008999</v>
      </c>
      <c r="L21" s="37" t="s">
        <v>34</v>
      </c>
      <c r="M21" s="61" t="s">
        <v>1028</v>
      </c>
      <c r="N21" s="61" t="s">
        <v>1028</v>
      </c>
      <c r="O21" s="37" t="s">
        <v>34</v>
      </c>
      <c r="P21" s="37" t="s">
        <v>34</v>
      </c>
      <c r="Q21" s="61" t="s">
        <v>1028</v>
      </c>
      <c r="R21" s="61" t="s">
        <v>1028</v>
      </c>
      <c r="S21" s="37" t="s">
        <v>34</v>
      </c>
      <c r="T21" s="17">
        <f t="shared" si="2"/>
        <v>3.5828858500000005E-2</v>
      </c>
      <c r="U21" s="15">
        <f t="shared" si="3"/>
        <v>3.5828858500000005E-2</v>
      </c>
      <c r="V21" s="15">
        <f>(((((1-F21)*F21)/F13)+(((1-J21)*J21)/J13))^0.5)*(TINV(0.05,F13+J13-1))</f>
        <v>0.20046973890891123</v>
      </c>
      <c r="W21" s="5" t="s">
        <v>1028</v>
      </c>
      <c r="X21" s="37" t="s">
        <v>34</v>
      </c>
      <c r="Y21" s="61" t="s">
        <v>1028</v>
      </c>
      <c r="Z21" s="61" t="s">
        <v>1028</v>
      </c>
      <c r="AA21" s="108" t="s">
        <v>34</v>
      </c>
    </row>
    <row r="22" spans="1:27" ht="15" customHeight="1" x14ac:dyDescent="0.25">
      <c r="A22" s="23" t="s">
        <v>684</v>
      </c>
      <c r="B22" s="24" t="s">
        <v>34</v>
      </c>
      <c r="C22" s="39" t="s">
        <v>34</v>
      </c>
      <c r="D22" s="24" t="s">
        <v>34</v>
      </c>
      <c r="E22" s="39" t="s">
        <v>34</v>
      </c>
      <c r="F22" s="34" t="s">
        <v>34</v>
      </c>
      <c r="G22" s="67" t="s">
        <v>34</v>
      </c>
      <c r="H22" s="24" t="s">
        <v>34</v>
      </c>
      <c r="I22" s="39" t="s">
        <v>34</v>
      </c>
      <c r="J22" s="30">
        <v>3.7751126599999997E-2</v>
      </c>
      <c r="K22" s="28">
        <f t="shared" si="1"/>
        <v>6.5309180317467436E-2</v>
      </c>
      <c r="L22" s="37" t="s">
        <v>34</v>
      </c>
      <c r="M22" s="61" t="s">
        <v>1028</v>
      </c>
      <c r="N22" s="61" t="s">
        <v>1028</v>
      </c>
      <c r="O22" s="37" t="s">
        <v>34</v>
      </c>
      <c r="P22" s="37" t="s">
        <v>34</v>
      </c>
      <c r="Q22" s="61" t="s">
        <v>1028</v>
      </c>
      <c r="R22" s="61" t="s">
        <v>1028</v>
      </c>
      <c r="S22" s="37" t="s">
        <v>34</v>
      </c>
      <c r="T22" s="35" t="s">
        <v>34</v>
      </c>
      <c r="U22" s="15" t="s">
        <v>1028</v>
      </c>
      <c r="V22" s="15" t="s">
        <v>1028</v>
      </c>
      <c r="W22" s="36" t="s">
        <v>34</v>
      </c>
      <c r="X22" s="37" t="s">
        <v>34</v>
      </c>
      <c r="Y22" s="61" t="s">
        <v>1028</v>
      </c>
      <c r="Z22" s="61" t="s">
        <v>1028</v>
      </c>
      <c r="AA22" s="108" t="s">
        <v>34</v>
      </c>
    </row>
    <row r="23" spans="1:27" x14ac:dyDescent="0.25">
      <c r="A23" s="23" t="s">
        <v>117</v>
      </c>
      <c r="B23" s="24" t="s">
        <v>34</v>
      </c>
      <c r="C23" s="39" t="s">
        <v>34</v>
      </c>
      <c r="D23" s="24" t="s">
        <v>34</v>
      </c>
      <c r="E23" s="39" t="s">
        <v>34</v>
      </c>
      <c r="F23" s="34" t="s">
        <v>34</v>
      </c>
      <c r="G23" s="67" t="s">
        <v>34</v>
      </c>
      <c r="H23" s="24" t="s">
        <v>34</v>
      </c>
      <c r="I23" s="39" t="s">
        <v>34</v>
      </c>
      <c r="J23" s="30">
        <v>1.5987439499999999E-2</v>
      </c>
      <c r="K23" s="28">
        <f t="shared" si="1"/>
        <v>4.2978905056107207E-2</v>
      </c>
      <c r="L23" s="37" t="s">
        <v>34</v>
      </c>
      <c r="M23" s="61" t="s">
        <v>1028</v>
      </c>
      <c r="N23" s="61" t="s">
        <v>1028</v>
      </c>
      <c r="O23" s="37" t="s">
        <v>34</v>
      </c>
      <c r="P23" s="37" t="s">
        <v>34</v>
      </c>
      <c r="Q23" s="61" t="s">
        <v>1028</v>
      </c>
      <c r="R23" s="61" t="s">
        <v>1028</v>
      </c>
      <c r="S23" s="37" t="s">
        <v>34</v>
      </c>
      <c r="T23" s="35" t="s">
        <v>34</v>
      </c>
      <c r="U23" s="15" t="s">
        <v>1028</v>
      </c>
      <c r="V23" s="15" t="s">
        <v>1028</v>
      </c>
      <c r="W23" s="36" t="s">
        <v>34</v>
      </c>
      <c r="X23" s="37" t="s">
        <v>34</v>
      </c>
      <c r="Y23" s="61" t="s">
        <v>1028</v>
      </c>
      <c r="Z23" s="61" t="s">
        <v>1028</v>
      </c>
      <c r="AA23" s="108" t="s">
        <v>34</v>
      </c>
    </row>
    <row r="24" spans="1:27" x14ac:dyDescent="0.25">
      <c r="A24" s="23" t="s">
        <v>710</v>
      </c>
      <c r="B24" s="24" t="s">
        <v>34</v>
      </c>
      <c r="C24" s="39" t="s">
        <v>34</v>
      </c>
      <c r="D24" s="24" t="s">
        <v>34</v>
      </c>
      <c r="E24" s="39" t="s">
        <v>34</v>
      </c>
      <c r="F24" s="34" t="s">
        <v>34</v>
      </c>
      <c r="G24" s="67" t="s">
        <v>34</v>
      </c>
      <c r="H24" s="24" t="s">
        <v>34</v>
      </c>
      <c r="I24" s="39" t="s">
        <v>34</v>
      </c>
      <c r="J24" s="30">
        <v>7.7377506999999996E-3</v>
      </c>
      <c r="K24" s="28">
        <f t="shared" si="1"/>
        <v>3.0025218054667173E-2</v>
      </c>
      <c r="L24" s="37" t="s">
        <v>34</v>
      </c>
      <c r="M24" s="61" t="s">
        <v>1028</v>
      </c>
      <c r="N24" s="61" t="s">
        <v>1028</v>
      </c>
      <c r="O24" s="37" t="s">
        <v>34</v>
      </c>
      <c r="P24" s="37" t="s">
        <v>34</v>
      </c>
      <c r="Q24" s="61" t="s">
        <v>1028</v>
      </c>
      <c r="R24" s="61" t="s">
        <v>1028</v>
      </c>
      <c r="S24" s="37" t="s">
        <v>34</v>
      </c>
      <c r="T24" s="35" t="s">
        <v>34</v>
      </c>
      <c r="U24" s="15" t="s">
        <v>1028</v>
      </c>
      <c r="V24" s="15" t="s">
        <v>1028</v>
      </c>
      <c r="W24" s="36" t="s">
        <v>34</v>
      </c>
      <c r="X24" s="37" t="s">
        <v>34</v>
      </c>
      <c r="Y24" s="61" t="s">
        <v>1028</v>
      </c>
      <c r="Z24" s="61" t="s">
        <v>1028</v>
      </c>
      <c r="AA24" s="108" t="s">
        <v>34</v>
      </c>
    </row>
    <row r="25" spans="1:27" x14ac:dyDescent="0.25">
      <c r="A25" s="23" t="s">
        <v>704</v>
      </c>
      <c r="B25" s="24" t="s">
        <v>34</v>
      </c>
      <c r="C25" s="39" t="s">
        <v>34</v>
      </c>
      <c r="D25" s="24" t="s">
        <v>34</v>
      </c>
      <c r="E25" s="39" t="s">
        <v>34</v>
      </c>
      <c r="F25" s="34" t="s">
        <v>34</v>
      </c>
      <c r="G25" s="67" t="s">
        <v>34</v>
      </c>
      <c r="H25" s="24" t="s">
        <v>34</v>
      </c>
      <c r="I25" s="39" t="s">
        <v>34</v>
      </c>
      <c r="J25" s="30">
        <v>4.9235269E-3</v>
      </c>
      <c r="K25" s="28">
        <f t="shared" si="1"/>
        <v>2.3984571044444094E-2</v>
      </c>
      <c r="L25" s="37" t="s">
        <v>34</v>
      </c>
      <c r="M25" s="61" t="s">
        <v>1028</v>
      </c>
      <c r="N25" s="61" t="s">
        <v>1028</v>
      </c>
      <c r="O25" s="37" t="s">
        <v>34</v>
      </c>
      <c r="P25" s="37" t="s">
        <v>34</v>
      </c>
      <c r="Q25" s="61" t="s">
        <v>1028</v>
      </c>
      <c r="R25" s="61" t="s">
        <v>1028</v>
      </c>
      <c r="S25" s="37" t="s">
        <v>34</v>
      </c>
      <c r="T25" s="35" t="s">
        <v>34</v>
      </c>
      <c r="U25" s="15" t="s">
        <v>1028</v>
      </c>
      <c r="V25" s="15" t="s">
        <v>1028</v>
      </c>
      <c r="W25" s="36" t="s">
        <v>34</v>
      </c>
      <c r="X25" s="37" t="s">
        <v>34</v>
      </c>
      <c r="Y25" s="61" t="s">
        <v>1028</v>
      </c>
      <c r="Z25" s="61" t="s">
        <v>1028</v>
      </c>
      <c r="AA25" s="108" t="s">
        <v>34</v>
      </c>
    </row>
    <row r="26" spans="1:27" x14ac:dyDescent="0.25">
      <c r="A26" s="23" t="s">
        <v>712</v>
      </c>
      <c r="B26" s="24" t="s">
        <v>34</v>
      </c>
      <c r="C26" s="39" t="s">
        <v>34</v>
      </c>
      <c r="D26" s="24" t="s">
        <v>34</v>
      </c>
      <c r="E26" s="39" t="s">
        <v>34</v>
      </c>
      <c r="F26" s="34" t="s">
        <v>34</v>
      </c>
      <c r="G26" s="67" t="s">
        <v>34</v>
      </c>
      <c r="H26" s="24" t="s">
        <v>34</v>
      </c>
      <c r="I26" s="39" t="s">
        <v>34</v>
      </c>
      <c r="J26" s="30">
        <v>1.1402236000000001E-3</v>
      </c>
      <c r="K26" s="28">
        <f t="shared" si="1"/>
        <v>1.1564126777458772E-2</v>
      </c>
      <c r="L26" s="37" t="s">
        <v>34</v>
      </c>
      <c r="M26" s="61" t="s">
        <v>1028</v>
      </c>
      <c r="N26" s="61" t="s">
        <v>1028</v>
      </c>
      <c r="O26" s="37" t="s">
        <v>34</v>
      </c>
      <c r="P26" s="37" t="s">
        <v>34</v>
      </c>
      <c r="Q26" s="61" t="s">
        <v>1028</v>
      </c>
      <c r="R26" s="61" t="s">
        <v>1028</v>
      </c>
      <c r="S26" s="37" t="s">
        <v>34</v>
      </c>
      <c r="T26" s="35" t="s">
        <v>34</v>
      </c>
      <c r="U26" s="15" t="s">
        <v>1028</v>
      </c>
      <c r="V26" s="15" t="s">
        <v>1028</v>
      </c>
      <c r="W26" s="36" t="s">
        <v>34</v>
      </c>
      <c r="X26" s="37" t="s">
        <v>34</v>
      </c>
      <c r="Y26" s="61" t="s">
        <v>1028</v>
      </c>
      <c r="Z26" s="61" t="s">
        <v>1028</v>
      </c>
      <c r="AA26" s="108" t="s">
        <v>34</v>
      </c>
    </row>
    <row r="27" spans="1:27" x14ac:dyDescent="0.25">
      <c r="A27" s="23" t="s">
        <v>733</v>
      </c>
      <c r="B27" s="24" t="s">
        <v>34</v>
      </c>
      <c r="C27" s="39" t="s">
        <v>34</v>
      </c>
      <c r="D27" s="24" t="s">
        <v>34</v>
      </c>
      <c r="E27" s="39" t="s">
        <v>34</v>
      </c>
      <c r="F27" s="34" t="s">
        <v>34</v>
      </c>
      <c r="G27" s="67" t="s">
        <v>34</v>
      </c>
      <c r="H27" s="24" t="s">
        <v>34</v>
      </c>
      <c r="I27" s="39" t="s">
        <v>34</v>
      </c>
      <c r="J27" s="30">
        <v>6.3559520000000004E-4</v>
      </c>
      <c r="K27" s="28">
        <f t="shared" si="1"/>
        <v>8.636102968478547E-3</v>
      </c>
      <c r="L27" s="37" t="s">
        <v>34</v>
      </c>
      <c r="M27" s="61" t="s">
        <v>1028</v>
      </c>
      <c r="N27" s="61" t="s">
        <v>1028</v>
      </c>
      <c r="O27" s="37" t="s">
        <v>34</v>
      </c>
      <c r="P27" s="37" t="s">
        <v>34</v>
      </c>
      <c r="Q27" s="61" t="s">
        <v>1028</v>
      </c>
      <c r="R27" s="61" t="s">
        <v>1028</v>
      </c>
      <c r="S27" s="37" t="s">
        <v>34</v>
      </c>
      <c r="T27" s="35" t="s">
        <v>34</v>
      </c>
      <c r="U27" s="15" t="s">
        <v>1028</v>
      </c>
      <c r="V27" s="15" t="s">
        <v>1028</v>
      </c>
      <c r="W27" s="36" t="s">
        <v>34</v>
      </c>
      <c r="X27" s="37" t="s">
        <v>34</v>
      </c>
      <c r="Y27" s="61" t="s">
        <v>1028</v>
      </c>
      <c r="Z27" s="61" t="s">
        <v>1028</v>
      </c>
      <c r="AA27" s="108" t="s">
        <v>34</v>
      </c>
    </row>
    <row r="28" spans="1:27" ht="25.5" x14ac:dyDescent="0.25">
      <c r="A28" s="23" t="s">
        <v>666</v>
      </c>
      <c r="B28" s="24" t="s">
        <v>34</v>
      </c>
      <c r="C28" s="39" t="s">
        <v>34</v>
      </c>
      <c r="D28" s="24" t="s">
        <v>34</v>
      </c>
      <c r="E28" s="39" t="s">
        <v>34</v>
      </c>
      <c r="F28" s="34" t="s">
        <v>34</v>
      </c>
      <c r="G28" s="67" t="s">
        <v>34</v>
      </c>
      <c r="H28" s="24" t="s">
        <v>34</v>
      </c>
      <c r="I28" s="39" t="s">
        <v>34</v>
      </c>
      <c r="J28" s="30">
        <v>1.564623E-4</v>
      </c>
      <c r="K28" s="28">
        <f t="shared" si="1"/>
        <v>4.2858448577685728E-3</v>
      </c>
      <c r="L28" s="37" t="s">
        <v>34</v>
      </c>
      <c r="M28" s="61" t="s">
        <v>1028</v>
      </c>
      <c r="N28" s="61" t="s">
        <v>1028</v>
      </c>
      <c r="O28" s="37" t="s">
        <v>34</v>
      </c>
      <c r="P28" s="37" t="s">
        <v>34</v>
      </c>
      <c r="Q28" s="61" t="s">
        <v>1028</v>
      </c>
      <c r="R28" s="61" t="s">
        <v>1028</v>
      </c>
      <c r="S28" s="37" t="s">
        <v>34</v>
      </c>
      <c r="T28" s="35" t="s">
        <v>34</v>
      </c>
      <c r="U28" s="15" t="s">
        <v>1028</v>
      </c>
      <c r="V28" s="15" t="s">
        <v>1028</v>
      </c>
      <c r="W28" s="36" t="s">
        <v>34</v>
      </c>
      <c r="X28" s="37" t="s">
        <v>34</v>
      </c>
      <c r="Y28" s="61" t="s">
        <v>1028</v>
      </c>
      <c r="Z28" s="61" t="s">
        <v>1028</v>
      </c>
      <c r="AA28" s="108" t="s">
        <v>34</v>
      </c>
    </row>
    <row r="29" spans="1:27" x14ac:dyDescent="0.25">
      <c r="A29" s="23" t="s">
        <v>709</v>
      </c>
      <c r="B29" s="24" t="s">
        <v>34</v>
      </c>
      <c r="C29" s="39" t="s">
        <v>34</v>
      </c>
      <c r="D29" s="24" t="s">
        <v>34</v>
      </c>
      <c r="E29" s="39" t="s">
        <v>34</v>
      </c>
      <c r="F29" s="34" t="s">
        <v>34</v>
      </c>
      <c r="G29" s="67" t="s">
        <v>34</v>
      </c>
      <c r="H29" s="24" t="s">
        <v>34</v>
      </c>
      <c r="I29" s="39" t="s">
        <v>34</v>
      </c>
      <c r="J29" s="30">
        <v>4.4215499999999997E-5</v>
      </c>
      <c r="K29" s="28">
        <f t="shared" si="1"/>
        <v>2.2784695964487489E-3</v>
      </c>
      <c r="L29" s="37" t="s">
        <v>34</v>
      </c>
      <c r="M29" s="61" t="s">
        <v>1028</v>
      </c>
      <c r="N29" s="61" t="s">
        <v>1028</v>
      </c>
      <c r="O29" s="37" t="s">
        <v>34</v>
      </c>
      <c r="P29" s="37" t="s">
        <v>34</v>
      </c>
      <c r="Q29" s="61" t="s">
        <v>1028</v>
      </c>
      <c r="R29" s="61" t="s">
        <v>1028</v>
      </c>
      <c r="S29" s="37" t="s">
        <v>34</v>
      </c>
      <c r="T29" s="35" t="s">
        <v>34</v>
      </c>
      <c r="U29" s="15" t="s">
        <v>1028</v>
      </c>
      <c r="V29" s="15" t="s">
        <v>1028</v>
      </c>
      <c r="W29" s="36" t="s">
        <v>34</v>
      </c>
      <c r="X29" s="37" t="s">
        <v>34</v>
      </c>
      <c r="Y29" s="61" t="s">
        <v>1028</v>
      </c>
      <c r="Z29" s="61" t="s">
        <v>1028</v>
      </c>
      <c r="AA29" s="108" t="s">
        <v>34</v>
      </c>
    </row>
    <row r="30" spans="1:27" x14ac:dyDescent="0.25">
      <c r="A30" s="23" t="s">
        <v>671</v>
      </c>
      <c r="B30" s="24" t="s">
        <v>34</v>
      </c>
      <c r="C30" s="39" t="s">
        <v>34</v>
      </c>
      <c r="D30" s="24" t="s">
        <v>34</v>
      </c>
      <c r="E30" s="39" t="s">
        <v>34</v>
      </c>
      <c r="F30" s="34" t="s">
        <v>34</v>
      </c>
      <c r="G30" s="67" t="s">
        <v>34</v>
      </c>
      <c r="H30" s="24" t="s">
        <v>34</v>
      </c>
      <c r="I30" s="39" t="s">
        <v>34</v>
      </c>
      <c r="J30" s="30">
        <v>4.4215499999999997E-5</v>
      </c>
      <c r="K30" s="28">
        <f t="shared" si="1"/>
        <v>2.2784695964487489E-3</v>
      </c>
      <c r="L30" s="37" t="s">
        <v>34</v>
      </c>
      <c r="M30" s="61" t="s">
        <v>1028</v>
      </c>
      <c r="N30" s="61" t="s">
        <v>1028</v>
      </c>
      <c r="O30" s="37" t="s">
        <v>34</v>
      </c>
      <c r="P30" s="37" t="s">
        <v>34</v>
      </c>
      <c r="Q30" s="61" t="s">
        <v>1028</v>
      </c>
      <c r="R30" s="61" t="s">
        <v>1028</v>
      </c>
      <c r="S30" s="37" t="s">
        <v>34</v>
      </c>
      <c r="T30" s="35" t="s">
        <v>34</v>
      </c>
      <c r="U30" s="15" t="s">
        <v>1028</v>
      </c>
      <c r="V30" s="15" t="s">
        <v>1028</v>
      </c>
      <c r="W30" s="36" t="s">
        <v>34</v>
      </c>
      <c r="X30" s="37" t="s">
        <v>34</v>
      </c>
      <c r="Y30" s="61" t="s">
        <v>1028</v>
      </c>
      <c r="Z30" s="61" t="s">
        <v>1028</v>
      </c>
      <c r="AA30" s="108" t="s">
        <v>34</v>
      </c>
    </row>
    <row r="31" spans="1:27" x14ac:dyDescent="0.25">
      <c r="A31" s="23" t="s">
        <v>720</v>
      </c>
      <c r="B31" s="24" t="s">
        <v>34</v>
      </c>
      <c r="C31" s="39" t="s">
        <v>34</v>
      </c>
      <c r="D31" s="24" t="s">
        <v>34</v>
      </c>
      <c r="E31" s="39" t="s">
        <v>34</v>
      </c>
      <c r="F31" s="34" t="s">
        <v>34</v>
      </c>
      <c r="G31" s="67" t="s">
        <v>34</v>
      </c>
      <c r="H31" s="24" t="s">
        <v>34</v>
      </c>
      <c r="I31" s="39" t="s">
        <v>34</v>
      </c>
      <c r="J31" s="30">
        <v>4.4156699999999997E-5</v>
      </c>
      <c r="K31" s="28">
        <f t="shared" si="1"/>
        <v>2.2769541475313876E-3</v>
      </c>
      <c r="L31" s="37" t="s">
        <v>34</v>
      </c>
      <c r="M31" s="61" t="s">
        <v>1028</v>
      </c>
      <c r="N31" s="61" t="s">
        <v>1028</v>
      </c>
      <c r="O31" s="37" t="s">
        <v>34</v>
      </c>
      <c r="P31" s="37" t="s">
        <v>34</v>
      </c>
      <c r="Q31" s="61" t="s">
        <v>1028</v>
      </c>
      <c r="R31" s="61" t="s">
        <v>1028</v>
      </c>
      <c r="S31" s="37" t="s">
        <v>34</v>
      </c>
      <c r="T31" s="35" t="s">
        <v>34</v>
      </c>
      <c r="U31" s="15" t="s">
        <v>1028</v>
      </c>
      <c r="V31" s="15" t="s">
        <v>1028</v>
      </c>
      <c r="W31" s="36" t="s">
        <v>34</v>
      </c>
      <c r="X31" s="37" t="s">
        <v>34</v>
      </c>
      <c r="Y31" s="61" t="s">
        <v>1028</v>
      </c>
      <c r="Z31" s="61" t="s">
        <v>1028</v>
      </c>
      <c r="AA31" s="108" t="s">
        <v>34</v>
      </c>
    </row>
    <row r="32" spans="1:27" x14ac:dyDescent="0.25">
      <c r="A32" s="23" t="s">
        <v>922</v>
      </c>
      <c r="B32" s="24" t="s">
        <v>34</v>
      </c>
      <c r="C32" s="39" t="s">
        <v>34</v>
      </c>
      <c r="D32" s="24" t="s">
        <v>34</v>
      </c>
      <c r="E32" s="39" t="s">
        <v>34</v>
      </c>
      <c r="F32" s="30">
        <v>2.0622070499999999E-2</v>
      </c>
      <c r="G32" s="28">
        <f t="shared" si="0"/>
        <v>4.5564780125552949E-2</v>
      </c>
      <c r="H32" s="24" t="s">
        <v>34</v>
      </c>
      <c r="I32" s="39" t="s">
        <v>34</v>
      </c>
      <c r="J32" s="34" t="s">
        <v>34</v>
      </c>
      <c r="K32" s="67" t="s">
        <v>34</v>
      </c>
      <c r="L32" s="37" t="s">
        <v>34</v>
      </c>
      <c r="M32" s="61" t="s">
        <v>1028</v>
      </c>
      <c r="N32" s="61" t="s">
        <v>1028</v>
      </c>
      <c r="O32" s="37" t="s">
        <v>34</v>
      </c>
      <c r="P32" s="37" t="s">
        <v>34</v>
      </c>
      <c r="Q32" s="61" t="s">
        <v>1028</v>
      </c>
      <c r="R32" s="61" t="s">
        <v>1028</v>
      </c>
      <c r="S32" s="37" t="s">
        <v>34</v>
      </c>
      <c r="T32" s="35" t="s">
        <v>34</v>
      </c>
      <c r="U32" s="15" t="s">
        <v>1028</v>
      </c>
      <c r="V32" s="15" t="s">
        <v>1028</v>
      </c>
      <c r="W32" s="36" t="s">
        <v>34</v>
      </c>
      <c r="X32" s="37" t="s">
        <v>34</v>
      </c>
      <c r="Y32" s="61" t="s">
        <v>1028</v>
      </c>
      <c r="Z32" s="61" t="s">
        <v>1028</v>
      </c>
      <c r="AA32" s="108" t="s">
        <v>34</v>
      </c>
    </row>
    <row r="33" spans="1:27" x14ac:dyDescent="0.25">
      <c r="A33" s="23" t="s">
        <v>920</v>
      </c>
      <c r="B33" s="24" t="s">
        <v>34</v>
      </c>
      <c r="C33" s="39" t="s">
        <v>34</v>
      </c>
      <c r="D33" s="24" t="s">
        <v>34</v>
      </c>
      <c r="E33" s="39" t="s">
        <v>34</v>
      </c>
      <c r="F33" s="30">
        <v>5.7759387000000002E-3</v>
      </c>
      <c r="G33" s="28">
        <f t="shared" si="0"/>
        <v>2.4296371039013415E-2</v>
      </c>
      <c r="H33" s="24" t="s">
        <v>34</v>
      </c>
      <c r="I33" s="39" t="s">
        <v>34</v>
      </c>
      <c r="J33" s="34" t="s">
        <v>34</v>
      </c>
      <c r="K33" s="67" t="s">
        <v>34</v>
      </c>
      <c r="L33" s="37" t="s">
        <v>34</v>
      </c>
      <c r="M33" s="61" t="s">
        <v>1028</v>
      </c>
      <c r="N33" s="61" t="s">
        <v>1028</v>
      </c>
      <c r="O33" s="37" t="s">
        <v>34</v>
      </c>
      <c r="P33" s="37" t="s">
        <v>34</v>
      </c>
      <c r="Q33" s="61" t="s">
        <v>1028</v>
      </c>
      <c r="R33" s="61" t="s">
        <v>1028</v>
      </c>
      <c r="S33" s="37" t="s">
        <v>34</v>
      </c>
      <c r="T33" s="35" t="s">
        <v>34</v>
      </c>
      <c r="U33" s="15" t="s">
        <v>1028</v>
      </c>
      <c r="V33" s="15" t="s">
        <v>1028</v>
      </c>
      <c r="W33" s="36" t="s">
        <v>34</v>
      </c>
      <c r="X33" s="37" t="s">
        <v>34</v>
      </c>
      <c r="Y33" s="61" t="s">
        <v>1028</v>
      </c>
      <c r="Z33" s="61" t="s">
        <v>1028</v>
      </c>
      <c r="AA33" s="108" t="s">
        <v>34</v>
      </c>
    </row>
    <row r="34" spans="1:27" x14ac:dyDescent="0.25">
      <c r="A34" s="23" t="s">
        <v>921</v>
      </c>
      <c r="B34" s="24" t="s">
        <v>34</v>
      </c>
      <c r="C34" s="39" t="s">
        <v>34</v>
      </c>
      <c r="D34" s="24" t="s">
        <v>34</v>
      </c>
      <c r="E34" s="39" t="s">
        <v>34</v>
      </c>
      <c r="F34" s="30">
        <v>2.7021145E-3</v>
      </c>
      <c r="G34" s="28">
        <f t="shared" si="0"/>
        <v>1.6643793236022674E-2</v>
      </c>
      <c r="H34" s="24" t="s">
        <v>34</v>
      </c>
      <c r="I34" s="39" t="s">
        <v>34</v>
      </c>
      <c r="J34" s="34" t="s">
        <v>34</v>
      </c>
      <c r="K34" s="67" t="s">
        <v>34</v>
      </c>
      <c r="L34" s="37" t="s">
        <v>34</v>
      </c>
      <c r="M34" s="61" t="s">
        <v>1028</v>
      </c>
      <c r="N34" s="61" t="s">
        <v>1028</v>
      </c>
      <c r="O34" s="37" t="s">
        <v>34</v>
      </c>
      <c r="P34" s="37" t="s">
        <v>34</v>
      </c>
      <c r="Q34" s="61" t="s">
        <v>1028</v>
      </c>
      <c r="R34" s="61" t="s">
        <v>1028</v>
      </c>
      <c r="S34" s="37" t="s">
        <v>34</v>
      </c>
      <c r="T34" s="35" t="s">
        <v>34</v>
      </c>
      <c r="U34" s="15" t="s">
        <v>1028</v>
      </c>
      <c r="V34" s="15" t="s">
        <v>1028</v>
      </c>
      <c r="W34" s="36" t="s">
        <v>34</v>
      </c>
      <c r="X34" s="37" t="s">
        <v>34</v>
      </c>
      <c r="Y34" s="61" t="s">
        <v>1028</v>
      </c>
      <c r="Z34" s="61" t="s">
        <v>1028</v>
      </c>
      <c r="AA34" s="108" t="s">
        <v>34</v>
      </c>
    </row>
    <row r="35" spans="1:27" x14ac:dyDescent="0.25">
      <c r="A35" s="46" t="s">
        <v>118</v>
      </c>
      <c r="B35" s="47" t="s">
        <v>34</v>
      </c>
      <c r="C35" s="68" t="s">
        <v>34</v>
      </c>
      <c r="D35" s="47" t="s">
        <v>34</v>
      </c>
      <c r="E35" s="68" t="s">
        <v>34</v>
      </c>
      <c r="F35" s="52">
        <v>1.99990208E-2</v>
      </c>
      <c r="G35" s="28">
        <f t="shared" si="0"/>
        <v>4.488545270267414E-2</v>
      </c>
      <c r="H35" s="47" t="s">
        <v>34</v>
      </c>
      <c r="I35" s="68" t="s">
        <v>34</v>
      </c>
      <c r="J35" s="54">
        <v>0.1207001315</v>
      </c>
      <c r="K35" s="28">
        <f t="shared" si="1"/>
        <v>0.11163180442547832</v>
      </c>
      <c r="L35" s="48" t="s">
        <v>34</v>
      </c>
      <c r="M35" s="61" t="s">
        <v>1028</v>
      </c>
      <c r="N35" s="61" t="s">
        <v>1028</v>
      </c>
      <c r="O35" s="48" t="s">
        <v>34</v>
      </c>
      <c r="P35" s="48" t="s">
        <v>34</v>
      </c>
      <c r="Q35" s="61" t="s">
        <v>1028</v>
      </c>
      <c r="R35" s="61" t="s">
        <v>1028</v>
      </c>
      <c r="S35" s="48" t="s">
        <v>34</v>
      </c>
      <c r="T35" s="17">
        <f>J35-F35</f>
        <v>0.1007011107</v>
      </c>
      <c r="U35" s="15">
        <f t="shared" si="3"/>
        <v>0.1007011107</v>
      </c>
      <c r="V35" s="15">
        <f>(((((1-F35)*F35)/F13)+(((1-J35)*J35)/J13))^0.5)*(TINV(0.05,F13+J13-1))</f>
        <v>0.1181787013224623</v>
      </c>
      <c r="W35" s="5" t="s">
        <v>1028</v>
      </c>
      <c r="X35" s="48" t="s">
        <v>34</v>
      </c>
      <c r="Y35" s="61" t="s">
        <v>1028</v>
      </c>
      <c r="Z35" s="61" t="s">
        <v>1028</v>
      </c>
      <c r="AA35" s="109" t="s">
        <v>34</v>
      </c>
    </row>
    <row r="36" spans="1:27" x14ac:dyDescent="0.25">
      <c r="A36" s="23" t="s">
        <v>41</v>
      </c>
      <c r="B36" s="24" t="s">
        <v>34</v>
      </c>
      <c r="C36" s="39" t="s">
        <v>34</v>
      </c>
      <c r="D36" s="24" t="s">
        <v>34</v>
      </c>
      <c r="E36" s="39" t="s">
        <v>34</v>
      </c>
      <c r="F36" s="30">
        <v>3.9364305999999996E-3</v>
      </c>
      <c r="G36" s="28">
        <f t="shared" si="0"/>
        <v>2.0076260237389565E-2</v>
      </c>
      <c r="H36" s="24" t="s">
        <v>34</v>
      </c>
      <c r="I36" s="39" t="s">
        <v>34</v>
      </c>
      <c r="J36" s="30">
        <v>4.374083E-3</v>
      </c>
      <c r="K36" s="28">
        <f t="shared" si="1"/>
        <v>2.2612947552742398E-2</v>
      </c>
      <c r="L36" s="37" t="s">
        <v>34</v>
      </c>
      <c r="M36" s="61" t="s">
        <v>1028</v>
      </c>
      <c r="N36" s="61" t="s">
        <v>1028</v>
      </c>
      <c r="O36" s="37" t="s">
        <v>34</v>
      </c>
      <c r="P36" s="37" t="s">
        <v>34</v>
      </c>
      <c r="Q36" s="61" t="s">
        <v>1028</v>
      </c>
      <c r="R36" s="61" t="s">
        <v>1028</v>
      </c>
      <c r="S36" s="37" t="s">
        <v>34</v>
      </c>
      <c r="T36" s="17">
        <f>J36-F36</f>
        <v>4.3765240000000032E-4</v>
      </c>
      <c r="U36" s="15">
        <f t="shared" si="3"/>
        <v>4.3765240000000032E-4</v>
      </c>
      <c r="V36" s="15">
        <f>(((((1-F36)*F36)/F13)+(((1-J36)*J36)/J13))^0.5)*(TINV(0.05,F13+J13-1))</f>
        <v>2.973432948136983E-2</v>
      </c>
      <c r="W36" s="5" t="s">
        <v>1028</v>
      </c>
      <c r="X36" s="37" t="s">
        <v>34</v>
      </c>
      <c r="Y36" s="61" t="s">
        <v>1028</v>
      </c>
      <c r="Z36" s="61" t="s">
        <v>1028</v>
      </c>
      <c r="AA36" s="108" t="s">
        <v>34</v>
      </c>
    </row>
    <row r="37" spans="1:27" ht="15.75" thickBot="1" x14ac:dyDescent="0.3">
      <c r="A37" s="98" t="s">
        <v>675</v>
      </c>
      <c r="B37" s="106" t="s">
        <v>34</v>
      </c>
      <c r="C37" s="110" t="s">
        <v>34</v>
      </c>
      <c r="D37" s="106" t="s">
        <v>34</v>
      </c>
      <c r="E37" s="110" t="s">
        <v>34</v>
      </c>
      <c r="F37" s="99">
        <v>0.1123812124</v>
      </c>
      <c r="G37" s="100">
        <f t="shared" si="0"/>
        <v>0.10126237018492015</v>
      </c>
      <c r="H37" s="106" t="s">
        <v>34</v>
      </c>
      <c r="I37" s="110" t="s">
        <v>34</v>
      </c>
      <c r="J37" s="99">
        <v>7.9290511300000005E-2</v>
      </c>
      <c r="K37" s="100">
        <f>SQRT((J37*(1-J37))/J$13)*TINV(0.05,J$13)</f>
        <v>9.2584329919798383E-2</v>
      </c>
      <c r="L37" s="111" t="s">
        <v>34</v>
      </c>
      <c r="M37" s="102" t="s">
        <v>1028</v>
      </c>
      <c r="N37" s="102" t="s">
        <v>1028</v>
      </c>
      <c r="O37" s="111" t="s">
        <v>34</v>
      </c>
      <c r="P37" s="111" t="s">
        <v>34</v>
      </c>
      <c r="Q37" s="102" t="s">
        <v>1028</v>
      </c>
      <c r="R37" s="102" t="s">
        <v>1028</v>
      </c>
      <c r="S37" s="111" t="s">
        <v>34</v>
      </c>
      <c r="T37" s="101">
        <f>J37-F37</f>
        <v>-3.3090701099999995E-2</v>
      </c>
      <c r="U37" s="102">
        <f t="shared" si="3"/>
        <v>3.3090701099999995E-2</v>
      </c>
      <c r="V37" s="102">
        <f>(((((1-F37)*F37)/F13)+(((1-J37)*J37)/J13))^0.5)*(TINV(0.05,F13+J13-1))</f>
        <v>0.13496867366149562</v>
      </c>
      <c r="W37" s="103" t="s">
        <v>1028</v>
      </c>
      <c r="X37" s="111" t="s">
        <v>34</v>
      </c>
      <c r="Y37" s="102" t="s">
        <v>1028</v>
      </c>
      <c r="Z37" s="102" t="s">
        <v>1028</v>
      </c>
      <c r="AA37" s="112" t="s">
        <v>34</v>
      </c>
    </row>
  </sheetData>
  <hyperlinks>
    <hyperlink ref="A5" location="CONTENTS!B1" display="Return to contents" xr:uid="{42E30978-E074-4A49-ADD7-70F2F136E50C}"/>
  </hyperlinks>
  <pageMargins left="0.7" right="0.7" top="0.75" bottom="0.75" header="0.3" footer="0.3"/>
  <pageSetup paperSize="9" orientation="portrait" horizontalDpi="300"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FB6EE-A5DC-49D1-8F40-187E73E53C9A}">
  <dimension ref="A1:AA38"/>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474</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923</v>
      </c>
      <c r="B3" s="27"/>
    </row>
    <row r="4" spans="1:27" ht="18.75" x14ac:dyDescent="0.25">
      <c r="A4" s="20" t="s">
        <v>924</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320</v>
      </c>
      <c r="G11" s="27" t="s">
        <v>1028</v>
      </c>
      <c r="H11" s="24" t="s">
        <v>34</v>
      </c>
      <c r="I11" s="27" t="s">
        <v>1028</v>
      </c>
      <c r="J11" s="22">
        <v>267</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235</v>
      </c>
      <c r="G12" s="27" t="s">
        <v>1028</v>
      </c>
      <c r="H12" s="24" t="s">
        <v>34</v>
      </c>
      <c r="I12" s="27" t="s">
        <v>1028</v>
      </c>
      <c r="J12" s="22">
        <v>259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46.4</v>
      </c>
      <c r="G13" s="27" t="s">
        <v>1028</v>
      </c>
      <c r="H13" s="24" t="s">
        <v>34</v>
      </c>
      <c r="I13" s="27" t="s">
        <v>1028</v>
      </c>
      <c r="J13" s="22">
        <v>42.8</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704</v>
      </c>
      <c r="B14" s="24" t="s">
        <v>34</v>
      </c>
      <c r="C14" s="39" t="s">
        <v>34</v>
      </c>
      <c r="D14" s="24" t="s">
        <v>34</v>
      </c>
      <c r="E14" s="39" t="s">
        <v>34</v>
      </c>
      <c r="F14" s="34">
        <v>0.70482101180000001</v>
      </c>
      <c r="G14" s="28">
        <f t="shared" ref="G14:G38" si="0">SQRT((F14*(1-F14))/F$13)*TINV(0.05,F$13)</f>
        <v>0.13478588085710275</v>
      </c>
      <c r="H14" s="24" t="s">
        <v>34</v>
      </c>
      <c r="I14" s="39" t="s">
        <v>34</v>
      </c>
      <c r="J14" s="30">
        <v>0.72028825519999995</v>
      </c>
      <c r="K14" s="28">
        <f t="shared" ref="K14:K37" si="1">SQRT((J14*(1-J14))/J$13)*TINV(0.05,J$13)</f>
        <v>0.13846033504265207</v>
      </c>
      <c r="L14" s="37" t="s">
        <v>34</v>
      </c>
      <c r="M14" s="61" t="s">
        <v>1028</v>
      </c>
      <c r="N14" s="61" t="s">
        <v>1028</v>
      </c>
      <c r="O14" s="37" t="s">
        <v>34</v>
      </c>
      <c r="P14" s="37" t="s">
        <v>34</v>
      </c>
      <c r="Q14" s="61" t="s">
        <v>1028</v>
      </c>
      <c r="R14" s="61" t="s">
        <v>1028</v>
      </c>
      <c r="S14" s="37" t="s">
        <v>34</v>
      </c>
      <c r="T14" s="17">
        <f t="shared" ref="T14:T19" si="2">J14-F14</f>
        <v>1.5467243399999941E-2</v>
      </c>
      <c r="U14" s="15">
        <f>(((T14)^2)^0.5)</f>
        <v>1.5467243399999941E-2</v>
      </c>
      <c r="V14" s="15">
        <f>(((((1-F14)*F14)/F13)+(((1-J14)*J14)/J13))^0.5)*(TINV(0.05,F13+J13-1))</f>
        <v>0.1905220895519977</v>
      </c>
      <c r="W14" s="5" t="s">
        <v>1028</v>
      </c>
      <c r="X14" s="37" t="s">
        <v>34</v>
      </c>
      <c r="Y14" s="61" t="s">
        <v>1028</v>
      </c>
      <c r="Z14" s="61" t="s">
        <v>1028</v>
      </c>
      <c r="AA14" s="108" t="s">
        <v>34</v>
      </c>
    </row>
    <row r="15" spans="1:27" x14ac:dyDescent="0.25">
      <c r="A15" s="23" t="s">
        <v>707</v>
      </c>
      <c r="B15" s="24" t="s">
        <v>34</v>
      </c>
      <c r="C15" s="39" t="s">
        <v>34</v>
      </c>
      <c r="D15" s="24" t="s">
        <v>34</v>
      </c>
      <c r="E15" s="39" t="s">
        <v>34</v>
      </c>
      <c r="F15" s="34">
        <v>0.56394203620000005</v>
      </c>
      <c r="G15" s="28">
        <f t="shared" si="0"/>
        <v>0.14653845398208248</v>
      </c>
      <c r="H15" s="24" t="s">
        <v>34</v>
      </c>
      <c r="I15" s="39" t="s">
        <v>34</v>
      </c>
      <c r="J15" s="30">
        <v>0.66555085270000003</v>
      </c>
      <c r="K15" s="28">
        <f t="shared" si="1"/>
        <v>0.14553670192198617</v>
      </c>
      <c r="L15" s="37" t="s">
        <v>34</v>
      </c>
      <c r="M15" s="61" t="s">
        <v>1028</v>
      </c>
      <c r="N15" s="61" t="s">
        <v>1028</v>
      </c>
      <c r="O15" s="37" t="s">
        <v>34</v>
      </c>
      <c r="P15" s="37" t="s">
        <v>34</v>
      </c>
      <c r="Q15" s="61" t="s">
        <v>1028</v>
      </c>
      <c r="R15" s="61" t="s">
        <v>1028</v>
      </c>
      <c r="S15" s="37" t="s">
        <v>34</v>
      </c>
      <c r="T15" s="17">
        <f t="shared" si="2"/>
        <v>0.10160881649999998</v>
      </c>
      <c r="U15" s="15">
        <f t="shared" ref="U15:U38" si="3">(((T15)^2)^0.5)</f>
        <v>0.10160881649999998</v>
      </c>
      <c r="V15" s="15">
        <f>(((((1-F15)*F15)/F13)+(((1-J15)*J15)/J13))^0.5)*(TINV(0.05,F13+J13-1))</f>
        <v>0.20364227743244859</v>
      </c>
      <c r="W15" s="5" t="s">
        <v>1028</v>
      </c>
      <c r="X15" s="37" t="s">
        <v>34</v>
      </c>
      <c r="Y15" s="61" t="s">
        <v>1028</v>
      </c>
      <c r="Z15" s="61" t="s">
        <v>1028</v>
      </c>
      <c r="AA15" s="108" t="s">
        <v>34</v>
      </c>
    </row>
    <row r="16" spans="1:27" x14ac:dyDescent="0.25">
      <c r="A16" s="23" t="s">
        <v>705</v>
      </c>
      <c r="B16" s="24" t="s">
        <v>34</v>
      </c>
      <c r="C16" s="39" t="s">
        <v>34</v>
      </c>
      <c r="D16" s="24" t="s">
        <v>34</v>
      </c>
      <c r="E16" s="39" t="s">
        <v>34</v>
      </c>
      <c r="F16" s="34">
        <v>0.52361657439999998</v>
      </c>
      <c r="G16" s="28">
        <f t="shared" si="0"/>
        <v>0.14758671765901135</v>
      </c>
      <c r="H16" s="24" t="s">
        <v>34</v>
      </c>
      <c r="I16" s="39" t="s">
        <v>34</v>
      </c>
      <c r="J16" s="30">
        <v>0.62707270049999997</v>
      </c>
      <c r="K16" s="28">
        <f t="shared" si="1"/>
        <v>0.14917220028629008</v>
      </c>
      <c r="L16" s="37" t="s">
        <v>34</v>
      </c>
      <c r="M16" s="61" t="s">
        <v>1028</v>
      </c>
      <c r="N16" s="61" t="s">
        <v>1028</v>
      </c>
      <c r="O16" s="37" t="s">
        <v>34</v>
      </c>
      <c r="P16" s="37" t="s">
        <v>34</v>
      </c>
      <c r="Q16" s="61" t="s">
        <v>1028</v>
      </c>
      <c r="R16" s="61" t="s">
        <v>1028</v>
      </c>
      <c r="S16" s="37" t="s">
        <v>34</v>
      </c>
      <c r="T16" s="17">
        <f t="shared" si="2"/>
        <v>0.10345612609999999</v>
      </c>
      <c r="U16" s="15">
        <f t="shared" si="3"/>
        <v>0.10345612609999999</v>
      </c>
      <c r="V16" s="15">
        <f>(((((1-F16)*F16)/F13)+(((1-J16)*J16)/J13))^0.5)*(TINV(0.05,F13+J13-1))</f>
        <v>0.20690498191436493</v>
      </c>
      <c r="W16" s="5" t="s">
        <v>1028</v>
      </c>
      <c r="X16" s="37" t="s">
        <v>34</v>
      </c>
      <c r="Y16" s="61" t="s">
        <v>1028</v>
      </c>
      <c r="Z16" s="61" t="s">
        <v>1028</v>
      </c>
      <c r="AA16" s="108" t="s">
        <v>34</v>
      </c>
    </row>
    <row r="17" spans="1:27" x14ac:dyDescent="0.25">
      <c r="A17" s="23" t="s">
        <v>706</v>
      </c>
      <c r="B17" s="24" t="s">
        <v>34</v>
      </c>
      <c r="C17" s="39" t="s">
        <v>34</v>
      </c>
      <c r="D17" s="24" t="s">
        <v>34</v>
      </c>
      <c r="E17" s="39" t="s">
        <v>34</v>
      </c>
      <c r="F17" s="30">
        <v>0.60715147290000004</v>
      </c>
      <c r="G17" s="28">
        <f t="shared" si="0"/>
        <v>0.14431894687745705</v>
      </c>
      <c r="H17" s="24" t="s">
        <v>34</v>
      </c>
      <c r="I17" s="39" t="s">
        <v>34</v>
      </c>
      <c r="J17" s="30">
        <v>0.57592004100000005</v>
      </c>
      <c r="K17" s="28">
        <f t="shared" si="1"/>
        <v>0.15244803494516423</v>
      </c>
      <c r="L17" s="37" t="s">
        <v>34</v>
      </c>
      <c r="M17" s="61" t="s">
        <v>1028</v>
      </c>
      <c r="N17" s="61" t="s">
        <v>1028</v>
      </c>
      <c r="O17" s="37" t="s">
        <v>34</v>
      </c>
      <c r="P17" s="37" t="s">
        <v>34</v>
      </c>
      <c r="Q17" s="61" t="s">
        <v>1028</v>
      </c>
      <c r="R17" s="61" t="s">
        <v>1028</v>
      </c>
      <c r="S17" s="37" t="s">
        <v>34</v>
      </c>
      <c r="T17" s="17">
        <f t="shared" si="2"/>
        <v>-3.1231431899999995E-2</v>
      </c>
      <c r="U17" s="15">
        <f t="shared" si="3"/>
        <v>3.1231431899999995E-2</v>
      </c>
      <c r="V17" s="15">
        <f>(((((1-F17)*F17)/F13)+(((1-J17)*J17)/J13))^0.5)*(TINV(0.05,F13+J13-1))</f>
        <v>0.20697352787803619</v>
      </c>
      <c r="W17" s="5" t="s">
        <v>1028</v>
      </c>
      <c r="X17" s="37" t="s">
        <v>34</v>
      </c>
      <c r="Y17" s="61" t="s">
        <v>1028</v>
      </c>
      <c r="Z17" s="61" t="s">
        <v>1028</v>
      </c>
      <c r="AA17" s="108" t="s">
        <v>34</v>
      </c>
    </row>
    <row r="18" spans="1:27" x14ac:dyDescent="0.25">
      <c r="A18" s="23" t="s">
        <v>708</v>
      </c>
      <c r="B18" s="24" t="s">
        <v>34</v>
      </c>
      <c r="C18" s="39" t="s">
        <v>34</v>
      </c>
      <c r="D18" s="24" t="s">
        <v>34</v>
      </c>
      <c r="E18" s="39" t="s">
        <v>34</v>
      </c>
      <c r="F18" s="30">
        <v>0.50129000800000001</v>
      </c>
      <c r="G18" s="28">
        <f t="shared" si="0"/>
        <v>0.14775113267833204</v>
      </c>
      <c r="H18" s="24" t="s">
        <v>34</v>
      </c>
      <c r="I18" s="39" t="s">
        <v>34</v>
      </c>
      <c r="J18" s="30">
        <v>0.55862474340000001</v>
      </c>
      <c r="K18" s="28">
        <f t="shared" si="1"/>
        <v>0.15317254768705976</v>
      </c>
      <c r="L18" s="37" t="s">
        <v>34</v>
      </c>
      <c r="M18" s="61" t="s">
        <v>1028</v>
      </c>
      <c r="N18" s="61" t="s">
        <v>1028</v>
      </c>
      <c r="O18" s="37" t="s">
        <v>34</v>
      </c>
      <c r="P18" s="37" t="s">
        <v>34</v>
      </c>
      <c r="Q18" s="61" t="s">
        <v>1028</v>
      </c>
      <c r="R18" s="61" t="s">
        <v>1028</v>
      </c>
      <c r="S18" s="37" t="s">
        <v>34</v>
      </c>
      <c r="T18" s="17">
        <f t="shared" si="2"/>
        <v>5.7334735400000003E-2</v>
      </c>
      <c r="U18" s="15">
        <f t="shared" si="3"/>
        <v>5.7334735400000003E-2</v>
      </c>
      <c r="V18" s="15">
        <f>(((((1-F18)*F18)/F13)+(((1-J18)*J18)/J13))^0.5)*(TINV(0.05,F13+J13-1))</f>
        <v>0.20983293123338004</v>
      </c>
      <c r="W18" s="5" t="s">
        <v>1028</v>
      </c>
      <c r="X18" s="37" t="s">
        <v>34</v>
      </c>
      <c r="Y18" s="61" t="s">
        <v>1028</v>
      </c>
      <c r="Z18" s="61" t="s">
        <v>1028</v>
      </c>
      <c r="AA18" s="108" t="s">
        <v>34</v>
      </c>
    </row>
    <row r="19" spans="1:27" x14ac:dyDescent="0.25">
      <c r="A19" s="23" t="s">
        <v>709</v>
      </c>
      <c r="B19" s="24" t="s">
        <v>34</v>
      </c>
      <c r="C19" s="39" t="s">
        <v>34</v>
      </c>
      <c r="D19" s="24" t="s">
        <v>34</v>
      </c>
      <c r="E19" s="39" t="s">
        <v>34</v>
      </c>
      <c r="F19" s="30">
        <v>0.1696108016</v>
      </c>
      <c r="G19" s="28">
        <f t="shared" si="0"/>
        <v>0.11089956917948043</v>
      </c>
      <c r="H19" s="24" t="s">
        <v>34</v>
      </c>
      <c r="I19" s="39" t="s">
        <v>34</v>
      </c>
      <c r="J19" s="30">
        <v>0.1719629637</v>
      </c>
      <c r="K19" s="28">
        <f t="shared" si="1"/>
        <v>0.11640166759388648</v>
      </c>
      <c r="L19" s="37" t="s">
        <v>34</v>
      </c>
      <c r="M19" s="61" t="s">
        <v>1028</v>
      </c>
      <c r="N19" s="61" t="s">
        <v>1028</v>
      </c>
      <c r="O19" s="37" t="s">
        <v>34</v>
      </c>
      <c r="P19" s="37" t="s">
        <v>34</v>
      </c>
      <c r="Q19" s="61" t="s">
        <v>1028</v>
      </c>
      <c r="R19" s="61" t="s">
        <v>1028</v>
      </c>
      <c r="S19" s="37" t="s">
        <v>34</v>
      </c>
      <c r="T19" s="17">
        <f t="shared" si="2"/>
        <v>2.3521620999999993E-3</v>
      </c>
      <c r="U19" s="15">
        <f t="shared" si="3"/>
        <v>2.3521620999999993E-3</v>
      </c>
      <c r="V19" s="15">
        <f>(((((1-F19)*F19)/F13)+(((1-J19)*J19)/J13))^0.5)*(TINV(0.05,F13+J13-1))</f>
        <v>0.15851446592677695</v>
      </c>
      <c r="W19" s="5" t="s">
        <v>1028</v>
      </c>
      <c r="X19" s="37" t="s">
        <v>34</v>
      </c>
      <c r="Y19" s="61" t="s">
        <v>1028</v>
      </c>
      <c r="Z19" s="61" t="s">
        <v>1028</v>
      </c>
      <c r="AA19" s="108" t="s">
        <v>34</v>
      </c>
    </row>
    <row r="20" spans="1:27" x14ac:dyDescent="0.25">
      <c r="A20" s="23" t="s">
        <v>686</v>
      </c>
      <c r="B20" s="24" t="s">
        <v>34</v>
      </c>
      <c r="C20" s="39" t="s">
        <v>34</v>
      </c>
      <c r="D20" s="24" t="s">
        <v>34</v>
      </c>
      <c r="E20" s="39" t="s">
        <v>34</v>
      </c>
      <c r="F20" s="34" t="s">
        <v>34</v>
      </c>
      <c r="G20" s="67" t="s">
        <v>34</v>
      </c>
      <c r="H20" s="24" t="s">
        <v>34</v>
      </c>
      <c r="I20" s="39" t="s">
        <v>34</v>
      </c>
      <c r="J20" s="30">
        <v>4.8212673400000003E-2</v>
      </c>
      <c r="K20" s="28">
        <f t="shared" si="1"/>
        <v>6.607960315028745E-2</v>
      </c>
      <c r="L20" s="37" t="s">
        <v>34</v>
      </c>
      <c r="M20" s="61" t="s">
        <v>1028</v>
      </c>
      <c r="N20" s="61" t="s">
        <v>1028</v>
      </c>
      <c r="O20" s="37" t="s">
        <v>34</v>
      </c>
      <c r="P20" s="37" t="s">
        <v>34</v>
      </c>
      <c r="Q20" s="61" t="s">
        <v>1028</v>
      </c>
      <c r="R20" s="61" t="s">
        <v>1028</v>
      </c>
      <c r="S20" s="37" t="s">
        <v>34</v>
      </c>
      <c r="T20" s="35" t="s">
        <v>34</v>
      </c>
      <c r="U20" s="15" t="s">
        <v>1028</v>
      </c>
      <c r="V20" s="15" t="s">
        <v>1028</v>
      </c>
      <c r="W20" s="36" t="s">
        <v>34</v>
      </c>
      <c r="X20" s="37" t="s">
        <v>34</v>
      </c>
      <c r="Y20" s="61" t="s">
        <v>1028</v>
      </c>
      <c r="Z20" s="61" t="s">
        <v>1028</v>
      </c>
      <c r="AA20" s="108" t="s">
        <v>34</v>
      </c>
    </row>
    <row r="21" spans="1:27" x14ac:dyDescent="0.25">
      <c r="A21" s="23" t="s">
        <v>712</v>
      </c>
      <c r="B21" s="24" t="s">
        <v>34</v>
      </c>
      <c r="C21" s="39" t="s">
        <v>34</v>
      </c>
      <c r="D21" s="24" t="s">
        <v>34</v>
      </c>
      <c r="E21" s="39" t="s">
        <v>34</v>
      </c>
      <c r="F21" s="34" t="s">
        <v>34</v>
      </c>
      <c r="G21" s="67" t="s">
        <v>34</v>
      </c>
      <c r="H21" s="24" t="s">
        <v>34</v>
      </c>
      <c r="I21" s="39" t="s">
        <v>34</v>
      </c>
      <c r="J21" s="30">
        <v>1.2648359099999999E-2</v>
      </c>
      <c r="K21" s="28">
        <f t="shared" si="1"/>
        <v>3.4472269793248085E-2</v>
      </c>
      <c r="L21" s="37" t="s">
        <v>34</v>
      </c>
      <c r="M21" s="61" t="s">
        <v>1028</v>
      </c>
      <c r="N21" s="61" t="s">
        <v>1028</v>
      </c>
      <c r="O21" s="37" t="s">
        <v>34</v>
      </c>
      <c r="P21" s="37" t="s">
        <v>34</v>
      </c>
      <c r="Q21" s="61" t="s">
        <v>1028</v>
      </c>
      <c r="R21" s="61" t="s">
        <v>1028</v>
      </c>
      <c r="S21" s="37" t="s">
        <v>34</v>
      </c>
      <c r="T21" s="35" t="s">
        <v>34</v>
      </c>
      <c r="U21" s="15" t="s">
        <v>1028</v>
      </c>
      <c r="V21" s="15" t="s">
        <v>1028</v>
      </c>
      <c r="W21" s="36" t="s">
        <v>34</v>
      </c>
      <c r="X21" s="37" t="s">
        <v>34</v>
      </c>
      <c r="Y21" s="61" t="s">
        <v>1028</v>
      </c>
      <c r="Z21" s="61" t="s">
        <v>1028</v>
      </c>
      <c r="AA21" s="108" t="s">
        <v>34</v>
      </c>
    </row>
    <row r="22" spans="1:27" ht="15" customHeight="1" x14ac:dyDescent="0.25">
      <c r="A22" s="23" t="s">
        <v>683</v>
      </c>
      <c r="B22" s="24" t="s">
        <v>34</v>
      </c>
      <c r="C22" s="39" t="s">
        <v>34</v>
      </c>
      <c r="D22" s="24" t="s">
        <v>34</v>
      </c>
      <c r="E22" s="39" t="s">
        <v>34</v>
      </c>
      <c r="F22" s="34" t="s">
        <v>34</v>
      </c>
      <c r="G22" s="67" t="s">
        <v>34</v>
      </c>
      <c r="H22" s="24" t="s">
        <v>34</v>
      </c>
      <c r="I22" s="39" t="s">
        <v>34</v>
      </c>
      <c r="J22" s="30">
        <v>6.7103602000000004E-3</v>
      </c>
      <c r="K22" s="28">
        <f t="shared" si="1"/>
        <v>2.5184175066166166E-2</v>
      </c>
      <c r="L22" s="37" t="s">
        <v>34</v>
      </c>
      <c r="M22" s="61" t="s">
        <v>1028</v>
      </c>
      <c r="N22" s="61" t="s">
        <v>1028</v>
      </c>
      <c r="O22" s="37" t="s">
        <v>34</v>
      </c>
      <c r="P22" s="37" t="s">
        <v>34</v>
      </c>
      <c r="Q22" s="61" t="s">
        <v>1028</v>
      </c>
      <c r="R22" s="61" t="s">
        <v>1028</v>
      </c>
      <c r="S22" s="37" t="s">
        <v>34</v>
      </c>
      <c r="T22" s="35" t="s">
        <v>34</v>
      </c>
      <c r="U22" s="15" t="s">
        <v>1028</v>
      </c>
      <c r="V22" s="15" t="s">
        <v>1028</v>
      </c>
      <c r="W22" s="36" t="s">
        <v>34</v>
      </c>
      <c r="X22" s="37" t="s">
        <v>34</v>
      </c>
      <c r="Y22" s="61" t="s">
        <v>1028</v>
      </c>
      <c r="Z22" s="61" t="s">
        <v>1028</v>
      </c>
      <c r="AA22" s="108" t="s">
        <v>34</v>
      </c>
    </row>
    <row r="23" spans="1:27" x14ac:dyDescent="0.25">
      <c r="A23" s="23" t="s">
        <v>698</v>
      </c>
      <c r="B23" s="24" t="s">
        <v>34</v>
      </c>
      <c r="C23" s="39" t="s">
        <v>34</v>
      </c>
      <c r="D23" s="24" t="s">
        <v>34</v>
      </c>
      <c r="E23" s="39" t="s">
        <v>34</v>
      </c>
      <c r="F23" s="34" t="s">
        <v>34</v>
      </c>
      <c r="G23" s="67" t="s">
        <v>34</v>
      </c>
      <c r="H23" s="24" t="s">
        <v>34</v>
      </c>
      <c r="I23" s="39" t="s">
        <v>34</v>
      </c>
      <c r="J23" s="30">
        <v>6.6956413000000001E-3</v>
      </c>
      <c r="K23" s="28">
        <f t="shared" si="1"/>
        <v>2.5156726064138844E-2</v>
      </c>
      <c r="L23" s="37" t="s">
        <v>34</v>
      </c>
      <c r="M23" s="61" t="s">
        <v>1028</v>
      </c>
      <c r="N23" s="61" t="s">
        <v>1028</v>
      </c>
      <c r="O23" s="37" t="s">
        <v>34</v>
      </c>
      <c r="P23" s="37" t="s">
        <v>34</v>
      </c>
      <c r="Q23" s="61" t="s">
        <v>1028</v>
      </c>
      <c r="R23" s="61" t="s">
        <v>1028</v>
      </c>
      <c r="S23" s="37" t="s">
        <v>34</v>
      </c>
      <c r="T23" s="35" t="s">
        <v>34</v>
      </c>
      <c r="U23" s="15" t="s">
        <v>1028</v>
      </c>
      <c r="V23" s="15" t="s">
        <v>1028</v>
      </c>
      <c r="W23" s="36" t="s">
        <v>34</v>
      </c>
      <c r="X23" s="37" t="s">
        <v>34</v>
      </c>
      <c r="Y23" s="61" t="s">
        <v>1028</v>
      </c>
      <c r="Z23" s="61" t="s">
        <v>1028</v>
      </c>
      <c r="AA23" s="108" t="s">
        <v>34</v>
      </c>
    </row>
    <row r="24" spans="1:27" x14ac:dyDescent="0.25">
      <c r="A24" s="23" t="s">
        <v>710</v>
      </c>
      <c r="B24" s="24" t="s">
        <v>34</v>
      </c>
      <c r="C24" s="39" t="s">
        <v>34</v>
      </c>
      <c r="D24" s="24" t="s">
        <v>34</v>
      </c>
      <c r="E24" s="39" t="s">
        <v>34</v>
      </c>
      <c r="F24" s="34" t="s">
        <v>34</v>
      </c>
      <c r="G24" s="67" t="s">
        <v>34</v>
      </c>
      <c r="H24" s="24" t="s">
        <v>34</v>
      </c>
      <c r="I24" s="39" t="s">
        <v>34</v>
      </c>
      <c r="J24" s="30">
        <v>2.8818982E-3</v>
      </c>
      <c r="K24" s="28">
        <f t="shared" si="1"/>
        <v>1.6535962490670797E-2</v>
      </c>
      <c r="L24" s="37" t="s">
        <v>34</v>
      </c>
      <c r="M24" s="61" t="s">
        <v>1028</v>
      </c>
      <c r="N24" s="61" t="s">
        <v>1028</v>
      </c>
      <c r="O24" s="37" t="s">
        <v>34</v>
      </c>
      <c r="P24" s="37" t="s">
        <v>34</v>
      </c>
      <c r="Q24" s="61" t="s">
        <v>1028</v>
      </c>
      <c r="R24" s="61" t="s">
        <v>1028</v>
      </c>
      <c r="S24" s="37" t="s">
        <v>34</v>
      </c>
      <c r="T24" s="35" t="s">
        <v>34</v>
      </c>
      <c r="U24" s="15" t="s">
        <v>1028</v>
      </c>
      <c r="V24" s="15" t="s">
        <v>1028</v>
      </c>
      <c r="W24" s="36" t="s">
        <v>34</v>
      </c>
      <c r="X24" s="37" t="s">
        <v>34</v>
      </c>
      <c r="Y24" s="61" t="s">
        <v>1028</v>
      </c>
      <c r="Z24" s="61" t="s">
        <v>1028</v>
      </c>
      <c r="AA24" s="108" t="s">
        <v>34</v>
      </c>
    </row>
    <row r="25" spans="1:27" x14ac:dyDescent="0.25">
      <c r="A25" s="23" t="s">
        <v>711</v>
      </c>
      <c r="B25" s="24" t="s">
        <v>34</v>
      </c>
      <c r="C25" s="39" t="s">
        <v>34</v>
      </c>
      <c r="D25" s="24" t="s">
        <v>34</v>
      </c>
      <c r="E25" s="39" t="s">
        <v>34</v>
      </c>
      <c r="F25" s="34" t="s">
        <v>34</v>
      </c>
      <c r="G25" s="67" t="s">
        <v>34</v>
      </c>
      <c r="H25" s="24" t="s">
        <v>34</v>
      </c>
      <c r="I25" s="39" t="s">
        <v>34</v>
      </c>
      <c r="J25" s="30">
        <v>4.9938350000000001E-4</v>
      </c>
      <c r="K25" s="28">
        <f t="shared" si="1"/>
        <v>6.8916860964505985E-3</v>
      </c>
      <c r="L25" s="37" t="s">
        <v>34</v>
      </c>
      <c r="M25" s="61" t="s">
        <v>1028</v>
      </c>
      <c r="N25" s="61" t="s">
        <v>1028</v>
      </c>
      <c r="O25" s="37" t="s">
        <v>34</v>
      </c>
      <c r="P25" s="37" t="s">
        <v>34</v>
      </c>
      <c r="Q25" s="61" t="s">
        <v>1028</v>
      </c>
      <c r="R25" s="61" t="s">
        <v>1028</v>
      </c>
      <c r="S25" s="37" t="s">
        <v>34</v>
      </c>
      <c r="T25" s="35" t="s">
        <v>34</v>
      </c>
      <c r="U25" s="15" t="s">
        <v>1028</v>
      </c>
      <c r="V25" s="15" t="s">
        <v>1028</v>
      </c>
      <c r="W25" s="36" t="s">
        <v>34</v>
      </c>
      <c r="X25" s="37" t="s">
        <v>34</v>
      </c>
      <c r="Y25" s="61" t="s">
        <v>1028</v>
      </c>
      <c r="Z25" s="61" t="s">
        <v>1028</v>
      </c>
      <c r="AA25" s="108" t="s">
        <v>34</v>
      </c>
    </row>
    <row r="26" spans="1:27" x14ac:dyDescent="0.25">
      <c r="A26" s="23" t="s">
        <v>117</v>
      </c>
      <c r="B26" s="24" t="s">
        <v>34</v>
      </c>
      <c r="C26" s="39" t="s">
        <v>34</v>
      </c>
      <c r="D26" s="24" t="s">
        <v>34</v>
      </c>
      <c r="E26" s="39" t="s">
        <v>34</v>
      </c>
      <c r="F26" s="34" t="s">
        <v>34</v>
      </c>
      <c r="G26" s="67" t="s">
        <v>34</v>
      </c>
      <c r="H26" s="24" t="s">
        <v>34</v>
      </c>
      <c r="I26" s="39" t="s">
        <v>34</v>
      </c>
      <c r="J26" s="30">
        <v>5.6665500000000002E-5</v>
      </c>
      <c r="K26" s="28">
        <f t="shared" si="1"/>
        <v>2.3220091022182203E-3</v>
      </c>
      <c r="L26" s="37" t="s">
        <v>34</v>
      </c>
      <c r="M26" s="61" t="s">
        <v>1028</v>
      </c>
      <c r="N26" s="61" t="s">
        <v>1028</v>
      </c>
      <c r="O26" s="37" t="s">
        <v>34</v>
      </c>
      <c r="P26" s="37" t="s">
        <v>34</v>
      </c>
      <c r="Q26" s="61" t="s">
        <v>1028</v>
      </c>
      <c r="R26" s="61" t="s">
        <v>1028</v>
      </c>
      <c r="S26" s="37" t="s">
        <v>34</v>
      </c>
      <c r="T26" s="35" t="s">
        <v>34</v>
      </c>
      <c r="U26" s="15" t="s">
        <v>1028</v>
      </c>
      <c r="V26" s="15" t="s">
        <v>1028</v>
      </c>
      <c r="W26" s="36" t="s">
        <v>34</v>
      </c>
      <c r="X26" s="37" t="s">
        <v>34</v>
      </c>
      <c r="Y26" s="61" t="s">
        <v>1028</v>
      </c>
      <c r="Z26" s="61" t="s">
        <v>1028</v>
      </c>
      <c r="AA26" s="108" t="s">
        <v>34</v>
      </c>
    </row>
    <row r="27" spans="1:27" x14ac:dyDescent="0.25">
      <c r="A27" s="23" t="s">
        <v>672</v>
      </c>
      <c r="B27" s="24" t="s">
        <v>34</v>
      </c>
      <c r="C27" s="39" t="s">
        <v>34</v>
      </c>
      <c r="D27" s="24" t="s">
        <v>34</v>
      </c>
      <c r="E27" s="39" t="s">
        <v>34</v>
      </c>
      <c r="F27" s="34" t="s">
        <v>34</v>
      </c>
      <c r="G27" s="67" t="s">
        <v>34</v>
      </c>
      <c r="H27" s="24" t="s">
        <v>34</v>
      </c>
      <c r="I27" s="39" t="s">
        <v>34</v>
      </c>
      <c r="J27" s="30">
        <v>5.6665500000000002E-5</v>
      </c>
      <c r="K27" s="28">
        <f t="shared" si="1"/>
        <v>2.3220091022182203E-3</v>
      </c>
      <c r="L27" s="37" t="s">
        <v>34</v>
      </c>
      <c r="M27" s="61" t="s">
        <v>1028</v>
      </c>
      <c r="N27" s="61" t="s">
        <v>1028</v>
      </c>
      <c r="O27" s="37" t="s">
        <v>34</v>
      </c>
      <c r="P27" s="37" t="s">
        <v>34</v>
      </c>
      <c r="Q27" s="61" t="s">
        <v>1028</v>
      </c>
      <c r="R27" s="61" t="s">
        <v>1028</v>
      </c>
      <c r="S27" s="37" t="s">
        <v>34</v>
      </c>
      <c r="T27" s="35" t="s">
        <v>34</v>
      </c>
      <c r="U27" s="15" t="s">
        <v>1028</v>
      </c>
      <c r="V27" s="15" t="s">
        <v>1028</v>
      </c>
      <c r="W27" s="36" t="s">
        <v>34</v>
      </c>
      <c r="X27" s="37" t="s">
        <v>34</v>
      </c>
      <c r="Y27" s="61" t="s">
        <v>1028</v>
      </c>
      <c r="Z27" s="61" t="s">
        <v>1028</v>
      </c>
      <c r="AA27" s="108" t="s">
        <v>34</v>
      </c>
    </row>
    <row r="28" spans="1:27" x14ac:dyDescent="0.25">
      <c r="A28" s="23" t="s">
        <v>736</v>
      </c>
      <c r="B28" s="24" t="s">
        <v>34</v>
      </c>
      <c r="C28" s="39" t="s">
        <v>34</v>
      </c>
      <c r="D28" s="24" t="s">
        <v>34</v>
      </c>
      <c r="E28" s="39" t="s">
        <v>34</v>
      </c>
      <c r="F28" s="34" t="s">
        <v>34</v>
      </c>
      <c r="G28" s="67" t="s">
        <v>34</v>
      </c>
      <c r="H28" s="24" t="s">
        <v>34</v>
      </c>
      <c r="I28" s="39" t="s">
        <v>34</v>
      </c>
      <c r="J28" s="30">
        <v>5.6665500000000002E-5</v>
      </c>
      <c r="K28" s="28">
        <f t="shared" si="1"/>
        <v>2.3220091022182203E-3</v>
      </c>
      <c r="L28" s="37" t="s">
        <v>34</v>
      </c>
      <c r="M28" s="61" t="s">
        <v>1028</v>
      </c>
      <c r="N28" s="61" t="s">
        <v>1028</v>
      </c>
      <c r="O28" s="37" t="s">
        <v>34</v>
      </c>
      <c r="P28" s="37" t="s">
        <v>34</v>
      </c>
      <c r="Q28" s="61" t="s">
        <v>1028</v>
      </c>
      <c r="R28" s="61" t="s">
        <v>1028</v>
      </c>
      <c r="S28" s="37" t="s">
        <v>34</v>
      </c>
      <c r="T28" s="35" t="s">
        <v>34</v>
      </c>
      <c r="U28" s="15" t="s">
        <v>1028</v>
      </c>
      <c r="V28" s="15" t="s">
        <v>1028</v>
      </c>
      <c r="W28" s="36" t="s">
        <v>34</v>
      </c>
      <c r="X28" s="37" t="s">
        <v>34</v>
      </c>
      <c r="Y28" s="61" t="s">
        <v>1028</v>
      </c>
      <c r="Z28" s="61" t="s">
        <v>1028</v>
      </c>
      <c r="AA28" s="108" t="s">
        <v>34</v>
      </c>
    </row>
    <row r="29" spans="1:27" x14ac:dyDescent="0.25">
      <c r="A29" s="23" t="s">
        <v>720</v>
      </c>
      <c r="B29" s="24" t="s">
        <v>34</v>
      </c>
      <c r="C29" s="39" t="s">
        <v>34</v>
      </c>
      <c r="D29" s="24" t="s">
        <v>34</v>
      </c>
      <c r="E29" s="39" t="s">
        <v>34</v>
      </c>
      <c r="F29" s="34" t="s">
        <v>34</v>
      </c>
      <c r="G29" s="67" t="s">
        <v>34</v>
      </c>
      <c r="H29" s="24" t="s">
        <v>34</v>
      </c>
      <c r="I29" s="39" t="s">
        <v>34</v>
      </c>
      <c r="J29" s="30">
        <v>3.8641299999999999E-5</v>
      </c>
      <c r="K29" s="28">
        <f t="shared" si="1"/>
        <v>1.917495413147483E-3</v>
      </c>
      <c r="L29" s="37" t="s">
        <v>34</v>
      </c>
      <c r="M29" s="61" t="s">
        <v>1028</v>
      </c>
      <c r="N29" s="61" t="s">
        <v>1028</v>
      </c>
      <c r="O29" s="37" t="s">
        <v>34</v>
      </c>
      <c r="P29" s="37" t="s">
        <v>34</v>
      </c>
      <c r="Q29" s="61" t="s">
        <v>1028</v>
      </c>
      <c r="R29" s="61" t="s">
        <v>1028</v>
      </c>
      <c r="S29" s="37" t="s">
        <v>34</v>
      </c>
      <c r="T29" s="35" t="s">
        <v>34</v>
      </c>
      <c r="U29" s="15" t="s">
        <v>1028</v>
      </c>
      <c r="V29" s="15" t="s">
        <v>1028</v>
      </c>
      <c r="W29" s="36" t="s">
        <v>34</v>
      </c>
      <c r="X29" s="37" t="s">
        <v>34</v>
      </c>
      <c r="Y29" s="61" t="s">
        <v>1028</v>
      </c>
      <c r="Z29" s="61" t="s">
        <v>1028</v>
      </c>
      <c r="AA29" s="108" t="s">
        <v>34</v>
      </c>
    </row>
    <row r="30" spans="1:27" x14ac:dyDescent="0.25">
      <c r="A30" s="23" t="s">
        <v>669</v>
      </c>
      <c r="B30" s="24" t="s">
        <v>34</v>
      </c>
      <c r="C30" s="39" t="s">
        <v>34</v>
      </c>
      <c r="D30" s="24" t="s">
        <v>34</v>
      </c>
      <c r="E30" s="39" t="s">
        <v>34</v>
      </c>
      <c r="F30" s="34" t="s">
        <v>34</v>
      </c>
      <c r="G30" s="67" t="s">
        <v>34</v>
      </c>
      <c r="H30" s="24" t="s">
        <v>34</v>
      </c>
      <c r="I30" s="39" t="s">
        <v>34</v>
      </c>
      <c r="J30" s="30">
        <v>3.8589900000000001E-5</v>
      </c>
      <c r="K30" s="28">
        <f t="shared" si="1"/>
        <v>1.9162197281233568E-3</v>
      </c>
      <c r="L30" s="37" t="s">
        <v>34</v>
      </c>
      <c r="M30" s="61" t="s">
        <v>1028</v>
      </c>
      <c r="N30" s="61" t="s">
        <v>1028</v>
      </c>
      <c r="O30" s="37" t="s">
        <v>34</v>
      </c>
      <c r="P30" s="37" t="s">
        <v>34</v>
      </c>
      <c r="Q30" s="61" t="s">
        <v>1028</v>
      </c>
      <c r="R30" s="61" t="s">
        <v>1028</v>
      </c>
      <c r="S30" s="37" t="s">
        <v>34</v>
      </c>
      <c r="T30" s="35" t="s">
        <v>34</v>
      </c>
      <c r="U30" s="15" t="s">
        <v>1028</v>
      </c>
      <c r="V30" s="15" t="s">
        <v>1028</v>
      </c>
      <c r="W30" s="36" t="s">
        <v>34</v>
      </c>
      <c r="X30" s="37" t="s">
        <v>34</v>
      </c>
      <c r="Y30" s="61" t="s">
        <v>1028</v>
      </c>
      <c r="Z30" s="61" t="s">
        <v>1028</v>
      </c>
      <c r="AA30" s="108" t="s">
        <v>34</v>
      </c>
    </row>
    <row r="31" spans="1:27" x14ac:dyDescent="0.25">
      <c r="A31" s="23" t="s">
        <v>925</v>
      </c>
      <c r="B31" s="24" t="s">
        <v>34</v>
      </c>
      <c r="C31" s="39" t="s">
        <v>34</v>
      </c>
      <c r="D31" s="24" t="s">
        <v>34</v>
      </c>
      <c r="E31" s="39" t="s">
        <v>34</v>
      </c>
      <c r="F31" s="30">
        <v>6.6270788999999997E-3</v>
      </c>
      <c r="G31" s="28">
        <f t="shared" si="0"/>
        <v>2.3976152330525528E-2</v>
      </c>
      <c r="H31" s="24" t="s">
        <v>34</v>
      </c>
      <c r="I31" s="39" t="s">
        <v>34</v>
      </c>
      <c r="J31" s="34" t="s">
        <v>34</v>
      </c>
      <c r="K31" s="67" t="s">
        <v>34</v>
      </c>
      <c r="L31" s="37" t="s">
        <v>34</v>
      </c>
      <c r="M31" s="61" t="s">
        <v>1028</v>
      </c>
      <c r="N31" s="61" t="s">
        <v>1028</v>
      </c>
      <c r="O31" s="37" t="s">
        <v>34</v>
      </c>
      <c r="P31" s="37" t="s">
        <v>34</v>
      </c>
      <c r="Q31" s="61" t="s">
        <v>1028</v>
      </c>
      <c r="R31" s="61" t="s">
        <v>1028</v>
      </c>
      <c r="S31" s="37" t="s">
        <v>34</v>
      </c>
      <c r="T31" s="35" t="s">
        <v>34</v>
      </c>
      <c r="U31" s="15" t="s">
        <v>1028</v>
      </c>
      <c r="V31" s="15" t="s">
        <v>1028</v>
      </c>
      <c r="W31" s="36" t="s">
        <v>34</v>
      </c>
      <c r="X31" s="37" t="s">
        <v>34</v>
      </c>
      <c r="Y31" s="61" t="s">
        <v>1028</v>
      </c>
      <c r="Z31" s="61" t="s">
        <v>1028</v>
      </c>
      <c r="AA31" s="108" t="s">
        <v>34</v>
      </c>
    </row>
    <row r="32" spans="1:27" x14ac:dyDescent="0.25">
      <c r="A32" s="23" t="s">
        <v>116</v>
      </c>
      <c r="B32" s="24" t="s">
        <v>34</v>
      </c>
      <c r="C32" s="39" t="s">
        <v>34</v>
      </c>
      <c r="D32" s="24" t="s">
        <v>34</v>
      </c>
      <c r="E32" s="39" t="s">
        <v>34</v>
      </c>
      <c r="F32" s="30">
        <v>4.0905192999999996E-3</v>
      </c>
      <c r="G32" s="28">
        <f t="shared" si="0"/>
        <v>1.8860856744010033E-2</v>
      </c>
      <c r="H32" s="24" t="s">
        <v>34</v>
      </c>
      <c r="I32" s="39" t="s">
        <v>34</v>
      </c>
      <c r="J32" s="34" t="s">
        <v>34</v>
      </c>
      <c r="K32" s="67" t="s">
        <v>34</v>
      </c>
      <c r="L32" s="37" t="s">
        <v>34</v>
      </c>
      <c r="M32" s="61" t="s">
        <v>1028</v>
      </c>
      <c r="N32" s="61" t="s">
        <v>1028</v>
      </c>
      <c r="O32" s="37" t="s">
        <v>34</v>
      </c>
      <c r="P32" s="37" t="s">
        <v>34</v>
      </c>
      <c r="Q32" s="61" t="s">
        <v>1028</v>
      </c>
      <c r="R32" s="61" t="s">
        <v>1028</v>
      </c>
      <c r="S32" s="37" t="s">
        <v>34</v>
      </c>
      <c r="T32" s="35" t="s">
        <v>34</v>
      </c>
      <c r="U32" s="15" t="s">
        <v>1028</v>
      </c>
      <c r="V32" s="15" t="s">
        <v>1028</v>
      </c>
      <c r="W32" s="36" t="s">
        <v>34</v>
      </c>
      <c r="X32" s="37" t="s">
        <v>34</v>
      </c>
      <c r="Y32" s="61" t="s">
        <v>1028</v>
      </c>
      <c r="Z32" s="61" t="s">
        <v>1028</v>
      </c>
      <c r="AA32" s="108" t="s">
        <v>34</v>
      </c>
    </row>
    <row r="33" spans="1:27" x14ac:dyDescent="0.25">
      <c r="A33" s="23" t="s">
        <v>928</v>
      </c>
      <c r="B33" s="24" t="s">
        <v>34</v>
      </c>
      <c r="C33" s="39" t="s">
        <v>34</v>
      </c>
      <c r="D33" s="24" t="s">
        <v>34</v>
      </c>
      <c r="E33" s="39" t="s">
        <v>34</v>
      </c>
      <c r="F33" s="30">
        <v>3.2787591E-3</v>
      </c>
      <c r="G33" s="28">
        <f t="shared" si="0"/>
        <v>1.6892886777348071E-2</v>
      </c>
      <c r="H33" s="24" t="s">
        <v>34</v>
      </c>
      <c r="I33" s="39" t="s">
        <v>34</v>
      </c>
      <c r="J33" s="34" t="s">
        <v>34</v>
      </c>
      <c r="K33" s="67" t="s">
        <v>34</v>
      </c>
      <c r="L33" s="37" t="s">
        <v>34</v>
      </c>
      <c r="M33" s="61" t="s">
        <v>1028</v>
      </c>
      <c r="N33" s="61" t="s">
        <v>1028</v>
      </c>
      <c r="O33" s="37" t="s">
        <v>34</v>
      </c>
      <c r="P33" s="37" t="s">
        <v>34</v>
      </c>
      <c r="Q33" s="61" t="s">
        <v>1028</v>
      </c>
      <c r="R33" s="61" t="s">
        <v>1028</v>
      </c>
      <c r="S33" s="37" t="s">
        <v>34</v>
      </c>
      <c r="T33" s="35" t="s">
        <v>34</v>
      </c>
      <c r="U33" s="15" t="s">
        <v>1028</v>
      </c>
      <c r="V33" s="15" t="s">
        <v>1028</v>
      </c>
      <c r="W33" s="36" t="s">
        <v>34</v>
      </c>
      <c r="X33" s="37" t="s">
        <v>34</v>
      </c>
      <c r="Y33" s="61" t="s">
        <v>1028</v>
      </c>
      <c r="Z33" s="61" t="s">
        <v>1028</v>
      </c>
      <c r="AA33" s="108" t="s">
        <v>34</v>
      </c>
    </row>
    <row r="34" spans="1:27" x14ac:dyDescent="0.25">
      <c r="A34" s="23" t="s">
        <v>927</v>
      </c>
      <c r="B34" s="24" t="s">
        <v>34</v>
      </c>
      <c r="C34" s="39" t="s">
        <v>34</v>
      </c>
      <c r="D34" s="24" t="s">
        <v>34</v>
      </c>
      <c r="E34" s="39" t="s">
        <v>34</v>
      </c>
      <c r="F34" s="30">
        <v>2.7571840000000002E-3</v>
      </c>
      <c r="G34" s="28">
        <f t="shared" si="0"/>
        <v>1.5495143159205218E-2</v>
      </c>
      <c r="H34" s="24" t="s">
        <v>34</v>
      </c>
      <c r="I34" s="39" t="s">
        <v>34</v>
      </c>
      <c r="J34" s="34" t="s">
        <v>34</v>
      </c>
      <c r="K34" s="67" t="s">
        <v>34</v>
      </c>
      <c r="L34" s="37" t="s">
        <v>34</v>
      </c>
      <c r="M34" s="61" t="s">
        <v>1028</v>
      </c>
      <c r="N34" s="61" t="s">
        <v>1028</v>
      </c>
      <c r="O34" s="37" t="s">
        <v>34</v>
      </c>
      <c r="P34" s="37" t="s">
        <v>34</v>
      </c>
      <c r="Q34" s="61" t="s">
        <v>1028</v>
      </c>
      <c r="R34" s="61" t="s">
        <v>1028</v>
      </c>
      <c r="S34" s="37" t="s">
        <v>34</v>
      </c>
      <c r="T34" s="35" t="s">
        <v>34</v>
      </c>
      <c r="U34" s="15" t="s">
        <v>1028</v>
      </c>
      <c r="V34" s="15" t="s">
        <v>1028</v>
      </c>
      <c r="W34" s="36" t="s">
        <v>34</v>
      </c>
      <c r="X34" s="37" t="s">
        <v>34</v>
      </c>
      <c r="Y34" s="61" t="s">
        <v>1028</v>
      </c>
      <c r="Z34" s="61" t="s">
        <v>1028</v>
      </c>
      <c r="AA34" s="108" t="s">
        <v>34</v>
      </c>
    </row>
    <row r="35" spans="1:27" x14ac:dyDescent="0.25">
      <c r="A35" s="23" t="s">
        <v>926</v>
      </c>
      <c r="B35" s="24" t="s">
        <v>34</v>
      </c>
      <c r="C35" s="39" t="s">
        <v>34</v>
      </c>
      <c r="D35" s="24" t="s">
        <v>34</v>
      </c>
      <c r="E35" s="39" t="s">
        <v>34</v>
      </c>
      <c r="F35" s="30">
        <v>1.4023004999999999E-3</v>
      </c>
      <c r="G35" s="28">
        <f t="shared" si="0"/>
        <v>1.105803817975619E-2</v>
      </c>
      <c r="H35" s="24" t="s">
        <v>34</v>
      </c>
      <c r="I35" s="39" t="s">
        <v>34</v>
      </c>
      <c r="J35" s="34" t="s">
        <v>34</v>
      </c>
      <c r="K35" s="67" t="s">
        <v>34</v>
      </c>
      <c r="L35" s="37" t="s">
        <v>34</v>
      </c>
      <c r="M35" s="61" t="s">
        <v>1028</v>
      </c>
      <c r="N35" s="61" t="s">
        <v>1028</v>
      </c>
      <c r="O35" s="37" t="s">
        <v>34</v>
      </c>
      <c r="P35" s="37" t="s">
        <v>34</v>
      </c>
      <c r="Q35" s="61" t="s">
        <v>1028</v>
      </c>
      <c r="R35" s="61" t="s">
        <v>1028</v>
      </c>
      <c r="S35" s="37" t="s">
        <v>34</v>
      </c>
      <c r="T35" s="35" t="s">
        <v>34</v>
      </c>
      <c r="U35" s="15" t="s">
        <v>1028</v>
      </c>
      <c r="V35" s="15" t="s">
        <v>1028</v>
      </c>
      <c r="W35" s="36" t="s">
        <v>34</v>
      </c>
      <c r="X35" s="37" t="s">
        <v>34</v>
      </c>
      <c r="Y35" s="61" t="s">
        <v>1028</v>
      </c>
      <c r="Z35" s="61" t="s">
        <v>1028</v>
      </c>
      <c r="AA35" s="108" t="s">
        <v>34</v>
      </c>
    </row>
    <row r="36" spans="1:27" x14ac:dyDescent="0.25">
      <c r="A36" s="46" t="s">
        <v>118</v>
      </c>
      <c r="B36" s="47" t="s">
        <v>34</v>
      </c>
      <c r="C36" s="68" t="s">
        <v>34</v>
      </c>
      <c r="D36" s="47" t="s">
        <v>34</v>
      </c>
      <c r="E36" s="68" t="s">
        <v>34</v>
      </c>
      <c r="F36" s="52">
        <v>0.1119998276</v>
      </c>
      <c r="G36" s="28">
        <f t="shared" si="0"/>
        <v>9.3191748917173647E-2</v>
      </c>
      <c r="H36" s="47" t="s">
        <v>34</v>
      </c>
      <c r="I36" s="68" t="s">
        <v>34</v>
      </c>
      <c r="J36" s="54">
        <v>3.6314459100000002E-2</v>
      </c>
      <c r="K36" s="28">
        <f t="shared" si="1"/>
        <v>5.7706445159837021E-2</v>
      </c>
      <c r="L36" s="48" t="s">
        <v>34</v>
      </c>
      <c r="M36" s="61" t="s">
        <v>1028</v>
      </c>
      <c r="N36" s="61" t="s">
        <v>1028</v>
      </c>
      <c r="O36" s="48" t="s">
        <v>34</v>
      </c>
      <c r="P36" s="48" t="s">
        <v>34</v>
      </c>
      <c r="Q36" s="61" t="s">
        <v>1028</v>
      </c>
      <c r="R36" s="61" t="s">
        <v>1028</v>
      </c>
      <c r="S36" s="48" t="s">
        <v>34</v>
      </c>
      <c r="T36" s="17">
        <f>J36-F36</f>
        <v>-7.5685368500000003E-2</v>
      </c>
      <c r="U36" s="15">
        <f t="shared" si="3"/>
        <v>7.5685368500000003E-2</v>
      </c>
      <c r="V36" s="15">
        <f>(((((1-F36)*F36)/F13)+(((1-J36)*J36)/J13))^0.5)*(TINV(0.05,F13+J13-1))</f>
        <v>0.10814038950394372</v>
      </c>
      <c r="W36" s="5" t="s">
        <v>1028</v>
      </c>
      <c r="X36" s="48" t="s">
        <v>34</v>
      </c>
      <c r="Y36" s="61" t="s">
        <v>1028</v>
      </c>
      <c r="Z36" s="61" t="s">
        <v>1028</v>
      </c>
      <c r="AA36" s="109" t="s">
        <v>34</v>
      </c>
    </row>
    <row r="37" spans="1:27" x14ac:dyDescent="0.25">
      <c r="A37" s="23" t="s">
        <v>41</v>
      </c>
      <c r="B37" s="24" t="s">
        <v>34</v>
      </c>
      <c r="C37" s="39" t="s">
        <v>34</v>
      </c>
      <c r="D37" s="24" t="s">
        <v>34</v>
      </c>
      <c r="E37" s="39" t="s">
        <v>34</v>
      </c>
      <c r="F37" s="30">
        <v>7.0874787100000003E-2</v>
      </c>
      <c r="G37" s="28">
        <f t="shared" si="0"/>
        <v>7.583073515496154E-2</v>
      </c>
      <c r="H37" s="24" t="s">
        <v>34</v>
      </c>
      <c r="I37" s="39" t="s">
        <v>34</v>
      </c>
      <c r="J37" s="30">
        <v>3.3899737800000003E-2</v>
      </c>
      <c r="K37" s="28">
        <f t="shared" si="1"/>
        <v>5.5824665553499006E-2</v>
      </c>
      <c r="L37" s="37" t="s">
        <v>34</v>
      </c>
      <c r="M37" s="61" t="s">
        <v>1028</v>
      </c>
      <c r="N37" s="61" t="s">
        <v>1028</v>
      </c>
      <c r="O37" s="37" t="s">
        <v>34</v>
      </c>
      <c r="P37" s="37" t="s">
        <v>34</v>
      </c>
      <c r="Q37" s="61" t="s">
        <v>1028</v>
      </c>
      <c r="R37" s="61" t="s">
        <v>1028</v>
      </c>
      <c r="S37" s="37" t="s">
        <v>34</v>
      </c>
      <c r="T37" s="17">
        <f>J37-F37</f>
        <v>-3.69750493E-2</v>
      </c>
      <c r="U37" s="15">
        <f t="shared" si="3"/>
        <v>3.69750493E-2</v>
      </c>
      <c r="V37" s="15">
        <f>(((((1-F37)*F37)/F13)+(((1-J37)*J37)/J13))^0.5)*(TINV(0.05,F13+J13-1))</f>
        <v>9.2881390192558297E-2</v>
      </c>
      <c r="W37" s="5" t="s">
        <v>1028</v>
      </c>
      <c r="X37" s="37" t="s">
        <v>34</v>
      </c>
      <c r="Y37" s="61" t="s">
        <v>1028</v>
      </c>
      <c r="Z37" s="61" t="s">
        <v>1028</v>
      </c>
      <c r="AA37" s="108" t="s">
        <v>34</v>
      </c>
    </row>
    <row r="38" spans="1:27" ht="15.75" thickBot="1" x14ac:dyDescent="0.3">
      <c r="A38" s="98" t="s">
        <v>675</v>
      </c>
      <c r="B38" s="106" t="s">
        <v>34</v>
      </c>
      <c r="C38" s="110" t="s">
        <v>34</v>
      </c>
      <c r="D38" s="106" t="s">
        <v>34</v>
      </c>
      <c r="E38" s="110" t="s">
        <v>34</v>
      </c>
      <c r="F38" s="99">
        <v>1.2565359200000001E-2</v>
      </c>
      <c r="G38" s="100">
        <f t="shared" si="0"/>
        <v>3.2915760488193266E-2</v>
      </c>
      <c r="H38" s="106" t="s">
        <v>34</v>
      </c>
      <c r="I38" s="110" t="s">
        <v>34</v>
      </c>
      <c r="J38" s="99">
        <v>3.26632299E-2</v>
      </c>
      <c r="K38" s="100">
        <f>SQRT((J38*(1-J38))/J$13)*TINV(0.05,J$13)</f>
        <v>5.4832149646154967E-2</v>
      </c>
      <c r="L38" s="111" t="s">
        <v>34</v>
      </c>
      <c r="M38" s="102" t="s">
        <v>1028</v>
      </c>
      <c r="N38" s="102" t="s">
        <v>1028</v>
      </c>
      <c r="O38" s="111" t="s">
        <v>34</v>
      </c>
      <c r="P38" s="111" t="s">
        <v>34</v>
      </c>
      <c r="Q38" s="102" t="s">
        <v>1028</v>
      </c>
      <c r="R38" s="102" t="s">
        <v>1028</v>
      </c>
      <c r="S38" s="111" t="s">
        <v>34</v>
      </c>
      <c r="T38" s="101">
        <f>J38-F38</f>
        <v>2.0097870699999999E-2</v>
      </c>
      <c r="U38" s="102">
        <f t="shared" si="3"/>
        <v>2.0097870699999999E-2</v>
      </c>
      <c r="V38" s="102">
        <f>(((((1-F38)*F38)/F13)+(((1-J38)*J38)/J13))^0.5)*(TINV(0.05,F13+J13-1))</f>
        <v>6.3020427572292925E-2</v>
      </c>
      <c r="W38" s="103" t="s">
        <v>1028</v>
      </c>
      <c r="X38" s="111" t="s">
        <v>34</v>
      </c>
      <c r="Y38" s="102" t="s">
        <v>1028</v>
      </c>
      <c r="Z38" s="102" t="s">
        <v>1028</v>
      </c>
      <c r="AA38" s="112" t="s">
        <v>34</v>
      </c>
    </row>
  </sheetData>
  <hyperlinks>
    <hyperlink ref="A5" location="CONTENTS!B1" display="Return to contents" xr:uid="{D9A6DC58-1352-4DE8-82FE-3703EF5C22B5}"/>
  </hyperlinks>
  <pageMargins left="0.7" right="0.7" top="0.75" bottom="0.75" header="0.3" footer="0.3"/>
  <pageSetup paperSize="9" orientation="portrait" horizontalDpi="300"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127D-EE62-464B-A3CE-04B1AFEDB22B}">
  <dimension ref="A1:AA20"/>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929</v>
      </c>
      <c r="B3" s="27"/>
    </row>
    <row r="4" spans="1:27" ht="18.75" x14ac:dyDescent="0.25">
      <c r="A4" s="20" t="s">
        <v>540</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861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719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119.5</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v>
      </c>
      <c r="B14" s="24" t="s">
        <v>34</v>
      </c>
      <c r="C14" s="39" t="s">
        <v>34</v>
      </c>
      <c r="D14" s="24" t="s">
        <v>34</v>
      </c>
      <c r="E14" s="39" t="s">
        <v>34</v>
      </c>
      <c r="F14" s="24" t="s">
        <v>34</v>
      </c>
      <c r="G14" s="39" t="s">
        <v>34</v>
      </c>
      <c r="H14" s="24" t="s">
        <v>34</v>
      </c>
      <c r="I14" s="39" t="s">
        <v>34</v>
      </c>
      <c r="J14" s="30">
        <v>0.25044143969999999</v>
      </c>
      <c r="K14" s="28">
        <f>SQRT((J14*(1-J14))/J$13)*TINV(0.05,J$13)</f>
        <v>7.8480005368600128E-2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53</v>
      </c>
      <c r="B15" s="24" t="s">
        <v>34</v>
      </c>
      <c r="C15" s="39" t="s">
        <v>34</v>
      </c>
      <c r="D15" s="24" t="s">
        <v>34</v>
      </c>
      <c r="E15" s="39" t="s">
        <v>34</v>
      </c>
      <c r="F15" s="24" t="s">
        <v>34</v>
      </c>
      <c r="G15" s="39" t="s">
        <v>34</v>
      </c>
      <c r="H15" s="24" t="s">
        <v>34</v>
      </c>
      <c r="I15" s="39" t="s">
        <v>34</v>
      </c>
      <c r="J15" s="30">
        <v>0.59880540329999998</v>
      </c>
      <c r="K15" s="28">
        <f t="shared" ref="K15:K16" si="0">SQRT((J15*(1-J15))/J$13)*TINV(0.05,J$13)</f>
        <v>8.8781716409107356E-2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ht="15.75" thickBot="1" x14ac:dyDescent="0.3">
      <c r="A16" s="98" t="s">
        <v>35</v>
      </c>
      <c r="B16" s="106" t="s">
        <v>34</v>
      </c>
      <c r="C16" s="110" t="s">
        <v>34</v>
      </c>
      <c r="D16" s="106" t="s">
        <v>34</v>
      </c>
      <c r="E16" s="110" t="s">
        <v>34</v>
      </c>
      <c r="F16" s="106" t="s">
        <v>34</v>
      </c>
      <c r="G16" s="110" t="s">
        <v>34</v>
      </c>
      <c r="H16" s="106" t="s">
        <v>34</v>
      </c>
      <c r="I16" s="110" t="s">
        <v>34</v>
      </c>
      <c r="J16" s="99">
        <v>0.150753157</v>
      </c>
      <c r="K16" s="100">
        <f t="shared" si="0"/>
        <v>6.4811686472399127E-2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11" t="s">
        <v>34</v>
      </c>
      <c r="Y16" s="102" t="s">
        <v>1028</v>
      </c>
      <c r="Z16" s="102" t="s">
        <v>1028</v>
      </c>
      <c r="AA16" s="112" t="s">
        <v>34</v>
      </c>
    </row>
    <row r="20" spans="10:10" x14ac:dyDescent="0.25">
      <c r="J20" s="59"/>
    </row>
  </sheetData>
  <hyperlinks>
    <hyperlink ref="A5" location="CONTENTS!B1" display="Return to contents" xr:uid="{8BECC534-8CCA-411D-BBB5-942E5B49DF06}"/>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7CC9E-3CCE-43EE-8935-8B1AE1023C8E}">
  <dimension ref="A1:AA1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492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493</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495</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51" x14ac:dyDescent="0.25">
      <c r="A10" s="10" t="s">
        <v>1028</v>
      </c>
      <c r="B10" s="11" t="s">
        <v>10</v>
      </c>
      <c r="C10" s="12" t="s">
        <v>6</v>
      </c>
      <c r="D10" s="11" t="s">
        <v>11</v>
      </c>
      <c r="E10" s="13" t="s">
        <v>6</v>
      </c>
      <c r="F10" s="11" t="s">
        <v>20</v>
      </c>
      <c r="G10" s="13" t="s">
        <v>6</v>
      </c>
      <c r="H10" s="42" t="s">
        <v>293</v>
      </c>
      <c r="I10" s="13" t="s">
        <v>6</v>
      </c>
      <c r="J10" s="42" t="s">
        <v>494</v>
      </c>
      <c r="K10" s="13" t="s">
        <v>6</v>
      </c>
      <c r="L10" s="13" t="s">
        <v>500</v>
      </c>
      <c r="M10" s="14" t="s">
        <v>1028</v>
      </c>
      <c r="N10" s="14" t="s">
        <v>1028</v>
      </c>
      <c r="O10" s="13" t="s">
        <v>500</v>
      </c>
      <c r="P10" s="13" t="s">
        <v>499</v>
      </c>
      <c r="Q10" s="14" t="s">
        <v>1028</v>
      </c>
      <c r="R10" s="14" t="s">
        <v>1028</v>
      </c>
      <c r="S10" s="13" t="s">
        <v>499</v>
      </c>
      <c r="T10" s="13" t="s">
        <v>498</v>
      </c>
      <c r="U10" s="14" t="s">
        <v>1028</v>
      </c>
      <c r="V10" s="14" t="s">
        <v>1028</v>
      </c>
      <c r="W10" s="13" t="s">
        <v>498</v>
      </c>
      <c r="X10" s="13" t="s">
        <v>497</v>
      </c>
      <c r="Y10" s="14" t="s">
        <v>1028</v>
      </c>
      <c r="Z10" s="14" t="s">
        <v>1028</v>
      </c>
      <c r="AA10" s="94" t="s">
        <v>497</v>
      </c>
    </row>
    <row r="11" spans="1:27" x14ac:dyDescent="0.25">
      <c r="A11" s="21" t="s">
        <v>7</v>
      </c>
      <c r="B11" s="24" t="s">
        <v>34</v>
      </c>
      <c r="C11" s="27" t="s">
        <v>1028</v>
      </c>
      <c r="D11" s="24" t="s">
        <v>34</v>
      </c>
      <c r="E11" s="27" t="s">
        <v>1028</v>
      </c>
      <c r="F11" s="24" t="s">
        <v>34</v>
      </c>
      <c r="G11" s="27" t="s">
        <v>1028</v>
      </c>
      <c r="H11" s="24" t="s">
        <v>34</v>
      </c>
      <c r="I11" s="27" t="s">
        <v>1028</v>
      </c>
      <c r="J11" s="22">
        <v>2252</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2251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396.4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s="44" customFormat="1" x14ac:dyDescent="0.25">
      <c r="A14" s="46" t="s">
        <v>488</v>
      </c>
      <c r="B14" s="24" t="s">
        <v>34</v>
      </c>
      <c r="C14" s="39" t="s">
        <v>34</v>
      </c>
      <c r="D14" s="24" t="s">
        <v>34</v>
      </c>
      <c r="E14" s="39" t="s">
        <v>34</v>
      </c>
      <c r="F14" s="24" t="s">
        <v>34</v>
      </c>
      <c r="G14" s="39" t="s">
        <v>34</v>
      </c>
      <c r="H14" s="24" t="s">
        <v>34</v>
      </c>
      <c r="I14" s="39" t="s">
        <v>34</v>
      </c>
      <c r="J14" s="47">
        <v>0.11153754959999999</v>
      </c>
      <c r="K14" s="50">
        <f t="shared" ref="K14:K19" si="0">SQRT((J14*(1-J14))/J$13)*TINV(0.05,J$13)</f>
        <v>3.1084273970893639E-2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489</v>
      </c>
      <c r="B15" s="24" t="s">
        <v>34</v>
      </c>
      <c r="C15" s="39" t="s">
        <v>34</v>
      </c>
      <c r="D15" s="24" t="s">
        <v>34</v>
      </c>
      <c r="E15" s="39" t="s">
        <v>34</v>
      </c>
      <c r="F15" s="24" t="s">
        <v>34</v>
      </c>
      <c r="G15" s="39" t="s">
        <v>34</v>
      </c>
      <c r="H15" s="24" t="s">
        <v>34</v>
      </c>
      <c r="I15" s="39" t="s">
        <v>34</v>
      </c>
      <c r="J15" s="30">
        <v>0.241247145</v>
      </c>
      <c r="K15" s="28">
        <f t="shared" si="0"/>
        <v>4.2246613355472445E-2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490</v>
      </c>
      <c r="B16" s="24" t="s">
        <v>34</v>
      </c>
      <c r="C16" s="39" t="s">
        <v>34</v>
      </c>
      <c r="D16" s="24" t="s">
        <v>34</v>
      </c>
      <c r="E16" s="39" t="s">
        <v>34</v>
      </c>
      <c r="F16" s="24" t="s">
        <v>34</v>
      </c>
      <c r="G16" s="39" t="s">
        <v>34</v>
      </c>
      <c r="H16" s="24" t="s">
        <v>34</v>
      </c>
      <c r="I16" s="39" t="s">
        <v>34</v>
      </c>
      <c r="J16" s="30">
        <v>0.50736329339999997</v>
      </c>
      <c r="K16" s="28">
        <f t="shared" si="0"/>
        <v>4.9366637325956836E-2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491</v>
      </c>
      <c r="B17" s="24" t="s">
        <v>34</v>
      </c>
      <c r="C17" s="39" t="s">
        <v>34</v>
      </c>
      <c r="D17" s="24" t="s">
        <v>34</v>
      </c>
      <c r="E17" s="39" t="s">
        <v>34</v>
      </c>
      <c r="F17" s="24" t="s">
        <v>34</v>
      </c>
      <c r="G17" s="39" t="s">
        <v>34</v>
      </c>
      <c r="H17" s="24" t="s">
        <v>34</v>
      </c>
      <c r="I17" s="39" t="s">
        <v>34</v>
      </c>
      <c r="J17" s="30">
        <v>0.13451600820000001</v>
      </c>
      <c r="K17" s="28">
        <f t="shared" si="0"/>
        <v>3.3692027378720561E-2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35</v>
      </c>
      <c r="B18" s="24" t="s">
        <v>34</v>
      </c>
      <c r="C18" s="39" t="s">
        <v>34</v>
      </c>
      <c r="D18" s="24" t="s">
        <v>34</v>
      </c>
      <c r="E18" s="39" t="s">
        <v>34</v>
      </c>
      <c r="F18" s="24" t="s">
        <v>34</v>
      </c>
      <c r="G18" s="39" t="s">
        <v>34</v>
      </c>
      <c r="H18" s="24" t="s">
        <v>34</v>
      </c>
      <c r="I18" s="39" t="s">
        <v>34</v>
      </c>
      <c r="J18" s="30">
        <v>5.3360038E-3</v>
      </c>
      <c r="K18" s="28">
        <f t="shared" si="0"/>
        <v>7.1937758875032717E-3</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75" thickBot="1" x14ac:dyDescent="0.3">
      <c r="A19" s="98" t="s">
        <v>360</v>
      </c>
      <c r="B19" s="106" t="s">
        <v>34</v>
      </c>
      <c r="C19" s="110" t="s">
        <v>34</v>
      </c>
      <c r="D19" s="106" t="s">
        <v>34</v>
      </c>
      <c r="E19" s="110" t="s">
        <v>34</v>
      </c>
      <c r="F19" s="106" t="s">
        <v>34</v>
      </c>
      <c r="G19" s="110" t="s">
        <v>34</v>
      </c>
      <c r="H19" s="106" t="s">
        <v>34</v>
      </c>
      <c r="I19" s="110" t="s">
        <v>34</v>
      </c>
      <c r="J19" s="99">
        <v>0</v>
      </c>
      <c r="K19" s="100">
        <f t="shared" si="0"/>
        <v>0</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sheetData>
  <hyperlinks>
    <hyperlink ref="A5" location="CONTENTS!B1" display="Return to contents" xr:uid="{B6091BC8-C6A8-4AC7-AB14-A48B45F4FF49}"/>
  </hyperlinks>
  <pageMargins left="0.7" right="0.7" top="0.75" bottom="0.75" header="0.3" footer="0.3"/>
  <pageSetup paperSize="9"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B8608-A7DB-4516-8B99-8E131A3AB5B3}">
  <dimension ref="A1:AA22"/>
  <sheetViews>
    <sheetView zoomScale="85" zoomScaleNormal="85" workbookViewId="0">
      <selection activeCell="B33" sqref="B3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930</v>
      </c>
      <c r="B3" s="27"/>
    </row>
    <row r="4" spans="1:27" ht="18.75" x14ac:dyDescent="0.25">
      <c r="A4" s="20" t="s">
        <v>932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257</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180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31</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933</v>
      </c>
      <c r="B14" s="24" t="s">
        <v>34</v>
      </c>
      <c r="C14" s="39" t="s">
        <v>34</v>
      </c>
      <c r="D14" s="24" t="s">
        <v>34</v>
      </c>
      <c r="E14" s="39" t="s">
        <v>34</v>
      </c>
      <c r="F14" s="24" t="s">
        <v>34</v>
      </c>
      <c r="G14" s="39" t="s">
        <v>34</v>
      </c>
      <c r="H14" s="24" t="s">
        <v>34</v>
      </c>
      <c r="I14" s="39" t="s">
        <v>34</v>
      </c>
      <c r="J14" s="30">
        <v>0.34501211009999999</v>
      </c>
      <c r="K14" s="28">
        <f>SQRT((J14*(1-J14))/J$13)*TINV(0.05,J$13)</f>
        <v>0.17413237798163295</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934</v>
      </c>
      <c r="B15" s="24" t="s">
        <v>34</v>
      </c>
      <c r="C15" s="39" t="s">
        <v>34</v>
      </c>
      <c r="D15" s="24" t="s">
        <v>34</v>
      </c>
      <c r="E15" s="39" t="s">
        <v>34</v>
      </c>
      <c r="F15" s="24" t="s">
        <v>34</v>
      </c>
      <c r="G15" s="39" t="s">
        <v>34</v>
      </c>
      <c r="H15" s="24" t="s">
        <v>34</v>
      </c>
      <c r="I15" s="39" t="s">
        <v>34</v>
      </c>
      <c r="J15" s="30">
        <v>4.5221269600000003E-2</v>
      </c>
      <c r="K15" s="28">
        <f t="shared" ref="K15:K18" si="0">SQRT((J15*(1-J15))/J$13)*TINV(0.05,J$13)</f>
        <v>7.6114687633069736E-2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ht="15" customHeight="1" x14ac:dyDescent="0.25">
      <c r="A16" s="23" t="s">
        <v>935</v>
      </c>
      <c r="B16" s="24" t="s">
        <v>34</v>
      </c>
      <c r="C16" s="39" t="s">
        <v>34</v>
      </c>
      <c r="D16" s="24" t="s">
        <v>34</v>
      </c>
      <c r="E16" s="39" t="s">
        <v>34</v>
      </c>
      <c r="F16" s="24" t="s">
        <v>34</v>
      </c>
      <c r="G16" s="39" t="s">
        <v>34</v>
      </c>
      <c r="H16" s="24" t="s">
        <v>34</v>
      </c>
      <c r="I16" s="39" t="s">
        <v>34</v>
      </c>
      <c r="J16" s="30">
        <v>0.2363953479</v>
      </c>
      <c r="K16" s="28">
        <f t="shared" si="0"/>
        <v>0.15563220538027489</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936</v>
      </c>
      <c r="B17" s="24" t="s">
        <v>34</v>
      </c>
      <c r="C17" s="39" t="s">
        <v>34</v>
      </c>
      <c r="D17" s="24" t="s">
        <v>34</v>
      </c>
      <c r="E17" s="39" t="s">
        <v>34</v>
      </c>
      <c r="F17" s="24" t="s">
        <v>34</v>
      </c>
      <c r="G17" s="39" t="s">
        <v>34</v>
      </c>
      <c r="H17" s="24" t="s">
        <v>34</v>
      </c>
      <c r="I17" s="39" t="s">
        <v>34</v>
      </c>
      <c r="J17" s="30">
        <v>0.2701974795</v>
      </c>
      <c r="K17" s="28">
        <f t="shared" si="0"/>
        <v>0.16266310280228205</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ht="15.75" thickBot="1" x14ac:dyDescent="0.3">
      <c r="A18" s="98" t="s">
        <v>35</v>
      </c>
      <c r="B18" s="106" t="s">
        <v>34</v>
      </c>
      <c r="C18" s="110" t="s">
        <v>34</v>
      </c>
      <c r="D18" s="106" t="s">
        <v>34</v>
      </c>
      <c r="E18" s="110" t="s">
        <v>34</v>
      </c>
      <c r="F18" s="106" t="s">
        <v>34</v>
      </c>
      <c r="G18" s="110" t="s">
        <v>34</v>
      </c>
      <c r="H18" s="106" t="s">
        <v>34</v>
      </c>
      <c r="I18" s="110" t="s">
        <v>34</v>
      </c>
      <c r="J18" s="99">
        <v>0.1031737928</v>
      </c>
      <c r="K18" s="100">
        <f t="shared" si="0"/>
        <v>0.11142549432351306</v>
      </c>
      <c r="L18" s="111" t="s">
        <v>34</v>
      </c>
      <c r="M18" s="102" t="s">
        <v>1028</v>
      </c>
      <c r="N18" s="102" t="s">
        <v>1028</v>
      </c>
      <c r="O18" s="111" t="s">
        <v>34</v>
      </c>
      <c r="P18" s="111" t="s">
        <v>34</v>
      </c>
      <c r="Q18" s="102" t="s">
        <v>1028</v>
      </c>
      <c r="R18" s="102" t="s">
        <v>1028</v>
      </c>
      <c r="S18" s="111" t="s">
        <v>34</v>
      </c>
      <c r="T18" s="111" t="s">
        <v>34</v>
      </c>
      <c r="U18" s="102" t="s">
        <v>1028</v>
      </c>
      <c r="V18" s="102" t="s">
        <v>1028</v>
      </c>
      <c r="W18" s="111" t="s">
        <v>34</v>
      </c>
      <c r="X18" s="111" t="s">
        <v>34</v>
      </c>
      <c r="Y18" s="102" t="s">
        <v>1028</v>
      </c>
      <c r="Z18" s="102" t="s">
        <v>1028</v>
      </c>
      <c r="AA18" s="112" t="s">
        <v>34</v>
      </c>
    </row>
    <row r="22" spans="1:27" x14ac:dyDescent="0.25">
      <c r="J22" s="59"/>
    </row>
  </sheetData>
  <hyperlinks>
    <hyperlink ref="A5" location="CONTENTS!B1" display="Return to contents" xr:uid="{85DED81B-F86D-479A-B877-0325918FC28A}"/>
  </hyperlinks>
  <pageMargins left="0.7" right="0.7" top="0.75" bottom="0.75" header="0.3" footer="0.3"/>
  <pageSetup paperSize="9" orientation="portrait" verticalDpi="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56944-E62B-4648-8CE7-B1AB7729B448}">
  <dimension ref="A1:AA25"/>
  <sheetViews>
    <sheetView zoomScale="85" zoomScaleNormal="85" workbookViewId="0">
      <selection activeCell="C34" sqref="C3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473</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737</v>
      </c>
      <c r="B3" s="27"/>
    </row>
    <row r="4" spans="1:27" ht="18.75" x14ac:dyDescent="0.25">
      <c r="A4" s="20" t="s">
        <v>931</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113</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91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14.5</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738</v>
      </c>
      <c r="B14" s="24" t="s">
        <v>34</v>
      </c>
      <c r="C14" s="39" t="s">
        <v>34</v>
      </c>
      <c r="D14" s="24" t="s">
        <v>34</v>
      </c>
      <c r="E14" s="39" t="s">
        <v>34</v>
      </c>
      <c r="F14" s="24" t="s">
        <v>34</v>
      </c>
      <c r="G14" s="39" t="s">
        <v>34</v>
      </c>
      <c r="H14" s="24" t="s">
        <v>34</v>
      </c>
      <c r="I14" s="39" t="s">
        <v>34</v>
      </c>
      <c r="J14" s="30">
        <v>0.30189486669999999</v>
      </c>
      <c r="K14" s="28">
        <f>SQRT((J14*(1-J14))/J$13)*TINV(0.05,J$13)</f>
        <v>0.25857610204652731</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ht="25.5" x14ac:dyDescent="0.25">
      <c r="A15" s="23" t="s">
        <v>739</v>
      </c>
      <c r="B15" s="24" t="s">
        <v>34</v>
      </c>
      <c r="C15" s="39" t="s">
        <v>34</v>
      </c>
      <c r="D15" s="24" t="s">
        <v>34</v>
      </c>
      <c r="E15" s="39" t="s">
        <v>34</v>
      </c>
      <c r="F15" s="24" t="s">
        <v>34</v>
      </c>
      <c r="G15" s="39" t="s">
        <v>34</v>
      </c>
      <c r="H15" s="24" t="s">
        <v>34</v>
      </c>
      <c r="I15" s="39" t="s">
        <v>34</v>
      </c>
      <c r="J15" s="30">
        <v>0.20615208600000001</v>
      </c>
      <c r="K15" s="28">
        <f t="shared" ref="K15:K21" si="0">SQRT((J15*(1-J15))/J$13)*TINV(0.05,J$13)</f>
        <v>0.22785713117929049</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740</v>
      </c>
      <c r="B16" s="24" t="s">
        <v>34</v>
      </c>
      <c r="C16" s="39" t="s">
        <v>34</v>
      </c>
      <c r="D16" s="24" t="s">
        <v>34</v>
      </c>
      <c r="E16" s="39" t="s">
        <v>34</v>
      </c>
      <c r="F16" s="24" t="s">
        <v>34</v>
      </c>
      <c r="G16" s="39" t="s">
        <v>34</v>
      </c>
      <c r="H16" s="24" t="s">
        <v>34</v>
      </c>
      <c r="I16" s="39" t="s">
        <v>34</v>
      </c>
      <c r="J16" s="30">
        <v>0.1686202144</v>
      </c>
      <c r="K16" s="28">
        <f t="shared" si="0"/>
        <v>0.21088935244622153</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741</v>
      </c>
      <c r="B17" s="24" t="s">
        <v>34</v>
      </c>
      <c r="C17" s="39" t="s">
        <v>34</v>
      </c>
      <c r="D17" s="24" t="s">
        <v>34</v>
      </c>
      <c r="E17" s="39" t="s">
        <v>34</v>
      </c>
      <c r="F17" s="24" t="s">
        <v>34</v>
      </c>
      <c r="G17" s="39" t="s">
        <v>34</v>
      </c>
      <c r="H17" s="24" t="s">
        <v>34</v>
      </c>
      <c r="I17" s="39" t="s">
        <v>34</v>
      </c>
      <c r="J17" s="30">
        <v>0.16604401639999999</v>
      </c>
      <c r="K17" s="28">
        <f t="shared" si="0"/>
        <v>0.20959614171004526</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742</v>
      </c>
      <c r="B18" s="24" t="s">
        <v>34</v>
      </c>
      <c r="C18" s="39" t="s">
        <v>34</v>
      </c>
      <c r="D18" s="24" t="s">
        <v>34</v>
      </c>
      <c r="E18" s="39" t="s">
        <v>34</v>
      </c>
      <c r="F18" s="24" t="s">
        <v>34</v>
      </c>
      <c r="G18" s="39" t="s">
        <v>34</v>
      </c>
      <c r="H18" s="24" t="s">
        <v>34</v>
      </c>
      <c r="I18" s="39" t="s">
        <v>34</v>
      </c>
      <c r="J18" s="30">
        <v>0.123066096</v>
      </c>
      <c r="K18" s="28">
        <f t="shared" si="0"/>
        <v>0.18503451527556164</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 customHeight="1" x14ac:dyDescent="0.25">
      <c r="A19" s="23" t="s">
        <v>41</v>
      </c>
      <c r="B19" s="24" t="s">
        <v>34</v>
      </c>
      <c r="C19" s="39" t="s">
        <v>34</v>
      </c>
      <c r="D19" s="24" t="s">
        <v>34</v>
      </c>
      <c r="E19" s="39" t="s">
        <v>34</v>
      </c>
      <c r="F19" s="24" t="s">
        <v>34</v>
      </c>
      <c r="G19" s="39" t="s">
        <v>34</v>
      </c>
      <c r="H19" s="24" t="s">
        <v>34</v>
      </c>
      <c r="I19" s="39" t="s">
        <v>34</v>
      </c>
      <c r="J19" s="30">
        <v>0.1111588179</v>
      </c>
      <c r="K19" s="28">
        <f t="shared" si="0"/>
        <v>0.17704519654709316</v>
      </c>
      <c r="L19" s="37" t="s">
        <v>34</v>
      </c>
      <c r="M19" s="15" t="s">
        <v>1028</v>
      </c>
      <c r="N19" s="15" t="s">
        <v>1028</v>
      </c>
      <c r="O19" s="37" t="s">
        <v>34</v>
      </c>
      <c r="P19" s="37" t="s">
        <v>34</v>
      </c>
      <c r="Q19" s="15" t="s">
        <v>1028</v>
      </c>
      <c r="R19" s="15" t="s">
        <v>1028</v>
      </c>
      <c r="S19" s="37" t="s">
        <v>34</v>
      </c>
      <c r="T19" s="37" t="s">
        <v>34</v>
      </c>
      <c r="U19" s="15" t="s">
        <v>1028</v>
      </c>
      <c r="V19" s="15" t="s">
        <v>1028</v>
      </c>
      <c r="W19" s="37" t="s">
        <v>34</v>
      </c>
      <c r="X19" s="37" t="s">
        <v>34</v>
      </c>
      <c r="Y19" s="15" t="s">
        <v>1028</v>
      </c>
      <c r="Z19" s="15" t="s">
        <v>1028</v>
      </c>
      <c r="AA19" s="108" t="s">
        <v>34</v>
      </c>
    </row>
    <row r="20" spans="1:27" x14ac:dyDescent="0.25">
      <c r="A20" s="23" t="s">
        <v>743</v>
      </c>
      <c r="B20" s="24" t="s">
        <v>34</v>
      </c>
      <c r="C20" s="39" t="s">
        <v>34</v>
      </c>
      <c r="D20" s="24" t="s">
        <v>34</v>
      </c>
      <c r="E20" s="39" t="s">
        <v>34</v>
      </c>
      <c r="F20" s="24" t="s">
        <v>34</v>
      </c>
      <c r="G20" s="39" t="s">
        <v>34</v>
      </c>
      <c r="H20" s="24" t="s">
        <v>34</v>
      </c>
      <c r="I20" s="39" t="s">
        <v>34</v>
      </c>
      <c r="J20" s="30">
        <v>0.22022274359999999</v>
      </c>
      <c r="K20" s="28">
        <f t="shared" si="0"/>
        <v>0.23340839421805704</v>
      </c>
      <c r="L20" s="37" t="s">
        <v>34</v>
      </c>
      <c r="M20" s="15" t="s">
        <v>1028</v>
      </c>
      <c r="N20" s="15" t="s">
        <v>1028</v>
      </c>
      <c r="O20" s="37" t="s">
        <v>34</v>
      </c>
      <c r="P20" s="37" t="s">
        <v>34</v>
      </c>
      <c r="Q20" s="15" t="s">
        <v>1028</v>
      </c>
      <c r="R20" s="15" t="s">
        <v>1028</v>
      </c>
      <c r="S20" s="37" t="s">
        <v>34</v>
      </c>
      <c r="T20" s="37" t="s">
        <v>34</v>
      </c>
      <c r="U20" s="15" t="s">
        <v>1028</v>
      </c>
      <c r="V20" s="15" t="s">
        <v>1028</v>
      </c>
      <c r="W20" s="37" t="s">
        <v>34</v>
      </c>
      <c r="X20" s="37" t="s">
        <v>34</v>
      </c>
      <c r="Y20" s="15" t="s">
        <v>1028</v>
      </c>
      <c r="Z20" s="15" t="s">
        <v>1028</v>
      </c>
      <c r="AA20" s="108" t="s">
        <v>34</v>
      </c>
    </row>
    <row r="21" spans="1:27" ht="15.75" thickBot="1" x14ac:dyDescent="0.3">
      <c r="A21" s="98" t="s">
        <v>744</v>
      </c>
      <c r="B21" s="106" t="s">
        <v>34</v>
      </c>
      <c r="C21" s="110" t="s">
        <v>34</v>
      </c>
      <c r="D21" s="106" t="s">
        <v>34</v>
      </c>
      <c r="E21" s="110" t="s">
        <v>34</v>
      </c>
      <c r="F21" s="106" t="s">
        <v>34</v>
      </c>
      <c r="G21" s="110" t="s">
        <v>34</v>
      </c>
      <c r="H21" s="106" t="s">
        <v>34</v>
      </c>
      <c r="I21" s="110" t="s">
        <v>34</v>
      </c>
      <c r="J21" s="99">
        <v>6.3088366199999996E-2</v>
      </c>
      <c r="K21" s="100">
        <f t="shared" si="0"/>
        <v>0.13693802517481812</v>
      </c>
      <c r="L21" s="111" t="s">
        <v>34</v>
      </c>
      <c r="M21" s="102" t="s">
        <v>1028</v>
      </c>
      <c r="N21" s="102" t="s">
        <v>1028</v>
      </c>
      <c r="O21" s="111" t="s">
        <v>34</v>
      </c>
      <c r="P21" s="111" t="s">
        <v>34</v>
      </c>
      <c r="Q21" s="102" t="s">
        <v>1028</v>
      </c>
      <c r="R21" s="102" t="s">
        <v>1028</v>
      </c>
      <c r="S21" s="111" t="s">
        <v>34</v>
      </c>
      <c r="T21" s="111" t="s">
        <v>34</v>
      </c>
      <c r="U21" s="102" t="s">
        <v>1028</v>
      </c>
      <c r="V21" s="102" t="s">
        <v>1028</v>
      </c>
      <c r="W21" s="111" t="s">
        <v>34</v>
      </c>
      <c r="X21" s="111" t="s">
        <v>34</v>
      </c>
      <c r="Y21" s="102" t="s">
        <v>1028</v>
      </c>
      <c r="Z21" s="102" t="s">
        <v>1028</v>
      </c>
      <c r="AA21" s="112" t="s">
        <v>34</v>
      </c>
    </row>
    <row r="25" spans="1:27" x14ac:dyDescent="0.25">
      <c r="J25" s="59"/>
    </row>
  </sheetData>
  <hyperlinks>
    <hyperlink ref="A5" location="CONTENTS!B1" display="Return to contents" xr:uid="{F6CA53CE-26C1-4EA3-A9F2-2EC0B0F82F27}"/>
  </hyperlinks>
  <pageMargins left="0.7" right="0.7" top="0.75" bottom="0.75" header="0.3" footer="0.3"/>
  <pageSetup paperSize="9"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C6032-A5AA-46C8-9B6F-80F206022D43}">
  <dimension ref="A1:AA19"/>
  <sheetViews>
    <sheetView zoomScale="85" zoomScaleNormal="85" workbookViewId="0">
      <selection activeCell="A5" sqref="A5"/>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542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541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543</v>
      </c>
      <c r="B14" s="24" t="s">
        <v>34</v>
      </c>
      <c r="C14" s="39" t="s">
        <v>34</v>
      </c>
      <c r="D14" s="24" t="s">
        <v>34</v>
      </c>
      <c r="E14" s="39" t="s">
        <v>34</v>
      </c>
      <c r="F14" s="24" t="s">
        <v>34</v>
      </c>
      <c r="G14" s="39" t="s">
        <v>34</v>
      </c>
      <c r="H14" s="24" t="s">
        <v>34</v>
      </c>
      <c r="I14" s="39" t="s">
        <v>34</v>
      </c>
      <c r="J14" s="30">
        <f>SUM(J15:J17)</f>
        <v>0.74147730670000001</v>
      </c>
      <c r="K14" s="28">
        <f>SQRT((J14*(1-J14))/J$13)*TINV(0.05,J$13)</f>
        <v>7.5091404868979778E-2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544</v>
      </c>
      <c r="B15" s="24" t="s">
        <v>34</v>
      </c>
      <c r="C15" s="39" t="s">
        <v>34</v>
      </c>
      <c r="D15" s="24" t="s">
        <v>34</v>
      </c>
      <c r="E15" s="39" t="s">
        <v>34</v>
      </c>
      <c r="F15" s="24" t="s">
        <v>34</v>
      </c>
      <c r="G15" s="39" t="s">
        <v>34</v>
      </c>
      <c r="H15" s="24" t="s">
        <v>34</v>
      </c>
      <c r="I15" s="39" t="s">
        <v>34</v>
      </c>
      <c r="J15" s="30">
        <v>2.9126404099999999E-2</v>
      </c>
      <c r="K15" s="28">
        <f t="shared" ref="K15:K19" si="0">SQRT((J15*(1-J15))/J$13)*TINV(0.05,J$13)</f>
        <v>2.8841426850748985E-2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545</v>
      </c>
      <c r="B16" s="24" t="s">
        <v>34</v>
      </c>
      <c r="C16" s="39" t="s">
        <v>34</v>
      </c>
      <c r="D16" s="24" t="s">
        <v>34</v>
      </c>
      <c r="E16" s="39" t="s">
        <v>34</v>
      </c>
      <c r="F16" s="24" t="s">
        <v>34</v>
      </c>
      <c r="G16" s="39" t="s">
        <v>34</v>
      </c>
      <c r="H16" s="24" t="s">
        <v>34</v>
      </c>
      <c r="I16" s="39" t="s">
        <v>34</v>
      </c>
      <c r="J16" s="30">
        <v>0.41191805180000002</v>
      </c>
      <c r="K16" s="28">
        <f t="shared" si="0"/>
        <v>8.4414353439051765E-2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546</v>
      </c>
      <c r="B17" s="24" t="s">
        <v>34</v>
      </c>
      <c r="C17" s="39" t="s">
        <v>34</v>
      </c>
      <c r="D17" s="24" t="s">
        <v>34</v>
      </c>
      <c r="E17" s="39" t="s">
        <v>34</v>
      </c>
      <c r="F17" s="24" t="s">
        <v>34</v>
      </c>
      <c r="G17" s="39" t="s">
        <v>34</v>
      </c>
      <c r="H17" s="24" t="s">
        <v>34</v>
      </c>
      <c r="I17" s="39" t="s">
        <v>34</v>
      </c>
      <c r="J17" s="30">
        <v>0.30043285079999998</v>
      </c>
      <c r="K17" s="28">
        <f t="shared" si="0"/>
        <v>7.8628569551957864E-2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547</v>
      </c>
      <c r="B18" s="24" t="s">
        <v>34</v>
      </c>
      <c r="C18" s="39" t="s">
        <v>34</v>
      </c>
      <c r="D18" s="24" t="s">
        <v>34</v>
      </c>
      <c r="E18" s="39" t="s">
        <v>34</v>
      </c>
      <c r="F18" s="24" t="s">
        <v>34</v>
      </c>
      <c r="G18" s="39" t="s">
        <v>34</v>
      </c>
      <c r="H18" s="24" t="s">
        <v>34</v>
      </c>
      <c r="I18" s="39" t="s">
        <v>34</v>
      </c>
      <c r="J18" s="30">
        <v>0.2585093423</v>
      </c>
      <c r="K18" s="28">
        <f t="shared" si="0"/>
        <v>7.5090141880261585E-2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75" thickBot="1" x14ac:dyDescent="0.3">
      <c r="A19" s="98" t="s">
        <v>360</v>
      </c>
      <c r="B19" s="106" t="s">
        <v>34</v>
      </c>
      <c r="C19" s="110" t="s">
        <v>34</v>
      </c>
      <c r="D19" s="106" t="s">
        <v>34</v>
      </c>
      <c r="E19" s="110" t="s">
        <v>34</v>
      </c>
      <c r="F19" s="106" t="s">
        <v>34</v>
      </c>
      <c r="G19" s="110" t="s">
        <v>34</v>
      </c>
      <c r="H19" s="106" t="s">
        <v>34</v>
      </c>
      <c r="I19" s="110" t="s">
        <v>34</v>
      </c>
      <c r="J19" s="99">
        <v>1.33511E-5</v>
      </c>
      <c r="K19" s="100">
        <f t="shared" si="0"/>
        <v>6.2668252844279293E-4</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sheetData>
  <hyperlinks>
    <hyperlink ref="A5" location="CONTENTS!B1" display="Return to contents" xr:uid="{3D9A7A20-F5BB-42A1-B26E-D144ADFB63F2}"/>
  </hyperlinks>
  <pageMargins left="0.7" right="0.7" top="0.75" bottom="0.75" header="0.3" footer="0.3"/>
  <pageSetup paperSize="9" orientation="portrait" horizontalDpi="300"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D0A6-AE19-43A4-973B-8EB28DCF2911}">
  <dimension ref="A1:AA28"/>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542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745</v>
      </c>
      <c r="B3" s="27"/>
    </row>
    <row r="4" spans="1:27" ht="18.75" x14ac:dyDescent="0.25">
      <c r="A4" s="20" t="s">
        <v>746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66"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747</v>
      </c>
      <c r="B14" s="24" t="s">
        <v>34</v>
      </c>
      <c r="C14" s="39" t="s">
        <v>34</v>
      </c>
      <c r="D14" s="24" t="s">
        <v>34</v>
      </c>
      <c r="E14" s="39" t="s">
        <v>34</v>
      </c>
      <c r="F14" s="24" t="s">
        <v>34</v>
      </c>
      <c r="G14" s="39" t="s">
        <v>34</v>
      </c>
      <c r="H14" s="24" t="s">
        <v>34</v>
      </c>
      <c r="I14" s="39" t="s">
        <v>34</v>
      </c>
      <c r="J14" s="30">
        <v>9.0298665113066667E-2</v>
      </c>
      <c r="K14" s="28">
        <f t="shared" ref="K14:K23" si="0">SQRT((J14*(1-J14))/J$13)*TINV(0.05,J$13)</f>
        <v>4.9156623351619168E-2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752</v>
      </c>
      <c r="B15" s="24" t="s">
        <v>34</v>
      </c>
      <c r="C15" s="39" t="s">
        <v>34</v>
      </c>
      <c r="D15" s="24" t="s">
        <v>34</v>
      </c>
      <c r="E15" s="39" t="s">
        <v>34</v>
      </c>
      <c r="F15" s="24" t="s">
        <v>34</v>
      </c>
      <c r="G15" s="39" t="s">
        <v>34</v>
      </c>
      <c r="H15" s="24" t="s">
        <v>34</v>
      </c>
      <c r="I15" s="39" t="s">
        <v>34</v>
      </c>
      <c r="J15" s="30">
        <v>5.134463324266667E-3</v>
      </c>
      <c r="K15" s="28">
        <f t="shared" si="0"/>
        <v>1.2258058315373157E-2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748</v>
      </c>
      <c r="B16" s="24" t="s">
        <v>34</v>
      </c>
      <c r="C16" s="39" t="s">
        <v>34</v>
      </c>
      <c r="D16" s="24" t="s">
        <v>34</v>
      </c>
      <c r="E16" s="39" t="s">
        <v>34</v>
      </c>
      <c r="F16" s="24" t="s">
        <v>34</v>
      </c>
      <c r="G16" s="39" t="s">
        <v>34</v>
      </c>
      <c r="H16" s="24" t="s">
        <v>34</v>
      </c>
      <c r="I16" s="39" t="s">
        <v>34</v>
      </c>
      <c r="J16" s="30">
        <v>6.8014449546666665E-4</v>
      </c>
      <c r="K16" s="28">
        <f t="shared" si="0"/>
        <v>4.4714132952211535E-3</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750</v>
      </c>
      <c r="B17" s="24" t="s">
        <v>34</v>
      </c>
      <c r="C17" s="39" t="s">
        <v>34</v>
      </c>
      <c r="D17" s="24" t="s">
        <v>34</v>
      </c>
      <c r="E17" s="39" t="s">
        <v>34</v>
      </c>
      <c r="F17" s="24" t="s">
        <v>34</v>
      </c>
      <c r="G17" s="39" t="s">
        <v>34</v>
      </c>
      <c r="H17" s="24" t="s">
        <v>34</v>
      </c>
      <c r="I17" s="39" t="s">
        <v>34</v>
      </c>
      <c r="J17" s="30">
        <v>4.0048168479999997E-4</v>
      </c>
      <c r="K17" s="28">
        <f t="shared" si="0"/>
        <v>3.4315972451539715E-3</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x14ac:dyDescent="0.25">
      <c r="A18" s="23" t="s">
        <v>754</v>
      </c>
      <c r="B18" s="24" t="s">
        <v>34</v>
      </c>
      <c r="C18" s="39" t="s">
        <v>34</v>
      </c>
      <c r="D18" s="24" t="s">
        <v>34</v>
      </c>
      <c r="E18" s="39" t="s">
        <v>34</v>
      </c>
      <c r="F18" s="24" t="s">
        <v>34</v>
      </c>
      <c r="G18" s="39" t="s">
        <v>34</v>
      </c>
      <c r="H18" s="24" t="s">
        <v>34</v>
      </c>
      <c r="I18" s="39" t="s">
        <v>34</v>
      </c>
      <c r="J18" s="30">
        <v>3.8853991680000004E-4</v>
      </c>
      <c r="K18" s="28">
        <f t="shared" si="0"/>
        <v>3.380067680442181E-3</v>
      </c>
      <c r="L18" s="37" t="s">
        <v>34</v>
      </c>
      <c r="M18" s="61" t="s">
        <v>1028</v>
      </c>
      <c r="N18" s="61" t="s">
        <v>1028</v>
      </c>
      <c r="O18" s="37" t="s">
        <v>34</v>
      </c>
      <c r="P18" s="37" t="s">
        <v>34</v>
      </c>
      <c r="Q18" s="61" t="s">
        <v>1028</v>
      </c>
      <c r="R18" s="61" t="s">
        <v>1028</v>
      </c>
      <c r="S18" s="37" t="s">
        <v>34</v>
      </c>
      <c r="T18" s="37" t="s">
        <v>34</v>
      </c>
      <c r="U18" s="61" t="s">
        <v>1028</v>
      </c>
      <c r="V18" s="61" t="s">
        <v>1028</v>
      </c>
      <c r="W18" s="37" t="s">
        <v>34</v>
      </c>
      <c r="X18" s="37" t="s">
        <v>34</v>
      </c>
      <c r="Y18" s="61" t="s">
        <v>1028</v>
      </c>
      <c r="Z18" s="61" t="s">
        <v>1028</v>
      </c>
      <c r="AA18" s="108" t="s">
        <v>34</v>
      </c>
    </row>
    <row r="19" spans="1:27" x14ac:dyDescent="0.25">
      <c r="A19" s="23" t="s">
        <v>755</v>
      </c>
      <c r="B19" s="24" t="s">
        <v>34</v>
      </c>
      <c r="C19" s="39" t="s">
        <v>34</v>
      </c>
      <c r="D19" s="24" t="s">
        <v>34</v>
      </c>
      <c r="E19" s="39" t="s">
        <v>34</v>
      </c>
      <c r="F19" s="24" t="s">
        <v>34</v>
      </c>
      <c r="G19" s="39" t="s">
        <v>34</v>
      </c>
      <c r="H19" s="24" t="s">
        <v>34</v>
      </c>
      <c r="I19" s="39" t="s">
        <v>34</v>
      </c>
      <c r="J19" s="30">
        <v>3.0971416586666664E-4</v>
      </c>
      <c r="K19" s="28">
        <f t="shared" si="0"/>
        <v>3.0179026934682167E-3</v>
      </c>
      <c r="L19" s="37" t="s">
        <v>34</v>
      </c>
      <c r="M19" s="61" t="s">
        <v>1028</v>
      </c>
      <c r="N19" s="61" t="s">
        <v>1028</v>
      </c>
      <c r="O19" s="37" t="s">
        <v>34</v>
      </c>
      <c r="P19" s="37" t="s">
        <v>34</v>
      </c>
      <c r="Q19" s="61" t="s">
        <v>1028</v>
      </c>
      <c r="R19" s="61" t="s">
        <v>1028</v>
      </c>
      <c r="S19" s="37" t="s">
        <v>34</v>
      </c>
      <c r="T19" s="37" t="s">
        <v>34</v>
      </c>
      <c r="U19" s="61" t="s">
        <v>1028</v>
      </c>
      <c r="V19" s="61" t="s">
        <v>1028</v>
      </c>
      <c r="W19" s="37" t="s">
        <v>34</v>
      </c>
      <c r="X19" s="37" t="s">
        <v>34</v>
      </c>
      <c r="Y19" s="61" t="s">
        <v>1028</v>
      </c>
      <c r="Z19" s="61" t="s">
        <v>1028</v>
      </c>
      <c r="AA19" s="108" t="s">
        <v>34</v>
      </c>
    </row>
    <row r="20" spans="1:27" x14ac:dyDescent="0.25">
      <c r="A20" s="23" t="s">
        <v>751</v>
      </c>
      <c r="B20" s="24" t="s">
        <v>34</v>
      </c>
      <c r="C20" s="39" t="s">
        <v>34</v>
      </c>
      <c r="D20" s="24" t="s">
        <v>34</v>
      </c>
      <c r="E20" s="39" t="s">
        <v>34</v>
      </c>
      <c r="F20" s="24" t="s">
        <v>34</v>
      </c>
      <c r="G20" s="39" t="s">
        <v>34</v>
      </c>
      <c r="H20" s="24" t="s">
        <v>34</v>
      </c>
      <c r="I20" s="39" t="s">
        <v>34</v>
      </c>
      <c r="J20" s="30">
        <v>2.5317630506666667E-4</v>
      </c>
      <c r="K20" s="28">
        <f t="shared" si="0"/>
        <v>2.7286542348516386E-3</v>
      </c>
      <c r="L20" s="37" t="s">
        <v>34</v>
      </c>
      <c r="M20" s="61" t="s">
        <v>1028</v>
      </c>
      <c r="N20" s="61" t="s">
        <v>1028</v>
      </c>
      <c r="O20" s="37" t="s">
        <v>34</v>
      </c>
      <c r="P20" s="37" t="s">
        <v>34</v>
      </c>
      <c r="Q20" s="61" t="s">
        <v>1028</v>
      </c>
      <c r="R20" s="61" t="s">
        <v>1028</v>
      </c>
      <c r="S20" s="37" t="s">
        <v>34</v>
      </c>
      <c r="T20" s="37" t="s">
        <v>34</v>
      </c>
      <c r="U20" s="61" t="s">
        <v>1028</v>
      </c>
      <c r="V20" s="61" t="s">
        <v>1028</v>
      </c>
      <c r="W20" s="37" t="s">
        <v>34</v>
      </c>
      <c r="X20" s="37" t="s">
        <v>34</v>
      </c>
      <c r="Y20" s="61" t="s">
        <v>1028</v>
      </c>
      <c r="Z20" s="61" t="s">
        <v>1028</v>
      </c>
      <c r="AA20" s="108" t="s">
        <v>34</v>
      </c>
    </row>
    <row r="21" spans="1:27" x14ac:dyDescent="0.25">
      <c r="A21" s="23" t="s">
        <v>756</v>
      </c>
      <c r="B21" s="24" t="s">
        <v>34</v>
      </c>
      <c r="C21" s="39" t="s">
        <v>34</v>
      </c>
      <c r="D21" s="24" t="s">
        <v>34</v>
      </c>
      <c r="E21" s="39" t="s">
        <v>34</v>
      </c>
      <c r="F21" s="24" t="s">
        <v>34</v>
      </c>
      <c r="G21" s="39" t="s">
        <v>34</v>
      </c>
      <c r="H21" s="24" t="s">
        <v>34</v>
      </c>
      <c r="I21" s="39" t="s">
        <v>34</v>
      </c>
      <c r="J21" s="30">
        <v>6.8428031999999997E-5</v>
      </c>
      <c r="K21" s="28">
        <f t="shared" si="0"/>
        <v>1.4187116243930841E-3</v>
      </c>
      <c r="L21" s="37" t="s">
        <v>34</v>
      </c>
      <c r="M21" s="61" t="s">
        <v>1028</v>
      </c>
      <c r="N21" s="61" t="s">
        <v>1028</v>
      </c>
      <c r="O21" s="37" t="s">
        <v>34</v>
      </c>
      <c r="P21" s="37" t="s">
        <v>34</v>
      </c>
      <c r="Q21" s="61" t="s">
        <v>1028</v>
      </c>
      <c r="R21" s="61" t="s">
        <v>1028</v>
      </c>
      <c r="S21" s="37" t="s">
        <v>34</v>
      </c>
      <c r="T21" s="37" t="s">
        <v>34</v>
      </c>
      <c r="U21" s="61" t="s">
        <v>1028</v>
      </c>
      <c r="V21" s="61" t="s">
        <v>1028</v>
      </c>
      <c r="W21" s="37" t="s">
        <v>34</v>
      </c>
      <c r="X21" s="37" t="s">
        <v>34</v>
      </c>
      <c r="Y21" s="61" t="s">
        <v>1028</v>
      </c>
      <c r="Z21" s="61" t="s">
        <v>1028</v>
      </c>
      <c r="AA21" s="108" t="s">
        <v>34</v>
      </c>
    </row>
    <row r="22" spans="1:27" x14ac:dyDescent="0.25">
      <c r="A22" s="23" t="s">
        <v>753</v>
      </c>
      <c r="B22" s="24" t="s">
        <v>34</v>
      </c>
      <c r="C22" s="39" t="s">
        <v>34</v>
      </c>
      <c r="D22" s="24" t="s">
        <v>34</v>
      </c>
      <c r="E22" s="39" t="s">
        <v>34</v>
      </c>
      <c r="F22" s="24" t="s">
        <v>34</v>
      </c>
      <c r="G22" s="39" t="s">
        <v>34</v>
      </c>
      <c r="H22" s="24" t="s">
        <v>34</v>
      </c>
      <c r="I22" s="39" t="s">
        <v>34</v>
      </c>
      <c r="J22" s="30">
        <v>5.9731598933333337E-5</v>
      </c>
      <c r="K22" s="28">
        <f t="shared" si="0"/>
        <v>1.3255040560297404E-3</v>
      </c>
      <c r="L22" s="37" t="s">
        <v>34</v>
      </c>
      <c r="M22" s="61" t="s">
        <v>1028</v>
      </c>
      <c r="N22" s="61" t="s">
        <v>1028</v>
      </c>
      <c r="O22" s="37" t="s">
        <v>34</v>
      </c>
      <c r="P22" s="37" t="s">
        <v>34</v>
      </c>
      <c r="Q22" s="61" t="s">
        <v>1028</v>
      </c>
      <c r="R22" s="61" t="s">
        <v>1028</v>
      </c>
      <c r="S22" s="37" t="s">
        <v>34</v>
      </c>
      <c r="T22" s="37" t="s">
        <v>34</v>
      </c>
      <c r="U22" s="61" t="s">
        <v>1028</v>
      </c>
      <c r="V22" s="61" t="s">
        <v>1028</v>
      </c>
      <c r="W22" s="37" t="s">
        <v>34</v>
      </c>
      <c r="X22" s="37" t="s">
        <v>34</v>
      </c>
      <c r="Y22" s="61" t="s">
        <v>1028</v>
      </c>
      <c r="Z22" s="61" t="s">
        <v>1028</v>
      </c>
      <c r="AA22" s="108" t="s">
        <v>34</v>
      </c>
    </row>
    <row r="23" spans="1:27" x14ac:dyDescent="0.25">
      <c r="A23" s="23" t="s">
        <v>749</v>
      </c>
      <c r="B23" s="24" t="s">
        <v>34</v>
      </c>
      <c r="C23" s="39" t="s">
        <v>34</v>
      </c>
      <c r="D23" s="24" t="s">
        <v>34</v>
      </c>
      <c r="E23" s="39" t="s">
        <v>34</v>
      </c>
      <c r="F23" s="24" t="s">
        <v>34</v>
      </c>
      <c r="G23" s="39" t="s">
        <v>34</v>
      </c>
      <c r="H23" s="24" t="s">
        <v>34</v>
      </c>
      <c r="I23" s="39" t="s">
        <v>34</v>
      </c>
      <c r="J23" s="30">
        <v>3.5694013866666666E-5</v>
      </c>
      <c r="K23" s="28">
        <f t="shared" si="0"/>
        <v>1.0246650064537665E-3</v>
      </c>
      <c r="L23" s="37" t="s">
        <v>34</v>
      </c>
      <c r="M23" s="61" t="s">
        <v>1028</v>
      </c>
      <c r="N23" s="61" t="s">
        <v>1028</v>
      </c>
      <c r="O23" s="37" t="s">
        <v>34</v>
      </c>
      <c r="P23" s="37" t="s">
        <v>34</v>
      </c>
      <c r="Q23" s="61" t="s">
        <v>1028</v>
      </c>
      <c r="R23" s="61" t="s">
        <v>1028</v>
      </c>
      <c r="S23" s="37" t="s">
        <v>34</v>
      </c>
      <c r="T23" s="37" t="s">
        <v>34</v>
      </c>
      <c r="U23" s="61" t="s">
        <v>1028</v>
      </c>
      <c r="V23" s="61" t="s">
        <v>1028</v>
      </c>
      <c r="W23" s="37" t="s">
        <v>34</v>
      </c>
      <c r="X23" s="37" t="s">
        <v>34</v>
      </c>
      <c r="Y23" s="61" t="s">
        <v>1028</v>
      </c>
      <c r="Z23" s="61" t="s">
        <v>1028</v>
      </c>
      <c r="AA23" s="108" t="s">
        <v>34</v>
      </c>
    </row>
    <row r="24" spans="1:27" x14ac:dyDescent="0.25">
      <c r="A24" s="23" t="s">
        <v>112</v>
      </c>
      <c r="B24" s="24" t="s">
        <v>34</v>
      </c>
      <c r="C24" s="39" t="s">
        <v>34</v>
      </c>
      <c r="D24" s="24" t="s">
        <v>34</v>
      </c>
      <c r="E24" s="39" t="s">
        <v>34</v>
      </c>
      <c r="F24" s="24" t="s">
        <v>34</v>
      </c>
      <c r="G24" s="39" t="s">
        <v>34</v>
      </c>
      <c r="H24" s="24" t="s">
        <v>34</v>
      </c>
      <c r="I24" s="39" t="s">
        <v>34</v>
      </c>
      <c r="J24" s="30">
        <v>3.0971416586666664E-4</v>
      </c>
      <c r="K24" s="28">
        <f t="shared" ref="K24:K27" si="1">SQRT((J24*(1-J24))/J$13)*TINV(0.05,J$13)</f>
        <v>3.0179026934682167E-3</v>
      </c>
      <c r="L24" s="37" t="s">
        <v>34</v>
      </c>
      <c r="M24" s="61" t="s">
        <v>1028</v>
      </c>
      <c r="N24" s="61" t="s">
        <v>1028</v>
      </c>
      <c r="O24" s="37" t="s">
        <v>34</v>
      </c>
      <c r="P24" s="37" t="s">
        <v>34</v>
      </c>
      <c r="Q24" s="61" t="s">
        <v>1028</v>
      </c>
      <c r="R24" s="61" t="s">
        <v>1028</v>
      </c>
      <c r="S24" s="37" t="s">
        <v>34</v>
      </c>
      <c r="T24" s="37" t="s">
        <v>34</v>
      </c>
      <c r="U24" s="61" t="s">
        <v>1028</v>
      </c>
      <c r="V24" s="61" t="s">
        <v>1028</v>
      </c>
      <c r="W24" s="37" t="s">
        <v>34</v>
      </c>
      <c r="X24" s="37" t="s">
        <v>34</v>
      </c>
      <c r="Y24" s="61" t="s">
        <v>1028</v>
      </c>
      <c r="Z24" s="61" t="s">
        <v>1028</v>
      </c>
      <c r="AA24" s="108" t="s">
        <v>34</v>
      </c>
    </row>
    <row r="25" spans="1:27" x14ac:dyDescent="0.25">
      <c r="A25" s="23" t="s">
        <v>757</v>
      </c>
      <c r="B25" s="24" t="s">
        <v>34</v>
      </c>
      <c r="C25" s="39" t="s">
        <v>34</v>
      </c>
      <c r="D25" s="24" t="s">
        <v>34</v>
      </c>
      <c r="E25" s="39" t="s">
        <v>34</v>
      </c>
      <c r="F25" s="24" t="s">
        <v>34</v>
      </c>
      <c r="G25" s="39" t="s">
        <v>34</v>
      </c>
      <c r="H25" s="24" t="s">
        <v>34</v>
      </c>
      <c r="I25" s="39" t="s">
        <v>34</v>
      </c>
      <c r="J25" s="30">
        <v>0.6433945805914667</v>
      </c>
      <c r="K25" s="28">
        <f t="shared" si="1"/>
        <v>8.2153227597757866E-2</v>
      </c>
      <c r="L25" s="37" t="s">
        <v>34</v>
      </c>
      <c r="M25" s="61" t="s">
        <v>1028</v>
      </c>
      <c r="N25" s="61" t="s">
        <v>1028</v>
      </c>
      <c r="O25" s="37" t="s">
        <v>34</v>
      </c>
      <c r="P25" s="37" t="s">
        <v>34</v>
      </c>
      <c r="Q25" s="61" t="s">
        <v>1028</v>
      </c>
      <c r="R25" s="61" t="s">
        <v>1028</v>
      </c>
      <c r="S25" s="37" t="s">
        <v>34</v>
      </c>
      <c r="T25" s="37" t="s">
        <v>34</v>
      </c>
      <c r="U25" s="61" t="s">
        <v>1028</v>
      </c>
      <c r="V25" s="61" t="s">
        <v>1028</v>
      </c>
      <c r="W25" s="37" t="s">
        <v>34</v>
      </c>
      <c r="X25" s="37" t="s">
        <v>34</v>
      </c>
      <c r="Y25" s="61" t="s">
        <v>1028</v>
      </c>
      <c r="Z25" s="61" t="s">
        <v>1028</v>
      </c>
      <c r="AA25" s="108" t="s">
        <v>34</v>
      </c>
    </row>
    <row r="26" spans="1:27" x14ac:dyDescent="0.25">
      <c r="A26" s="23" t="s">
        <v>758</v>
      </c>
      <c r="B26" s="24" t="s">
        <v>34</v>
      </c>
      <c r="C26" s="39" t="s">
        <v>34</v>
      </c>
      <c r="D26" s="24" t="s">
        <v>34</v>
      </c>
      <c r="E26" s="39" t="s">
        <v>34</v>
      </c>
      <c r="F26" s="24" t="s">
        <v>34</v>
      </c>
      <c r="G26" s="39" t="s">
        <v>34</v>
      </c>
      <c r="H26" s="24" t="s">
        <v>34</v>
      </c>
      <c r="I26" s="39" t="s">
        <v>34</v>
      </c>
      <c r="J26" s="30">
        <v>0.2585093423</v>
      </c>
      <c r="K26" s="28">
        <f t="shared" si="1"/>
        <v>7.5090141880261585E-2</v>
      </c>
      <c r="L26" s="37" t="s">
        <v>34</v>
      </c>
      <c r="M26" s="61" t="s">
        <v>1028</v>
      </c>
      <c r="N26" s="61" t="s">
        <v>1028</v>
      </c>
      <c r="O26" s="37" t="s">
        <v>34</v>
      </c>
      <c r="P26" s="37" t="s">
        <v>34</v>
      </c>
      <c r="Q26" s="61" t="s">
        <v>1028</v>
      </c>
      <c r="R26" s="61" t="s">
        <v>1028</v>
      </c>
      <c r="S26" s="37" t="s">
        <v>34</v>
      </c>
      <c r="T26" s="37" t="s">
        <v>34</v>
      </c>
      <c r="U26" s="61" t="s">
        <v>1028</v>
      </c>
      <c r="V26" s="61" t="s">
        <v>1028</v>
      </c>
      <c r="W26" s="37" t="s">
        <v>34</v>
      </c>
      <c r="X26" s="37" t="s">
        <v>34</v>
      </c>
      <c r="Y26" s="61" t="s">
        <v>1028</v>
      </c>
      <c r="Z26" s="61" t="s">
        <v>1028</v>
      </c>
      <c r="AA26" s="108" t="s">
        <v>34</v>
      </c>
    </row>
    <row r="27" spans="1:27" ht="15.75" thickBot="1" x14ac:dyDescent="0.3">
      <c r="A27" s="98" t="s">
        <v>759</v>
      </c>
      <c r="B27" s="106" t="s">
        <v>34</v>
      </c>
      <c r="C27" s="110" t="s">
        <v>34</v>
      </c>
      <c r="D27" s="106" t="s">
        <v>34</v>
      </c>
      <c r="E27" s="110" t="s">
        <v>34</v>
      </c>
      <c r="F27" s="106" t="s">
        <v>34</v>
      </c>
      <c r="G27" s="110" t="s">
        <v>34</v>
      </c>
      <c r="H27" s="106" t="s">
        <v>34</v>
      </c>
      <c r="I27" s="110" t="s">
        <v>34</v>
      </c>
      <c r="J27" s="99">
        <v>1.33511E-5</v>
      </c>
      <c r="K27" s="100">
        <f t="shared" si="1"/>
        <v>6.2668252844279293E-4</v>
      </c>
      <c r="L27" s="111" t="s">
        <v>34</v>
      </c>
      <c r="M27" s="102" t="s">
        <v>1028</v>
      </c>
      <c r="N27" s="102" t="s">
        <v>1028</v>
      </c>
      <c r="O27" s="111" t="s">
        <v>34</v>
      </c>
      <c r="P27" s="111" t="s">
        <v>34</v>
      </c>
      <c r="Q27" s="102" t="s">
        <v>1028</v>
      </c>
      <c r="R27" s="102" t="s">
        <v>1028</v>
      </c>
      <c r="S27" s="111" t="s">
        <v>34</v>
      </c>
      <c r="T27" s="111" t="s">
        <v>34</v>
      </c>
      <c r="U27" s="102" t="s">
        <v>1028</v>
      </c>
      <c r="V27" s="102" t="s">
        <v>1028</v>
      </c>
      <c r="W27" s="111" t="s">
        <v>34</v>
      </c>
      <c r="X27" s="111" t="s">
        <v>34</v>
      </c>
      <c r="Y27" s="102" t="s">
        <v>1028</v>
      </c>
      <c r="Z27" s="102" t="s">
        <v>1028</v>
      </c>
      <c r="AA27" s="112" t="s">
        <v>34</v>
      </c>
    </row>
    <row r="28" spans="1:27" s="16" customFormat="1" x14ac:dyDescent="0.25">
      <c r="A28" s="8"/>
      <c r="B28" s="25"/>
      <c r="C28" s="27"/>
      <c r="D28" s="6"/>
      <c r="E28" s="27"/>
      <c r="F28" s="27"/>
      <c r="G28" s="27"/>
      <c r="H28" s="6"/>
      <c r="I28" s="8"/>
      <c r="J28" s="6"/>
      <c r="K28" s="8"/>
      <c r="L28" s="37"/>
    </row>
  </sheetData>
  <sortState xmlns:xlrd2="http://schemas.microsoft.com/office/spreadsheetml/2017/richdata2" ref="A14:K23">
    <sortCondition descending="1" ref="J14:J23"/>
  </sortState>
  <hyperlinks>
    <hyperlink ref="A5" location="CONTENTS!B1" display="Return to contents" xr:uid="{2013CD47-3038-44E9-B29A-2C9A2032D457}"/>
  </hyperlinks>
  <pageMargins left="0.7" right="0.7" top="0.75" bottom="0.75" header="0.3" footer="0.3"/>
  <pageSetup paperSize="9" orientation="portrait"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68AA3-D042-40EA-A476-2AB8B336250D}">
  <dimension ref="A1:AA16"/>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542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548</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549</v>
      </c>
      <c r="B14" s="24" t="s">
        <v>34</v>
      </c>
      <c r="C14" s="39" t="s">
        <v>34</v>
      </c>
      <c r="D14" s="24" t="s">
        <v>34</v>
      </c>
      <c r="E14" s="39" t="s">
        <v>34</v>
      </c>
      <c r="F14" s="24" t="s">
        <v>34</v>
      </c>
      <c r="G14" s="39" t="s">
        <v>34</v>
      </c>
      <c r="H14" s="24" t="s">
        <v>34</v>
      </c>
      <c r="I14" s="39" t="s">
        <v>34</v>
      </c>
      <c r="J14" s="30">
        <v>0.19815617059999999</v>
      </c>
      <c r="K14" s="28">
        <f>SQRT((J14*(1-J14))/J$13)*TINV(0.05,J$13)</f>
        <v>6.8366076698617856E-2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550</v>
      </c>
      <c r="B15" s="24" t="s">
        <v>34</v>
      </c>
      <c r="C15" s="39" t="s">
        <v>34</v>
      </c>
      <c r="D15" s="24" t="s">
        <v>34</v>
      </c>
      <c r="E15" s="39" t="s">
        <v>34</v>
      </c>
      <c r="F15" s="24" t="s">
        <v>34</v>
      </c>
      <c r="G15" s="39" t="s">
        <v>34</v>
      </c>
      <c r="H15" s="24" t="s">
        <v>34</v>
      </c>
      <c r="I15" s="39" t="s">
        <v>34</v>
      </c>
      <c r="J15" s="30">
        <v>9.9269240999999994E-2</v>
      </c>
      <c r="K15" s="28">
        <f t="shared" ref="K15:K16" si="0">SQRT((J15*(1-J15))/J$13)*TINV(0.05,J$13)</f>
        <v>5.1285761605379197E-2</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ht="15.75" thickBot="1" x14ac:dyDescent="0.3">
      <c r="A16" s="98" t="s">
        <v>41</v>
      </c>
      <c r="B16" s="106" t="s">
        <v>34</v>
      </c>
      <c r="C16" s="110" t="s">
        <v>34</v>
      </c>
      <c r="D16" s="106" t="s">
        <v>34</v>
      </c>
      <c r="E16" s="110" t="s">
        <v>34</v>
      </c>
      <c r="F16" s="106" t="s">
        <v>34</v>
      </c>
      <c r="G16" s="110" t="s">
        <v>34</v>
      </c>
      <c r="H16" s="106" t="s">
        <v>34</v>
      </c>
      <c r="I16" s="110" t="s">
        <v>34</v>
      </c>
      <c r="J16" s="99">
        <v>0.70257458839999998</v>
      </c>
      <c r="K16" s="100">
        <f t="shared" si="0"/>
        <v>7.8402013490241187E-2</v>
      </c>
      <c r="L16" s="111" t="s">
        <v>34</v>
      </c>
      <c r="M16" s="102" t="s">
        <v>1028</v>
      </c>
      <c r="N16" s="102" t="s">
        <v>1028</v>
      </c>
      <c r="O16" s="111" t="s">
        <v>34</v>
      </c>
      <c r="P16" s="111" t="s">
        <v>34</v>
      </c>
      <c r="Q16" s="102" t="s">
        <v>1028</v>
      </c>
      <c r="R16" s="102" t="s">
        <v>1028</v>
      </c>
      <c r="S16" s="111" t="s">
        <v>34</v>
      </c>
      <c r="T16" s="111" t="s">
        <v>34</v>
      </c>
      <c r="U16" s="102" t="s">
        <v>1028</v>
      </c>
      <c r="V16" s="102" t="s">
        <v>1028</v>
      </c>
      <c r="W16" s="111" t="s">
        <v>34</v>
      </c>
      <c r="X16" s="111" t="s">
        <v>34</v>
      </c>
      <c r="Y16" s="102" t="s">
        <v>1028</v>
      </c>
      <c r="Z16" s="102" t="s">
        <v>1028</v>
      </c>
      <c r="AA16" s="112" t="s">
        <v>34</v>
      </c>
    </row>
  </sheetData>
  <hyperlinks>
    <hyperlink ref="A5" location="CONTENTS!B1" display="Return to contents" xr:uid="{21561F38-1D7C-4A29-A289-70A0660FD4B9}"/>
  </hyperlinks>
  <pageMargins left="0.7" right="0.7" top="0.75" bottom="0.75" header="0.3" footer="0.3"/>
  <pageSetup paperSize="9" orientation="portrait" horizontalDpi="300"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B025-244B-4E9E-8D0E-64B21D7C5A02}">
  <dimension ref="A1:AA19"/>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542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551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556</v>
      </c>
      <c r="B14" s="24" t="s">
        <v>34</v>
      </c>
      <c r="C14" s="39" t="s">
        <v>34</v>
      </c>
      <c r="D14" s="24" t="s">
        <v>34</v>
      </c>
      <c r="E14" s="39" t="s">
        <v>34</v>
      </c>
      <c r="F14" s="24" t="s">
        <v>34</v>
      </c>
      <c r="G14" s="39" t="s">
        <v>34</v>
      </c>
      <c r="H14" s="24" t="s">
        <v>34</v>
      </c>
      <c r="I14" s="39" t="s">
        <v>34</v>
      </c>
      <c r="J14" s="30">
        <v>3.1089156000000001E-3</v>
      </c>
      <c r="K14" s="28">
        <f>SQRT((J14*(1-J14))/J$13)*TINV(0.05,J$13)</f>
        <v>9.5481730999197219E-3</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552</v>
      </c>
      <c r="B15" s="24" t="s">
        <v>34</v>
      </c>
      <c r="C15" s="39" t="s">
        <v>34</v>
      </c>
      <c r="D15" s="24" t="s">
        <v>34</v>
      </c>
      <c r="E15" s="39" t="s">
        <v>34</v>
      </c>
      <c r="F15" s="24" t="s">
        <v>34</v>
      </c>
      <c r="G15" s="39" t="s">
        <v>34</v>
      </c>
      <c r="H15" s="24" t="s">
        <v>34</v>
      </c>
      <c r="I15" s="39" t="s">
        <v>34</v>
      </c>
      <c r="J15" s="30">
        <v>3.7330559999999998E-4</v>
      </c>
      <c r="K15" s="28">
        <f t="shared" ref="K15:K19" si="0">SQRT((J15*(1-J15))/J$13)*TINV(0.05,J$13)</f>
        <v>3.3131655486935332E-3</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553</v>
      </c>
      <c r="B16" s="24" t="s">
        <v>34</v>
      </c>
      <c r="C16" s="39" t="s">
        <v>34</v>
      </c>
      <c r="D16" s="24" t="s">
        <v>34</v>
      </c>
      <c r="E16" s="39" t="s">
        <v>34</v>
      </c>
      <c r="F16" s="24" t="s">
        <v>34</v>
      </c>
      <c r="G16" s="39" t="s">
        <v>34</v>
      </c>
      <c r="H16" s="24" t="s">
        <v>34</v>
      </c>
      <c r="I16" s="39" t="s">
        <v>34</v>
      </c>
      <c r="J16" s="30">
        <v>2.7356099999999999E-3</v>
      </c>
      <c r="K16" s="28">
        <f t="shared" si="0"/>
        <v>8.9582712597969186E-3</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554</v>
      </c>
      <c r="B17" s="24" t="s">
        <v>34</v>
      </c>
      <c r="C17" s="39" t="s">
        <v>34</v>
      </c>
      <c r="D17" s="24" t="s">
        <v>34</v>
      </c>
      <c r="E17" s="39" t="s">
        <v>34</v>
      </c>
      <c r="F17" s="24" t="s">
        <v>34</v>
      </c>
      <c r="G17" s="39" t="s">
        <v>34</v>
      </c>
      <c r="H17" s="24" t="s">
        <v>34</v>
      </c>
      <c r="I17" s="39" t="s">
        <v>34</v>
      </c>
      <c r="J17" s="30">
        <v>0.17741850300000001</v>
      </c>
      <c r="K17" s="28">
        <f t="shared" si="0"/>
        <v>6.5521055526567853E-2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555</v>
      </c>
      <c r="B18" s="24" t="s">
        <v>34</v>
      </c>
      <c r="C18" s="39" t="s">
        <v>34</v>
      </c>
      <c r="D18" s="24" t="s">
        <v>34</v>
      </c>
      <c r="E18" s="39" t="s">
        <v>34</v>
      </c>
      <c r="F18" s="24" t="s">
        <v>34</v>
      </c>
      <c r="G18" s="39" t="s">
        <v>34</v>
      </c>
      <c r="H18" s="24" t="s">
        <v>34</v>
      </c>
      <c r="I18" s="39" t="s">
        <v>34</v>
      </c>
      <c r="J18" s="30">
        <v>0.80939764719999996</v>
      </c>
      <c r="K18" s="28">
        <f t="shared" si="0"/>
        <v>6.7365425802971321E-2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75" thickBot="1" x14ac:dyDescent="0.3">
      <c r="A19" s="98" t="s">
        <v>41</v>
      </c>
      <c r="B19" s="106" t="s">
        <v>34</v>
      </c>
      <c r="C19" s="110" t="s">
        <v>34</v>
      </c>
      <c r="D19" s="106" t="s">
        <v>34</v>
      </c>
      <c r="E19" s="110" t="s">
        <v>34</v>
      </c>
      <c r="F19" s="106" t="s">
        <v>34</v>
      </c>
      <c r="G19" s="110" t="s">
        <v>34</v>
      </c>
      <c r="H19" s="106" t="s">
        <v>34</v>
      </c>
      <c r="I19" s="110" t="s">
        <v>34</v>
      </c>
      <c r="J19" s="99">
        <v>1.00749342E-2</v>
      </c>
      <c r="K19" s="100">
        <f t="shared" si="0"/>
        <v>1.7128298839124406E-2</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sheetData>
  <hyperlinks>
    <hyperlink ref="A5" location="CONTENTS!B1" display="Return to contents" xr:uid="{06EEBB3D-2821-48C3-AF59-7414B03466CB}"/>
  </hyperlinks>
  <pageMargins left="0.7" right="0.7" top="0.75" bottom="0.75" header="0.3" footer="0.3"/>
  <pageSetup paperSize="9" orientation="portrait" horizontalDpi="300"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4852-4653-41B2-AC1F-82517B346F7A}">
  <dimension ref="A1:AA19"/>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542</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760</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89" t="s">
        <v>539</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38.25" x14ac:dyDescent="0.25">
      <c r="A10" s="10" t="s">
        <v>1028</v>
      </c>
      <c r="B10" s="11" t="s">
        <v>10</v>
      </c>
      <c r="C10" s="12" t="s">
        <v>6</v>
      </c>
      <c r="D10" s="11" t="s">
        <v>11</v>
      </c>
      <c r="E10" s="13" t="s">
        <v>6</v>
      </c>
      <c r="F10" s="11" t="s">
        <v>20</v>
      </c>
      <c r="G10" s="13" t="s">
        <v>6</v>
      </c>
      <c r="H10" s="42" t="s">
        <v>293</v>
      </c>
      <c r="I10" s="13" t="s">
        <v>6</v>
      </c>
      <c r="J10" s="42" t="s">
        <v>534</v>
      </c>
      <c r="K10" s="13" t="s">
        <v>6</v>
      </c>
      <c r="L10" s="13" t="s">
        <v>535</v>
      </c>
      <c r="M10" s="14" t="s">
        <v>1028</v>
      </c>
      <c r="N10" s="14" t="s">
        <v>1028</v>
      </c>
      <c r="O10" s="13" t="s">
        <v>535</v>
      </c>
      <c r="P10" s="13" t="s">
        <v>536</v>
      </c>
      <c r="Q10" s="14" t="s">
        <v>1028</v>
      </c>
      <c r="R10" s="14" t="s">
        <v>1028</v>
      </c>
      <c r="S10" s="13" t="s">
        <v>536</v>
      </c>
      <c r="T10" s="13" t="s">
        <v>537</v>
      </c>
      <c r="U10" s="14" t="s">
        <v>1028</v>
      </c>
      <c r="V10" s="14" t="s">
        <v>1028</v>
      </c>
      <c r="W10" s="13" t="s">
        <v>537</v>
      </c>
      <c r="X10" s="13" t="s">
        <v>538</v>
      </c>
      <c r="Y10" s="14" t="s">
        <v>1028</v>
      </c>
      <c r="Z10" s="14" t="s">
        <v>1028</v>
      </c>
      <c r="AA10" s="94" t="s">
        <v>538</v>
      </c>
    </row>
    <row r="11" spans="1:27" x14ac:dyDescent="0.25">
      <c r="A11" s="21" t="s">
        <v>7</v>
      </c>
      <c r="B11" s="24" t="s">
        <v>34</v>
      </c>
      <c r="C11" s="27" t="s">
        <v>1028</v>
      </c>
      <c r="D11" s="24" t="s">
        <v>34</v>
      </c>
      <c r="E11" s="27" t="s">
        <v>1028</v>
      </c>
      <c r="F11" s="24" t="s">
        <v>34</v>
      </c>
      <c r="G11" s="27" t="s">
        <v>1028</v>
      </c>
      <c r="H11" s="24" t="s">
        <v>34</v>
      </c>
      <c r="I11" s="27" t="s">
        <v>1028</v>
      </c>
      <c r="J11" s="22">
        <v>749</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750</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133</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556</v>
      </c>
      <c r="B14" s="24" t="s">
        <v>34</v>
      </c>
      <c r="C14" s="39" t="s">
        <v>34</v>
      </c>
      <c r="D14" s="24" t="s">
        <v>34</v>
      </c>
      <c r="E14" s="39" t="s">
        <v>34</v>
      </c>
      <c r="F14" s="24" t="s">
        <v>34</v>
      </c>
      <c r="G14" s="39" t="s">
        <v>34</v>
      </c>
      <c r="H14" s="24" t="s">
        <v>34</v>
      </c>
      <c r="I14" s="39" t="s">
        <v>34</v>
      </c>
      <c r="J14" s="30">
        <v>7.4434604999999996E-3</v>
      </c>
      <c r="K14" s="28">
        <f>SQRT((J14*(1-J14))/J$13)*TINV(0.05,J$13)</f>
        <v>1.4742021265077088E-2</v>
      </c>
      <c r="L14" s="37" t="s">
        <v>34</v>
      </c>
      <c r="M14" s="15" t="s">
        <v>1028</v>
      </c>
      <c r="N14" s="15" t="s">
        <v>1028</v>
      </c>
      <c r="O14" s="37" t="s">
        <v>34</v>
      </c>
      <c r="P14" s="37" t="s">
        <v>34</v>
      </c>
      <c r="Q14" s="15" t="s">
        <v>1028</v>
      </c>
      <c r="R14" s="15" t="s">
        <v>1028</v>
      </c>
      <c r="S14" s="37" t="s">
        <v>34</v>
      </c>
      <c r="T14" s="37" t="s">
        <v>34</v>
      </c>
      <c r="U14" s="15" t="s">
        <v>1028</v>
      </c>
      <c r="V14" s="15" t="s">
        <v>1028</v>
      </c>
      <c r="W14" s="37" t="s">
        <v>34</v>
      </c>
      <c r="X14" s="37" t="s">
        <v>34</v>
      </c>
      <c r="Y14" s="15" t="s">
        <v>1028</v>
      </c>
      <c r="Z14" s="15" t="s">
        <v>1028</v>
      </c>
      <c r="AA14" s="108" t="s">
        <v>34</v>
      </c>
    </row>
    <row r="15" spans="1:27" x14ac:dyDescent="0.25">
      <c r="A15" s="23" t="s">
        <v>552</v>
      </c>
      <c r="B15" s="24" t="s">
        <v>34</v>
      </c>
      <c r="C15" s="39" t="s">
        <v>34</v>
      </c>
      <c r="D15" s="24" t="s">
        <v>34</v>
      </c>
      <c r="E15" s="39" t="s">
        <v>34</v>
      </c>
      <c r="F15" s="24" t="s">
        <v>34</v>
      </c>
      <c r="G15" s="39" t="s">
        <v>34</v>
      </c>
      <c r="H15" s="24" t="s">
        <v>34</v>
      </c>
      <c r="I15" s="39" t="s">
        <v>34</v>
      </c>
      <c r="J15" s="30">
        <v>3.50908E-5</v>
      </c>
      <c r="K15" s="28">
        <f t="shared" ref="K15:K19" si="0">SQRT((J15*(1-J15))/J$13)*TINV(0.05,J$13)</f>
        <v>1.0159702160182275E-3</v>
      </c>
      <c r="L15" s="37" t="s">
        <v>34</v>
      </c>
      <c r="M15" s="15" t="s">
        <v>1028</v>
      </c>
      <c r="N15" s="15" t="s">
        <v>1028</v>
      </c>
      <c r="O15" s="37" t="s">
        <v>34</v>
      </c>
      <c r="P15" s="37" t="s">
        <v>34</v>
      </c>
      <c r="Q15" s="15" t="s">
        <v>1028</v>
      </c>
      <c r="R15" s="15" t="s">
        <v>1028</v>
      </c>
      <c r="S15" s="37" t="s">
        <v>34</v>
      </c>
      <c r="T15" s="37" t="s">
        <v>34</v>
      </c>
      <c r="U15" s="15" t="s">
        <v>1028</v>
      </c>
      <c r="V15" s="15" t="s">
        <v>1028</v>
      </c>
      <c r="W15" s="37" t="s">
        <v>34</v>
      </c>
      <c r="X15" s="37" t="s">
        <v>34</v>
      </c>
      <c r="Y15" s="15" t="s">
        <v>1028</v>
      </c>
      <c r="Z15" s="15" t="s">
        <v>1028</v>
      </c>
      <c r="AA15" s="108" t="s">
        <v>34</v>
      </c>
    </row>
    <row r="16" spans="1:27" x14ac:dyDescent="0.25">
      <c r="A16" s="23" t="s">
        <v>553</v>
      </c>
      <c r="B16" s="24" t="s">
        <v>34</v>
      </c>
      <c r="C16" s="39" t="s">
        <v>34</v>
      </c>
      <c r="D16" s="24" t="s">
        <v>34</v>
      </c>
      <c r="E16" s="39" t="s">
        <v>34</v>
      </c>
      <c r="F16" s="24" t="s">
        <v>34</v>
      </c>
      <c r="G16" s="39" t="s">
        <v>34</v>
      </c>
      <c r="H16" s="24" t="s">
        <v>34</v>
      </c>
      <c r="I16" s="39" t="s">
        <v>34</v>
      </c>
      <c r="J16" s="30">
        <v>7.4083697000000004E-3</v>
      </c>
      <c r="K16" s="28">
        <f t="shared" si="0"/>
        <v>1.4707490941974877E-2</v>
      </c>
      <c r="L16" s="37" t="s">
        <v>34</v>
      </c>
      <c r="M16" s="15" t="s">
        <v>1028</v>
      </c>
      <c r="N16" s="15" t="s">
        <v>1028</v>
      </c>
      <c r="O16" s="37" t="s">
        <v>34</v>
      </c>
      <c r="P16" s="37" t="s">
        <v>34</v>
      </c>
      <c r="Q16" s="15" t="s">
        <v>1028</v>
      </c>
      <c r="R16" s="15" t="s">
        <v>1028</v>
      </c>
      <c r="S16" s="37" t="s">
        <v>34</v>
      </c>
      <c r="T16" s="37" t="s">
        <v>34</v>
      </c>
      <c r="U16" s="15" t="s">
        <v>1028</v>
      </c>
      <c r="V16" s="15" t="s">
        <v>1028</v>
      </c>
      <c r="W16" s="37" t="s">
        <v>34</v>
      </c>
      <c r="X16" s="37" t="s">
        <v>34</v>
      </c>
      <c r="Y16" s="15" t="s">
        <v>1028</v>
      </c>
      <c r="Z16" s="15" t="s">
        <v>1028</v>
      </c>
      <c r="AA16" s="108" t="s">
        <v>34</v>
      </c>
    </row>
    <row r="17" spans="1:27" x14ac:dyDescent="0.25">
      <c r="A17" s="23" t="s">
        <v>554</v>
      </c>
      <c r="B17" s="24" t="s">
        <v>34</v>
      </c>
      <c r="C17" s="39" t="s">
        <v>34</v>
      </c>
      <c r="D17" s="24" t="s">
        <v>34</v>
      </c>
      <c r="E17" s="39" t="s">
        <v>34</v>
      </c>
      <c r="F17" s="24" t="s">
        <v>34</v>
      </c>
      <c r="G17" s="39" t="s">
        <v>34</v>
      </c>
      <c r="H17" s="24" t="s">
        <v>34</v>
      </c>
      <c r="I17" s="39" t="s">
        <v>34</v>
      </c>
      <c r="J17" s="30">
        <v>0.22208828110000001</v>
      </c>
      <c r="K17" s="28">
        <f t="shared" si="0"/>
        <v>7.1288576074827276E-2</v>
      </c>
      <c r="L17" s="37" t="s">
        <v>34</v>
      </c>
      <c r="M17" s="15" t="s">
        <v>1028</v>
      </c>
      <c r="N17" s="15" t="s">
        <v>1028</v>
      </c>
      <c r="O17" s="37" t="s">
        <v>34</v>
      </c>
      <c r="P17" s="37" t="s">
        <v>34</v>
      </c>
      <c r="Q17" s="15" t="s">
        <v>1028</v>
      </c>
      <c r="R17" s="15" t="s">
        <v>1028</v>
      </c>
      <c r="S17" s="37" t="s">
        <v>34</v>
      </c>
      <c r="T17" s="37" t="s">
        <v>34</v>
      </c>
      <c r="U17" s="15" t="s">
        <v>1028</v>
      </c>
      <c r="V17" s="15" t="s">
        <v>1028</v>
      </c>
      <c r="W17" s="37" t="s">
        <v>34</v>
      </c>
      <c r="X17" s="37" t="s">
        <v>34</v>
      </c>
      <c r="Y17" s="15" t="s">
        <v>1028</v>
      </c>
      <c r="Z17" s="15" t="s">
        <v>1028</v>
      </c>
      <c r="AA17" s="108" t="s">
        <v>34</v>
      </c>
    </row>
    <row r="18" spans="1:27" x14ac:dyDescent="0.25">
      <c r="A18" s="23" t="s">
        <v>555</v>
      </c>
      <c r="B18" s="24" t="s">
        <v>34</v>
      </c>
      <c r="C18" s="39" t="s">
        <v>34</v>
      </c>
      <c r="D18" s="24" t="s">
        <v>34</v>
      </c>
      <c r="E18" s="39" t="s">
        <v>34</v>
      </c>
      <c r="F18" s="24" t="s">
        <v>34</v>
      </c>
      <c r="G18" s="39" t="s">
        <v>34</v>
      </c>
      <c r="H18" s="24" t="s">
        <v>34</v>
      </c>
      <c r="I18" s="39" t="s">
        <v>34</v>
      </c>
      <c r="J18" s="30">
        <v>0.76336355239999998</v>
      </c>
      <c r="K18" s="28">
        <f t="shared" si="0"/>
        <v>7.2895125905359473E-2</v>
      </c>
      <c r="L18" s="37" t="s">
        <v>34</v>
      </c>
      <c r="M18" s="15" t="s">
        <v>1028</v>
      </c>
      <c r="N18" s="15" t="s">
        <v>1028</v>
      </c>
      <c r="O18" s="37" t="s">
        <v>34</v>
      </c>
      <c r="P18" s="37" t="s">
        <v>34</v>
      </c>
      <c r="Q18" s="15" t="s">
        <v>1028</v>
      </c>
      <c r="R18" s="15" t="s">
        <v>1028</v>
      </c>
      <c r="S18" s="37" t="s">
        <v>34</v>
      </c>
      <c r="T18" s="37" t="s">
        <v>34</v>
      </c>
      <c r="U18" s="15" t="s">
        <v>1028</v>
      </c>
      <c r="V18" s="15" t="s">
        <v>1028</v>
      </c>
      <c r="W18" s="37" t="s">
        <v>34</v>
      </c>
      <c r="X18" s="37" t="s">
        <v>34</v>
      </c>
      <c r="Y18" s="15" t="s">
        <v>1028</v>
      </c>
      <c r="Z18" s="15" t="s">
        <v>1028</v>
      </c>
      <c r="AA18" s="108" t="s">
        <v>34</v>
      </c>
    </row>
    <row r="19" spans="1:27" ht="15.75" thickBot="1" x14ac:dyDescent="0.3">
      <c r="A19" s="98" t="s">
        <v>41</v>
      </c>
      <c r="B19" s="106" t="s">
        <v>34</v>
      </c>
      <c r="C19" s="110" t="s">
        <v>34</v>
      </c>
      <c r="D19" s="106" t="s">
        <v>34</v>
      </c>
      <c r="E19" s="110" t="s">
        <v>34</v>
      </c>
      <c r="F19" s="106" t="s">
        <v>34</v>
      </c>
      <c r="G19" s="110" t="s">
        <v>34</v>
      </c>
      <c r="H19" s="106" t="s">
        <v>34</v>
      </c>
      <c r="I19" s="110" t="s">
        <v>34</v>
      </c>
      <c r="J19" s="99">
        <v>7.1047061000000002E-3</v>
      </c>
      <c r="K19" s="100">
        <f t="shared" si="0"/>
        <v>1.4405115555868295E-2</v>
      </c>
      <c r="L19" s="111" t="s">
        <v>34</v>
      </c>
      <c r="M19" s="102" t="s">
        <v>1028</v>
      </c>
      <c r="N19" s="102" t="s">
        <v>1028</v>
      </c>
      <c r="O19" s="111" t="s">
        <v>34</v>
      </c>
      <c r="P19" s="111" t="s">
        <v>34</v>
      </c>
      <c r="Q19" s="102" t="s">
        <v>1028</v>
      </c>
      <c r="R19" s="102" t="s">
        <v>1028</v>
      </c>
      <c r="S19" s="111" t="s">
        <v>34</v>
      </c>
      <c r="T19" s="111" t="s">
        <v>34</v>
      </c>
      <c r="U19" s="102" t="s">
        <v>1028</v>
      </c>
      <c r="V19" s="102" t="s">
        <v>1028</v>
      </c>
      <c r="W19" s="111" t="s">
        <v>34</v>
      </c>
      <c r="X19" s="111" t="s">
        <v>34</v>
      </c>
      <c r="Y19" s="102" t="s">
        <v>1028</v>
      </c>
      <c r="Z19" s="102" t="s">
        <v>1028</v>
      </c>
      <c r="AA19" s="112" t="s">
        <v>34</v>
      </c>
    </row>
  </sheetData>
  <hyperlinks>
    <hyperlink ref="A5" location="CONTENTS!B1" display="Return to contents" xr:uid="{93254033-B222-4F60-9697-C8D7866443D1}"/>
  </hyperlinks>
  <pageMargins left="0.7" right="0.7" top="0.75" bottom="0.75" header="0.3" footer="0.3"/>
  <pageSetup paperSize="9" orientation="portrait" horizontalDpi="300"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A27"/>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475</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761</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2991</v>
      </c>
      <c r="G11" s="27" t="s">
        <v>1028</v>
      </c>
      <c r="H11" s="22">
        <v>3000</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2991</v>
      </c>
      <c r="G12" s="27" t="s">
        <v>1028</v>
      </c>
      <c r="H12" s="22">
        <v>3000</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549.9</v>
      </c>
      <c r="G13" s="27" t="s">
        <v>1028</v>
      </c>
      <c r="H13" s="22">
        <v>634.5</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149</v>
      </c>
      <c r="B14" s="24" t="s">
        <v>34</v>
      </c>
      <c r="C14" s="39" t="s">
        <v>34</v>
      </c>
      <c r="D14" s="24" t="s">
        <v>34</v>
      </c>
      <c r="E14" s="39" t="s">
        <v>34</v>
      </c>
      <c r="F14" s="30">
        <v>4.5996662200000003E-2</v>
      </c>
      <c r="G14" s="28">
        <f>SQRT((F14*(1-F14))/F$13)*TINV(0.05,F$13)</f>
        <v>1.7546998292742044E-2</v>
      </c>
      <c r="H14" s="30">
        <v>5.7048894599999997E-2</v>
      </c>
      <c r="I14" s="28">
        <f>SQRT((H14*(1-H14))/H$13)*TINV(0.05,H$13)</f>
        <v>1.8081329263858522E-2</v>
      </c>
      <c r="J14" s="30">
        <v>4.3625967500000001E-2</v>
      </c>
      <c r="K14" s="28">
        <f>SQRT((J14*(1-J14))/J$13)*TINV(0.05,J$13)</f>
        <v>1.743963217601727E-2</v>
      </c>
      <c r="L14" s="37" t="s">
        <v>34</v>
      </c>
      <c r="M14" s="61" t="s">
        <v>1028</v>
      </c>
      <c r="N14" s="61" t="s">
        <v>1028</v>
      </c>
      <c r="O14" s="37" t="s">
        <v>34</v>
      </c>
      <c r="P14" s="37" t="s">
        <v>34</v>
      </c>
      <c r="Q14" s="61" t="s">
        <v>1028</v>
      </c>
      <c r="R14" s="61" t="s">
        <v>1028</v>
      </c>
      <c r="S14" s="37" t="s">
        <v>34</v>
      </c>
      <c r="T14" s="60">
        <f>J14-F14</f>
        <v>-2.370694700000002E-3</v>
      </c>
      <c r="U14" s="61">
        <f>(((T14)^2)^0.5)</f>
        <v>2.370694700000002E-3</v>
      </c>
      <c r="V14" s="61">
        <f>(((((1-F14)*F14)/F13)+(((1-J14)*J14)/J13))^0.5)*(TINV(0.05,F13+J13-1))</f>
        <v>2.4711580695575032E-2</v>
      </c>
      <c r="W14" s="62" t="s">
        <v>1028</v>
      </c>
      <c r="X14" s="60">
        <f>J14-H14</f>
        <v>-1.3422927099999996E-2</v>
      </c>
      <c r="Y14" s="61">
        <f>(((X14)^2)^0.5)</f>
        <v>1.3422927099999996E-2</v>
      </c>
      <c r="Z14" s="61">
        <f>(((((1-H14)*H14)/H13)+(((1-J14)*J14)/J13))^0.5)*(TINV(0.05,H13+J13-1))</f>
        <v>2.5094805731997179E-2</v>
      </c>
      <c r="AA14" s="97" t="s">
        <v>1028</v>
      </c>
    </row>
    <row r="15" spans="1:27" x14ac:dyDescent="0.25">
      <c r="A15" s="23" t="s">
        <v>150</v>
      </c>
      <c r="B15" s="24" t="s">
        <v>34</v>
      </c>
      <c r="C15" s="39" t="s">
        <v>34</v>
      </c>
      <c r="D15" s="24" t="s">
        <v>34</v>
      </c>
      <c r="E15" s="39" t="s">
        <v>34</v>
      </c>
      <c r="F15" s="30">
        <v>4.8151694699999997E-2</v>
      </c>
      <c r="G15" s="28">
        <f>SQRT((F15*(1-F15))/F$13)*TINV(0.05,F$13)</f>
        <v>1.7933059388552063E-2</v>
      </c>
      <c r="H15" s="30">
        <v>4.3783848E-2</v>
      </c>
      <c r="I15" s="28">
        <f>SQRT((H15*(1-H15))/H$13)*TINV(0.05,H$13)</f>
        <v>1.5951339276550992E-2</v>
      </c>
      <c r="J15" s="30">
        <v>6.3159872399999997E-2</v>
      </c>
      <c r="K15" s="28">
        <f>SQRT((J15*(1-J15))/J$13)*TINV(0.05,J$13)</f>
        <v>2.076845842979308E-2</v>
      </c>
      <c r="L15" s="37" t="s">
        <v>34</v>
      </c>
      <c r="M15" s="61" t="s">
        <v>1028</v>
      </c>
      <c r="N15" s="61" t="s">
        <v>1028</v>
      </c>
      <c r="O15" s="37" t="s">
        <v>34</v>
      </c>
      <c r="P15" s="37" t="s">
        <v>34</v>
      </c>
      <c r="Q15" s="61" t="s">
        <v>1028</v>
      </c>
      <c r="R15" s="61" t="s">
        <v>1028</v>
      </c>
      <c r="S15" s="37" t="s">
        <v>34</v>
      </c>
      <c r="T15" s="60">
        <f>J15-F15</f>
        <v>1.50081777E-2</v>
      </c>
      <c r="U15" s="61">
        <f t="shared" ref="U15:U18" si="0">(((T15)^2)^0.5)</f>
        <v>1.50081777E-2</v>
      </c>
      <c r="V15" s="61">
        <f>(((((1-F15)*F15)/F13)+(((1-J15)*J15)/J13))^0.5)*(TINV(0.05,F13+J13-1))</f>
        <v>2.7408421718719718E-2</v>
      </c>
      <c r="W15" s="62" t="s">
        <v>1028</v>
      </c>
      <c r="X15" s="60">
        <f>J15-H15</f>
        <v>1.9376024399999997E-2</v>
      </c>
      <c r="Y15" s="61">
        <f t="shared" ref="Y15:Y18" si="1">(((X15)^2)^0.5)</f>
        <v>1.9376024399999997E-2</v>
      </c>
      <c r="Z15" s="61">
        <f>(((((1-H15)*H15)/H13)+(((1-J15)*J15)/J13))^0.5)*(TINV(0.05,H13+J13-1))</f>
        <v>2.6158302546977194E-2</v>
      </c>
      <c r="AA15" s="97" t="s">
        <v>1028</v>
      </c>
    </row>
    <row r="16" spans="1:27" x14ac:dyDescent="0.25">
      <c r="A16" s="23" t="s">
        <v>151</v>
      </c>
      <c r="B16" s="24" t="s">
        <v>34</v>
      </c>
      <c r="C16" s="39" t="s">
        <v>34</v>
      </c>
      <c r="D16" s="24" t="s">
        <v>34</v>
      </c>
      <c r="E16" s="39" t="s">
        <v>34</v>
      </c>
      <c r="F16" s="30">
        <v>0.89993113250000001</v>
      </c>
      <c r="G16" s="28">
        <f>SQRT((F16*(1-F16))/F$13)*TINV(0.05,F$13)</f>
        <v>2.5137313319677428E-2</v>
      </c>
      <c r="H16" s="30">
        <v>0.89583303670000003</v>
      </c>
      <c r="I16" s="28">
        <f>SQRT((H16*(1-H16))/H$13)*TINV(0.05,H$13)</f>
        <v>2.3814457356823516E-2</v>
      </c>
      <c r="J16" s="30">
        <v>0.88939441190000001</v>
      </c>
      <c r="K16" s="28">
        <f>SQRT((J16*(1-J16))/J$13)*TINV(0.05,J$13)</f>
        <v>2.6778523668409278E-2</v>
      </c>
      <c r="L16" s="37" t="s">
        <v>34</v>
      </c>
      <c r="M16" s="61" t="s">
        <v>1028</v>
      </c>
      <c r="N16" s="61" t="s">
        <v>1028</v>
      </c>
      <c r="O16" s="37" t="s">
        <v>34</v>
      </c>
      <c r="P16" s="37" t="s">
        <v>34</v>
      </c>
      <c r="Q16" s="61" t="s">
        <v>1028</v>
      </c>
      <c r="R16" s="61" t="s">
        <v>1028</v>
      </c>
      <c r="S16" s="37" t="s">
        <v>34</v>
      </c>
      <c r="T16" s="60">
        <f>J16-F16</f>
        <v>-1.0536720599999994E-2</v>
      </c>
      <c r="U16" s="61">
        <f t="shared" si="0"/>
        <v>1.0536720599999994E-2</v>
      </c>
      <c r="V16" s="61">
        <f>(((((1-F16)*F16)/F13)+(((1-J16)*J16)/J13))^0.5)*(TINV(0.05,F13+J13-1))</f>
        <v>3.6686972123314045E-2</v>
      </c>
      <c r="W16" s="62" t="s">
        <v>1028</v>
      </c>
      <c r="X16" s="60">
        <f>J16-H16</f>
        <v>-6.4386248000000146E-3</v>
      </c>
      <c r="Y16" s="61">
        <f t="shared" si="1"/>
        <v>6.4386248000000146E-3</v>
      </c>
      <c r="Z16" s="61">
        <f>(((((1-H16)*H16)/H13)+(((1-J16)*J16)/J13))^0.5)*(TINV(0.05,H13+J13-1))</f>
        <v>3.5797276728866241E-2</v>
      </c>
      <c r="AA16" s="97" t="s">
        <v>1028</v>
      </c>
    </row>
    <row r="17" spans="1:27" x14ac:dyDescent="0.25">
      <c r="A17" s="23" t="s">
        <v>35</v>
      </c>
      <c r="B17" s="24" t="s">
        <v>34</v>
      </c>
      <c r="C17" s="39" t="s">
        <v>34</v>
      </c>
      <c r="D17" s="24" t="s">
        <v>34</v>
      </c>
      <c r="E17" s="39" t="s">
        <v>34</v>
      </c>
      <c r="F17" s="30">
        <v>5.9205105999999997E-3</v>
      </c>
      <c r="G17" s="28">
        <f>SQRT((F17*(1-F17))/F$13)*TINV(0.05,F$13)</f>
        <v>6.4262092948803723E-3</v>
      </c>
      <c r="H17" s="30">
        <v>3.3342207E-3</v>
      </c>
      <c r="I17" s="28">
        <f>SQRT((H17*(1-H17))/H$13)*TINV(0.05,H$13)</f>
        <v>4.4940106381385191E-3</v>
      </c>
      <c r="J17" s="30">
        <v>3.8197481E-3</v>
      </c>
      <c r="K17" s="28">
        <f>SQRT((J17*(1-J17))/J$13)*TINV(0.05,J$13)</f>
        <v>5.2666835340920582E-3</v>
      </c>
      <c r="L17" s="37" t="s">
        <v>34</v>
      </c>
      <c r="M17" s="61" t="s">
        <v>1028</v>
      </c>
      <c r="N17" s="61" t="s">
        <v>1028</v>
      </c>
      <c r="O17" s="37" t="s">
        <v>34</v>
      </c>
      <c r="P17" s="37" t="s">
        <v>34</v>
      </c>
      <c r="Q17" s="61" t="s">
        <v>1028</v>
      </c>
      <c r="R17" s="61" t="s">
        <v>1028</v>
      </c>
      <c r="S17" s="37" t="s">
        <v>34</v>
      </c>
      <c r="T17" s="60">
        <f>J17-F17</f>
        <v>-2.1007624999999997E-3</v>
      </c>
      <c r="U17" s="61">
        <f t="shared" si="0"/>
        <v>2.1007624999999997E-3</v>
      </c>
      <c r="V17" s="61">
        <f>(((((1-F17)*F17)/F13)+(((1-J17)*J17)/J13))^0.5)*(TINV(0.05,F13+J13-1))</f>
        <v>8.2994003183256768E-3</v>
      </c>
      <c r="W17" s="62" t="s">
        <v>1028</v>
      </c>
      <c r="X17" s="60">
        <f>J17-H17</f>
        <v>4.8552740000000006E-4</v>
      </c>
      <c r="Y17" s="61">
        <f t="shared" si="1"/>
        <v>4.8552740000000006E-4</v>
      </c>
      <c r="Z17" s="61">
        <f>(((((1-H17)*H17)/H13)+(((1-J17)*J17)/J13))^0.5)*(TINV(0.05,H13+J13-1))</f>
        <v>6.9159134114427697E-3</v>
      </c>
      <c r="AA17" s="97" t="s">
        <v>1028</v>
      </c>
    </row>
    <row r="18" spans="1:27" ht="15.75" thickBot="1" x14ac:dyDescent="0.3">
      <c r="A18" s="98" t="s">
        <v>152</v>
      </c>
      <c r="B18" s="106" t="s">
        <v>34</v>
      </c>
      <c r="C18" s="110" t="s">
        <v>34</v>
      </c>
      <c r="D18" s="106" t="s">
        <v>34</v>
      </c>
      <c r="E18" s="110" t="s">
        <v>34</v>
      </c>
      <c r="F18" s="99">
        <v>9.4148356899999994E-2</v>
      </c>
      <c r="G18" s="100">
        <f>SQRT((F18*(1-F18))/F$13)*TINV(0.05,F$13)</f>
        <v>2.4462432402367857E-2</v>
      </c>
      <c r="H18" s="99">
        <v>0.1008327426</v>
      </c>
      <c r="I18" s="100">
        <f>SQRT((H18*(1-H18))/H$13)*TINV(0.05,H$13)</f>
        <v>2.3473788265177129E-2</v>
      </c>
      <c r="J18" s="99">
        <v>0.10678584000000001</v>
      </c>
      <c r="K18" s="100">
        <f>SQRT((J18*(1-J18))/J$13)*TINV(0.05,J$13)</f>
        <v>2.6368506428490462E-2</v>
      </c>
      <c r="L18" s="111" t="s">
        <v>34</v>
      </c>
      <c r="M18" s="102" t="s">
        <v>1028</v>
      </c>
      <c r="N18" s="102" t="s">
        <v>1028</v>
      </c>
      <c r="O18" s="111" t="s">
        <v>34</v>
      </c>
      <c r="P18" s="111" t="s">
        <v>34</v>
      </c>
      <c r="Q18" s="102" t="s">
        <v>1028</v>
      </c>
      <c r="R18" s="102" t="s">
        <v>1028</v>
      </c>
      <c r="S18" s="111" t="s">
        <v>34</v>
      </c>
      <c r="T18" s="101">
        <f>J18-F18</f>
        <v>1.2637483100000013E-2</v>
      </c>
      <c r="U18" s="102">
        <f t="shared" si="0"/>
        <v>1.2637483100000013E-2</v>
      </c>
      <c r="V18" s="102">
        <f>(((((1-F18)*F18)/F13)+(((1-J18)*J18)/J13))^0.5)*(TINV(0.05,F13+J13-1))</f>
        <v>3.5927594951607009E-2</v>
      </c>
      <c r="W18" s="103" t="s">
        <v>1028</v>
      </c>
      <c r="X18" s="101">
        <f>J18-H18</f>
        <v>5.9530974000000098E-3</v>
      </c>
      <c r="Y18" s="102">
        <f t="shared" si="1"/>
        <v>5.9530974000000098E-3</v>
      </c>
      <c r="Z18" s="102">
        <f>(((((1-H18)*H18)/H13)+(((1-J18)*J18)/J13))^0.5)*(TINV(0.05,H13+J13-1))</f>
        <v>3.5265088749202436E-2</v>
      </c>
      <c r="AA18" s="104" t="s">
        <v>1028</v>
      </c>
    </row>
    <row r="19" spans="1:27" x14ac:dyDescent="0.25">
      <c r="A19" s="23"/>
      <c r="B19" s="24"/>
      <c r="C19" s="24"/>
      <c r="D19" s="26"/>
      <c r="E19" s="24"/>
      <c r="F19" s="30"/>
      <c r="G19" s="28"/>
      <c r="L19" s="24"/>
      <c r="M19" s="15"/>
      <c r="N19" s="15"/>
      <c r="O19" s="24"/>
      <c r="P19" s="17"/>
      <c r="Q19" s="15"/>
      <c r="R19" s="15"/>
      <c r="S19" s="24"/>
    </row>
    <row r="20" spans="1:27" x14ac:dyDescent="0.25">
      <c r="A20" s="23"/>
      <c r="B20" s="24"/>
      <c r="C20" s="24"/>
      <c r="D20" s="26"/>
      <c r="E20" s="24"/>
      <c r="F20" s="30"/>
      <c r="G20" s="28"/>
      <c r="L20" s="24"/>
      <c r="M20" s="15"/>
      <c r="N20" s="15"/>
      <c r="O20" s="24"/>
      <c r="P20" s="17"/>
      <c r="Q20" s="15"/>
      <c r="R20" s="15"/>
      <c r="S20" s="24"/>
    </row>
    <row r="21" spans="1:27" x14ac:dyDescent="0.25">
      <c r="A21" s="23"/>
      <c r="B21" s="24"/>
      <c r="C21" s="24"/>
      <c r="D21" s="26"/>
      <c r="E21" s="24"/>
      <c r="F21" s="30"/>
      <c r="G21" s="28"/>
      <c r="L21" s="24"/>
      <c r="M21" s="15"/>
      <c r="N21" s="15"/>
      <c r="O21" s="24"/>
      <c r="P21" s="17"/>
      <c r="Q21" s="15"/>
      <c r="R21" s="15"/>
      <c r="S21" s="24"/>
    </row>
    <row r="22" spans="1:27" x14ac:dyDescent="0.25">
      <c r="A22" s="23"/>
      <c r="B22" s="24"/>
      <c r="C22" s="24"/>
      <c r="D22" s="26"/>
      <c r="E22" s="24"/>
      <c r="F22" s="30"/>
      <c r="G22" s="28"/>
      <c r="L22" s="24"/>
      <c r="M22" s="15"/>
      <c r="N22" s="15"/>
      <c r="O22" s="24"/>
      <c r="P22" s="17"/>
      <c r="Q22" s="15"/>
      <c r="R22" s="15"/>
      <c r="S22" s="24"/>
    </row>
    <row r="23" spans="1:27" x14ac:dyDescent="0.25">
      <c r="A23" s="23"/>
      <c r="B23" s="24"/>
      <c r="C23" s="24"/>
      <c r="D23" s="26"/>
      <c r="E23" s="24"/>
      <c r="F23" s="30"/>
      <c r="G23" s="28"/>
      <c r="L23" s="24"/>
      <c r="M23" s="15"/>
      <c r="N23" s="15"/>
      <c r="O23" s="24"/>
      <c r="P23" s="17"/>
      <c r="Q23" s="15"/>
      <c r="R23" s="15"/>
      <c r="S23" s="24"/>
    </row>
    <row r="24" spans="1:27" x14ac:dyDescent="0.25">
      <c r="A24" s="23"/>
      <c r="B24" s="24"/>
      <c r="C24" s="24"/>
      <c r="D24" s="26"/>
      <c r="E24" s="24"/>
      <c r="F24" s="30"/>
      <c r="G24" s="28"/>
      <c r="L24" s="24"/>
      <c r="M24" s="15"/>
      <c r="N24" s="15"/>
      <c r="O24" s="24"/>
      <c r="P24" s="17"/>
      <c r="Q24" s="15"/>
      <c r="R24" s="15"/>
      <c r="S24" s="24"/>
    </row>
    <row r="25" spans="1:27" x14ac:dyDescent="0.25">
      <c r="A25" s="23"/>
      <c r="B25" s="24"/>
      <c r="C25" s="24"/>
      <c r="D25" s="26"/>
      <c r="E25" s="24"/>
      <c r="F25" s="30"/>
      <c r="G25" s="28"/>
      <c r="L25" s="24"/>
      <c r="M25" s="15"/>
      <c r="N25" s="15"/>
      <c r="O25" s="24"/>
      <c r="P25" s="17"/>
      <c r="Q25" s="15"/>
      <c r="R25" s="15"/>
      <c r="S25" s="24"/>
    </row>
    <row r="26" spans="1:27" x14ac:dyDescent="0.25">
      <c r="A26" s="23"/>
      <c r="B26" s="24"/>
      <c r="C26" s="24"/>
      <c r="D26" s="26"/>
      <c r="E26" s="24"/>
      <c r="F26" s="30"/>
      <c r="G26" s="28"/>
      <c r="L26" s="24"/>
      <c r="M26" s="15"/>
      <c r="N26" s="15"/>
      <c r="O26" s="24"/>
      <c r="P26" s="17"/>
      <c r="Q26" s="15"/>
      <c r="R26" s="15"/>
      <c r="S26" s="24"/>
    </row>
    <row r="27" spans="1:27" x14ac:dyDescent="0.25">
      <c r="A27" s="23"/>
      <c r="B27" s="24"/>
      <c r="C27" s="24"/>
      <c r="D27" s="26"/>
      <c r="E27" s="24"/>
      <c r="F27" s="30"/>
      <c r="G27" s="28"/>
      <c r="L27" s="24"/>
      <c r="M27" s="15"/>
      <c r="N27" s="15"/>
      <c r="O27" s="24"/>
      <c r="P27" s="17"/>
      <c r="Q27" s="15"/>
      <c r="R27" s="15"/>
      <c r="S27" s="24"/>
    </row>
  </sheetData>
  <hyperlinks>
    <hyperlink ref="A5" location="CONTENTS!B1" display="Return to contents" xr:uid="{DC486537-B091-47F7-B98F-0ABDACEA08AB}"/>
  </hyperlinks>
  <pageMargins left="0.7" right="0.7" top="0.75" bottom="0.75" header="0.3" footer="0.3"/>
  <pageSetup paperSize="9" orientation="portrait"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CB50-3BAE-4BAD-8A1B-93BCAE2D61C3}">
  <dimension ref="A1:AA27"/>
  <sheetViews>
    <sheetView zoomScale="85" zoomScaleNormal="85" workbookViewId="0">
      <selection activeCell="A3" sqref="A3"/>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470</v>
      </c>
      <c r="C1" s="84"/>
      <c r="D1" s="105" t="s">
        <v>558</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557</v>
      </c>
      <c r="B3" s="27"/>
    </row>
    <row r="4" spans="1:27" ht="18.75" x14ac:dyDescent="0.25">
      <c r="A4" s="20" t="s">
        <v>26</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4" t="s">
        <v>34</v>
      </c>
      <c r="G11" s="27" t="s">
        <v>1028</v>
      </c>
      <c r="H11" s="24" t="s">
        <v>34</v>
      </c>
      <c r="I11" s="27" t="s">
        <v>1028</v>
      </c>
      <c r="J11" s="22">
        <v>3001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4" t="s">
        <v>34</v>
      </c>
      <c r="G12" s="27" t="s">
        <v>1028</v>
      </c>
      <c r="H12" s="24" t="s">
        <v>34</v>
      </c>
      <c r="I12" s="27" t="s">
        <v>1028</v>
      </c>
      <c r="J12" s="22">
        <v>3001</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4" t="s">
        <v>34</v>
      </c>
      <c r="G13" s="27" t="s">
        <v>1028</v>
      </c>
      <c r="H13" s="24" t="s">
        <v>34</v>
      </c>
      <c r="I13" s="27" t="s">
        <v>1028</v>
      </c>
      <c r="J13" s="22">
        <v>529.4</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149</v>
      </c>
      <c r="B14" s="24" t="s">
        <v>34</v>
      </c>
      <c r="C14" s="39" t="s">
        <v>34</v>
      </c>
      <c r="D14" s="24" t="s">
        <v>34</v>
      </c>
      <c r="E14" s="39" t="s">
        <v>34</v>
      </c>
      <c r="F14" s="24" t="s">
        <v>34</v>
      </c>
      <c r="G14" s="39" t="s">
        <v>34</v>
      </c>
      <c r="H14" s="24" t="s">
        <v>34</v>
      </c>
      <c r="I14" s="39" t="s">
        <v>34</v>
      </c>
      <c r="J14" s="30">
        <v>3.6008734799999997E-2</v>
      </c>
      <c r="K14" s="28">
        <f>SQRT((J14*(1-J14))/J$13)*TINV(0.05,J$13)</f>
        <v>1.5907113426232158E-2</v>
      </c>
      <c r="L14" s="37" t="s">
        <v>34</v>
      </c>
      <c r="M14" s="61" t="s">
        <v>1028</v>
      </c>
      <c r="N14" s="61" t="s">
        <v>1028</v>
      </c>
      <c r="O14" s="37" t="s">
        <v>34</v>
      </c>
      <c r="P14" s="37" t="s">
        <v>34</v>
      </c>
      <c r="Q14" s="61" t="s">
        <v>1028</v>
      </c>
      <c r="R14" s="61" t="s">
        <v>1028</v>
      </c>
      <c r="S14" s="37" t="s">
        <v>34</v>
      </c>
      <c r="T14" s="37" t="s">
        <v>34</v>
      </c>
      <c r="U14" s="61" t="s">
        <v>1028</v>
      </c>
      <c r="V14" s="61" t="s">
        <v>1028</v>
      </c>
      <c r="W14" s="37" t="s">
        <v>34</v>
      </c>
      <c r="X14" s="37" t="s">
        <v>34</v>
      </c>
      <c r="Y14" s="61" t="s">
        <v>1028</v>
      </c>
      <c r="Z14" s="61" t="s">
        <v>1028</v>
      </c>
      <c r="AA14" s="108" t="s">
        <v>34</v>
      </c>
    </row>
    <row r="15" spans="1:27" x14ac:dyDescent="0.25">
      <c r="A15" s="23" t="s">
        <v>150</v>
      </c>
      <c r="B15" s="24" t="s">
        <v>34</v>
      </c>
      <c r="C15" s="39" t="s">
        <v>34</v>
      </c>
      <c r="D15" s="24" t="s">
        <v>34</v>
      </c>
      <c r="E15" s="39" t="s">
        <v>34</v>
      </c>
      <c r="F15" s="24" t="s">
        <v>34</v>
      </c>
      <c r="G15" s="39" t="s">
        <v>34</v>
      </c>
      <c r="H15" s="24" t="s">
        <v>34</v>
      </c>
      <c r="I15" s="39" t="s">
        <v>34</v>
      </c>
      <c r="J15" s="30">
        <v>0.2000226302</v>
      </c>
      <c r="K15" s="28">
        <f>SQRT((J15*(1-J15))/J$13)*TINV(0.05,J$13)</f>
        <v>3.4153035927404596E-2</v>
      </c>
      <c r="L15" s="37" t="s">
        <v>34</v>
      </c>
      <c r="M15" s="61" t="s">
        <v>1028</v>
      </c>
      <c r="N15" s="61" t="s">
        <v>1028</v>
      </c>
      <c r="O15" s="37" t="s">
        <v>34</v>
      </c>
      <c r="P15" s="37" t="s">
        <v>34</v>
      </c>
      <c r="Q15" s="61" t="s">
        <v>1028</v>
      </c>
      <c r="R15" s="61" t="s">
        <v>1028</v>
      </c>
      <c r="S15" s="37" t="s">
        <v>34</v>
      </c>
      <c r="T15" s="37" t="s">
        <v>34</v>
      </c>
      <c r="U15" s="61" t="s">
        <v>1028</v>
      </c>
      <c r="V15" s="61" t="s">
        <v>1028</v>
      </c>
      <c r="W15" s="37" t="s">
        <v>34</v>
      </c>
      <c r="X15" s="37" t="s">
        <v>34</v>
      </c>
      <c r="Y15" s="61" t="s">
        <v>1028</v>
      </c>
      <c r="Z15" s="61" t="s">
        <v>1028</v>
      </c>
      <c r="AA15" s="108" t="s">
        <v>34</v>
      </c>
    </row>
    <row r="16" spans="1:27" x14ac:dyDescent="0.25">
      <c r="A16" s="23" t="s">
        <v>151</v>
      </c>
      <c r="B16" s="24" t="s">
        <v>34</v>
      </c>
      <c r="C16" s="39" t="s">
        <v>34</v>
      </c>
      <c r="D16" s="24" t="s">
        <v>34</v>
      </c>
      <c r="E16" s="39" t="s">
        <v>34</v>
      </c>
      <c r="F16" s="24" t="s">
        <v>34</v>
      </c>
      <c r="G16" s="39" t="s">
        <v>34</v>
      </c>
      <c r="H16" s="24" t="s">
        <v>34</v>
      </c>
      <c r="I16" s="39" t="s">
        <v>34</v>
      </c>
      <c r="J16" s="30">
        <v>0.7633215901</v>
      </c>
      <c r="K16" s="28">
        <f>SQRT((J16*(1-J16))/J$13)*TINV(0.05,J$13)</f>
        <v>3.6289751298527982E-2</v>
      </c>
      <c r="L16" s="37" t="s">
        <v>34</v>
      </c>
      <c r="M16" s="61" t="s">
        <v>1028</v>
      </c>
      <c r="N16" s="61" t="s">
        <v>1028</v>
      </c>
      <c r="O16" s="37" t="s">
        <v>34</v>
      </c>
      <c r="P16" s="37" t="s">
        <v>34</v>
      </c>
      <c r="Q16" s="61" t="s">
        <v>1028</v>
      </c>
      <c r="R16" s="61" t="s">
        <v>1028</v>
      </c>
      <c r="S16" s="37" t="s">
        <v>34</v>
      </c>
      <c r="T16" s="37" t="s">
        <v>34</v>
      </c>
      <c r="U16" s="61" t="s">
        <v>1028</v>
      </c>
      <c r="V16" s="61" t="s">
        <v>1028</v>
      </c>
      <c r="W16" s="37" t="s">
        <v>34</v>
      </c>
      <c r="X16" s="37" t="s">
        <v>34</v>
      </c>
      <c r="Y16" s="61" t="s">
        <v>1028</v>
      </c>
      <c r="Z16" s="61" t="s">
        <v>1028</v>
      </c>
      <c r="AA16" s="108" t="s">
        <v>34</v>
      </c>
    </row>
    <row r="17" spans="1:27" x14ac:dyDescent="0.25">
      <c r="A17" s="23" t="s">
        <v>35</v>
      </c>
      <c r="B17" s="24" t="s">
        <v>34</v>
      </c>
      <c r="C17" s="39" t="s">
        <v>34</v>
      </c>
      <c r="D17" s="24" t="s">
        <v>34</v>
      </c>
      <c r="E17" s="39" t="s">
        <v>34</v>
      </c>
      <c r="F17" s="24" t="s">
        <v>34</v>
      </c>
      <c r="G17" s="39" t="s">
        <v>34</v>
      </c>
      <c r="H17" s="24" t="s">
        <v>34</v>
      </c>
      <c r="I17" s="39" t="s">
        <v>34</v>
      </c>
      <c r="J17" s="30">
        <v>6.4704499999999996E-4</v>
      </c>
      <c r="K17" s="28">
        <f>SQRT((J17*(1-J17))/J$13)*TINV(0.05,J$13)</f>
        <v>2.1710888181483718E-3</v>
      </c>
      <c r="L17" s="37" t="s">
        <v>34</v>
      </c>
      <c r="M17" s="61" t="s">
        <v>1028</v>
      </c>
      <c r="N17" s="61" t="s">
        <v>1028</v>
      </c>
      <c r="O17" s="37" t="s">
        <v>34</v>
      </c>
      <c r="P17" s="37" t="s">
        <v>34</v>
      </c>
      <c r="Q17" s="61" t="s">
        <v>1028</v>
      </c>
      <c r="R17" s="61" t="s">
        <v>1028</v>
      </c>
      <c r="S17" s="37" t="s">
        <v>34</v>
      </c>
      <c r="T17" s="37" t="s">
        <v>34</v>
      </c>
      <c r="U17" s="61" t="s">
        <v>1028</v>
      </c>
      <c r="V17" s="61" t="s">
        <v>1028</v>
      </c>
      <c r="W17" s="37" t="s">
        <v>34</v>
      </c>
      <c r="X17" s="37" t="s">
        <v>34</v>
      </c>
      <c r="Y17" s="61" t="s">
        <v>1028</v>
      </c>
      <c r="Z17" s="61" t="s">
        <v>1028</v>
      </c>
      <c r="AA17" s="108" t="s">
        <v>34</v>
      </c>
    </row>
    <row r="18" spans="1:27" ht="15.75" thickBot="1" x14ac:dyDescent="0.3">
      <c r="A18" s="98" t="s">
        <v>152</v>
      </c>
      <c r="B18" s="106" t="s">
        <v>34</v>
      </c>
      <c r="C18" s="110" t="s">
        <v>34</v>
      </c>
      <c r="D18" s="106" t="s">
        <v>34</v>
      </c>
      <c r="E18" s="110" t="s">
        <v>34</v>
      </c>
      <c r="F18" s="106" t="s">
        <v>34</v>
      </c>
      <c r="G18" s="110" t="s">
        <v>34</v>
      </c>
      <c r="H18" s="106" t="s">
        <v>34</v>
      </c>
      <c r="I18" s="110" t="s">
        <v>34</v>
      </c>
      <c r="J18" s="99">
        <v>0.23603136499999999</v>
      </c>
      <c r="K18" s="100">
        <f>SQRT((J18*(1-J18))/J$13)*TINV(0.05,J$13)</f>
        <v>3.6255468431589555E-2</v>
      </c>
      <c r="L18" s="111" t="s">
        <v>34</v>
      </c>
      <c r="M18" s="102" t="s">
        <v>1028</v>
      </c>
      <c r="N18" s="102" t="s">
        <v>1028</v>
      </c>
      <c r="O18" s="111" t="s">
        <v>34</v>
      </c>
      <c r="P18" s="111" t="s">
        <v>34</v>
      </c>
      <c r="Q18" s="102" t="s">
        <v>1028</v>
      </c>
      <c r="R18" s="102" t="s">
        <v>1028</v>
      </c>
      <c r="S18" s="111" t="s">
        <v>34</v>
      </c>
      <c r="T18" s="111" t="s">
        <v>34</v>
      </c>
      <c r="U18" s="102" t="s">
        <v>1028</v>
      </c>
      <c r="V18" s="102" t="s">
        <v>1028</v>
      </c>
      <c r="W18" s="111" t="s">
        <v>34</v>
      </c>
      <c r="X18" s="111" t="s">
        <v>34</v>
      </c>
      <c r="Y18" s="102" t="s">
        <v>1028</v>
      </c>
      <c r="Z18" s="102" t="s">
        <v>1028</v>
      </c>
      <c r="AA18" s="112" t="s">
        <v>34</v>
      </c>
    </row>
    <row r="19" spans="1:27" x14ac:dyDescent="0.25">
      <c r="A19" s="23"/>
      <c r="B19" s="24"/>
      <c r="C19" s="24"/>
      <c r="D19" s="26"/>
      <c r="E19" s="24"/>
      <c r="F19" s="30"/>
      <c r="G19" s="28"/>
      <c r="L19" s="24"/>
      <c r="M19" s="15"/>
      <c r="N19" s="15"/>
      <c r="O19" s="24"/>
      <c r="P19" s="17"/>
      <c r="Q19" s="15"/>
      <c r="R19" s="15"/>
      <c r="S19" s="24"/>
    </row>
    <row r="20" spans="1:27" x14ac:dyDescent="0.25">
      <c r="A20" s="23"/>
      <c r="B20" s="24"/>
      <c r="C20" s="24"/>
      <c r="D20" s="26"/>
      <c r="E20" s="24"/>
      <c r="F20" s="30"/>
      <c r="G20" s="28"/>
      <c r="L20" s="24"/>
      <c r="M20" s="15"/>
      <c r="N20" s="15"/>
      <c r="O20" s="24"/>
      <c r="P20" s="17"/>
      <c r="Q20" s="15"/>
      <c r="R20" s="15"/>
      <c r="S20" s="24"/>
    </row>
    <row r="21" spans="1:27" x14ac:dyDescent="0.25">
      <c r="A21" s="23"/>
      <c r="B21" s="24"/>
      <c r="C21" s="24"/>
      <c r="D21" s="26"/>
      <c r="E21" s="24"/>
      <c r="F21" s="30"/>
      <c r="G21" s="28"/>
      <c r="L21" s="24"/>
      <c r="M21" s="15"/>
      <c r="N21" s="15"/>
      <c r="O21" s="24"/>
      <c r="P21" s="17"/>
      <c r="Q21" s="15"/>
      <c r="R21" s="15"/>
      <c r="S21" s="24"/>
    </row>
    <row r="22" spans="1:27" x14ac:dyDescent="0.25">
      <c r="A22" s="23"/>
      <c r="B22" s="24"/>
      <c r="C22" s="24"/>
      <c r="D22" s="26"/>
      <c r="E22" s="24"/>
      <c r="F22" s="30"/>
      <c r="G22" s="28"/>
      <c r="L22" s="24"/>
      <c r="M22" s="15"/>
      <c r="N22" s="15"/>
      <c r="O22" s="24"/>
      <c r="P22" s="17"/>
      <c r="Q22" s="15"/>
      <c r="R22" s="15"/>
      <c r="S22" s="24"/>
    </row>
    <row r="23" spans="1:27" x14ac:dyDescent="0.25">
      <c r="A23" s="23"/>
      <c r="B23" s="24"/>
      <c r="C23" s="24"/>
      <c r="D23" s="26"/>
      <c r="E23" s="24"/>
      <c r="F23" s="30"/>
      <c r="G23" s="28"/>
      <c r="L23" s="24"/>
      <c r="M23" s="15"/>
      <c r="N23" s="15"/>
      <c r="O23" s="24"/>
      <c r="P23" s="17"/>
      <c r="Q23" s="15"/>
      <c r="R23" s="15"/>
      <c r="S23" s="24"/>
    </row>
    <row r="24" spans="1:27" x14ac:dyDescent="0.25">
      <c r="A24" s="23"/>
      <c r="B24" s="24"/>
      <c r="C24" s="24"/>
      <c r="D24" s="26"/>
      <c r="E24" s="24"/>
      <c r="F24" s="30"/>
      <c r="G24" s="28"/>
      <c r="L24" s="24"/>
      <c r="M24" s="15"/>
      <c r="N24" s="15"/>
      <c r="O24" s="24"/>
      <c r="P24" s="17"/>
      <c r="Q24" s="15"/>
      <c r="R24" s="15"/>
      <c r="S24" s="24"/>
    </row>
    <row r="25" spans="1:27" x14ac:dyDescent="0.25">
      <c r="A25" s="23"/>
      <c r="B25" s="24"/>
      <c r="C25" s="24"/>
      <c r="D25" s="26"/>
      <c r="E25" s="24"/>
      <c r="F25" s="30"/>
      <c r="G25" s="28"/>
      <c r="L25" s="24"/>
      <c r="M25" s="15"/>
      <c r="N25" s="15"/>
      <c r="O25" s="24"/>
      <c r="P25" s="17"/>
      <c r="Q25" s="15"/>
      <c r="R25" s="15"/>
      <c r="S25" s="24"/>
    </row>
    <row r="26" spans="1:27" x14ac:dyDescent="0.25">
      <c r="A26" s="23"/>
      <c r="B26" s="24"/>
      <c r="C26" s="24"/>
      <c r="D26" s="26"/>
      <c r="E26" s="24"/>
      <c r="F26" s="30"/>
      <c r="G26" s="28"/>
      <c r="L26" s="24"/>
      <c r="M26" s="15"/>
      <c r="N26" s="15"/>
      <c r="O26" s="24"/>
      <c r="P26" s="17"/>
      <c r="Q26" s="15"/>
      <c r="R26" s="15"/>
      <c r="S26" s="24"/>
    </row>
    <row r="27" spans="1:27" x14ac:dyDescent="0.25">
      <c r="A27" s="23"/>
      <c r="B27" s="24"/>
      <c r="C27" s="24"/>
      <c r="D27" s="26"/>
      <c r="E27" s="24"/>
      <c r="F27" s="30"/>
      <c r="G27" s="28"/>
      <c r="L27" s="24"/>
      <c r="M27" s="15"/>
      <c r="N27" s="15"/>
      <c r="O27" s="24"/>
      <c r="P27" s="17"/>
      <c r="Q27" s="15"/>
      <c r="R27" s="15"/>
      <c r="S27" s="24"/>
    </row>
  </sheetData>
  <hyperlinks>
    <hyperlink ref="A5" location="CONTENTS!B1" display="Return to contents" xr:uid="{189FBC0E-CE88-4596-BA3A-D90ACACEF32D}"/>
  </hyperlinks>
  <pageMargins left="0.7" right="0.7" top="0.75" bottom="0.75" header="0.3" footer="0.3"/>
  <pageSetup paperSize="9" orientation="portrait"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A35"/>
  <sheetViews>
    <sheetView zoomScale="85" zoomScaleNormal="85" workbookViewId="0">
      <selection activeCell="A4" sqref="A4"/>
    </sheetView>
  </sheetViews>
  <sheetFormatPr defaultColWidth="9.140625" defaultRowHeight="15" x14ac:dyDescent="0.25"/>
  <cols>
    <col min="1" max="1" width="90.5703125" style="8" customWidth="1"/>
    <col min="2" max="2" width="9.140625" style="25" customWidth="1"/>
    <col min="3" max="3" width="9.140625" style="27" customWidth="1"/>
    <col min="4" max="4" width="9.140625" style="6" customWidth="1"/>
    <col min="5" max="7" width="9.140625" style="27" customWidth="1"/>
    <col min="8" max="8" width="9.140625" style="6" customWidth="1"/>
    <col min="9" max="9" width="9.140625" style="8" customWidth="1"/>
    <col min="10" max="10" width="9.140625" style="6" customWidth="1"/>
    <col min="11" max="11" width="9.140625" style="8" customWidth="1"/>
    <col min="12" max="12" width="13.28515625" style="16" customWidth="1"/>
    <col min="13" max="14" width="8.7109375" style="16" hidden="1" customWidth="1"/>
    <col min="15" max="16" width="13.28515625" style="16" customWidth="1"/>
    <col min="17" max="18" width="8.7109375" style="16" hidden="1" customWidth="1"/>
    <col min="19" max="20" width="13.28515625" style="16" customWidth="1"/>
    <col min="21" max="22" width="8.7109375" style="16" hidden="1" customWidth="1"/>
    <col min="23" max="24" width="13.28515625" style="16" customWidth="1"/>
    <col min="25" max="26" width="8.7109375" style="16" hidden="1" customWidth="1"/>
    <col min="27" max="27" width="13.28515625" style="16" customWidth="1"/>
    <col min="28" max="16384" width="9.140625" style="8"/>
  </cols>
  <sheetData>
    <row r="1" spans="1:27" ht="57.75" customHeight="1" x14ac:dyDescent="0.25">
      <c r="A1" s="29" t="s">
        <v>19</v>
      </c>
      <c r="B1" s="84" t="s">
        <v>830</v>
      </c>
      <c r="C1" s="84"/>
      <c r="D1" s="105" t="s">
        <v>477</v>
      </c>
      <c r="E1" s="105"/>
      <c r="M1" s="31" t="s">
        <v>22</v>
      </c>
      <c r="N1" s="31" t="s">
        <v>22</v>
      </c>
      <c r="Q1" s="31" t="s">
        <v>22</v>
      </c>
      <c r="R1" s="31" t="s">
        <v>22</v>
      </c>
      <c r="U1" s="31" t="s">
        <v>22</v>
      </c>
      <c r="V1" s="31" t="s">
        <v>22</v>
      </c>
      <c r="Y1" s="31" t="s">
        <v>22</v>
      </c>
      <c r="Z1" s="31" t="s">
        <v>22</v>
      </c>
    </row>
    <row r="2" spans="1:27" ht="18.75" x14ac:dyDescent="0.25">
      <c r="A2" s="18" t="s">
        <v>25</v>
      </c>
      <c r="B2" s="27"/>
    </row>
    <row r="3" spans="1:27" ht="18.75" x14ac:dyDescent="0.25">
      <c r="A3" s="19" t="s">
        <v>291</v>
      </c>
      <c r="B3" s="27"/>
    </row>
    <row r="4" spans="1:27" ht="18.75" x14ac:dyDescent="0.25">
      <c r="A4" s="20" t="s">
        <v>762</v>
      </c>
    </row>
    <row r="5" spans="1:27" x14ac:dyDescent="0.25">
      <c r="A5" s="58" t="s">
        <v>478</v>
      </c>
    </row>
    <row r="6" spans="1:27" x14ac:dyDescent="0.25">
      <c r="A6" s="21"/>
    </row>
    <row r="7" spans="1:27" x14ac:dyDescent="0.25">
      <c r="A7" s="21" t="s">
        <v>24</v>
      </c>
    </row>
    <row r="8" spans="1:27" ht="15.75" thickBot="1" x14ac:dyDescent="0.3">
      <c r="A8" s="21"/>
    </row>
    <row r="9" spans="1:27" ht="39" customHeight="1" x14ac:dyDescent="0.25">
      <c r="A9" s="85" t="s">
        <v>1028</v>
      </c>
      <c r="B9" s="86" t="s">
        <v>1028</v>
      </c>
      <c r="C9" s="87" t="s">
        <v>1028</v>
      </c>
      <c r="D9" s="88" t="s">
        <v>1028</v>
      </c>
      <c r="E9" s="89" t="s">
        <v>1028</v>
      </c>
      <c r="F9" s="89" t="s">
        <v>1028</v>
      </c>
      <c r="G9" s="89" t="s">
        <v>1028</v>
      </c>
      <c r="H9" s="90" t="s">
        <v>1028</v>
      </c>
      <c r="I9" s="89" t="s">
        <v>1028</v>
      </c>
      <c r="J9" s="90" t="s">
        <v>1028</v>
      </c>
      <c r="K9" s="89" t="s">
        <v>1028</v>
      </c>
      <c r="L9" s="91" t="s">
        <v>4</v>
      </c>
      <c r="M9" s="92" t="s">
        <v>21</v>
      </c>
      <c r="N9" s="92" t="s">
        <v>9</v>
      </c>
      <c r="O9" s="91" t="s">
        <v>5</v>
      </c>
      <c r="P9" s="91" t="s">
        <v>4</v>
      </c>
      <c r="Q9" s="92" t="s">
        <v>21</v>
      </c>
      <c r="R9" s="92" t="s">
        <v>9</v>
      </c>
      <c r="S9" s="91" t="s">
        <v>5</v>
      </c>
      <c r="T9" s="91" t="s">
        <v>4</v>
      </c>
      <c r="U9" s="92" t="s">
        <v>21</v>
      </c>
      <c r="V9" s="92" t="s">
        <v>9</v>
      </c>
      <c r="W9" s="91" t="s">
        <v>5</v>
      </c>
      <c r="X9" s="91" t="s">
        <v>4</v>
      </c>
      <c r="Y9" s="92" t="s">
        <v>21</v>
      </c>
      <c r="Z9" s="92" t="s">
        <v>9</v>
      </c>
      <c r="AA9" s="93" t="s">
        <v>5</v>
      </c>
    </row>
    <row r="10" spans="1:27" ht="63.75" x14ac:dyDescent="0.25">
      <c r="A10" s="10" t="s">
        <v>1028</v>
      </c>
      <c r="B10" s="11" t="s">
        <v>10</v>
      </c>
      <c r="C10" s="12" t="s">
        <v>6</v>
      </c>
      <c r="D10" s="11" t="s">
        <v>11</v>
      </c>
      <c r="E10" s="13" t="s">
        <v>6</v>
      </c>
      <c r="F10" s="11" t="s">
        <v>20</v>
      </c>
      <c r="G10" s="13" t="s">
        <v>6</v>
      </c>
      <c r="H10" s="42" t="s">
        <v>293</v>
      </c>
      <c r="I10" s="13" t="s">
        <v>6</v>
      </c>
      <c r="J10" s="42" t="s">
        <v>479</v>
      </c>
      <c r="K10" s="13" t="s">
        <v>6</v>
      </c>
      <c r="L10" s="13" t="s">
        <v>480</v>
      </c>
      <c r="M10" s="14" t="s">
        <v>1028</v>
      </c>
      <c r="N10" s="14" t="s">
        <v>1028</v>
      </c>
      <c r="O10" s="13" t="s">
        <v>480</v>
      </c>
      <c r="P10" s="13" t="s">
        <v>481</v>
      </c>
      <c r="Q10" s="14" t="s">
        <v>1028</v>
      </c>
      <c r="R10" s="14" t="s">
        <v>1028</v>
      </c>
      <c r="S10" s="13" t="s">
        <v>481</v>
      </c>
      <c r="T10" s="13" t="s">
        <v>482</v>
      </c>
      <c r="U10" s="14" t="s">
        <v>1028</v>
      </c>
      <c r="V10" s="14" t="s">
        <v>1028</v>
      </c>
      <c r="W10" s="13" t="s">
        <v>482</v>
      </c>
      <c r="X10" s="13" t="s">
        <v>483</v>
      </c>
      <c r="Y10" s="14" t="s">
        <v>1028</v>
      </c>
      <c r="Z10" s="14" t="s">
        <v>1028</v>
      </c>
      <c r="AA10" s="94" t="s">
        <v>483</v>
      </c>
    </row>
    <row r="11" spans="1:27" x14ac:dyDescent="0.25">
      <c r="A11" s="21" t="s">
        <v>7</v>
      </c>
      <c r="B11" s="24" t="s">
        <v>34</v>
      </c>
      <c r="C11" s="27" t="s">
        <v>1028</v>
      </c>
      <c r="D11" s="24" t="s">
        <v>34</v>
      </c>
      <c r="E11" s="27" t="s">
        <v>1028</v>
      </c>
      <c r="F11" s="22">
        <v>90</v>
      </c>
      <c r="G11" s="27" t="s">
        <v>1028</v>
      </c>
      <c r="H11" s="22">
        <v>75</v>
      </c>
      <c r="I11" s="27" t="s">
        <v>1028</v>
      </c>
      <c r="J11" s="22">
        <v>121</v>
      </c>
      <c r="K11" s="27" t="s">
        <v>1028</v>
      </c>
      <c r="L11" s="16" t="s">
        <v>1028</v>
      </c>
      <c r="M11" s="16" t="s">
        <v>1028</v>
      </c>
      <c r="N11" s="16" t="s">
        <v>1028</v>
      </c>
      <c r="O11" s="16" t="s">
        <v>1028</v>
      </c>
      <c r="P11" s="16" t="s">
        <v>1028</v>
      </c>
      <c r="Q11" s="16" t="s">
        <v>1028</v>
      </c>
      <c r="R11" s="16" t="s">
        <v>1028</v>
      </c>
      <c r="S11" s="16" t="s">
        <v>1028</v>
      </c>
      <c r="T11" s="16" t="s">
        <v>1028</v>
      </c>
      <c r="U11" s="16" t="s">
        <v>1028</v>
      </c>
      <c r="V11" s="16" t="s">
        <v>1028</v>
      </c>
      <c r="W11" s="16" t="s">
        <v>1028</v>
      </c>
      <c r="X11" s="16" t="s">
        <v>1028</v>
      </c>
      <c r="Y11" s="16" t="s">
        <v>1028</v>
      </c>
      <c r="Z11" s="16" t="s">
        <v>1028</v>
      </c>
      <c r="AA11" s="95" t="s">
        <v>1028</v>
      </c>
    </row>
    <row r="12" spans="1:27" ht="13.5" customHeight="1" x14ac:dyDescent="0.25">
      <c r="A12" s="21" t="s">
        <v>23</v>
      </c>
      <c r="B12" s="24" t="s">
        <v>34</v>
      </c>
      <c r="C12" s="27" t="s">
        <v>1028</v>
      </c>
      <c r="D12" s="24" t="s">
        <v>34</v>
      </c>
      <c r="E12" s="27" t="s">
        <v>1028</v>
      </c>
      <c r="F12" s="22">
        <v>171</v>
      </c>
      <c r="G12" s="27" t="s">
        <v>1028</v>
      </c>
      <c r="H12" s="22">
        <v>90</v>
      </c>
      <c r="I12" s="27" t="s">
        <v>1028</v>
      </c>
      <c r="J12" s="22">
        <v>159</v>
      </c>
      <c r="K12" s="27" t="s">
        <v>1028</v>
      </c>
      <c r="L12" s="16" t="s">
        <v>1028</v>
      </c>
      <c r="M12" s="16" t="s">
        <v>1028</v>
      </c>
      <c r="N12" s="16" t="s">
        <v>1028</v>
      </c>
      <c r="O12" s="16" t="s">
        <v>1028</v>
      </c>
      <c r="P12" s="16" t="s">
        <v>1028</v>
      </c>
      <c r="Q12" s="16" t="s">
        <v>1028</v>
      </c>
      <c r="R12" s="16" t="s">
        <v>1028</v>
      </c>
      <c r="S12" s="16" t="s">
        <v>1028</v>
      </c>
      <c r="T12" s="16" t="s">
        <v>1028</v>
      </c>
      <c r="U12" s="16" t="s">
        <v>1028</v>
      </c>
      <c r="V12" s="16" t="s">
        <v>1028</v>
      </c>
      <c r="W12" s="16" t="s">
        <v>1028</v>
      </c>
      <c r="X12" s="16" t="s">
        <v>1028</v>
      </c>
      <c r="Y12" s="16" t="s">
        <v>1028</v>
      </c>
      <c r="Z12" s="16" t="s">
        <v>1028</v>
      </c>
      <c r="AA12" s="96" t="s">
        <v>1028</v>
      </c>
    </row>
    <row r="13" spans="1:27" ht="13.5" customHeight="1" x14ac:dyDescent="0.25">
      <c r="A13" s="21" t="s">
        <v>8</v>
      </c>
      <c r="B13" s="24" t="s">
        <v>34</v>
      </c>
      <c r="C13" s="27" t="s">
        <v>1028</v>
      </c>
      <c r="D13" s="24" t="s">
        <v>34</v>
      </c>
      <c r="E13" s="27" t="s">
        <v>1028</v>
      </c>
      <c r="F13" s="22">
        <v>25.4</v>
      </c>
      <c r="G13" s="27" t="s">
        <v>1028</v>
      </c>
      <c r="H13" s="22">
        <v>19.899999999999999</v>
      </c>
      <c r="I13" s="27" t="s">
        <v>1028</v>
      </c>
      <c r="J13" s="22">
        <v>24.7</v>
      </c>
      <c r="K13" s="27" t="s">
        <v>1028</v>
      </c>
      <c r="L13" s="16" t="s">
        <v>1028</v>
      </c>
      <c r="M13" s="16" t="s">
        <v>1028</v>
      </c>
      <c r="N13" s="16" t="s">
        <v>1028</v>
      </c>
      <c r="O13" s="16" t="s">
        <v>1028</v>
      </c>
      <c r="P13" s="16" t="s">
        <v>1028</v>
      </c>
      <c r="Q13" s="16" t="s">
        <v>1028</v>
      </c>
      <c r="R13" s="16" t="s">
        <v>1028</v>
      </c>
      <c r="S13" s="16" t="s">
        <v>1028</v>
      </c>
      <c r="T13" s="16" t="s">
        <v>1028</v>
      </c>
      <c r="U13" s="16" t="s">
        <v>1028</v>
      </c>
      <c r="V13" s="16" t="s">
        <v>1028</v>
      </c>
      <c r="W13" s="16" t="s">
        <v>1028</v>
      </c>
      <c r="X13" s="16" t="s">
        <v>1028</v>
      </c>
      <c r="Y13" s="16" t="s">
        <v>1028</v>
      </c>
      <c r="Z13" s="16" t="s">
        <v>1028</v>
      </c>
      <c r="AA13" s="96" t="s">
        <v>1028</v>
      </c>
    </row>
    <row r="14" spans="1:27" x14ac:dyDescent="0.25">
      <c r="A14" s="23" t="s">
        <v>256</v>
      </c>
      <c r="B14" s="24" t="s">
        <v>34</v>
      </c>
      <c r="C14" s="39" t="s">
        <v>34</v>
      </c>
      <c r="D14" s="24" t="s">
        <v>34</v>
      </c>
      <c r="E14" s="39" t="s">
        <v>34</v>
      </c>
      <c r="F14" s="30">
        <v>0.46307252729999998</v>
      </c>
      <c r="G14" s="28">
        <f>SQRT((F14*(1-F14))/F$13)*TINV(0.05,F$13)</f>
        <v>0.20376772127578477</v>
      </c>
      <c r="H14" s="30">
        <v>0.28110366510000001</v>
      </c>
      <c r="I14" s="28">
        <f>SQRT((H14*(1-H14))/H$13)*TINV(0.05,H$13)</f>
        <v>0.21091820669604974</v>
      </c>
      <c r="J14" s="30">
        <v>0.54482036879999995</v>
      </c>
      <c r="K14" s="28">
        <f>SQRT((J14*(1-J14))/J$13)*TINV(0.05,J$13)</f>
        <v>0.20680353089329748</v>
      </c>
      <c r="L14" s="37" t="s">
        <v>34</v>
      </c>
      <c r="M14" s="61" t="s">
        <v>1028</v>
      </c>
      <c r="N14" s="61" t="s">
        <v>1028</v>
      </c>
      <c r="O14" s="37" t="s">
        <v>34</v>
      </c>
      <c r="P14" s="37" t="s">
        <v>34</v>
      </c>
      <c r="Q14" s="61" t="s">
        <v>1028</v>
      </c>
      <c r="R14" s="61" t="s">
        <v>1028</v>
      </c>
      <c r="S14" s="37" t="s">
        <v>34</v>
      </c>
      <c r="T14" s="60">
        <f t="shared" ref="T14:T19" si="0">J14-F14</f>
        <v>8.1747841499999974E-2</v>
      </c>
      <c r="U14" s="61">
        <f>(((T14)^2)^0.5)</f>
        <v>8.1747841499999974E-2</v>
      </c>
      <c r="V14" s="61">
        <f>(((((1-F14)*F14)/F13)+(((1-J14)*J14)/J13))^0.5)*(TINV(0.05,F13+J13-1))</f>
        <v>0.282979020738029</v>
      </c>
      <c r="W14" s="62" t="s">
        <v>1028</v>
      </c>
      <c r="X14" s="60">
        <f t="shared" ref="X14:X19" si="1">J14-H14</f>
        <v>0.26371670369999994</v>
      </c>
      <c r="Y14" s="61">
        <f>(((X14)^2)^0.5)</f>
        <v>0.26371670369999994</v>
      </c>
      <c r="Z14" s="61">
        <f>(((((1-H14)*H14)/H13)+(((1-J14)*J14)/J13))^0.5)*(TINV(0.05,H13+J13-1))</f>
        <v>0.28659120250889869</v>
      </c>
      <c r="AA14" s="97" t="s">
        <v>1028</v>
      </c>
    </row>
    <row r="15" spans="1:27" x14ac:dyDescent="0.25">
      <c r="A15" s="23" t="s">
        <v>263</v>
      </c>
      <c r="B15" s="24" t="s">
        <v>34</v>
      </c>
      <c r="C15" s="39" t="s">
        <v>34</v>
      </c>
      <c r="D15" s="24" t="s">
        <v>34</v>
      </c>
      <c r="E15" s="39" t="s">
        <v>34</v>
      </c>
      <c r="F15" s="30">
        <v>1.4800211000000001E-2</v>
      </c>
      <c r="G15" s="28">
        <f>SQRT((F15*(1-F15))/F$13)*TINV(0.05,F$13)</f>
        <v>4.9345684336297234E-2</v>
      </c>
      <c r="H15" s="30">
        <v>0.11464687329999999</v>
      </c>
      <c r="I15" s="28">
        <f>SQRT((H15*(1-H15))/H$13)*TINV(0.05,H$13)</f>
        <v>0.1494813638085826</v>
      </c>
      <c r="J15" s="30">
        <v>0.1238869926</v>
      </c>
      <c r="K15" s="28">
        <f>SQRT((J15*(1-J15))/J$13)*TINV(0.05,J$13)</f>
        <v>0.1368147090059692</v>
      </c>
      <c r="L15" s="37" t="s">
        <v>34</v>
      </c>
      <c r="M15" s="61" t="s">
        <v>1028</v>
      </c>
      <c r="N15" s="61" t="s">
        <v>1028</v>
      </c>
      <c r="O15" s="37" t="s">
        <v>34</v>
      </c>
      <c r="P15" s="37" t="s">
        <v>34</v>
      </c>
      <c r="Q15" s="61" t="s">
        <v>1028</v>
      </c>
      <c r="R15" s="61" t="s">
        <v>1028</v>
      </c>
      <c r="S15" s="37" t="s">
        <v>34</v>
      </c>
      <c r="T15" s="60">
        <f t="shared" si="0"/>
        <v>0.10908678159999999</v>
      </c>
      <c r="U15" s="61">
        <f t="shared" ref="U15:U35" si="2">(((T15)^2)^0.5)</f>
        <v>0.10908678159999999</v>
      </c>
      <c r="V15" s="61">
        <f>(((((1-F15)*F15)/F13)+(((1-J15)*J15)/J13))^0.5)*(TINV(0.05,F13+J13-1))</f>
        <v>0.14164801974161192</v>
      </c>
      <c r="W15" s="62" t="s">
        <v>1028</v>
      </c>
      <c r="X15" s="60">
        <f t="shared" si="1"/>
        <v>9.240119300000002E-3</v>
      </c>
      <c r="Y15" s="61">
        <f t="shared" ref="Y15:Y35" si="3">(((X15)^2)^0.5)</f>
        <v>9.240119300000002E-3</v>
      </c>
      <c r="Z15" s="61">
        <f>(((((1-H15)*H15)/H13)+(((1-J15)*J15)/J13))^0.5)*(TINV(0.05,H13+J13-1))</f>
        <v>0.19651052136679625</v>
      </c>
      <c r="AA15" s="97" t="s">
        <v>1028</v>
      </c>
    </row>
    <row r="16" spans="1:27" x14ac:dyDescent="0.25">
      <c r="A16" s="23" t="s">
        <v>259</v>
      </c>
      <c r="B16" s="24" t="s">
        <v>34</v>
      </c>
      <c r="C16" s="39" t="s">
        <v>34</v>
      </c>
      <c r="D16" s="24" t="s">
        <v>34</v>
      </c>
      <c r="E16" s="39" t="s">
        <v>34</v>
      </c>
      <c r="F16" s="30">
        <v>6.2729235600000002E-2</v>
      </c>
      <c r="G16" s="28">
        <f>SQRT((F16*(1-F16))/F$13)*TINV(0.05,F$13)</f>
        <v>9.9087894591008169E-2</v>
      </c>
      <c r="H16" s="30">
        <v>7.1617298199999999E-2</v>
      </c>
      <c r="I16" s="28">
        <f>SQRT((H16*(1-H16))/H$13)*TINV(0.05,H$13)</f>
        <v>0.12098183509916745</v>
      </c>
      <c r="J16" s="30">
        <v>8.6618292499999999E-2</v>
      </c>
      <c r="K16" s="28">
        <f>SQRT((J16*(1-J16))/J$13)*TINV(0.05,J$13)</f>
        <v>0.11680752871435723</v>
      </c>
      <c r="L16" s="37" t="s">
        <v>34</v>
      </c>
      <c r="M16" s="61" t="s">
        <v>1028</v>
      </c>
      <c r="N16" s="61" t="s">
        <v>1028</v>
      </c>
      <c r="O16" s="37" t="s">
        <v>34</v>
      </c>
      <c r="P16" s="37" t="s">
        <v>34</v>
      </c>
      <c r="Q16" s="61" t="s">
        <v>1028</v>
      </c>
      <c r="R16" s="61" t="s">
        <v>1028</v>
      </c>
      <c r="S16" s="37" t="s">
        <v>34</v>
      </c>
      <c r="T16" s="60">
        <f t="shared" si="0"/>
        <v>2.3889056899999997E-2</v>
      </c>
      <c r="U16" s="61">
        <f t="shared" si="2"/>
        <v>2.3889056899999997E-2</v>
      </c>
      <c r="V16" s="61">
        <f>(((((1-F16)*F16)/F13)+(((1-J16)*J16)/J13))^0.5)*(TINV(0.05,F13+J13-1))</f>
        <v>0.14927498534606828</v>
      </c>
      <c r="W16" s="62" t="s">
        <v>1028</v>
      </c>
      <c r="X16" s="60">
        <f t="shared" si="1"/>
        <v>1.5000994300000001E-2</v>
      </c>
      <c r="Y16" s="61">
        <f t="shared" si="3"/>
        <v>1.5000994300000001E-2</v>
      </c>
      <c r="Z16" s="61">
        <f>(((((1-H16)*H16)/H13)+(((1-J16)*J16)/J13))^0.5)*(TINV(0.05,H13+J13-1))</f>
        <v>0.16314252017241682</v>
      </c>
      <c r="AA16" s="97" t="s">
        <v>1028</v>
      </c>
    </row>
    <row r="17" spans="1:27" x14ac:dyDescent="0.25">
      <c r="A17" s="23" t="s">
        <v>763</v>
      </c>
      <c r="B17" s="24" t="s">
        <v>34</v>
      </c>
      <c r="C17" s="39" t="s">
        <v>34</v>
      </c>
      <c r="D17" s="24" t="s">
        <v>34</v>
      </c>
      <c r="E17" s="39" t="s">
        <v>34</v>
      </c>
      <c r="F17" s="30">
        <v>0</v>
      </c>
      <c r="G17" s="28">
        <f t="shared" ref="G17:G29" si="4">SQRT((F17*(1-F17))/F$13)*TINV(0.05,F$13)</f>
        <v>0</v>
      </c>
      <c r="H17" s="30">
        <v>0</v>
      </c>
      <c r="I17" s="28">
        <f t="shared" ref="I17:I19" si="5">SQRT((H17*(1-H17))/H$13)*TINV(0.05,H$13)</f>
        <v>0</v>
      </c>
      <c r="J17" s="30">
        <v>5.1188162699999998E-2</v>
      </c>
      <c r="K17" s="28">
        <f t="shared" ref="K17:K29" si="6">SQRT((J17*(1-J17))/J$13)*TINV(0.05,J$13)</f>
        <v>9.1519721469392801E-2</v>
      </c>
      <c r="L17" s="37" t="s">
        <v>34</v>
      </c>
      <c r="M17" s="61" t="s">
        <v>1028</v>
      </c>
      <c r="N17" s="61" t="s">
        <v>1028</v>
      </c>
      <c r="O17" s="37" t="s">
        <v>34</v>
      </c>
      <c r="P17" s="37" t="s">
        <v>34</v>
      </c>
      <c r="Q17" s="61" t="s">
        <v>1028</v>
      </c>
      <c r="R17" s="61" t="s">
        <v>1028</v>
      </c>
      <c r="S17" s="37" t="s">
        <v>34</v>
      </c>
      <c r="T17" s="60">
        <f t="shared" si="0"/>
        <v>5.1188162699999998E-2</v>
      </c>
      <c r="U17" s="61">
        <f t="shared" si="2"/>
        <v>5.1188162699999998E-2</v>
      </c>
      <c r="V17" s="61">
        <f>(((((1-F17)*F17)/F13)+(((1-J17)*J17)/J13))^0.5)*(TINV(0.05,F13+J13-1))</f>
        <v>8.9110855249001281E-2</v>
      </c>
      <c r="W17" s="62" t="s">
        <v>1028</v>
      </c>
      <c r="X17" s="60">
        <f t="shared" si="1"/>
        <v>5.1188162699999998E-2</v>
      </c>
      <c r="Y17" s="61">
        <f t="shared" si="3"/>
        <v>5.1188162699999998E-2</v>
      </c>
      <c r="Z17" s="61">
        <f>(((((1-H17)*H17)/H13)+(((1-J17)*J17)/J13))^0.5)*(TINV(0.05,H13+J13-1))</f>
        <v>8.9426443621938093E-2</v>
      </c>
      <c r="AA17" s="97" t="s">
        <v>1028</v>
      </c>
    </row>
    <row r="18" spans="1:27" x14ac:dyDescent="0.25">
      <c r="A18" s="23" t="s">
        <v>257</v>
      </c>
      <c r="B18" s="24" t="s">
        <v>34</v>
      </c>
      <c r="C18" s="39" t="s">
        <v>34</v>
      </c>
      <c r="D18" s="24" t="s">
        <v>34</v>
      </c>
      <c r="E18" s="39" t="s">
        <v>34</v>
      </c>
      <c r="F18" s="30">
        <v>8.6605543699999996E-2</v>
      </c>
      <c r="G18" s="28">
        <f t="shared" si="4"/>
        <v>0.11493574087150467</v>
      </c>
      <c r="H18" s="30">
        <v>0</v>
      </c>
      <c r="I18" s="28">
        <f t="shared" si="5"/>
        <v>0</v>
      </c>
      <c r="J18" s="30">
        <v>4.0574052100000001E-2</v>
      </c>
      <c r="K18" s="28">
        <f t="shared" si="6"/>
        <v>8.1935063184899515E-2</v>
      </c>
      <c r="L18" s="37" t="s">
        <v>34</v>
      </c>
      <c r="M18" s="61" t="s">
        <v>1028</v>
      </c>
      <c r="N18" s="61" t="s">
        <v>1028</v>
      </c>
      <c r="O18" s="37" t="s">
        <v>34</v>
      </c>
      <c r="P18" s="37" t="s">
        <v>34</v>
      </c>
      <c r="Q18" s="61" t="s">
        <v>1028</v>
      </c>
      <c r="R18" s="61" t="s">
        <v>1028</v>
      </c>
      <c r="S18" s="37" t="s">
        <v>34</v>
      </c>
      <c r="T18" s="60">
        <f t="shared" si="0"/>
        <v>-4.6031491599999995E-2</v>
      </c>
      <c r="U18" s="61">
        <f t="shared" si="2"/>
        <v>4.6031491599999995E-2</v>
      </c>
      <c r="V18" s="61">
        <f>(((((1-F18)*F18)/F13)+(((1-J18)*J18)/J13))^0.5)*(TINV(0.05,F13+J13-1))</f>
        <v>0.13762869449353349</v>
      </c>
      <c r="W18" s="62" t="s">
        <v>1028</v>
      </c>
      <c r="X18" s="60">
        <f t="shared" si="1"/>
        <v>4.0574052100000001E-2</v>
      </c>
      <c r="Y18" s="61">
        <f t="shared" si="3"/>
        <v>4.0574052100000001E-2</v>
      </c>
      <c r="Z18" s="61">
        <f>(((((1-H18)*H18)/H13)+(((1-J18)*J18)/J13))^0.5)*(TINV(0.05,H13+J13-1))</f>
        <v>8.0061009702862743E-2</v>
      </c>
      <c r="AA18" s="97" t="s">
        <v>1028</v>
      </c>
    </row>
    <row r="19" spans="1:27" x14ac:dyDescent="0.25">
      <c r="A19" s="23" t="s">
        <v>764</v>
      </c>
      <c r="B19" s="24" t="s">
        <v>34</v>
      </c>
      <c r="C19" s="39" t="s">
        <v>34</v>
      </c>
      <c r="D19" s="24" t="s">
        <v>34</v>
      </c>
      <c r="E19" s="39" t="s">
        <v>34</v>
      </c>
      <c r="F19" s="30">
        <v>0</v>
      </c>
      <c r="G19" s="28">
        <f t="shared" si="4"/>
        <v>0</v>
      </c>
      <c r="H19" s="30">
        <v>0</v>
      </c>
      <c r="I19" s="28">
        <f t="shared" si="5"/>
        <v>0</v>
      </c>
      <c r="J19" s="30">
        <v>3.0734655499999999E-2</v>
      </c>
      <c r="K19" s="28">
        <f t="shared" si="6"/>
        <v>7.167626872930459E-2</v>
      </c>
      <c r="L19" s="37" t="s">
        <v>34</v>
      </c>
      <c r="M19" s="61" t="s">
        <v>1028</v>
      </c>
      <c r="N19" s="61" t="s">
        <v>1028</v>
      </c>
      <c r="O19" s="37" t="s">
        <v>34</v>
      </c>
      <c r="P19" s="37" t="s">
        <v>34</v>
      </c>
      <c r="Q19" s="61" t="s">
        <v>1028</v>
      </c>
      <c r="R19" s="61" t="s">
        <v>1028</v>
      </c>
      <c r="S19" s="37" t="s">
        <v>34</v>
      </c>
      <c r="T19" s="60">
        <f t="shared" si="0"/>
        <v>3.0734655499999999E-2</v>
      </c>
      <c r="U19" s="61">
        <f t="shared" si="2"/>
        <v>3.0734655499999999E-2</v>
      </c>
      <c r="V19" s="61">
        <f>(((((1-F19)*F19)/F13)+(((1-J19)*J19)/J13))^0.5)*(TINV(0.05,F13+J13-1))</f>
        <v>6.9789696744888427E-2</v>
      </c>
      <c r="W19" s="62" t="s">
        <v>1028</v>
      </c>
      <c r="X19" s="60">
        <f t="shared" si="1"/>
        <v>3.0734655499999999E-2</v>
      </c>
      <c r="Y19" s="61">
        <f t="shared" si="3"/>
        <v>3.0734655499999999E-2</v>
      </c>
      <c r="Z19" s="61">
        <f>(((((1-H19)*H19)/H13)+(((1-J19)*J19)/J13))^0.5)*(TINV(0.05,H13+J13-1))</f>
        <v>7.0036858740830779E-2</v>
      </c>
      <c r="AA19" s="97" t="s">
        <v>1028</v>
      </c>
    </row>
    <row r="20" spans="1:27" x14ac:dyDescent="0.25">
      <c r="A20" s="23" t="s">
        <v>765</v>
      </c>
      <c r="B20" s="24" t="s">
        <v>34</v>
      </c>
      <c r="C20" s="39" t="s">
        <v>34</v>
      </c>
      <c r="D20" s="24" t="s">
        <v>34</v>
      </c>
      <c r="E20" s="39" t="s">
        <v>34</v>
      </c>
      <c r="F20" s="34" t="s">
        <v>34</v>
      </c>
      <c r="G20" s="67" t="s">
        <v>34</v>
      </c>
      <c r="H20" s="34" t="s">
        <v>34</v>
      </c>
      <c r="I20" s="67" t="s">
        <v>34</v>
      </c>
      <c r="J20" s="30">
        <v>1.48441246E-2</v>
      </c>
      <c r="K20" s="28">
        <f t="shared" si="6"/>
        <v>5.0219183018905711E-2</v>
      </c>
      <c r="L20" s="37" t="s">
        <v>34</v>
      </c>
      <c r="M20" s="61" t="s">
        <v>1028</v>
      </c>
      <c r="N20" s="61" t="s">
        <v>1028</v>
      </c>
      <c r="O20" s="37" t="s">
        <v>34</v>
      </c>
      <c r="P20" s="37" t="s">
        <v>34</v>
      </c>
      <c r="Q20" s="61" t="s">
        <v>1028</v>
      </c>
      <c r="R20" s="61" t="s">
        <v>1028</v>
      </c>
      <c r="S20" s="37" t="s">
        <v>34</v>
      </c>
      <c r="T20" s="35" t="s">
        <v>34</v>
      </c>
      <c r="U20" s="61" t="s">
        <v>1028</v>
      </c>
      <c r="V20" s="61" t="s">
        <v>1028</v>
      </c>
      <c r="W20" s="36" t="s">
        <v>34</v>
      </c>
      <c r="X20" s="35" t="s">
        <v>34</v>
      </c>
      <c r="Y20" s="61" t="s">
        <v>1028</v>
      </c>
      <c r="Z20" s="61" t="s">
        <v>1028</v>
      </c>
      <c r="AA20" s="114" t="s">
        <v>34</v>
      </c>
    </row>
    <row r="21" spans="1:27" x14ac:dyDescent="0.25">
      <c r="A21" s="23" t="s">
        <v>262</v>
      </c>
      <c r="B21" s="24" t="s">
        <v>34</v>
      </c>
      <c r="C21" s="39" t="s">
        <v>34</v>
      </c>
      <c r="D21" s="24" t="s">
        <v>34</v>
      </c>
      <c r="E21" s="39" t="s">
        <v>34</v>
      </c>
      <c r="F21" s="30">
        <v>7.8484020000000004E-4</v>
      </c>
      <c r="G21" s="28">
        <f t="shared" si="4"/>
        <v>1.1443877354248479E-2</v>
      </c>
      <c r="H21" s="30">
        <v>0</v>
      </c>
      <c r="I21" s="28">
        <f>SQRT((H21*(1-H21))/H$13)*TINV(0.05,H$13)</f>
        <v>0</v>
      </c>
      <c r="J21" s="30">
        <v>1.4067331400000001E-2</v>
      </c>
      <c r="K21" s="28">
        <f t="shared" si="6"/>
        <v>4.890681261762081E-2</v>
      </c>
      <c r="L21" s="37" t="s">
        <v>34</v>
      </c>
      <c r="M21" s="61" t="s">
        <v>1028</v>
      </c>
      <c r="N21" s="61" t="s">
        <v>1028</v>
      </c>
      <c r="O21" s="37" t="s">
        <v>34</v>
      </c>
      <c r="P21" s="37" t="s">
        <v>34</v>
      </c>
      <c r="Q21" s="61" t="s">
        <v>1028</v>
      </c>
      <c r="R21" s="61" t="s">
        <v>1028</v>
      </c>
      <c r="S21" s="37" t="s">
        <v>34</v>
      </c>
      <c r="T21" s="60">
        <f t="shared" ref="T21:T29" si="7">J21-F21</f>
        <v>1.3282491200000001E-2</v>
      </c>
      <c r="U21" s="61">
        <f t="shared" si="2"/>
        <v>1.3282491200000001E-2</v>
      </c>
      <c r="V21" s="61">
        <f>(((((1-F21)*F21)/F13)+(((1-J21)*J21)/J13))^0.5)*(TINV(0.05,F13+J13-1))</f>
        <v>4.8911212793257886E-2</v>
      </c>
      <c r="W21" s="62" t="s">
        <v>1028</v>
      </c>
      <c r="X21" s="60">
        <f t="shared" ref="X21:X29" si="8">J21-H21</f>
        <v>1.4067331400000001E-2</v>
      </c>
      <c r="Y21" s="61">
        <f t="shared" si="3"/>
        <v>1.4067331400000001E-2</v>
      </c>
      <c r="Z21" s="61">
        <f>(((((1-H21)*H21)/H13)+(((1-J21)*J21)/J13))^0.5)*(TINV(0.05,H13+J13-1))</f>
        <v>4.7788195277025845E-2</v>
      </c>
      <c r="AA21" s="97" t="s">
        <v>1028</v>
      </c>
    </row>
    <row r="22" spans="1:27" x14ac:dyDescent="0.25">
      <c r="A22" s="23" t="s">
        <v>766</v>
      </c>
      <c r="B22" s="24" t="s">
        <v>34</v>
      </c>
      <c r="C22" s="39" t="s">
        <v>34</v>
      </c>
      <c r="D22" s="24" t="s">
        <v>34</v>
      </c>
      <c r="E22" s="39" t="s">
        <v>34</v>
      </c>
      <c r="F22" s="30">
        <v>0</v>
      </c>
      <c r="G22" s="28">
        <f t="shared" si="4"/>
        <v>0</v>
      </c>
      <c r="H22" s="30">
        <v>0</v>
      </c>
      <c r="I22" s="28">
        <f t="shared" ref="I22:I28" si="9">SQRT((H22*(1-H22))/H$13)*TINV(0.05,H$13)</f>
        <v>0</v>
      </c>
      <c r="J22" s="30">
        <v>1.2614449099999999E-2</v>
      </c>
      <c r="K22" s="28">
        <f t="shared" si="6"/>
        <v>4.6346548798822503E-2</v>
      </c>
      <c r="L22" s="37" t="s">
        <v>34</v>
      </c>
      <c r="M22" s="61" t="s">
        <v>1028</v>
      </c>
      <c r="N22" s="61" t="s">
        <v>1028</v>
      </c>
      <c r="O22" s="37" t="s">
        <v>34</v>
      </c>
      <c r="P22" s="37" t="s">
        <v>34</v>
      </c>
      <c r="Q22" s="61" t="s">
        <v>1028</v>
      </c>
      <c r="R22" s="61" t="s">
        <v>1028</v>
      </c>
      <c r="S22" s="37" t="s">
        <v>34</v>
      </c>
      <c r="T22" s="60">
        <f t="shared" si="7"/>
        <v>1.2614449099999999E-2</v>
      </c>
      <c r="U22" s="61">
        <f t="shared" si="2"/>
        <v>1.2614449099999999E-2</v>
      </c>
      <c r="V22" s="61">
        <f>(((((1-F22)*F22)/F13)+(((1-J22)*J22)/J13))^0.5)*(TINV(0.05,F13+J13-1))</f>
        <v>4.5126673628304768E-2</v>
      </c>
      <c r="W22" s="62" t="s">
        <v>1028</v>
      </c>
      <c r="X22" s="60">
        <f t="shared" si="8"/>
        <v>1.2614449099999999E-2</v>
      </c>
      <c r="Y22" s="61">
        <f t="shared" si="3"/>
        <v>1.2614449099999999E-2</v>
      </c>
      <c r="Z22" s="61">
        <f>(((((1-H22)*H22)/H13)+(((1-J22)*J22)/J13))^0.5)*(TINV(0.05,H13+J13-1))</f>
        <v>4.5286490897105666E-2</v>
      </c>
      <c r="AA22" s="97" t="s">
        <v>1028</v>
      </c>
    </row>
    <row r="23" spans="1:27" x14ac:dyDescent="0.25">
      <c r="A23" s="23" t="s">
        <v>767</v>
      </c>
      <c r="B23" s="24" t="s">
        <v>34</v>
      </c>
      <c r="C23" s="39" t="s">
        <v>34</v>
      </c>
      <c r="D23" s="24" t="s">
        <v>34</v>
      </c>
      <c r="E23" s="39" t="s">
        <v>34</v>
      </c>
      <c r="F23" s="30">
        <v>0</v>
      </c>
      <c r="G23" s="28">
        <f t="shared" si="4"/>
        <v>0</v>
      </c>
      <c r="H23" s="30">
        <v>0</v>
      </c>
      <c r="I23" s="28">
        <f t="shared" si="9"/>
        <v>0</v>
      </c>
      <c r="J23" s="30">
        <v>1.2614449099999999E-2</v>
      </c>
      <c r="K23" s="28">
        <f t="shared" si="6"/>
        <v>4.6346548798822503E-2</v>
      </c>
      <c r="L23" s="37" t="s">
        <v>34</v>
      </c>
      <c r="M23" s="61" t="s">
        <v>1028</v>
      </c>
      <c r="N23" s="61" t="s">
        <v>1028</v>
      </c>
      <c r="O23" s="37" t="s">
        <v>34</v>
      </c>
      <c r="P23" s="37" t="s">
        <v>34</v>
      </c>
      <c r="Q23" s="61" t="s">
        <v>1028</v>
      </c>
      <c r="R23" s="61" t="s">
        <v>1028</v>
      </c>
      <c r="S23" s="37" t="s">
        <v>34</v>
      </c>
      <c r="T23" s="60">
        <f t="shared" si="7"/>
        <v>1.2614449099999999E-2</v>
      </c>
      <c r="U23" s="61">
        <f t="shared" si="2"/>
        <v>1.2614449099999999E-2</v>
      </c>
      <c r="V23" s="61">
        <f>(((((1-F23)*F23)/F13)+(((1-J23)*J23)/J13))^0.5)*(TINV(0.05,F13+J13-1))</f>
        <v>4.5126673628304768E-2</v>
      </c>
      <c r="W23" s="62" t="s">
        <v>1028</v>
      </c>
      <c r="X23" s="60">
        <f t="shared" si="8"/>
        <v>1.2614449099999999E-2</v>
      </c>
      <c r="Y23" s="61">
        <f t="shared" si="3"/>
        <v>1.2614449099999999E-2</v>
      </c>
      <c r="Z23" s="61">
        <f>(((((1-H23)*H23)/H13)+(((1-J23)*J23)/J13))^0.5)*(TINV(0.05,H13+J13-1))</f>
        <v>4.5286490897105666E-2</v>
      </c>
      <c r="AA23" s="97" t="s">
        <v>1028</v>
      </c>
    </row>
    <row r="24" spans="1:27" x14ac:dyDescent="0.25">
      <c r="A24" s="23" t="s">
        <v>768</v>
      </c>
      <c r="B24" s="24" t="s">
        <v>34</v>
      </c>
      <c r="C24" s="39" t="s">
        <v>34</v>
      </c>
      <c r="D24" s="24" t="s">
        <v>34</v>
      </c>
      <c r="E24" s="39" t="s">
        <v>34</v>
      </c>
      <c r="F24" s="30">
        <v>0</v>
      </c>
      <c r="G24" s="28">
        <f t="shared" si="4"/>
        <v>0</v>
      </c>
      <c r="H24" s="30">
        <v>0</v>
      </c>
      <c r="I24" s="28">
        <f t="shared" si="9"/>
        <v>0</v>
      </c>
      <c r="J24" s="30">
        <v>1.2614449099999999E-2</v>
      </c>
      <c r="K24" s="28">
        <f t="shared" si="6"/>
        <v>4.6346548798822503E-2</v>
      </c>
      <c r="L24" s="37" t="s">
        <v>34</v>
      </c>
      <c r="M24" s="61" t="s">
        <v>1028</v>
      </c>
      <c r="N24" s="61" t="s">
        <v>1028</v>
      </c>
      <c r="O24" s="37" t="s">
        <v>34</v>
      </c>
      <c r="P24" s="37" t="s">
        <v>34</v>
      </c>
      <c r="Q24" s="61" t="s">
        <v>1028</v>
      </c>
      <c r="R24" s="61" t="s">
        <v>1028</v>
      </c>
      <c r="S24" s="37" t="s">
        <v>34</v>
      </c>
      <c r="T24" s="60">
        <f t="shared" si="7"/>
        <v>1.2614449099999999E-2</v>
      </c>
      <c r="U24" s="61">
        <f t="shared" si="2"/>
        <v>1.2614449099999999E-2</v>
      </c>
      <c r="V24" s="61">
        <f>(((((1-F24)*F24)/F13)+(((1-J24)*J24)/J13))^0.5)*(TINV(0.05,F13+J13-1))</f>
        <v>4.5126673628304768E-2</v>
      </c>
      <c r="W24" s="62" t="s">
        <v>1028</v>
      </c>
      <c r="X24" s="60">
        <f t="shared" si="8"/>
        <v>1.2614449099999999E-2</v>
      </c>
      <c r="Y24" s="61">
        <f t="shared" si="3"/>
        <v>1.2614449099999999E-2</v>
      </c>
      <c r="Z24" s="61">
        <f>(((((1-H24)*H24)/H13)+(((1-J24)*J24)/J13))^0.5)*(TINV(0.05,H13+J13-1))</f>
        <v>4.5286490897105666E-2</v>
      </c>
      <c r="AA24" s="97" t="s">
        <v>1028</v>
      </c>
    </row>
    <row r="25" spans="1:27" x14ac:dyDescent="0.25">
      <c r="A25" s="23" t="s">
        <v>769</v>
      </c>
      <c r="B25" s="24" t="s">
        <v>34</v>
      </c>
      <c r="C25" s="39" t="s">
        <v>34</v>
      </c>
      <c r="D25" s="24" t="s">
        <v>34</v>
      </c>
      <c r="E25" s="39" t="s">
        <v>34</v>
      </c>
      <c r="F25" s="30">
        <v>0</v>
      </c>
      <c r="G25" s="28">
        <f t="shared" si="4"/>
        <v>0</v>
      </c>
      <c r="H25" s="30">
        <v>0</v>
      </c>
      <c r="I25" s="28">
        <f t="shared" si="9"/>
        <v>0</v>
      </c>
      <c r="J25" s="30">
        <v>1.2614449099999999E-2</v>
      </c>
      <c r="K25" s="28">
        <f t="shared" si="6"/>
        <v>4.6346548798822503E-2</v>
      </c>
      <c r="L25" s="37" t="s">
        <v>34</v>
      </c>
      <c r="M25" s="61" t="s">
        <v>1028</v>
      </c>
      <c r="N25" s="61" t="s">
        <v>1028</v>
      </c>
      <c r="O25" s="37" t="s">
        <v>34</v>
      </c>
      <c r="P25" s="37" t="s">
        <v>34</v>
      </c>
      <c r="Q25" s="61" t="s">
        <v>1028</v>
      </c>
      <c r="R25" s="61" t="s">
        <v>1028</v>
      </c>
      <c r="S25" s="37" t="s">
        <v>34</v>
      </c>
      <c r="T25" s="60">
        <f t="shared" si="7"/>
        <v>1.2614449099999999E-2</v>
      </c>
      <c r="U25" s="61">
        <f t="shared" si="2"/>
        <v>1.2614449099999999E-2</v>
      </c>
      <c r="V25" s="61">
        <f>(((((1-F25)*F25)/F13)+(((1-J25)*J25)/J13))^0.5)*(TINV(0.05,F13+J13-1))</f>
        <v>4.5126673628304768E-2</v>
      </c>
      <c r="W25" s="62" t="s">
        <v>1028</v>
      </c>
      <c r="X25" s="60">
        <f t="shared" si="8"/>
        <v>1.2614449099999999E-2</v>
      </c>
      <c r="Y25" s="61">
        <f t="shared" si="3"/>
        <v>1.2614449099999999E-2</v>
      </c>
      <c r="Z25" s="61">
        <f>(((((1-H25)*H25)/H13)+(((1-J25)*J25)/J13))^0.5)*(TINV(0.05,H13+J13-1))</f>
        <v>4.5286490897105666E-2</v>
      </c>
      <c r="AA25" s="97" t="s">
        <v>1028</v>
      </c>
    </row>
    <row r="26" spans="1:27" ht="15" customHeight="1" x14ac:dyDescent="0.25">
      <c r="A26" s="23" t="s">
        <v>261</v>
      </c>
      <c r="B26" s="24" t="s">
        <v>34</v>
      </c>
      <c r="C26" s="39" t="s">
        <v>34</v>
      </c>
      <c r="D26" s="24" t="s">
        <v>34</v>
      </c>
      <c r="E26" s="39" t="s">
        <v>34</v>
      </c>
      <c r="F26" s="30">
        <v>4.7759738500000003E-2</v>
      </c>
      <c r="G26" s="28">
        <f t="shared" si="4"/>
        <v>8.7147976517149464E-2</v>
      </c>
      <c r="H26" s="30">
        <v>1.1150999999999999E-4</v>
      </c>
      <c r="I26" s="28">
        <f t="shared" si="9"/>
        <v>4.9542780145627905E-3</v>
      </c>
      <c r="J26" s="30">
        <v>5.4856471999999998E-3</v>
      </c>
      <c r="K26" s="28">
        <f t="shared" si="6"/>
        <v>3.0673217629727689E-2</v>
      </c>
      <c r="L26" s="37" t="s">
        <v>34</v>
      </c>
      <c r="M26" s="61" t="s">
        <v>1028</v>
      </c>
      <c r="N26" s="61" t="s">
        <v>1028</v>
      </c>
      <c r="O26" s="37" t="s">
        <v>34</v>
      </c>
      <c r="P26" s="37" t="s">
        <v>34</v>
      </c>
      <c r="Q26" s="61" t="s">
        <v>1028</v>
      </c>
      <c r="R26" s="61" t="s">
        <v>1028</v>
      </c>
      <c r="S26" s="37" t="s">
        <v>34</v>
      </c>
      <c r="T26" s="60">
        <f t="shared" si="7"/>
        <v>-4.2274091300000004E-2</v>
      </c>
      <c r="U26" s="61">
        <f t="shared" si="2"/>
        <v>4.2274091300000004E-2</v>
      </c>
      <c r="V26" s="61">
        <f>(((((1-F26)*F26)/F13)+(((1-J26)*J26)/J13))^0.5)*(TINV(0.05,F13+J13-1))</f>
        <v>9.0126133037428599E-2</v>
      </c>
      <c r="W26" s="62" t="s">
        <v>1028</v>
      </c>
      <c r="X26" s="60">
        <f t="shared" si="8"/>
        <v>5.3741372000000003E-3</v>
      </c>
      <c r="Y26" s="61">
        <f t="shared" si="3"/>
        <v>5.3741372000000003E-3</v>
      </c>
      <c r="Z26" s="61">
        <f>(((((1-H26)*H26)/H13)+(((1-J26)*J26)/J13))^0.5)*(TINV(0.05,H13+J13-1))</f>
        <v>3.0349412553966375E-2</v>
      </c>
      <c r="AA26" s="97" t="s">
        <v>1028</v>
      </c>
    </row>
    <row r="27" spans="1:27" x14ac:dyDescent="0.25">
      <c r="A27" s="23" t="s">
        <v>84</v>
      </c>
      <c r="B27" s="24" t="s">
        <v>34</v>
      </c>
      <c r="C27" s="39" t="s">
        <v>34</v>
      </c>
      <c r="D27" s="24" t="s">
        <v>34</v>
      </c>
      <c r="E27" s="39" t="s">
        <v>34</v>
      </c>
      <c r="F27" s="30">
        <v>0</v>
      </c>
      <c r="G27" s="28">
        <f t="shared" si="4"/>
        <v>0</v>
      </c>
      <c r="H27" s="30">
        <v>0</v>
      </c>
      <c r="I27" s="28">
        <f t="shared" si="9"/>
        <v>0</v>
      </c>
      <c r="J27" s="30">
        <v>9.0491309999999995E-4</v>
      </c>
      <c r="K27" s="28">
        <f t="shared" si="6"/>
        <v>1.2486672496109017E-2</v>
      </c>
      <c r="L27" s="37" t="s">
        <v>34</v>
      </c>
      <c r="M27" s="61" t="s">
        <v>1028</v>
      </c>
      <c r="N27" s="61" t="s">
        <v>1028</v>
      </c>
      <c r="O27" s="37" t="s">
        <v>34</v>
      </c>
      <c r="P27" s="37" t="s">
        <v>34</v>
      </c>
      <c r="Q27" s="61" t="s">
        <v>1028</v>
      </c>
      <c r="R27" s="61" t="s">
        <v>1028</v>
      </c>
      <c r="S27" s="37" t="s">
        <v>34</v>
      </c>
      <c r="T27" s="60">
        <f t="shared" si="7"/>
        <v>9.0491309999999995E-4</v>
      </c>
      <c r="U27" s="61">
        <f t="shared" si="2"/>
        <v>9.0491309999999995E-4</v>
      </c>
      <c r="V27" s="61">
        <f>(((((1-F27)*F27)/F13)+(((1-J27)*J27)/J13))^0.5)*(TINV(0.05,F13+J13-1))</f>
        <v>1.2158014114089922E-2</v>
      </c>
      <c r="W27" s="62" t="s">
        <v>1028</v>
      </c>
      <c r="X27" s="60">
        <f t="shared" si="8"/>
        <v>9.0491309999999995E-4</v>
      </c>
      <c r="Y27" s="61">
        <f t="shared" si="3"/>
        <v>9.0491309999999995E-4</v>
      </c>
      <c r="Z27" s="61">
        <f>(((((1-H27)*H27)/H13)+(((1-J27)*J27)/J13))^0.5)*(TINV(0.05,H13+J13-1))</f>
        <v>1.220107203202469E-2</v>
      </c>
      <c r="AA27" s="97" t="s">
        <v>1028</v>
      </c>
    </row>
    <row r="28" spans="1:27" x14ac:dyDescent="0.25">
      <c r="A28" s="23" t="s">
        <v>117</v>
      </c>
      <c r="B28" s="24" t="s">
        <v>34</v>
      </c>
      <c r="C28" s="39" t="s">
        <v>34</v>
      </c>
      <c r="D28" s="24" t="s">
        <v>34</v>
      </c>
      <c r="E28" s="39" t="s">
        <v>34</v>
      </c>
      <c r="F28" s="30">
        <v>4.0856974999999999E-3</v>
      </c>
      <c r="G28" s="28">
        <f t="shared" si="4"/>
        <v>2.6067366425012957E-2</v>
      </c>
      <c r="H28" s="30">
        <v>1.16665907E-2</v>
      </c>
      <c r="I28" s="28">
        <f t="shared" si="9"/>
        <v>5.0381535600608464E-2</v>
      </c>
      <c r="J28" s="30">
        <v>0</v>
      </c>
      <c r="K28" s="28">
        <f t="shared" si="6"/>
        <v>0</v>
      </c>
      <c r="L28" s="37" t="s">
        <v>34</v>
      </c>
      <c r="M28" s="61" t="s">
        <v>1028</v>
      </c>
      <c r="N28" s="61" t="s">
        <v>1028</v>
      </c>
      <c r="O28" s="37" t="s">
        <v>34</v>
      </c>
      <c r="P28" s="37" t="s">
        <v>34</v>
      </c>
      <c r="Q28" s="61" t="s">
        <v>1028</v>
      </c>
      <c r="R28" s="61" t="s">
        <v>1028</v>
      </c>
      <c r="S28" s="37" t="s">
        <v>34</v>
      </c>
      <c r="T28" s="60">
        <f t="shared" si="7"/>
        <v>-4.0856974999999999E-3</v>
      </c>
      <c r="U28" s="61">
        <f t="shared" si="2"/>
        <v>4.0856974999999999E-3</v>
      </c>
      <c r="V28" s="61">
        <f>(((((1-F28)*F28)/F13)+(((1-J28)*J28)/J13))^0.5)*(TINV(0.05,F13+J13-1))</f>
        <v>2.543498590732865E-2</v>
      </c>
      <c r="W28" s="62" t="s">
        <v>1028</v>
      </c>
      <c r="X28" s="60">
        <f t="shared" si="8"/>
        <v>-1.16665907E-2</v>
      </c>
      <c r="Y28" s="61">
        <f t="shared" si="3"/>
        <v>1.16665907E-2</v>
      </c>
      <c r="Z28" s="61">
        <f>(((((1-H28)*H28)/H13)+(((1-J28)*J28)/J13))^0.5)*(TINV(0.05,H13+J13-1))</f>
        <v>4.8544138619366767E-2</v>
      </c>
      <c r="AA28" s="97" t="s">
        <v>1028</v>
      </c>
    </row>
    <row r="29" spans="1:27" x14ac:dyDescent="0.25">
      <c r="A29" s="23" t="s">
        <v>391</v>
      </c>
      <c r="B29" s="24" t="s">
        <v>34</v>
      </c>
      <c r="C29" s="39" t="s">
        <v>34</v>
      </c>
      <c r="D29" s="24" t="s">
        <v>34</v>
      </c>
      <c r="E29" s="39" t="s">
        <v>34</v>
      </c>
      <c r="F29" s="30">
        <v>0</v>
      </c>
      <c r="G29" s="28">
        <f t="shared" si="4"/>
        <v>0</v>
      </c>
      <c r="H29" s="30">
        <v>1.1150999999999999E-4</v>
      </c>
      <c r="I29" s="28">
        <f>SQRT((H29*(1-H29))/H$13)*TINV(0.05,H$13)</f>
        <v>4.9542780145627905E-3</v>
      </c>
      <c r="J29" s="30">
        <v>0</v>
      </c>
      <c r="K29" s="28">
        <f t="shared" si="6"/>
        <v>0</v>
      </c>
      <c r="L29" s="37" t="s">
        <v>34</v>
      </c>
      <c r="M29" s="61" t="s">
        <v>1028</v>
      </c>
      <c r="N29" s="61" t="s">
        <v>1028</v>
      </c>
      <c r="O29" s="37" t="s">
        <v>34</v>
      </c>
      <c r="P29" s="37" t="s">
        <v>34</v>
      </c>
      <c r="Q29" s="61" t="s">
        <v>1028</v>
      </c>
      <c r="R29" s="61" t="s">
        <v>1028</v>
      </c>
      <c r="S29" s="37" t="s">
        <v>34</v>
      </c>
      <c r="T29" s="60">
        <f t="shared" si="7"/>
        <v>0</v>
      </c>
      <c r="U29" s="61">
        <f t="shared" si="2"/>
        <v>0</v>
      </c>
      <c r="V29" s="61">
        <f>(((((1-F29)*F29)/F13)+(((1-J29)*J29)/J13))^0.5)*(TINV(0.05,F13+J13-1))</f>
        <v>0</v>
      </c>
      <c r="W29" s="62" t="s">
        <v>1028</v>
      </c>
      <c r="X29" s="60">
        <f t="shared" si="8"/>
        <v>-1.1150999999999999E-4</v>
      </c>
      <c r="Y29" s="61">
        <f t="shared" si="3"/>
        <v>1.1150999999999999E-4</v>
      </c>
      <c r="Z29" s="61">
        <f>(((((1-H29)*H29)/H13)+(((1-J29)*J29)/J13))^0.5)*(TINV(0.05,H13+J13-1))</f>
        <v>4.7735972282455146E-3</v>
      </c>
      <c r="AA29" s="97" t="s">
        <v>1028</v>
      </c>
    </row>
    <row r="30" spans="1:27" x14ac:dyDescent="0.25">
      <c r="A30" s="23" t="s">
        <v>390</v>
      </c>
      <c r="B30" s="24" t="s">
        <v>34</v>
      </c>
      <c r="C30" s="39" t="s">
        <v>34</v>
      </c>
      <c r="D30" s="24" t="s">
        <v>34</v>
      </c>
      <c r="E30" s="39" t="s">
        <v>34</v>
      </c>
      <c r="F30" s="34" t="s">
        <v>34</v>
      </c>
      <c r="G30" s="67" t="s">
        <v>34</v>
      </c>
      <c r="H30" s="30">
        <v>0.2469057949</v>
      </c>
      <c r="I30" s="28">
        <f>SQRT((H30*(1-H30))/H$13)*TINV(0.05,H$13)</f>
        <v>0.20231960840814761</v>
      </c>
      <c r="J30" s="30" t="s">
        <v>34</v>
      </c>
      <c r="K30" s="67" t="s">
        <v>34</v>
      </c>
      <c r="L30" s="37" t="s">
        <v>34</v>
      </c>
      <c r="M30" s="61" t="s">
        <v>1028</v>
      </c>
      <c r="N30" s="61" t="s">
        <v>1028</v>
      </c>
      <c r="O30" s="37" t="s">
        <v>34</v>
      </c>
      <c r="P30" s="37" t="s">
        <v>34</v>
      </c>
      <c r="Q30" s="61" t="s">
        <v>1028</v>
      </c>
      <c r="R30" s="61" t="s">
        <v>1028</v>
      </c>
      <c r="S30" s="37" t="s">
        <v>34</v>
      </c>
      <c r="T30" s="35" t="s">
        <v>34</v>
      </c>
      <c r="U30" s="61" t="s">
        <v>1028</v>
      </c>
      <c r="V30" s="61" t="s">
        <v>1028</v>
      </c>
      <c r="W30" s="36" t="s">
        <v>34</v>
      </c>
      <c r="X30" s="35" t="s">
        <v>34</v>
      </c>
      <c r="Y30" s="61" t="s">
        <v>1028</v>
      </c>
      <c r="Z30" s="61" t="s">
        <v>1028</v>
      </c>
      <c r="AA30" s="114" t="s">
        <v>34</v>
      </c>
    </row>
    <row r="31" spans="1:27" x14ac:dyDescent="0.25">
      <c r="A31" s="23" t="s">
        <v>258</v>
      </c>
      <c r="B31" s="24" t="s">
        <v>34</v>
      </c>
      <c r="C31" s="39" t="s">
        <v>34</v>
      </c>
      <c r="D31" s="24" t="s">
        <v>34</v>
      </c>
      <c r="E31" s="39" t="s">
        <v>34</v>
      </c>
      <c r="F31" s="30">
        <v>0.15062036039999999</v>
      </c>
      <c r="G31" s="28">
        <f>SQRT((F31*(1-F31))/F$13)*TINV(0.05,F$13)</f>
        <v>0.14616582159017563</v>
      </c>
      <c r="H31" s="34" t="s">
        <v>34</v>
      </c>
      <c r="I31" s="67" t="s">
        <v>34</v>
      </c>
      <c r="J31" s="30" t="s">
        <v>34</v>
      </c>
      <c r="K31" s="67" t="s">
        <v>34</v>
      </c>
      <c r="L31" s="37" t="s">
        <v>34</v>
      </c>
      <c r="M31" s="61" t="s">
        <v>1028</v>
      </c>
      <c r="N31" s="61" t="s">
        <v>1028</v>
      </c>
      <c r="O31" s="37" t="s">
        <v>34</v>
      </c>
      <c r="P31" s="37" t="s">
        <v>34</v>
      </c>
      <c r="Q31" s="61" t="s">
        <v>1028</v>
      </c>
      <c r="R31" s="61" t="s">
        <v>1028</v>
      </c>
      <c r="S31" s="37" t="s">
        <v>34</v>
      </c>
      <c r="T31" s="35" t="s">
        <v>34</v>
      </c>
      <c r="U31" s="61" t="s">
        <v>1028</v>
      </c>
      <c r="V31" s="61" t="s">
        <v>1028</v>
      </c>
      <c r="W31" s="36" t="s">
        <v>34</v>
      </c>
      <c r="X31" s="35" t="s">
        <v>34</v>
      </c>
      <c r="Y31" s="61" t="s">
        <v>1028</v>
      </c>
      <c r="Z31" s="61" t="s">
        <v>1028</v>
      </c>
      <c r="AA31" s="114" t="s">
        <v>34</v>
      </c>
    </row>
    <row r="32" spans="1:27" x14ac:dyDescent="0.25">
      <c r="A32" s="23" t="s">
        <v>260</v>
      </c>
      <c r="B32" s="24" t="s">
        <v>34</v>
      </c>
      <c r="C32" s="39" t="s">
        <v>34</v>
      </c>
      <c r="D32" s="24" t="s">
        <v>34</v>
      </c>
      <c r="E32" s="39" t="s">
        <v>34</v>
      </c>
      <c r="F32" s="30">
        <v>6.2414822500000001E-2</v>
      </c>
      <c r="G32" s="28">
        <f>SQRT((F32*(1-F32))/F$13)*TINV(0.05,F$13)</f>
        <v>9.8855833907365881E-2</v>
      </c>
      <c r="H32" s="34" t="s">
        <v>34</v>
      </c>
      <c r="I32" s="67" t="s">
        <v>34</v>
      </c>
      <c r="J32" s="30" t="s">
        <v>34</v>
      </c>
      <c r="K32" s="67" t="s">
        <v>34</v>
      </c>
      <c r="L32" s="37" t="s">
        <v>34</v>
      </c>
      <c r="M32" s="61" t="s">
        <v>1028</v>
      </c>
      <c r="N32" s="61" t="s">
        <v>1028</v>
      </c>
      <c r="O32" s="37" t="s">
        <v>34</v>
      </c>
      <c r="P32" s="37" t="s">
        <v>34</v>
      </c>
      <c r="Q32" s="61" t="s">
        <v>1028</v>
      </c>
      <c r="R32" s="61" t="s">
        <v>1028</v>
      </c>
      <c r="S32" s="37" t="s">
        <v>34</v>
      </c>
      <c r="T32" s="35" t="s">
        <v>34</v>
      </c>
      <c r="U32" s="61" t="s">
        <v>1028</v>
      </c>
      <c r="V32" s="61" t="s">
        <v>1028</v>
      </c>
      <c r="W32" s="36" t="s">
        <v>34</v>
      </c>
      <c r="X32" s="35" t="s">
        <v>34</v>
      </c>
      <c r="Y32" s="61" t="s">
        <v>1028</v>
      </c>
      <c r="Z32" s="61" t="s">
        <v>1028</v>
      </c>
      <c r="AA32" s="114" t="s">
        <v>34</v>
      </c>
    </row>
    <row r="33" spans="1:27" x14ac:dyDescent="0.25">
      <c r="A33" s="23" t="s">
        <v>112</v>
      </c>
      <c r="B33" s="24" t="s">
        <v>34</v>
      </c>
      <c r="C33" s="39" t="s">
        <v>34</v>
      </c>
      <c r="D33" s="24" t="s">
        <v>34</v>
      </c>
      <c r="E33" s="39" t="s">
        <v>34</v>
      </c>
      <c r="F33" s="30">
        <v>0.1680564152</v>
      </c>
      <c r="G33" s="28">
        <f>SQRT((F33*(1-F33))/F$13)*TINV(0.05,F$13)</f>
        <v>0.15280147761979868</v>
      </c>
      <c r="H33" s="30">
        <v>0.36071859550000002</v>
      </c>
      <c r="I33" s="28">
        <f t="shared" ref="I33:I35" si="10">SQRT((H33*(1-H33))/H$13)*TINV(0.05,H$13)</f>
        <v>0.22530871098036315</v>
      </c>
      <c r="J33" s="30">
        <v>0.1765855626</v>
      </c>
      <c r="K33" s="28">
        <f t="shared" ref="K33:K35" si="11">SQRT((J33*(1-J33))/J$13)*TINV(0.05,J$13)</f>
        <v>0.15835315009864509</v>
      </c>
      <c r="L33" s="37" t="s">
        <v>34</v>
      </c>
      <c r="M33" s="61" t="s">
        <v>1028</v>
      </c>
      <c r="N33" s="61" t="s">
        <v>1028</v>
      </c>
      <c r="O33" s="37" t="s">
        <v>34</v>
      </c>
      <c r="P33" s="37" t="s">
        <v>34</v>
      </c>
      <c r="Q33" s="61" t="s">
        <v>1028</v>
      </c>
      <c r="R33" s="61" t="s">
        <v>1028</v>
      </c>
      <c r="S33" s="37" t="s">
        <v>34</v>
      </c>
      <c r="T33" s="60">
        <f>J33-F33</f>
        <v>8.5291473999999923E-3</v>
      </c>
      <c r="U33" s="61">
        <f t="shared" si="2"/>
        <v>8.5291473999999923E-3</v>
      </c>
      <c r="V33" s="61">
        <f>(((((1-F33)*F33)/F13)+(((1-J33)*J33)/J13))^0.5)*(TINV(0.05,F13+J13-1))</f>
        <v>0.21448139212282777</v>
      </c>
      <c r="W33" s="62" t="s">
        <v>1028</v>
      </c>
      <c r="X33" s="60">
        <f>J33-H33</f>
        <v>-0.18413303290000002</v>
      </c>
      <c r="Y33" s="61">
        <f t="shared" si="3"/>
        <v>0.18413303290000002</v>
      </c>
      <c r="Z33" s="61">
        <f>(((((1-H33)*H33)/H13)+(((1-J33)*J33)/J13))^0.5)*(TINV(0.05,H13+J13-1))</f>
        <v>0.26659068791174934</v>
      </c>
      <c r="AA33" s="97" t="s">
        <v>1028</v>
      </c>
    </row>
    <row r="34" spans="1:27" x14ac:dyDescent="0.25">
      <c r="A34" s="23" t="s">
        <v>148</v>
      </c>
      <c r="B34" s="24" t="s">
        <v>34</v>
      </c>
      <c r="C34" s="39" t="s">
        <v>34</v>
      </c>
      <c r="D34" s="24" t="s">
        <v>34</v>
      </c>
      <c r="E34" s="39" t="s">
        <v>34</v>
      </c>
      <c r="F34" s="30">
        <v>0</v>
      </c>
      <c r="G34" s="28">
        <f>SQRT((F34*(1-F34))/F$13)*TINV(0.05,F$13)</f>
        <v>0</v>
      </c>
      <c r="H34" s="30">
        <v>1.1150999999999999E-4</v>
      </c>
      <c r="I34" s="28">
        <f t="shared" si="10"/>
        <v>4.9542780145627905E-3</v>
      </c>
      <c r="J34" s="30">
        <v>0</v>
      </c>
      <c r="K34" s="28">
        <f t="shared" si="11"/>
        <v>0</v>
      </c>
      <c r="L34" s="37" t="s">
        <v>34</v>
      </c>
      <c r="M34" s="61" t="s">
        <v>1028</v>
      </c>
      <c r="N34" s="61" t="s">
        <v>1028</v>
      </c>
      <c r="O34" s="37" t="s">
        <v>34</v>
      </c>
      <c r="P34" s="37" t="s">
        <v>34</v>
      </c>
      <c r="Q34" s="61" t="s">
        <v>1028</v>
      </c>
      <c r="R34" s="61" t="s">
        <v>1028</v>
      </c>
      <c r="S34" s="37" t="s">
        <v>34</v>
      </c>
      <c r="T34" s="60">
        <f>J34-F34</f>
        <v>0</v>
      </c>
      <c r="U34" s="61">
        <f t="shared" si="2"/>
        <v>0</v>
      </c>
      <c r="V34" s="61">
        <f>(((((1-F34)*F34)/F13)+(((1-J34)*J34)/J13))^0.5)*(TINV(0.05,F13+J13-1))</f>
        <v>0</v>
      </c>
      <c r="W34" s="62" t="s">
        <v>1028</v>
      </c>
      <c r="X34" s="60">
        <f>J34-H34</f>
        <v>-1.1150999999999999E-4</v>
      </c>
      <c r="Y34" s="61">
        <f t="shared" si="3"/>
        <v>1.1150999999999999E-4</v>
      </c>
      <c r="Z34" s="61">
        <f>(((((1-H34)*H34)/H13)+(((1-J34)*J34)/J13))^0.5)*(TINV(0.05,H13+J13-1))</f>
        <v>4.7735972282455146E-3</v>
      </c>
      <c r="AA34" s="97" t="s">
        <v>1028</v>
      </c>
    </row>
    <row r="35" spans="1:27" ht="15.75" thickBot="1" x14ac:dyDescent="0.3">
      <c r="A35" s="98" t="s">
        <v>41</v>
      </c>
      <c r="B35" s="106" t="s">
        <v>34</v>
      </c>
      <c r="C35" s="110" t="s">
        <v>34</v>
      </c>
      <c r="D35" s="106" t="s">
        <v>34</v>
      </c>
      <c r="E35" s="110" t="s">
        <v>34</v>
      </c>
      <c r="F35" s="99">
        <v>0</v>
      </c>
      <c r="G35" s="100">
        <f>SQRT((F35*(1-F35))/F$13)*TINV(0.05,F$13)</f>
        <v>0</v>
      </c>
      <c r="H35" s="99">
        <v>3.7409827000000001E-3</v>
      </c>
      <c r="I35" s="100">
        <f t="shared" si="10"/>
        <v>2.8643538242157221E-2</v>
      </c>
      <c r="J35" s="99">
        <v>0</v>
      </c>
      <c r="K35" s="100">
        <f t="shared" si="11"/>
        <v>0</v>
      </c>
      <c r="L35" s="111" t="s">
        <v>34</v>
      </c>
      <c r="M35" s="102" t="s">
        <v>1028</v>
      </c>
      <c r="N35" s="102" t="s">
        <v>1028</v>
      </c>
      <c r="O35" s="111" t="s">
        <v>34</v>
      </c>
      <c r="P35" s="111" t="s">
        <v>34</v>
      </c>
      <c r="Q35" s="102" t="s">
        <v>1028</v>
      </c>
      <c r="R35" s="102" t="s">
        <v>1028</v>
      </c>
      <c r="S35" s="111" t="s">
        <v>34</v>
      </c>
      <c r="T35" s="101">
        <f>J35-F35</f>
        <v>0</v>
      </c>
      <c r="U35" s="102">
        <f t="shared" si="2"/>
        <v>0</v>
      </c>
      <c r="V35" s="102">
        <f>(((((1-F35)*F35)/F13)+(((1-J35)*J35)/J13))^0.5)*(TINV(0.05,F13+J13-1))</f>
        <v>0</v>
      </c>
      <c r="W35" s="103" t="s">
        <v>1028</v>
      </c>
      <c r="X35" s="101">
        <f>J35-H35</f>
        <v>-3.7409827000000001E-3</v>
      </c>
      <c r="Y35" s="102">
        <f t="shared" si="3"/>
        <v>3.7409827000000001E-3</v>
      </c>
      <c r="Z35" s="102">
        <f>(((((1-H35)*H35)/H13)+(((1-J35)*J35)/J13))^0.5)*(TINV(0.05,H13+J13-1))</f>
        <v>2.7598918421208669E-2</v>
      </c>
      <c r="AA35" s="104" t="s">
        <v>1028</v>
      </c>
    </row>
  </sheetData>
  <sortState xmlns:xlrd2="http://schemas.microsoft.com/office/spreadsheetml/2017/richdata2" ref="A14:K29">
    <sortCondition descending="1" ref="J14:J29"/>
  </sortState>
  <hyperlinks>
    <hyperlink ref="A5" location="CONTENTS!B1" display="Return to contents" xr:uid="{62AD8EA6-27B9-450B-97A1-B402928EF84F}"/>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C79CFFB4F82D49B98567CD05814606" ma:contentTypeVersion="10" ma:contentTypeDescription="Create a new document." ma:contentTypeScope="" ma:versionID="9c28b76eaa42af17c4dd031d7ea39d37">
  <xsd:schema xmlns:xsd="http://www.w3.org/2001/XMLSchema" xmlns:xs="http://www.w3.org/2001/XMLSchema" xmlns:p="http://schemas.microsoft.com/office/2006/metadata/properties" xmlns:ns3="cf258d0b-d97d-4478-b357-ece93f358302" targetNamespace="http://schemas.microsoft.com/office/2006/metadata/properties" ma:root="true" ma:fieldsID="42808e86d806c3d46be5d71615631eb3" ns3:_="">
    <xsd:import namespace="cf258d0b-d97d-4478-b357-ece93f35830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58d0b-d97d-4478-b357-ece93f358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FDB158-8095-4131-8D23-4AA3D88C65FF}">
  <ds:schemaRefs>
    <ds:schemaRef ds:uri="http://schemas.microsoft.com/sharepoint/v3/contenttype/forms"/>
  </ds:schemaRefs>
</ds:datastoreItem>
</file>

<file path=customXml/itemProps2.xml><?xml version="1.0" encoding="utf-8"?>
<ds:datastoreItem xmlns:ds="http://schemas.openxmlformats.org/officeDocument/2006/customXml" ds:itemID="{772B50C5-B000-41A6-BDB9-78FEAAE93925}">
  <ds:schemaRefs>
    <ds:schemaRef ds:uri="http://schemas.openxmlformats.org/package/2006/metadata/core-properties"/>
    <ds:schemaRef ds:uri="http://purl.org/dc/elements/1.1/"/>
    <ds:schemaRef ds:uri="http://purl.org/dc/terms/"/>
    <ds:schemaRef ds:uri="cf258d0b-d97d-4478-b357-ece93f358302"/>
    <ds:schemaRef ds:uri="http://purl.org/dc/dcmitype/"/>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F4CBD2F-8F86-401C-8967-37ECBD960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258d0b-d97d-4478-b357-ece93f358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NOTES</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Malam</dc:creator>
  <cp:lastModifiedBy>Jamil Ahmed (Trade)</cp:lastModifiedBy>
  <dcterms:created xsi:type="dcterms:W3CDTF">2016-10-05T11:26:28Z</dcterms:created>
  <dcterms:modified xsi:type="dcterms:W3CDTF">2021-07-05T16:26:28Z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49;#Marketing Campaigns|f330b4fd-736d-4a67-aa40-12def5314444</vt:lpwstr>
  </property>
  <property fmtid="{D5CDD505-2E9C-101B-9397-08002B2CF9AE}" pid="3" name="ContentTypeId">
    <vt:lpwstr>0x010100C1C79CFFB4F82D49B98567CD05814606</vt:lpwstr>
  </property>
  <property fmtid="{D5CDD505-2E9C-101B-9397-08002B2CF9AE}" pid="4" name="_dlc_DocIdItemGuid">
    <vt:lpwstr>4f2ec82c-f5e8-47a1-8e2c-c6c90adb004f</vt:lpwstr>
  </property>
  <property fmtid="{D5CDD505-2E9C-101B-9397-08002B2CF9AE}" pid="5" name="MSIP_Label_c1c05e37-788c-4c59-b50e-5c98323c0a70_Enabled">
    <vt:lpwstr>true</vt:lpwstr>
  </property>
  <property fmtid="{D5CDD505-2E9C-101B-9397-08002B2CF9AE}" pid="6" name="MSIP_Label_c1c05e37-788c-4c59-b50e-5c98323c0a70_SetDate">
    <vt:lpwstr>2021-07-05T16:25:26Z</vt:lpwstr>
  </property>
  <property fmtid="{D5CDD505-2E9C-101B-9397-08002B2CF9AE}" pid="7" name="MSIP_Label_c1c05e37-788c-4c59-b50e-5c98323c0a70_Method">
    <vt:lpwstr>Standard</vt:lpwstr>
  </property>
  <property fmtid="{D5CDD505-2E9C-101B-9397-08002B2CF9AE}" pid="8" name="MSIP_Label_c1c05e37-788c-4c59-b50e-5c98323c0a70_Name">
    <vt:lpwstr>OFFICIAL</vt:lpwstr>
  </property>
  <property fmtid="{D5CDD505-2E9C-101B-9397-08002B2CF9AE}" pid="9" name="MSIP_Label_c1c05e37-788c-4c59-b50e-5c98323c0a70_SiteId">
    <vt:lpwstr>8fa217ec-33aa-46fb-ad96-dfe68006bb86</vt:lpwstr>
  </property>
  <property fmtid="{D5CDD505-2E9C-101B-9397-08002B2CF9AE}" pid="10" name="MSIP_Label_c1c05e37-788c-4c59-b50e-5c98323c0a70_ActionId">
    <vt:lpwstr>d83d5242-3bf7-4f0b-b398-48f91374d246</vt:lpwstr>
  </property>
  <property fmtid="{D5CDD505-2E9C-101B-9397-08002B2CF9AE}" pid="11" name="MSIP_Label_c1c05e37-788c-4c59-b50e-5c98323c0a70_ContentBits">
    <vt:lpwstr>0</vt:lpwstr>
  </property>
</Properties>
</file>