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companieshouse.sharepoint.com/sites/ACI-CorporateInsight/Shared Documents/Statistics/Official Statistics/Annual/Annual 2020-2021/"/>
    </mc:Choice>
  </mc:AlternateContent>
  <xr:revisionPtr revIDLastSave="833" documentId="8_{7BA68D06-C5A0-48F1-A58E-7E86C15644F3}" xr6:coauthVersionLast="45" xr6:coauthVersionMax="45" xr10:uidLastSave="{3414E0FC-2E33-4549-8D57-F6F01D31661F}"/>
  <bookViews>
    <workbookView xWindow="-98" yWindow="-98" windowWidth="22695" windowHeight="14595" tabRatio="700" firstSheet="9" activeTab="21" xr2:uid="{00000000-000D-0000-FFFF-FFFF00000000}"/>
  </bookViews>
  <sheets>
    <sheet name="Metadata" sheetId="32" r:id="rId1"/>
    <sheet name="Contents" sheetId="1" r:id="rId2"/>
    <sheet name="Table A1" sheetId="2" r:id="rId3"/>
    <sheet name="Table A2" sheetId="3" r:id="rId4"/>
    <sheet name="Table A3" sheetId="4" r:id="rId5"/>
    <sheet name="Table A4" sheetId="5" r:id="rId6"/>
    <sheet name="Table A5" sheetId="6" r:id="rId7"/>
    <sheet name="Data for A6" sheetId="7" state="hidden" r:id="rId8"/>
    <sheet name="Table A6" sheetId="37" r:id="rId9"/>
    <sheet name="Table A7" sheetId="10" r:id="rId10"/>
    <sheet name="Table A8" sheetId="11" r:id="rId11"/>
    <sheet name="Table A9" sheetId="12" r:id="rId12"/>
    <sheet name="Table A10" sheetId="13" r:id="rId13"/>
    <sheet name="Table A11" sheetId="14" r:id="rId14"/>
    <sheet name="Table B1" sheetId="17" r:id="rId15"/>
    <sheet name="Table B2" sheetId="18" r:id="rId16"/>
    <sheet name="Table B3" sheetId="19" r:id="rId17"/>
    <sheet name="Table B4" sheetId="20" r:id="rId18"/>
    <sheet name="Data for C1" sheetId="30" state="hidden" r:id="rId19"/>
    <sheet name="Table C1" sheetId="36" r:id="rId20"/>
    <sheet name="Table C2" sheetId="28" r:id="rId21"/>
    <sheet name="Table C3" sheetId="29" r:id="rId22"/>
  </sheets>
  <definedNames>
    <definedName name="_xlnm.Print_Area" localSheetId="7">'Data for A6'!$A$1:$J$25</definedName>
    <definedName name="_xlnm.Print_Area" localSheetId="2">'Table A1'!$A$1:$H$72</definedName>
    <definedName name="_xlnm.Print_Area" localSheetId="12">'Table A10'!$A$1:$F$71</definedName>
    <definedName name="_xlnm.Print_Area" localSheetId="13">'Table A11'!$A$1:$H$19</definedName>
    <definedName name="_xlnm.Print_Area" localSheetId="3">'Table A2'!$A$1:$G$49</definedName>
    <definedName name="_xlnm.Print_Area" localSheetId="4">'Table A3'!$A$1:$G$46</definedName>
    <definedName name="_xlnm.Print_Area" localSheetId="5">'Table A4'!$A$1:$J$38</definedName>
    <definedName name="_xlnm.Print_Area" localSheetId="6">'Table A5'!$A$1:$H$47</definedName>
    <definedName name="_xlnm.Print_Area" localSheetId="9">'Table A7'!$A$1:$G$21</definedName>
    <definedName name="_xlnm.Print_Area" localSheetId="10">'Table A8'!$A$1:$F$98</definedName>
    <definedName name="_xlnm.Print_Area" localSheetId="11">'Table A9'!$A$1:$F$44</definedName>
    <definedName name="_xlnm.Print_Area" localSheetId="14">'Table B1'!$A$1:$K$114</definedName>
    <definedName name="_xlnm.Print_Area" localSheetId="15">'Table B2'!$A$1:$H$25</definedName>
    <definedName name="_xlnm.Print_Area" localSheetId="16">'Table B3'!$A$1:$V$27</definedName>
    <definedName name="_xlnm.Print_Area" localSheetId="17">'Table B4'!$A$1:$I$54</definedName>
    <definedName name="_xlnm.Print_Area" localSheetId="20">'Table C2'!$A$1:$G$32</definedName>
    <definedName name="_xlnm.Print_Area" localSheetId="21">'Table C3'!$A$1:$L$36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5" i="20" l="1"/>
  <c r="K46" i="20"/>
  <c r="K47" i="20"/>
  <c r="K44" i="20"/>
  <c r="K42" i="20"/>
  <c r="K30" i="20"/>
  <c r="K18" i="20"/>
  <c r="K6" i="20" l="1"/>
  <c r="J49" i="13" l="1"/>
  <c r="J47" i="13"/>
  <c r="J42" i="13"/>
  <c r="J40" i="13"/>
  <c r="J31" i="4" l="1"/>
  <c r="I38" i="4" l="1"/>
  <c r="I36" i="4"/>
  <c r="I34" i="4"/>
  <c r="I33" i="4"/>
  <c r="J58" i="2" l="1"/>
  <c r="J43" i="2"/>
  <c r="J28" i="2"/>
  <c r="J13" i="2"/>
  <c r="I29" i="7" l="1"/>
  <c r="H29" i="7"/>
  <c r="B35" i="30"/>
  <c r="C35" i="30"/>
  <c r="C50" i="30" s="1"/>
  <c r="D35" i="30"/>
  <c r="E35" i="30"/>
  <c r="F35" i="30"/>
  <c r="G35" i="30"/>
  <c r="H35" i="30"/>
  <c r="I35" i="30"/>
  <c r="I58" i="30" s="1"/>
  <c r="J35" i="30"/>
  <c r="K35" i="30"/>
  <c r="K50" i="30" s="1"/>
  <c r="L35" i="30"/>
  <c r="M35" i="30"/>
  <c r="N35" i="30"/>
  <c r="O35" i="30"/>
  <c r="P35" i="30"/>
  <c r="Q35" i="30"/>
  <c r="Q68" i="30" s="1"/>
  <c r="R35" i="30"/>
  <c r="R49" i="30"/>
  <c r="B31" i="7"/>
  <c r="B41" i="7"/>
  <c r="C41" i="7"/>
  <c r="D41" i="7"/>
  <c r="E41" i="7"/>
  <c r="F41" i="7"/>
  <c r="G41" i="7"/>
  <c r="H41" i="7"/>
  <c r="B30" i="7"/>
  <c r="C30" i="7"/>
  <c r="D30" i="7"/>
  <c r="E30" i="7"/>
  <c r="F30" i="7"/>
  <c r="G30" i="7"/>
  <c r="H30" i="7"/>
  <c r="C31" i="7"/>
  <c r="D31" i="7"/>
  <c r="E31" i="7"/>
  <c r="F31" i="7"/>
  <c r="G31" i="7"/>
  <c r="H31" i="7"/>
  <c r="B32" i="7"/>
  <c r="C32" i="7"/>
  <c r="D32" i="7"/>
  <c r="E32" i="7"/>
  <c r="F32" i="7"/>
  <c r="G32" i="7"/>
  <c r="H32" i="7"/>
  <c r="B33" i="7"/>
  <c r="C33" i="7"/>
  <c r="D33" i="7"/>
  <c r="E33" i="7"/>
  <c r="F33" i="7"/>
  <c r="G33" i="7"/>
  <c r="H33" i="7"/>
  <c r="B34" i="7"/>
  <c r="C34" i="7"/>
  <c r="D34" i="7"/>
  <c r="E34" i="7"/>
  <c r="F34" i="7"/>
  <c r="G34" i="7"/>
  <c r="H34" i="7"/>
  <c r="B35" i="7"/>
  <c r="C35" i="7"/>
  <c r="D35" i="7"/>
  <c r="E35" i="7"/>
  <c r="F35" i="7"/>
  <c r="G35" i="7"/>
  <c r="H35" i="7"/>
  <c r="B36" i="7"/>
  <c r="C36" i="7"/>
  <c r="D36" i="7"/>
  <c r="E36" i="7"/>
  <c r="F36" i="7"/>
  <c r="G36" i="7"/>
  <c r="H36" i="7"/>
  <c r="B37" i="7"/>
  <c r="C37" i="7"/>
  <c r="D37" i="7"/>
  <c r="E37" i="7"/>
  <c r="F37" i="7"/>
  <c r="G37" i="7"/>
  <c r="H37" i="7"/>
  <c r="B38" i="7"/>
  <c r="C38" i="7"/>
  <c r="D38" i="7"/>
  <c r="E38" i="7"/>
  <c r="F38" i="7"/>
  <c r="G38" i="7"/>
  <c r="H38" i="7"/>
  <c r="B39" i="7"/>
  <c r="C39" i="7"/>
  <c r="D39" i="7"/>
  <c r="E39" i="7"/>
  <c r="F39" i="7"/>
  <c r="G39" i="7"/>
  <c r="H39" i="7"/>
  <c r="B40" i="7"/>
  <c r="C40" i="7"/>
  <c r="D40" i="7"/>
  <c r="E40" i="7"/>
  <c r="F40" i="7"/>
  <c r="G40" i="7"/>
  <c r="H40" i="7"/>
  <c r="C29" i="7"/>
  <c r="D29" i="7"/>
  <c r="E29" i="7"/>
  <c r="F29" i="7"/>
  <c r="G29" i="7"/>
  <c r="B29" i="7"/>
  <c r="I36" i="7"/>
  <c r="R74" i="30"/>
  <c r="R77" i="30"/>
  <c r="R71" i="30"/>
  <c r="R75" i="30"/>
  <c r="I40" i="7"/>
  <c r="I33" i="7"/>
  <c r="I34" i="7"/>
  <c r="I39" i="7"/>
  <c r="I41" i="7"/>
  <c r="I35" i="7"/>
  <c r="I32" i="7"/>
  <c r="I30" i="7"/>
  <c r="I38" i="7"/>
  <c r="I31" i="7"/>
  <c r="I37" i="7"/>
  <c r="R65" i="30"/>
  <c r="R70" i="30"/>
  <c r="R62" i="30"/>
  <c r="R64" i="30"/>
  <c r="R55" i="30"/>
  <c r="R69" i="30"/>
  <c r="R53" i="30"/>
  <c r="R68" i="30"/>
  <c r="R67" i="30"/>
  <c r="R59" i="30"/>
  <c r="R51" i="30"/>
  <c r="R58" i="30"/>
  <c r="C72" i="30"/>
  <c r="D72" i="30"/>
  <c r="E72" i="30"/>
  <c r="F72" i="30"/>
  <c r="H72" i="30"/>
  <c r="I72" i="30"/>
  <c r="K72" i="30"/>
  <c r="L72" i="30"/>
  <c r="N72" i="30"/>
  <c r="Q72" i="30"/>
  <c r="C49" i="30"/>
  <c r="D49" i="30"/>
  <c r="F49" i="30"/>
  <c r="G49" i="30"/>
  <c r="J49" i="30"/>
  <c r="K49" i="30"/>
  <c r="L49" i="30"/>
  <c r="N49" i="30"/>
  <c r="O49" i="30"/>
  <c r="F50" i="30"/>
  <c r="G50" i="30"/>
  <c r="I50" i="30"/>
  <c r="J50" i="30"/>
  <c r="N50" i="30"/>
  <c r="O50" i="30"/>
  <c r="C51" i="30"/>
  <c r="D51" i="30"/>
  <c r="F51" i="30"/>
  <c r="G51" i="30"/>
  <c r="H51" i="30"/>
  <c r="J51" i="30"/>
  <c r="K51" i="30"/>
  <c r="L51" i="30"/>
  <c r="N51" i="30"/>
  <c r="O51" i="30"/>
  <c r="C52" i="30"/>
  <c r="D52" i="30"/>
  <c r="E52" i="30"/>
  <c r="F52" i="30"/>
  <c r="G52" i="30"/>
  <c r="H52" i="30"/>
  <c r="K52" i="30"/>
  <c r="L52" i="30"/>
  <c r="N52" i="30"/>
  <c r="O52" i="30"/>
  <c r="C53" i="30"/>
  <c r="F53" i="30"/>
  <c r="G53" i="30"/>
  <c r="H53" i="30"/>
  <c r="J53" i="30"/>
  <c r="K53" i="30"/>
  <c r="N53" i="30"/>
  <c r="O53" i="30"/>
  <c r="C54" i="30"/>
  <c r="E54" i="30"/>
  <c r="F54" i="30"/>
  <c r="I54" i="30"/>
  <c r="J54" i="30"/>
  <c r="K54" i="30"/>
  <c r="N54" i="30"/>
  <c r="C55" i="30"/>
  <c r="D55" i="30"/>
  <c r="F55" i="30"/>
  <c r="H55" i="30"/>
  <c r="K55" i="30"/>
  <c r="L55" i="30"/>
  <c r="N55" i="30"/>
  <c r="C56" i="30"/>
  <c r="D56" i="30"/>
  <c r="F56" i="30"/>
  <c r="G56" i="30"/>
  <c r="H56" i="30"/>
  <c r="I56" i="30"/>
  <c r="K56" i="30"/>
  <c r="L56" i="30"/>
  <c r="N56" i="30"/>
  <c r="O56" i="30"/>
  <c r="C57" i="30"/>
  <c r="D57" i="30"/>
  <c r="F57" i="30"/>
  <c r="G57" i="30"/>
  <c r="J57" i="30"/>
  <c r="K57" i="30"/>
  <c r="L57" i="30"/>
  <c r="N57" i="30"/>
  <c r="O57" i="30"/>
  <c r="F58" i="30"/>
  <c r="G58" i="30"/>
  <c r="J58" i="30"/>
  <c r="N58" i="30"/>
  <c r="O58" i="30"/>
  <c r="C59" i="30"/>
  <c r="D59" i="30"/>
  <c r="E59" i="30"/>
  <c r="F59" i="30"/>
  <c r="G59" i="30"/>
  <c r="H59" i="30"/>
  <c r="I59" i="30"/>
  <c r="J59" i="30"/>
  <c r="K59" i="30"/>
  <c r="L59" i="30"/>
  <c r="M59" i="30"/>
  <c r="N59" i="30"/>
  <c r="O59" i="30"/>
  <c r="C60" i="30"/>
  <c r="D60" i="30"/>
  <c r="E60" i="30"/>
  <c r="F60" i="30"/>
  <c r="G60" i="30"/>
  <c r="H60" i="30"/>
  <c r="K60" i="30"/>
  <c r="L60" i="30"/>
  <c r="N60" i="30"/>
  <c r="O60" i="30"/>
  <c r="C61" i="30"/>
  <c r="F61" i="30"/>
  <c r="G61" i="30"/>
  <c r="H61" i="30"/>
  <c r="J61" i="30"/>
  <c r="K61" i="30"/>
  <c r="N61" i="30"/>
  <c r="O61" i="30"/>
  <c r="C62" i="30"/>
  <c r="F62" i="30"/>
  <c r="J62" i="30"/>
  <c r="K62" i="30"/>
  <c r="M62" i="30"/>
  <c r="N62" i="30"/>
  <c r="C63" i="30"/>
  <c r="D63" i="30"/>
  <c r="E63" i="30"/>
  <c r="F63" i="30"/>
  <c r="G63" i="30"/>
  <c r="H63" i="30"/>
  <c r="I63" i="30"/>
  <c r="K63" i="30"/>
  <c r="L63" i="30"/>
  <c r="N63" i="30"/>
  <c r="O63" i="30"/>
  <c r="C64" i="30"/>
  <c r="D64" i="30"/>
  <c r="F64" i="30"/>
  <c r="G64" i="30"/>
  <c r="H64" i="30"/>
  <c r="K64" i="30"/>
  <c r="L64" i="30"/>
  <c r="N64" i="30"/>
  <c r="O64" i="30"/>
  <c r="C65" i="30"/>
  <c r="D65" i="30"/>
  <c r="F65" i="30"/>
  <c r="G65" i="30"/>
  <c r="J65" i="30"/>
  <c r="K65" i="30"/>
  <c r="L65" i="30"/>
  <c r="N65" i="30"/>
  <c r="O65" i="30"/>
  <c r="E66" i="30"/>
  <c r="F66" i="30"/>
  <c r="G66" i="30"/>
  <c r="I66" i="30"/>
  <c r="J66" i="30"/>
  <c r="M66" i="30"/>
  <c r="N66" i="30"/>
  <c r="O66" i="30"/>
  <c r="C67" i="30"/>
  <c r="D67" i="30"/>
  <c r="F67" i="30"/>
  <c r="G67" i="30"/>
  <c r="H67" i="30"/>
  <c r="J67" i="30"/>
  <c r="K67" i="30"/>
  <c r="L67" i="30"/>
  <c r="N67" i="30"/>
  <c r="O67" i="30"/>
  <c r="C68" i="30"/>
  <c r="D68" i="30"/>
  <c r="E68" i="30"/>
  <c r="F68" i="30"/>
  <c r="G68" i="30"/>
  <c r="H68" i="30"/>
  <c r="K68" i="30"/>
  <c r="L68" i="30"/>
  <c r="M68" i="30"/>
  <c r="N68" i="30"/>
  <c r="O68" i="30"/>
  <c r="C69" i="30"/>
  <c r="F69" i="30"/>
  <c r="G69" i="30"/>
  <c r="H69" i="30"/>
  <c r="J69" i="30"/>
  <c r="K69" i="30"/>
  <c r="N69" i="30"/>
  <c r="O69" i="30"/>
  <c r="C70" i="30"/>
  <c r="F70" i="30"/>
  <c r="I70" i="30"/>
  <c r="J70" i="30"/>
  <c r="K70" i="30"/>
  <c r="N70" i="30"/>
  <c r="C71" i="30"/>
  <c r="D71" i="30"/>
  <c r="F71" i="30"/>
  <c r="G71" i="30"/>
  <c r="H71" i="30"/>
  <c r="K71" i="30"/>
  <c r="L71" i="30"/>
  <c r="N71" i="30"/>
  <c r="O71" i="30"/>
  <c r="C73" i="30"/>
  <c r="D73" i="30"/>
  <c r="F73" i="30"/>
  <c r="G73" i="30"/>
  <c r="H73" i="30"/>
  <c r="K73" i="30"/>
  <c r="L73" i="30"/>
  <c r="N73" i="30"/>
  <c r="O73" i="30"/>
  <c r="C74" i="30"/>
  <c r="D74" i="30"/>
  <c r="F74" i="30"/>
  <c r="G74" i="30"/>
  <c r="J74" i="30"/>
  <c r="K74" i="30"/>
  <c r="L74" i="30"/>
  <c r="N74" i="30"/>
  <c r="O74" i="30"/>
  <c r="E75" i="30"/>
  <c r="F75" i="30"/>
  <c r="G75" i="30"/>
  <c r="J75" i="30"/>
  <c r="N75" i="30"/>
  <c r="O75" i="30"/>
  <c r="C76" i="30"/>
  <c r="D76" i="30"/>
  <c r="F76" i="30"/>
  <c r="G76" i="30"/>
  <c r="H76" i="30"/>
  <c r="I76" i="30"/>
  <c r="J76" i="30"/>
  <c r="K76" i="30"/>
  <c r="L76" i="30"/>
  <c r="N76" i="30"/>
  <c r="O76" i="30"/>
  <c r="C77" i="30"/>
  <c r="D77" i="30"/>
  <c r="F77" i="30"/>
  <c r="G77" i="30"/>
  <c r="H77" i="30"/>
  <c r="J77" i="30"/>
  <c r="K77" i="30"/>
  <c r="L77" i="30"/>
  <c r="M77" i="30"/>
  <c r="N77" i="30"/>
  <c r="O77" i="30"/>
  <c r="B50" i="30"/>
  <c r="B52" i="30"/>
  <c r="B53" i="30"/>
  <c r="B54" i="30"/>
  <c r="B55" i="30"/>
  <c r="B56" i="30"/>
  <c r="B57" i="30"/>
  <c r="B58" i="30"/>
  <c r="B60" i="30"/>
  <c r="B61" i="30"/>
  <c r="B62" i="30"/>
  <c r="B63" i="30"/>
  <c r="B64" i="30"/>
  <c r="B65" i="30"/>
  <c r="B66" i="30"/>
  <c r="B68" i="30"/>
  <c r="B69" i="30"/>
  <c r="B70" i="30"/>
  <c r="B71" i="30"/>
  <c r="B73" i="30"/>
  <c r="B74" i="30"/>
  <c r="B75" i="30"/>
  <c r="B77" i="30"/>
  <c r="B49" i="30"/>
  <c r="Q49" i="30"/>
  <c r="Q56" i="30"/>
  <c r="Q71" i="30"/>
  <c r="Q63" i="30"/>
  <c r="Q59" i="30"/>
  <c r="Q75" i="30"/>
  <c r="Q62" i="30"/>
  <c r="Q54" i="30"/>
  <c r="Q50" i="30"/>
  <c r="Q61" i="30"/>
  <c r="Q53" i="30"/>
  <c r="E38" i="4"/>
  <c r="E34" i="4"/>
  <c r="E33" i="4"/>
  <c r="E27" i="4"/>
  <c r="E18" i="4"/>
  <c r="E9" i="4"/>
  <c r="E36" i="4"/>
  <c r="P72" i="30"/>
  <c r="P59" i="30"/>
  <c r="P63" i="30"/>
  <c r="P69" i="30"/>
  <c r="P71" i="30"/>
  <c r="P76" i="30"/>
  <c r="P75" i="30"/>
  <c r="P49" i="30"/>
  <c r="P55" i="30"/>
  <c r="P57" i="30"/>
  <c r="P61" i="30"/>
  <c r="P65" i="30"/>
  <c r="P67" i="30"/>
  <c r="P74" i="30"/>
  <c r="P70" i="30"/>
  <c r="P50" i="30"/>
  <c r="P52" i="30"/>
  <c r="P54" i="30"/>
  <c r="P56" i="30"/>
  <c r="P58" i="30"/>
  <c r="P60" i="30"/>
  <c r="P62" i="30"/>
  <c r="P66" i="30"/>
  <c r="P68" i="30"/>
  <c r="P73" i="30"/>
  <c r="M56" i="30" l="1"/>
  <c r="M64" i="30"/>
  <c r="M73" i="30"/>
  <c r="M53" i="30"/>
  <c r="M61" i="30"/>
  <c r="M69" i="30"/>
  <c r="M49" i="30"/>
  <c r="M57" i="30"/>
  <c r="M65" i="30"/>
  <c r="M74" i="30"/>
  <c r="E56" i="30"/>
  <c r="E64" i="30"/>
  <c r="E73" i="30"/>
  <c r="E53" i="30"/>
  <c r="E61" i="30"/>
  <c r="E69" i="30"/>
  <c r="E49" i="30"/>
  <c r="E57" i="30"/>
  <c r="E65" i="30"/>
  <c r="E74" i="30"/>
  <c r="Q58" i="30"/>
  <c r="Q67" i="30"/>
  <c r="E77" i="30"/>
  <c r="I71" i="30"/>
  <c r="M70" i="30"/>
  <c r="I67" i="30"/>
  <c r="M60" i="30"/>
  <c r="M58" i="30"/>
  <c r="E55" i="30"/>
  <c r="M51" i="30"/>
  <c r="E51" i="30"/>
  <c r="M72" i="30"/>
  <c r="L53" i="30"/>
  <c r="L61" i="30"/>
  <c r="L69" i="30"/>
  <c r="L50" i="30"/>
  <c r="L58" i="30"/>
  <c r="L66" i="30"/>
  <c r="L75" i="30"/>
  <c r="L54" i="30"/>
  <c r="L62" i="30"/>
  <c r="L70" i="30"/>
  <c r="D53" i="30"/>
  <c r="D61" i="30"/>
  <c r="D69" i="30"/>
  <c r="D50" i="30"/>
  <c r="D58" i="30"/>
  <c r="D66" i="30"/>
  <c r="D75" i="30"/>
  <c r="D54" i="30"/>
  <c r="D62" i="30"/>
  <c r="D70" i="30"/>
  <c r="Q57" i="30"/>
  <c r="Q66" i="30"/>
  <c r="M75" i="30"/>
  <c r="I62" i="30"/>
  <c r="M55" i="30"/>
  <c r="E50" i="30"/>
  <c r="R50" i="30"/>
  <c r="R54" i="30"/>
  <c r="R60" i="30"/>
  <c r="R57" i="30"/>
  <c r="R52" i="30"/>
  <c r="R73" i="30"/>
  <c r="R76" i="30"/>
  <c r="R63" i="30"/>
  <c r="R61" i="30"/>
  <c r="R66" i="30"/>
  <c r="J72" i="30"/>
  <c r="J55" i="30"/>
  <c r="J63" i="30"/>
  <c r="J71" i="30"/>
  <c r="J52" i="30"/>
  <c r="J78" i="30" s="1"/>
  <c r="J60" i="30"/>
  <c r="J68" i="30"/>
  <c r="J56" i="30"/>
  <c r="J64" i="30"/>
  <c r="J73" i="30"/>
  <c r="B72" i="30"/>
  <c r="B51" i="30"/>
  <c r="B59" i="30"/>
  <c r="B67" i="30"/>
  <c r="B76" i="30"/>
  <c r="I52" i="30"/>
  <c r="I60" i="30"/>
  <c r="I68" i="30"/>
  <c r="I77" i="30"/>
  <c r="I49" i="30"/>
  <c r="I57" i="30"/>
  <c r="I65" i="30"/>
  <c r="I74" i="30"/>
  <c r="I53" i="30"/>
  <c r="I61" i="30"/>
  <c r="I69" i="30"/>
  <c r="Q60" i="30"/>
  <c r="Q76" i="30"/>
  <c r="Q70" i="30"/>
  <c r="Q65" i="30"/>
  <c r="Q64" i="30"/>
  <c r="Q69" i="30"/>
  <c r="Q51" i="30"/>
  <c r="Q73" i="30"/>
  <c r="I75" i="30"/>
  <c r="E71" i="30"/>
  <c r="M67" i="30"/>
  <c r="E67" i="30"/>
  <c r="I64" i="30"/>
  <c r="M63" i="30"/>
  <c r="E62" i="30"/>
  <c r="M54" i="30"/>
  <c r="I51" i="30"/>
  <c r="Q77" i="30"/>
  <c r="P51" i="30"/>
  <c r="P53" i="30"/>
  <c r="P77" i="30"/>
  <c r="P64" i="30"/>
  <c r="H49" i="30"/>
  <c r="H57" i="30"/>
  <c r="H65" i="30"/>
  <c r="H74" i="30"/>
  <c r="H54" i="30"/>
  <c r="H62" i="30"/>
  <c r="H70" i="30"/>
  <c r="H50" i="30"/>
  <c r="H58" i="30"/>
  <c r="H66" i="30"/>
  <c r="H75" i="30"/>
  <c r="Q74" i="30"/>
  <c r="Q55" i="30"/>
  <c r="M76" i="30"/>
  <c r="E76" i="30"/>
  <c r="I73" i="30"/>
  <c r="M71" i="30"/>
  <c r="E70" i="30"/>
  <c r="E58" i="30"/>
  <c r="I55" i="30"/>
  <c r="M52" i="30"/>
  <c r="M50" i="30"/>
  <c r="Q52" i="30"/>
  <c r="R56" i="30"/>
  <c r="R72" i="30"/>
  <c r="O55" i="30"/>
  <c r="G55" i="30"/>
  <c r="O72" i="30"/>
  <c r="G72" i="30"/>
  <c r="K75" i="30"/>
  <c r="C75" i="30"/>
  <c r="O70" i="30"/>
  <c r="G70" i="30"/>
  <c r="K66" i="30"/>
  <c r="C66" i="30"/>
  <c r="O62" i="30"/>
  <c r="G62" i="30"/>
  <c r="K58" i="30"/>
  <c r="C58" i="30"/>
  <c r="O54" i="30"/>
  <c r="G54" i="30"/>
</calcChain>
</file>

<file path=xl/sharedStrings.xml><?xml version="1.0" encoding="utf-8"?>
<sst xmlns="http://schemas.openxmlformats.org/spreadsheetml/2006/main" count="1625" uniqueCount="600">
  <si>
    <t>Metadata</t>
  </si>
  <si>
    <t>Title:</t>
  </si>
  <si>
    <t>Data:</t>
  </si>
  <si>
    <t>Snapshot for register size, in liquidation, in dissolution, and Standard Industrial Classification codes; forms accepted within the year for incorporations, restorations and dissolutions.</t>
  </si>
  <si>
    <t>Date taken:</t>
  </si>
  <si>
    <t>Definitions</t>
  </si>
  <si>
    <t>Definitions of the terms found in these tables can be found in the accompanying document:</t>
  </si>
  <si>
    <t>Definitions to accompany Companies House official statistics releases</t>
  </si>
  <si>
    <t>Further information and enquiries</t>
  </si>
  <si>
    <t xml:space="preserve">If you wish to enquire about any of these tables or have a general statistical enquiry, please email: </t>
  </si>
  <si>
    <t>statistics@companieshouse.gov.uk</t>
  </si>
  <si>
    <t>Companies House Statistics, Open Data &amp; Application Programming Interface</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</si>
  <si>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</si>
  <si>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</si>
  <si>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</si>
  <si>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</si>
  <si>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</si>
  <si>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 Accounts data product</t>
  </si>
  <si>
    <t>2. Company data product</t>
  </si>
  <si>
    <t>3. People with significant control (PSC) data product</t>
  </si>
  <si>
    <t>More information about the Open Data products can be accessed from the GOV.UK website at</t>
  </si>
  <si>
    <t>https://www.gov.uk/government/organisations/companies-house/about/about-our-services#data-products</t>
  </si>
  <si>
    <t>Application Programming Interface (API)</t>
  </si>
  <si>
    <t>Companies House offers a free, fully-documented API which provides access to real time updates on companies. This is available at</t>
  </si>
  <si>
    <t>https://developer.companieshouse.gov.uk/api/docs/</t>
  </si>
  <si>
    <t>API support is provided through a developer forum, available at</t>
  </si>
  <si>
    <t>http://forum.aws.chdev.org</t>
  </si>
  <si>
    <t>SECTION A: ANALYSIS OF THE COMPANIES REGISTER</t>
  </si>
  <si>
    <t>Table A4: Analysis of companies on the register in the United Kingdom by period of incorporation</t>
  </si>
  <si>
    <t>SECTION B: OTHER CORPORATE BODIES ADMINISTERED AT COMPANIES HOUSE</t>
  </si>
  <si>
    <t>SECTION C: TOTAL COMPANY &amp; OTHER CORPORATE BODY TYPES ANALYSIS</t>
  </si>
  <si>
    <r>
      <t>SECTION A - ANALYSIS OF THE COMPANIES</t>
    </r>
    <r>
      <rPr>
        <b/>
        <vertAlign val="superscript"/>
        <sz val="12"/>
        <rFont val="Arial"/>
        <family val="2"/>
      </rPr>
      <t>1</t>
    </r>
    <r>
      <rPr>
        <b/>
        <sz val="12"/>
        <rFont val="Arial"/>
        <family val="2"/>
      </rPr>
      <t xml:space="preserve"> REGISTER</t>
    </r>
  </si>
  <si>
    <t>2012-13</t>
  </si>
  <si>
    <t>2013-14</t>
  </si>
  <si>
    <t>2014-15</t>
  </si>
  <si>
    <t>2015-16</t>
  </si>
  <si>
    <t>2016-17</t>
  </si>
  <si>
    <t>2017-18</t>
  </si>
  <si>
    <t>England and Wales</t>
  </si>
  <si>
    <t>On register at start of period</t>
  </si>
  <si>
    <t>Incorporations</t>
  </si>
  <si>
    <t>Dissolved</t>
  </si>
  <si>
    <t>On register at end of period</t>
  </si>
  <si>
    <t>Change on previous year</t>
  </si>
  <si>
    <t>Of which: in liquidation</t>
  </si>
  <si>
    <t xml:space="preserve">                 in course of removal</t>
  </si>
  <si>
    <t>Effective numbers on register at end of period</t>
  </si>
  <si>
    <t>Scotland</t>
  </si>
  <si>
    <t>Northern Ireland</t>
  </si>
  <si>
    <t>United Kingdom</t>
  </si>
  <si>
    <t>Notes</t>
  </si>
  <si>
    <r>
      <t xml:space="preserve">1. </t>
    </r>
    <r>
      <rPr>
        <sz val="10"/>
        <rFont val="Arial"/>
        <family val="2"/>
      </rPr>
      <t>Unless otherwise stated, "Companies" refers to companies registered under the Companies Act 2006.</t>
    </r>
  </si>
  <si>
    <r>
      <rPr>
        <b/>
        <sz val="10"/>
        <rFont val="Arial"/>
        <family val="2"/>
      </rPr>
      <t xml:space="preserve">3. </t>
    </r>
    <r>
      <rPr>
        <sz val="10"/>
        <rFont val="Arial"/>
        <family val="2"/>
      </rPr>
      <t>The figures provide in these tables differ from other data / statistics held and published by Companies House, which include our URI statistics, Mobile Telephone App statistics and the free bulk product data.  This is due to differences in the types of company included in the figures: the figures present here focus on Companies Act 2006 companies only while others include wider corporate body types.</t>
    </r>
  </si>
  <si>
    <t xml:space="preserve"> </t>
  </si>
  <si>
    <t>In liquidation/course of removal</t>
  </si>
  <si>
    <t>Effective number on register at end of period</t>
  </si>
  <si>
    <t xml:space="preserve">   Of which: Unlimited</t>
  </si>
  <si>
    <t>Private Companies as percentage of England &amp; Wales effective register</t>
  </si>
  <si>
    <t>Private Companies as percentage of Scotland effective register</t>
  </si>
  <si>
    <t>Private Companies as percentage of Northern Ireland effective register</t>
  </si>
  <si>
    <t>Private companies as percentage of United Kingdom effective register</t>
  </si>
  <si>
    <t>Public Companies as percentage of England &amp; Wales effective register</t>
  </si>
  <si>
    <t>Public Companies as percentage of Scotland effective register</t>
  </si>
  <si>
    <t>Public Companies as percentage of Northern Ireland effective register</t>
  </si>
  <si>
    <t>Public companies as percentage of United Kingdom effective register</t>
  </si>
  <si>
    <r>
      <t>SECTION A - ANALYSIS OF THE COMPANIES</t>
    </r>
    <r>
      <rPr>
        <vertAlign val="superscript"/>
        <sz val="12"/>
        <rFont val="Arial"/>
        <family val="2"/>
      </rPr>
      <t>1</t>
    </r>
    <r>
      <rPr>
        <b/>
        <sz val="12"/>
        <rFont val="Arial"/>
        <family val="2"/>
      </rPr>
      <t xml:space="preserve"> REGISTER</t>
    </r>
  </si>
  <si>
    <r>
      <t>Table A4: Analysis of companies on the register in the United Kingdom</t>
    </r>
    <r>
      <rPr>
        <b/>
        <vertAlign val="superscript"/>
        <sz val="12"/>
        <rFont val="Arial"/>
        <family val="2"/>
      </rPr>
      <t>2</t>
    </r>
    <r>
      <rPr>
        <b/>
        <sz val="12"/>
        <rFont val="Arial"/>
        <family val="2"/>
      </rPr>
      <t xml:space="preserve"> by period of incorporation</t>
    </r>
    <r>
      <rPr>
        <b/>
        <vertAlign val="superscript"/>
        <sz val="12"/>
        <rFont val="Arial"/>
        <family val="2"/>
      </rPr>
      <t>3</t>
    </r>
  </si>
  <si>
    <t xml:space="preserve">Period of incorporation </t>
  </si>
  <si>
    <t xml:space="preserve">Number of incorporations </t>
  </si>
  <si>
    <t>Total register</t>
  </si>
  <si>
    <t>In liquidation/course of dissolution</t>
  </si>
  <si>
    <t>Effective register</t>
  </si>
  <si>
    <t>1862-69</t>
  </si>
  <si>
    <t>1870-79</t>
  </si>
  <si>
    <t>1880-89</t>
  </si>
  <si>
    <t>1890-99</t>
  </si>
  <si>
    <t>1900-09</t>
  </si>
  <si>
    <t>1910-19</t>
  </si>
  <si>
    <t>1920-29</t>
  </si>
  <si>
    <t>1930-39</t>
  </si>
  <si>
    <t>1940-49</t>
  </si>
  <si>
    <t>1950-59</t>
  </si>
  <si>
    <t>1960-69</t>
  </si>
  <si>
    <t>1970-79</t>
  </si>
  <si>
    <t>1980-89</t>
  </si>
  <si>
    <t>1990-99</t>
  </si>
  <si>
    <t>2000-09</t>
  </si>
  <si>
    <t>All companies</t>
  </si>
  <si>
    <r>
      <t>2.</t>
    </r>
    <r>
      <rPr>
        <sz val="10"/>
        <rFont val="Arial"/>
        <family val="2"/>
      </rPr>
      <t xml:space="preserve"> In October 2009, the Northern Ireland Register merged with the Register for Great Britain to create a UK Register. UK figures are from 2010 onwards.</t>
    </r>
  </si>
  <si>
    <r>
      <t>3.</t>
    </r>
    <r>
      <rPr>
        <sz val="10"/>
        <rFont val="Arial"/>
        <family val="2"/>
      </rPr>
      <t xml:space="preserve"> Period of incorporation is in calendar years (1 January - 31 December). Figures published are a snapshot at 31 December.</t>
    </r>
  </si>
  <si>
    <r>
      <rPr>
        <b/>
        <sz val="10"/>
        <rFont val="Arial"/>
        <family val="2"/>
      </rPr>
      <t xml:space="preserve">6. </t>
    </r>
    <r>
      <rPr>
        <sz val="10"/>
        <rFont val="Arial"/>
        <family val="2"/>
      </rPr>
      <t>Companies registered in the Channel Islands and the Isle of Man are excluded from the UK Companies Register.</t>
    </r>
  </si>
  <si>
    <t>Percentage of companies aged less than 1 year</t>
  </si>
  <si>
    <t>Percentage of companies aged 1-4 years</t>
  </si>
  <si>
    <t>Percentage of companies aged 5-9 years</t>
  </si>
  <si>
    <t>Percentage of companies aged 10-14 years</t>
  </si>
  <si>
    <t>Percentage of companies aged 15-19 years</t>
  </si>
  <si>
    <t>Percentage of companies aged 20-25 years</t>
  </si>
  <si>
    <t>Percentage of companies aged 25-29 years</t>
  </si>
  <si>
    <t>Percentage of companies aged 30-35 years</t>
  </si>
  <si>
    <t>Percentage of companies aged 35-40 years</t>
  </si>
  <si>
    <t>Percentage of companies aged 40-45 years</t>
  </si>
  <si>
    <t>Percentage of companies aged 45-49 years</t>
  </si>
  <si>
    <t>Percentage of companies aged more than 50 years</t>
  </si>
  <si>
    <t>As at 31 March 2000</t>
  </si>
  <si>
    <t>As at 31 March 2001</t>
  </si>
  <si>
    <t>As at 31 March 2002</t>
  </si>
  <si>
    <t>As at 31 March 2003</t>
  </si>
  <si>
    <t>As at 31 March 2004</t>
  </si>
  <si>
    <t>As at 31 March 2005</t>
  </si>
  <si>
    <t>As at 31 March 2006</t>
  </si>
  <si>
    <t>As at 31 March 2007</t>
  </si>
  <si>
    <t>As at 31 March 2008</t>
  </si>
  <si>
    <t>As at 31 March 2009</t>
  </si>
  <si>
    <t>As at 31 March 2010</t>
  </si>
  <si>
    <t>As at 31 March 2011</t>
  </si>
  <si>
    <t>As at 31 March 2012</t>
  </si>
  <si>
    <t>As at 31 March 2013</t>
  </si>
  <si>
    <t>As at 31 March 2014</t>
  </si>
  <si>
    <t>As at 31 March 2015</t>
  </si>
  <si>
    <t>As at 31 March 2016</t>
  </si>
  <si>
    <t>As at 31 March 2017</t>
  </si>
  <si>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</si>
  <si>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t>Period of incorporation</t>
  </si>
  <si>
    <t>Volumes</t>
  </si>
  <si>
    <t xml:space="preserve">Month of ARD </t>
  </si>
  <si>
    <t xml:space="preserve"> Up to 1969</t>
  </si>
  <si>
    <t>1970 to 1979</t>
  </si>
  <si>
    <t>1980 to 1989</t>
  </si>
  <si>
    <t>1990 to 1999</t>
  </si>
  <si>
    <t>2000 to 2009</t>
  </si>
  <si>
    <t>Percentage</t>
  </si>
  <si>
    <t>January</t>
  </si>
  <si>
    <t>February</t>
  </si>
  <si>
    <t>March</t>
  </si>
  <si>
    <t>April</t>
  </si>
  <si>
    <t>May</t>
  </si>
  <si>
    <t>June</t>
  </si>
  <si>
    <t>July</t>
  </si>
  <si>
    <t>August</t>
  </si>
  <si>
    <t>September</t>
  </si>
  <si>
    <t>October</t>
  </si>
  <si>
    <t>November</t>
  </si>
  <si>
    <t>December</t>
  </si>
  <si>
    <t>Total</t>
  </si>
  <si>
    <r>
      <rPr>
        <b/>
        <sz val="10"/>
        <rFont val="Arial"/>
        <family val="2"/>
      </rPr>
      <t xml:space="preserve">4. </t>
    </r>
    <r>
      <rPr>
        <sz val="10"/>
        <rFont val="Arial"/>
        <family val="2"/>
      </rPr>
      <t>Companies Registered in the Channel Islands and the Isle of Man are excluded from the UK Companies Register.</t>
    </r>
  </si>
  <si>
    <t>-</t>
  </si>
  <si>
    <t>Average number of shareholders per company</t>
  </si>
  <si>
    <t>Average number of Person of Significant Control per company</t>
  </si>
  <si>
    <t>Year ending</t>
  </si>
  <si>
    <t>Insolvencies notified - includes Creditors &amp; Compulsory</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</si>
  <si>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</si>
  <si>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</si>
  <si>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</si>
  <si>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</si>
  <si>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</si>
  <si>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</si>
  <si>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</si>
  <si>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</si>
  <si>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</si>
  <si>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</si>
  <si>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</si>
  <si>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</si>
  <si>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</si>
  <si>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</si>
  <si>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</si>
  <si>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</si>
  <si>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</si>
  <si>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</si>
  <si>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</si>
  <si>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</si>
  <si>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</si>
  <si>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</si>
  <si>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</si>
  <si>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r>
      <t>UNITED KINGDOM</t>
    </r>
    <r>
      <rPr>
        <b/>
        <vertAlign val="superscript"/>
        <sz val="10"/>
        <rFont val="Arial"/>
        <family val="2"/>
      </rPr>
      <t>2</t>
    </r>
  </si>
  <si>
    <t>2009-10</t>
  </si>
  <si>
    <t>2010-11</t>
  </si>
  <si>
    <t>2011-12</t>
  </si>
  <si>
    <r>
      <t xml:space="preserve">3. </t>
    </r>
    <r>
      <rPr>
        <sz val="10"/>
        <rFont val="Arial"/>
        <family val="2"/>
      </rPr>
      <t>Calendar years are reported up to 1986, figures for 1986-87 onwards are for the period 1 April to 31 March.</t>
    </r>
  </si>
  <si>
    <r>
      <rPr>
        <b/>
        <sz val="10"/>
        <rFont val="Arial"/>
        <family val="2"/>
      </rPr>
      <t>4.</t>
    </r>
    <r>
      <rPr>
        <sz val="10"/>
        <rFont val="Arial"/>
        <family val="2"/>
      </rPr>
      <t xml:space="preserve"> Insolvencies notified are included in liquidations notified.</t>
    </r>
  </si>
  <si>
    <r>
      <rPr>
        <b/>
        <sz val="10"/>
        <rFont val="Arial"/>
        <family val="2"/>
      </rPr>
      <t xml:space="preserve">7. </t>
    </r>
    <r>
      <rPr>
        <sz val="10"/>
        <rFont val="Arial"/>
        <family val="2"/>
      </rPr>
      <t>Companies Registered in the Channel Islands and the Isle of Man are excluded from the UK Companies Register.</t>
    </r>
  </si>
  <si>
    <t>Struck off and dissolved</t>
  </si>
  <si>
    <t>Wound up voluntarily or subject to the supervision of the Court under the Companies Acts</t>
  </si>
  <si>
    <t>Total removed from the register</t>
  </si>
  <si>
    <t>Less:</t>
  </si>
  <si>
    <t xml:space="preserve"> Restorations to the register</t>
  </si>
  <si>
    <t>Net total of removals</t>
  </si>
  <si>
    <t>25,66</t>
  </si>
  <si>
    <r>
      <t>2016-17</t>
    </r>
    <r>
      <rPr>
        <vertAlign val="superscript"/>
        <sz val="10"/>
        <rFont val="Arial"/>
        <family val="2"/>
      </rPr>
      <t>3</t>
    </r>
  </si>
  <si>
    <t>Total insolvent liquidations</t>
  </si>
  <si>
    <t>Total liquidations</t>
  </si>
  <si>
    <t>Total of other insolvency proceedings</t>
  </si>
  <si>
    <t>Total England &amp; Wales liquidations &amp; other insolvency proceedings</t>
  </si>
  <si>
    <t>Total Scotland liquidations &amp; other insolvency proceedings</t>
  </si>
  <si>
    <t>Total Northern Ireland liquidations &amp; other insolvency proceedings</t>
  </si>
  <si>
    <t>Total United Kingdom liquidations &amp; other insolvency proceedings</t>
  </si>
  <si>
    <t>Company type</t>
  </si>
  <si>
    <t>Private Limited</t>
  </si>
  <si>
    <t>Private Limited by Guarantee/No Share Capital</t>
  </si>
  <si>
    <t>Private Limited by Guarantee/No Share Capital/(Use of Limited Exemption)</t>
  </si>
  <si>
    <t>Private Limited by Shares/(Section 30 Exemption)</t>
  </si>
  <si>
    <t xml:space="preserve"> -</t>
  </si>
  <si>
    <t>Private Unlimited</t>
  </si>
  <si>
    <t>Private Unlimited/No Share Capital</t>
  </si>
  <si>
    <t>Public Limited Company</t>
  </si>
  <si>
    <r>
      <t>3.</t>
    </r>
    <r>
      <rPr>
        <sz val="10"/>
        <rFont val="Arial"/>
        <family val="2"/>
      </rPr>
      <t xml:space="preserve"> The average age across all company types was calculated for the first time in 2015-16 and so is not available for earlier years.</t>
    </r>
  </si>
  <si>
    <t>New registrations
registrations</t>
  </si>
  <si>
    <t>Where incorporated</t>
  </si>
  <si>
    <t>Rest of UK</t>
  </si>
  <si>
    <t>Channel Islands</t>
  </si>
  <si>
    <t>Isle of Man</t>
  </si>
  <si>
    <t xml:space="preserve">Austria </t>
  </si>
  <si>
    <t>Belgium</t>
  </si>
  <si>
    <t>Bulgaria</t>
  </si>
  <si>
    <t>Croatia</t>
  </si>
  <si>
    <t>Cyprus</t>
  </si>
  <si>
    <t>Czech Republic</t>
  </si>
  <si>
    <t>Denmark</t>
  </si>
  <si>
    <t>Estonia</t>
  </si>
  <si>
    <t>Finland</t>
  </si>
  <si>
    <t>France</t>
  </si>
  <si>
    <t>Germany</t>
  </si>
  <si>
    <t>Greece</t>
  </si>
  <si>
    <t>Hungary</t>
  </si>
  <si>
    <t>Italy</t>
  </si>
  <si>
    <t>Latvia</t>
  </si>
  <si>
    <t>Lithuania</t>
  </si>
  <si>
    <t>Luxembourg</t>
  </si>
  <si>
    <t>Malta</t>
  </si>
  <si>
    <t>Netherlands</t>
  </si>
  <si>
    <t>Poland</t>
  </si>
  <si>
    <t>Portugal</t>
  </si>
  <si>
    <t>Republic of Ireland</t>
  </si>
  <si>
    <t>Romania</t>
  </si>
  <si>
    <t>Slovakia</t>
  </si>
  <si>
    <t>Slovenia</t>
  </si>
  <si>
    <t>Spain</t>
  </si>
  <si>
    <t>Sweden</t>
  </si>
  <si>
    <t>Commonwealth</t>
  </si>
  <si>
    <t>Australia</t>
  </si>
  <si>
    <t>Bahamas</t>
  </si>
  <si>
    <t>Bangladesh</t>
  </si>
  <si>
    <t>Barbados</t>
  </si>
  <si>
    <t>Belize</t>
  </si>
  <si>
    <t>Bermuda</t>
  </si>
  <si>
    <t>Canada</t>
  </si>
  <si>
    <t>Cayman Islands</t>
  </si>
  <si>
    <t>Ghana</t>
  </si>
  <si>
    <t>Gibraltar</t>
  </si>
  <si>
    <t>India</t>
  </si>
  <si>
    <t>Jamaica</t>
  </si>
  <si>
    <t>Kenya</t>
  </si>
  <si>
    <t>Malaysia</t>
  </si>
  <si>
    <t>Mauritius</t>
  </si>
  <si>
    <t>New Zealand</t>
  </si>
  <si>
    <t>Nigeria</t>
  </si>
  <si>
    <t>Pakistan</t>
  </si>
  <si>
    <t>Seychelles</t>
  </si>
  <si>
    <t>Singapore</t>
  </si>
  <si>
    <t>South Africa</t>
  </si>
  <si>
    <t>Sri Lanka</t>
  </si>
  <si>
    <t>St Kitts-Nevis</t>
  </si>
  <si>
    <t>Trinidad &amp; Tobago</t>
  </si>
  <si>
    <t>Turks &amp; Caicos</t>
  </si>
  <si>
    <t>Uganda</t>
  </si>
  <si>
    <t>Zambia</t>
  </si>
  <si>
    <t>Zimbabwe</t>
  </si>
  <si>
    <t>Rest of World</t>
  </si>
  <si>
    <t>Azerbaijan</t>
  </si>
  <si>
    <t>Bahrain</t>
  </si>
  <si>
    <t>Brazil</t>
  </si>
  <si>
    <t>China (People's Republic)</t>
  </si>
  <si>
    <t>Curacao</t>
  </si>
  <si>
    <t>Egypt</t>
  </si>
  <si>
    <t>Hong Kong</t>
  </si>
  <si>
    <t>Iceland</t>
  </si>
  <si>
    <t>Indonesia</t>
  </si>
  <si>
    <t>Iran</t>
  </si>
  <si>
    <t>Israel</t>
  </si>
  <si>
    <t>Japan</t>
  </si>
  <si>
    <t>Kazakhstan</t>
  </si>
  <si>
    <t>Kuwait</t>
  </si>
  <si>
    <t>Lebanon</t>
  </si>
  <si>
    <t>Liberia</t>
  </si>
  <si>
    <t>Liechtenstein</t>
  </si>
  <si>
    <t>Mexico</t>
  </si>
  <si>
    <t>Monaco</t>
  </si>
  <si>
    <t>Norway</t>
  </si>
  <si>
    <t>Panama</t>
  </si>
  <si>
    <t>Philippines</t>
  </si>
  <si>
    <t>Qatar</t>
  </si>
  <si>
    <t>Saudi Arabia</t>
  </si>
  <si>
    <t>South Korea</t>
  </si>
  <si>
    <t>Switzerland</t>
  </si>
  <si>
    <t>Taiwan</t>
  </si>
  <si>
    <t>Thailand</t>
  </si>
  <si>
    <t>Turkey</t>
  </si>
  <si>
    <t>Ukraine</t>
  </si>
  <si>
    <t>United Arab Emirates</t>
  </si>
  <si>
    <t>USA</t>
  </si>
  <si>
    <t>Summary</t>
  </si>
  <si>
    <r>
      <rPr>
        <b/>
        <sz val="10"/>
        <rFont val="Arial"/>
        <family val="2"/>
      </rPr>
      <t xml:space="preserve">1. </t>
    </r>
    <r>
      <rPr>
        <sz val="10"/>
        <rFont val="Arial"/>
        <family val="2"/>
      </rPr>
      <t>Registrations of companies incorporated outside the United Kingdom applies to companies which have registered a UK Establishment(s) under Part 34 of the Companies Act 2006.</t>
    </r>
  </si>
  <si>
    <r>
      <rPr>
        <b/>
        <sz val="10"/>
        <rFont val="Arial"/>
        <family val="2"/>
      </rPr>
      <t xml:space="preserve">2. </t>
    </r>
    <r>
      <rPr>
        <sz val="10"/>
        <rFont val="Arial"/>
        <family val="2"/>
      </rPr>
      <t>The term other is used for the cumulative total for the remainder of countries on the register. This includes any country with less than five companies on the register for the period.</t>
    </r>
  </si>
  <si>
    <r>
      <rPr>
        <b/>
        <sz val="10"/>
        <rFont val="Arial"/>
        <family val="2"/>
      </rPr>
      <t xml:space="preserve">3. </t>
    </r>
    <r>
      <rPr>
        <sz val="10"/>
        <rFont val="Arial"/>
        <family val="2"/>
      </rPr>
      <t>Companies Registered in the Channel Islands and the Isle of Man are excluded from UK Companies Register.</t>
    </r>
  </si>
  <si>
    <t>Number on register at end of period</t>
  </si>
  <si>
    <t>New</t>
  </si>
  <si>
    <t xml:space="preserve">Closed </t>
  </si>
  <si>
    <t>On the register</t>
  </si>
  <si>
    <t xml:space="preserve">Companies Incorporated Other than under the Companies Act 2006: </t>
  </si>
  <si>
    <t xml:space="preserve">  Incorporations</t>
  </si>
  <si>
    <t xml:space="preserve">  Dissolved</t>
  </si>
  <si>
    <t xml:space="preserve">  Restored to the register</t>
  </si>
  <si>
    <t>Of which:      in liquidation</t>
  </si>
  <si>
    <t xml:space="preserve">                    in course of dissolution</t>
  </si>
  <si>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t>
    </r>
  </si>
  <si>
    <t>PERCENTAGE</t>
  </si>
  <si>
    <t>VOLUMES</t>
  </si>
  <si>
    <t>LOOK UP TABLE</t>
  </si>
  <si>
    <t>as at 31 March</t>
  </si>
  <si>
    <t>Corporate body type</t>
  </si>
  <si>
    <t>Assurance Company</t>
  </si>
  <si>
    <t>Charitable Incorporated Organisation</t>
  </si>
  <si>
    <t>Converted/Closed</t>
  </si>
  <si>
    <t>European Economic Interest Grouping (EEIG)</t>
  </si>
  <si>
    <t>European Public Limited-Liability Company (SE)</t>
  </si>
  <si>
    <t>Industrial and Provident Society</t>
  </si>
  <si>
    <t>Investment Company with Variable Capital (Securities)</t>
  </si>
  <si>
    <t>Investment Company with Variable Capital</t>
  </si>
  <si>
    <t>Investment Company with Variable Capital (Umbrella)</t>
  </si>
  <si>
    <t>Limited Liability Partnership</t>
  </si>
  <si>
    <t>Limited Partnership</t>
  </si>
  <si>
    <t>Northern Ireland Company</t>
  </si>
  <si>
    <t>Old Public Company</t>
  </si>
  <si>
    <t>Other Company Type</t>
  </si>
  <si>
    <t>Other Type of Company (in Northern Ireland)</t>
  </si>
  <si>
    <t>Overseas Company</t>
  </si>
  <si>
    <t>Private Limited*</t>
  </si>
  <si>
    <t>*Private Limited</t>
  </si>
  <si>
    <t>Private Limited by Guarantee/No Share Capital*</t>
  </si>
  <si>
    <t>*Private Limited by Guarantee/No Share Capital</t>
  </si>
  <si>
    <t>Private Limited by Guarantee/No Share Capital/(Use of Limited Exemption)*</t>
  </si>
  <si>
    <t>*Private Limited by Guarantee/No Share Capital/(Use of Limited Exemption)</t>
  </si>
  <si>
    <t>Private Limited by Shares/(Section 30 Exemption)*</t>
  </si>
  <si>
    <t>*Private Limited by Shares/(Section 30 Exemption)</t>
  </si>
  <si>
    <t>Private Unlimited*</t>
  </si>
  <si>
    <t>*Private Unlimited</t>
  </si>
  <si>
    <t>Private Unlimited/No Share Capital*</t>
  </si>
  <si>
    <t>*Private Unlimited/No Share Capital</t>
  </si>
  <si>
    <t>Public Limited Company*</t>
  </si>
  <si>
    <t>*Public Limited Company</t>
  </si>
  <si>
    <t>Registered Society</t>
  </si>
  <si>
    <t>Royal Charter Company</t>
  </si>
  <si>
    <t>Unregistered Company</t>
  </si>
  <si>
    <t>Scottish Charitable Incorporated Organisation</t>
  </si>
  <si>
    <t>Scottish Partnership</t>
  </si>
  <si>
    <t>Total of Corporate Body Types</t>
  </si>
  <si>
    <t xml:space="preserve"> - Denotes there were no registrations for the specific company or corporate body type during the period.</t>
  </si>
  <si>
    <r>
      <rPr>
        <b/>
        <sz val="10"/>
        <rFont val="Arial"/>
        <family val="2"/>
      </rPr>
      <t xml:space="preserve">2. </t>
    </r>
    <r>
      <rPr>
        <sz val="10"/>
        <rFont val="Arial"/>
        <family val="2"/>
      </rPr>
      <t>Descriptions relating to other corporate body types can be found in the accompanying document:</t>
    </r>
  </si>
  <si>
    <t>"Definitions to accompany Companies House official statistics releases"</t>
  </si>
  <si>
    <r>
      <rPr>
        <b/>
        <sz val="10"/>
        <rFont val="Arial"/>
        <family val="2"/>
      </rPr>
      <t xml:space="preserve">3. </t>
    </r>
    <r>
      <rPr>
        <sz val="10"/>
        <rFont val="Arial"/>
        <family val="2"/>
      </rPr>
      <t>Years 2004 to 2015 are a snapshot as at 1 January. Years 2016 onwards are a snapshot as at 31 March.</t>
    </r>
  </si>
  <si>
    <r>
      <rPr>
        <b/>
        <sz val="10"/>
        <rFont val="Arial"/>
        <family val="2"/>
      </rPr>
      <t xml:space="preserve">4. </t>
    </r>
    <r>
      <rPr>
        <sz val="10"/>
        <rFont val="Arial"/>
        <family val="2"/>
      </rPr>
      <t xml:space="preserve">Discrepancies maybe experienced when comparing data across other tables within this report. This is due to scheduling variations when extracting the data.  </t>
    </r>
  </si>
  <si>
    <r>
      <rPr>
        <b/>
        <sz val="10"/>
        <rFont val="Arial"/>
        <family val="2"/>
      </rPr>
      <t xml:space="preserve">5.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</si>
  <si>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t>
    </r>
    <r>
      <rPr>
        <b/>
        <sz val="12"/>
        <rFont val="Arial"/>
        <family val="2"/>
      </rPr>
      <t xml:space="preserve"> ANALYSIS</t>
    </r>
  </si>
  <si>
    <t>Section</t>
  </si>
  <si>
    <t>Division</t>
  </si>
  <si>
    <t>Standard Industrial Classification (SIC) code section description</t>
  </si>
  <si>
    <t>A</t>
  </si>
  <si>
    <t xml:space="preserve"> 01 - 03</t>
  </si>
  <si>
    <t>Agriculture, Forestry and Fishing</t>
  </si>
  <si>
    <t>B</t>
  </si>
  <si>
    <t xml:space="preserve"> 05 - 09</t>
  </si>
  <si>
    <t>Mining and Quarrying</t>
  </si>
  <si>
    <t>C</t>
  </si>
  <si>
    <t xml:space="preserve"> 10 - 33</t>
  </si>
  <si>
    <t xml:space="preserve">Manufacturing </t>
  </si>
  <si>
    <t>D</t>
  </si>
  <si>
    <t>Electricity, gas, steam and air conditioning supply</t>
  </si>
  <si>
    <t>E</t>
  </si>
  <si>
    <t>36 - 39</t>
  </si>
  <si>
    <t>Water supply, sewerage, waste management and remediation activities</t>
  </si>
  <si>
    <t>F</t>
  </si>
  <si>
    <t>41 - 43</t>
  </si>
  <si>
    <t xml:space="preserve">Construction </t>
  </si>
  <si>
    <t xml:space="preserve">G </t>
  </si>
  <si>
    <t>45 - 47</t>
  </si>
  <si>
    <t>Wholesale and retail trade; repair of motor vehicles and motorcycles</t>
  </si>
  <si>
    <t>H</t>
  </si>
  <si>
    <t>49 - 53</t>
  </si>
  <si>
    <t>Transportation and Storage</t>
  </si>
  <si>
    <t>I</t>
  </si>
  <si>
    <t>55, 56,</t>
  </si>
  <si>
    <t>Accommodation and food service activities</t>
  </si>
  <si>
    <t>J</t>
  </si>
  <si>
    <t>58 - 63</t>
  </si>
  <si>
    <t xml:space="preserve">Information and communication </t>
  </si>
  <si>
    <t>K</t>
  </si>
  <si>
    <t>64 - 66</t>
  </si>
  <si>
    <t>Financial and insurance activities</t>
  </si>
  <si>
    <t>L</t>
  </si>
  <si>
    <t>Real estate activities</t>
  </si>
  <si>
    <t>M</t>
  </si>
  <si>
    <t>69 - 75</t>
  </si>
  <si>
    <t xml:space="preserve">Professional, scientific and technical activities </t>
  </si>
  <si>
    <t>N</t>
  </si>
  <si>
    <t>77 - 82</t>
  </si>
  <si>
    <t>Administrative and support service activities</t>
  </si>
  <si>
    <t>O</t>
  </si>
  <si>
    <t>Public administration and defence; compulsory social security</t>
  </si>
  <si>
    <t>P</t>
  </si>
  <si>
    <t>Education</t>
  </si>
  <si>
    <t>Q</t>
  </si>
  <si>
    <t>86 - 88</t>
  </si>
  <si>
    <t>Human health and social work activities</t>
  </si>
  <si>
    <t>R</t>
  </si>
  <si>
    <t>90 - 93</t>
  </si>
  <si>
    <t xml:space="preserve">Arts, entertainment and recreation </t>
  </si>
  <si>
    <t>S</t>
  </si>
  <si>
    <t>94 - 96</t>
  </si>
  <si>
    <t>Other service activities</t>
  </si>
  <si>
    <t>T</t>
  </si>
  <si>
    <t>97 - 98</t>
  </si>
  <si>
    <t>Activities of households as employers; undifferentiated goods- and services-producing activities of households for own use</t>
  </si>
  <si>
    <t>U</t>
  </si>
  <si>
    <t>Activities of extraterritorial organisations and bodies</t>
  </si>
  <si>
    <t>Average all corporate body types</t>
  </si>
  <si>
    <t>Average number of directorships per company</t>
  </si>
  <si>
    <r>
      <t>Total number of directorships on the register</t>
    </r>
    <r>
      <rPr>
        <vertAlign val="superscript"/>
        <sz val="10"/>
        <rFont val="Arial"/>
        <family val="2"/>
      </rPr>
      <t>2</t>
    </r>
  </si>
  <si>
    <r>
      <rPr>
        <b/>
        <sz val="10"/>
        <rFont val="Arial"/>
        <family val="2"/>
      </rPr>
      <t xml:space="preserve">3. </t>
    </r>
    <r>
      <rPr>
        <sz val="10"/>
        <rFont val="Arial"/>
        <family val="2"/>
      </rPr>
      <t>Information on shareholders is not available for 2012-13.</t>
    </r>
  </si>
  <si>
    <t>2018-19</t>
  </si>
  <si>
    <t>As at 31 March 2018</t>
  </si>
  <si>
    <t>2010 to 2019</t>
  </si>
  <si>
    <r>
      <t>Average across all company types</t>
    </r>
    <r>
      <rPr>
        <b/>
        <vertAlign val="superscript"/>
        <sz val="10"/>
        <color indexed="8"/>
        <rFont val="Arial"/>
        <family val="2"/>
      </rPr>
      <t>3</t>
    </r>
  </si>
  <si>
    <t>Protected Cell Company</t>
  </si>
  <si>
    <t>Table A6: Companies on the register in the United Kingdom at 31 March 2020: Analysis of Accounting Reference Date (ARD) by period of incorporation</t>
  </si>
  <si>
    <t>Table C1: Register size in the United Kingdom by corporate body type, 2004 to 2020</t>
  </si>
  <si>
    <t>2019-20</t>
  </si>
  <si>
    <t>Liquidations notified - includes Members, Creditors &amp; Compulsory Liquidation</t>
  </si>
  <si>
    <t>As at 31 March 2019</t>
  </si>
  <si>
    <t>2010-19</t>
  </si>
  <si>
    <t>Further Education and Sixth Form College Corps</t>
  </si>
  <si>
    <t>Average age of companies (years)</t>
  </si>
  <si>
    <t>Average age of companies (years), historic data</t>
  </si>
  <si>
    <t>Public Companies</t>
  </si>
  <si>
    <t>Private Companies</t>
  </si>
  <si>
    <t>Great Britain</t>
  </si>
  <si>
    <t>All Companies</t>
  </si>
  <si>
    <r>
      <rPr>
        <b/>
        <sz val="10"/>
        <rFont val="Arial"/>
        <family val="2"/>
      </rPr>
      <t xml:space="preserve">2. </t>
    </r>
    <r>
      <rPr>
        <sz val="10"/>
        <rFont val="Arial"/>
        <family val="2"/>
      </rPr>
      <t>In October 2009 the Northern Ireland register merged with the register for Great Britain to create a UK Register. UK figures are reported from 2009/10 onwards.</t>
    </r>
  </si>
  <si>
    <r>
      <rPr>
        <b/>
        <sz val="10"/>
        <rFont val="Arial"/>
        <family val="2"/>
      </rPr>
      <t xml:space="preserve">2.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</si>
  <si>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4.</t>
    </r>
    <r>
      <rPr>
        <sz val="10"/>
        <rFont val="Arial"/>
        <family val="2"/>
      </rPr>
      <t xml:space="preserve"> Companies registered in the Channel Islands and the Isle of Man are excluded from the UK Companies Register.</t>
    </r>
  </si>
  <si>
    <t>Limited Partnerships</t>
  </si>
  <si>
    <t>Limited Liability Partnerships</t>
  </si>
  <si>
    <t xml:space="preserve"> - </t>
  </si>
  <si>
    <r>
      <rPr>
        <b/>
        <sz val="10"/>
        <rFont val="Arial"/>
        <family val="2"/>
      </rPr>
      <t xml:space="preserve">5. </t>
    </r>
    <r>
      <rPr>
        <sz val="10"/>
        <rFont val="Arial"/>
        <family val="2"/>
      </rPr>
      <t xml:space="preserve">Minor discrepancies maybe experienced when comparing data across other tables within this report. This is due to  slight scheduling variations when extracting the data.  </t>
    </r>
  </si>
  <si>
    <r>
      <t>Number on register at end of period</t>
    </r>
    <r>
      <rPr>
        <b/>
        <vertAlign val="superscript"/>
        <sz val="10"/>
        <rFont val="Arial"/>
        <family val="2"/>
      </rPr>
      <t>2,3</t>
    </r>
  </si>
  <si>
    <r>
      <t xml:space="preserve">2. </t>
    </r>
    <r>
      <rPr>
        <sz val="10"/>
        <rFont val="Arial"/>
        <family val="2"/>
      </rPr>
      <t>The 'Number on register at end of period' figures include 'closed' Limited Partnerships, as they are not removed from the register.</t>
    </r>
  </si>
  <si>
    <r>
      <rPr>
        <b/>
        <sz val="10"/>
        <rFont val="Arial"/>
        <family val="2"/>
      </rPr>
      <t xml:space="preserve">3. </t>
    </r>
    <r>
      <rPr>
        <sz val="10"/>
        <rFont val="Arial"/>
        <family val="2"/>
      </rPr>
      <t xml:space="preserve">Up to four Standard Industrial Classification (SIC) Codes can be submitted and captured per company record on the Companies House database. Therefore, reconciliation with other tables is not possible. </t>
    </r>
  </si>
  <si>
    <r>
      <rPr>
        <b/>
        <sz val="10"/>
        <rFont val="Arial"/>
        <family val="2"/>
      </rPr>
      <t>5.</t>
    </r>
    <r>
      <rPr>
        <sz val="10"/>
        <rFont val="Arial"/>
        <family val="2"/>
      </rPr>
      <t xml:space="preserve"> Period of incroporation relates to Financial Year. For example, the year 2020 correspond's to the month's April 2019 to March 2020.</t>
    </r>
  </si>
  <si>
    <r>
      <t>SECTION C: TOTAL COMPANY</t>
    </r>
    <r>
      <rPr>
        <b/>
        <vertAlign val="superscript"/>
        <sz val="12"/>
        <rFont val="Arial"/>
        <family val="2"/>
      </rPr>
      <t>1</t>
    </r>
    <r>
      <rPr>
        <b/>
        <sz val="12"/>
        <rFont val="Arial"/>
        <family val="2"/>
      </rPr>
      <t xml:space="preserve"> &amp; OTHER CORPORATE BODY TYPES ANALYSIS</t>
    </r>
    <r>
      <rPr>
        <b/>
        <vertAlign val="superscript"/>
        <sz val="12"/>
        <rFont val="Arial"/>
        <family val="2"/>
      </rPr>
      <t>2,3</t>
    </r>
  </si>
  <si>
    <r>
      <rPr>
        <b/>
        <sz val="10"/>
        <rFont val="Arial"/>
        <family val="2"/>
      </rPr>
      <t>Period of Incorporation</t>
    </r>
    <r>
      <rPr>
        <vertAlign val="superscript"/>
        <sz val="10"/>
        <rFont val="Arial"/>
        <family val="2"/>
      </rPr>
      <t>5</t>
    </r>
  </si>
  <si>
    <r>
      <rPr>
        <b/>
        <sz val="10"/>
        <rFont val="Arial"/>
        <family val="2"/>
      </rPr>
      <t xml:space="preserve">4. </t>
    </r>
    <r>
      <rPr>
        <sz val="10"/>
        <rFont val="Arial"/>
        <family val="2"/>
      </rPr>
      <t>"-" indicates that no dissolutions have taken place for a specific company in that specific year.</t>
    </r>
  </si>
  <si>
    <r>
      <rPr>
        <b/>
        <sz val="10"/>
        <rFont val="Arial"/>
        <family val="2"/>
      </rPr>
      <t xml:space="preserve">8. </t>
    </r>
    <r>
      <rPr>
        <sz val="10"/>
        <rFont val="Arial"/>
        <family val="2"/>
      </rPr>
      <t>All figures prior to 2009-10 have been rounded to the nearest hundreth to achieve consistency.</t>
    </r>
  </si>
  <si>
    <t xml:space="preserve"> Compulsory liquidations</t>
  </si>
  <si>
    <t xml:space="preserve"> Creditors' voluntary liquidations</t>
  </si>
  <si>
    <t xml:space="preserve"> Administration orders converted to creditors' voluntary liquidations</t>
  </si>
  <si>
    <r>
      <t xml:space="preserve"> Members' voluntary liquidations</t>
    </r>
    <r>
      <rPr>
        <vertAlign val="superscript"/>
        <sz val="10"/>
        <rFont val="Arial"/>
        <family val="2"/>
      </rPr>
      <t>4</t>
    </r>
  </si>
  <si>
    <t xml:space="preserve"> Receiverships notified</t>
  </si>
  <si>
    <r>
      <t xml:space="preserve"> Administrator appointments</t>
    </r>
    <r>
      <rPr>
        <vertAlign val="superscript"/>
        <sz val="10"/>
        <rFont val="Arial"/>
        <family val="2"/>
      </rPr>
      <t>5</t>
    </r>
  </si>
  <si>
    <t xml:space="preserve"> Company voluntary arrangements</t>
  </si>
  <si>
    <t xml:space="preserve"> Company admin appt</t>
  </si>
  <si>
    <r>
      <rPr>
        <b/>
        <sz val="10"/>
        <rFont val="Arial"/>
        <family val="2"/>
      </rPr>
      <t>Total</t>
    </r>
    <r>
      <rPr>
        <vertAlign val="superscript"/>
        <sz val="10"/>
        <rFont val="Arial"/>
        <family val="2"/>
      </rPr>
      <t>6</t>
    </r>
  </si>
  <si>
    <r>
      <t xml:space="preserve">6. </t>
    </r>
    <r>
      <rPr>
        <sz val="10"/>
        <rFont val="Arial"/>
        <family val="2"/>
      </rPr>
      <t>Total figures may not equal the sum of each month due to rounding.</t>
    </r>
  </si>
  <si>
    <t>2020-21</t>
  </si>
  <si>
    <t>Companies Register Activity 2020/21</t>
  </si>
  <si>
    <t>Snapshot as at 31 March 2021; Forms accepted from 1 April 2020 to 31 March 2021</t>
  </si>
  <si>
    <t>COMPANIES REGISTER ACTIVITY IN THE UNITED KINGDOM 2020-21</t>
  </si>
  <si>
    <t>Table A1: Summary of changes in the number of companies on the register, 2012-13 to 2020-21</t>
  </si>
  <si>
    <t>Table A5: Analysis of companies on the register in the United Kingdom at 31 March 2021 by age since incorporation</t>
  </si>
  <si>
    <t>As at 31st March 2021</t>
  </si>
  <si>
    <t>As at 31 March 2020</t>
  </si>
  <si>
    <t>Table B1: Registrations of companies incorporated outside the United Kingdom, 2013-14 to 2020-21</t>
  </si>
  <si>
    <t>On register at 31 March 2021</t>
  </si>
  <si>
    <t>EU27</t>
  </si>
  <si>
    <t>2008-09</t>
  </si>
  <si>
    <t>2007-08</t>
  </si>
  <si>
    <t>2006-07</t>
  </si>
  <si>
    <t>2005-06</t>
  </si>
  <si>
    <t>2004-05</t>
  </si>
  <si>
    <t>Table C1: Register size in the United Kingdom by corporate body type, 2004-05 to 2020-21</t>
  </si>
  <si>
    <t>2003-04</t>
  </si>
  <si>
    <t>Percentages</t>
  </si>
  <si>
    <t>Table A7: Analysis of directors and shareholders on the register, 2012-13 to 2020-21</t>
  </si>
  <si>
    <t>Table A11: Average age of dissolved/closed companies in the United Kingdom, 2012-13 to 2020-21</t>
  </si>
  <si>
    <r>
      <t xml:space="preserve">4. </t>
    </r>
    <r>
      <rPr>
        <sz val="10"/>
        <rFont val="Arial"/>
        <family val="2"/>
      </rPr>
      <t>Information on Persons of Significant Control is not available between 2012 and 2017. This was introduced under “The Small Business, Enterprise and Employment (SBEE) Act”, Companies have been required to notify Companies House of details of People with Significant Control from 30 June 2016. 2017-2018 is the first full year of information.</t>
    </r>
  </si>
  <si>
    <r>
      <rPr>
        <b/>
        <sz val="10"/>
        <rFont val="Arial"/>
        <family val="2"/>
      </rPr>
      <t>5.</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</si>
  <si>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t>Table C2: Standard Industrial Classification (SIC) Codes</t>
    </r>
    <r>
      <rPr>
        <b/>
        <vertAlign val="superscript"/>
        <sz val="12"/>
        <rFont val="Arial"/>
        <family val="2"/>
      </rPr>
      <t>3</t>
    </r>
    <r>
      <rPr>
        <b/>
        <sz val="12"/>
        <rFont val="Arial"/>
        <family val="2"/>
      </rPr>
      <t xml:space="preserve"> of corporate bodies in the United Kingdom, 2013-14 to 2020-21</t>
    </r>
  </si>
  <si>
    <t>Other - Rest of World</t>
  </si>
  <si>
    <t>UK Virgin Islands</t>
  </si>
  <si>
    <r>
      <rPr>
        <b/>
        <sz val="10"/>
        <rFont val="Arial"/>
        <family val="2"/>
      </rPr>
      <t>4.</t>
    </r>
    <r>
      <rPr>
        <sz val="10"/>
        <rFont val="Arial"/>
        <family val="2"/>
      </rPr>
      <t xml:space="preserve"> Until 30th June 2016, companies were not obliged to provide their SIC code until they submit their first Annual Return, approximately one year following the anniversary of their company incorporation date. Since the introduction of the Small Business, Enterprise and Employment (SBEE) Act on 30th June 2016 all companies have been required to provide an SIC code at the point of incorporation.</t>
    </r>
  </si>
  <si>
    <t>Table C3: Average age of dissolved/closed corporate bodies in the United Kingdom, 2012-13 to 2020-21</t>
  </si>
  <si>
    <t>1st Jan - 31st March 2021</t>
  </si>
  <si>
    <r>
      <t>Table B2:  Limited Partnerships</t>
    </r>
    <r>
      <rPr>
        <b/>
        <vertAlign val="superscript"/>
        <sz val="12"/>
        <rFont val="Arial"/>
        <family val="2"/>
      </rPr>
      <t>1</t>
    </r>
    <r>
      <rPr>
        <b/>
        <sz val="12"/>
        <rFont val="Arial"/>
        <family val="2"/>
      </rPr>
      <t xml:space="preserve"> in the United Kingdom registered under the Limited Partnership Act 1907, 2012-13 to 2020-21</t>
    </r>
    <r>
      <rPr>
        <b/>
        <vertAlign val="superscript"/>
        <sz val="12"/>
        <rFont val="Arial"/>
        <family val="2"/>
      </rPr>
      <t>4</t>
    </r>
  </si>
  <si>
    <t>Table A2: Summary of changes in the number of private companies on the register, 2012-13 to 2020-21</t>
  </si>
  <si>
    <t>Table A3: Summary of changes in the number of public limited companies on the register, 2012-13 to 2020-21</t>
  </si>
  <si>
    <t>Table A6: Companies on the register in the United Kingdom at 31 March 2021: Analysis of Accounting Reference Date (ARD) by period of incorporation</t>
  </si>
  <si>
    <t>Table A8: Historical data, 1939 to 2020-21</t>
  </si>
  <si>
    <t>Table A9: Companies removed from the register, 2012-13 to 2020-21</t>
  </si>
  <si>
    <t>Table A10: Liquidations and receiverships notified, 2012-13 to 2020-21</t>
  </si>
  <si>
    <t>Table B2: Limited Partnerships in the United Kingdom registered under the Limited Partnership Act 1907, 2012-13 to 2020-21</t>
  </si>
  <si>
    <t>Table B3: Other corporate bodies in the United Kingdom administered by Companies House, 2012-13 to 2020-21</t>
  </si>
  <si>
    <t>Table B4:  Summary of changes in Limited Liability Partnerships, 2012-13 to 2020-21</t>
  </si>
  <si>
    <t>Table C1: Register size in the United Kingdom by corporate body type, 2004 to 2021</t>
  </si>
  <si>
    <t>Table C2: Standard Industrial Classification (SIC) Codes of corporate bodies in the United Kingdom, 2013-14 to 2020-21</t>
  </si>
  <si>
    <t>On the register at 1 April 2020</t>
  </si>
  <si>
    <t>On The Register at 31 March 2021</t>
  </si>
  <si>
    <r>
      <t>Table A10: Liquidations and receiverships notified, 2012-13 to 2020-21</t>
    </r>
    <r>
      <rPr>
        <b/>
        <vertAlign val="superscript"/>
        <sz val="12"/>
        <rFont val="Arial"/>
        <family val="2"/>
      </rPr>
      <t>2</t>
    </r>
  </si>
  <si>
    <t>Restored to the register</t>
  </si>
  <si>
    <r>
      <rPr>
        <b/>
        <sz val="10"/>
        <rFont val="Arial"/>
        <family val="2"/>
      </rPr>
      <t>2.</t>
    </r>
    <r>
      <rPr>
        <sz val="10"/>
        <rFont val="Arial"/>
        <family val="2"/>
      </rPr>
      <t xml:space="preserve"> There may be minor discrepancies when calculating the number of companies on the register (on the register at start of period, plus incorporations plus restorations minus dissolved companies). Similar discrepancies may be experienced when comparing data across other tables within this report. This is due to slight scheduling variations when extracting the data.  </t>
    </r>
  </si>
  <si>
    <r>
      <rPr>
        <b/>
        <sz val="10"/>
        <rFont val="Arial"/>
        <family val="2"/>
      </rPr>
      <t xml:space="preserve">3. </t>
    </r>
    <r>
      <rPr>
        <sz val="10"/>
        <rFont val="Arial"/>
        <family val="2"/>
      </rPr>
      <t>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</si>
  <si>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t>3.</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</si>
  <si>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 xml:space="preserve">4. </t>
    </r>
    <r>
      <rPr>
        <sz val="10"/>
        <rFont val="Arial"/>
        <family val="2"/>
      </rPr>
      <t xml:space="preserve">There maybe minor discrepancies when comparing data across other tables within this report. This is due to slight scheduling variations when extracting the data.  </t>
    </r>
  </si>
  <si>
    <r>
      <rPr>
        <b/>
        <sz val="10"/>
        <rFont val="Arial"/>
        <family val="2"/>
      </rPr>
      <t>3.</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</si>
  <si>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rPr>
        <b/>
        <sz val="10"/>
        <rFont val="Arial"/>
        <family val="2"/>
      </rPr>
      <t xml:space="preserve">5. </t>
    </r>
    <r>
      <rPr>
        <sz val="10"/>
        <rFont val="Arial"/>
        <family val="2"/>
      </rPr>
      <t xml:space="preserve">There may be minor discrepancies when comparing data across other tables within this report. This is due to slight scheduling variations when extracting the data.  </t>
    </r>
  </si>
  <si>
    <r>
      <rPr>
        <b/>
        <sz val="10"/>
        <rFont val="Arial"/>
        <family val="2"/>
      </rPr>
      <t>6.</t>
    </r>
    <r>
      <rPr>
        <sz val="10"/>
        <rFont val="Arial"/>
        <family val="2"/>
      </rPr>
      <t xml:space="preserve"> The figures provided in these tables differ from other data / statistics held and published by Companies House, which include our URI statistics, Mobile Telephone App statistics, the free bulk products data and the API. This is due to differences in the types of company included in the figures: the figures presented here focus on Companies Act 2006 companies only while others include wider corporate body types.</t>
    </r>
  </si>
  <si>
    <r>
      <t xml:space="preserve">2. </t>
    </r>
    <r>
      <rPr>
        <sz val="10"/>
        <rFont val="Arial"/>
        <family val="2"/>
      </rPr>
      <t>The Insolvency Service reports the most complete picture on insolvency statistics, as it has policy responsibility for all forms of corporate insolvency in England and Wales. Figures reported here may differ to those published by the Insolvency Service. This is due to differences in the way the data are extracted and produced.</t>
    </r>
  </si>
  <si>
    <r>
      <t xml:space="preserve">3. </t>
    </r>
    <r>
      <rPr>
        <sz val="10"/>
        <rFont val="Arial"/>
        <family val="2"/>
      </rPr>
      <t>There was a one off event in 2016 Q4 where 1,796 connected connected Personal Service Companies entered insolvency following changes to claimable expenses rules. Due to differences in the way data are extracted and produced, these figures are reported by the Insolvency Service but not by Companies House. This will lead to a large difference in creditors' voluntary liquidation figures betrween the two sources of information for this period.</t>
    </r>
  </si>
  <si>
    <r>
      <rPr>
        <b/>
        <sz val="10"/>
        <rFont val="Arial"/>
        <family val="2"/>
      </rPr>
      <t xml:space="preserve">2.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</si>
  <si>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rPr>
        <b/>
        <sz val="10"/>
        <rFont val="Arial"/>
        <family val="2"/>
      </rPr>
      <t xml:space="preserve">4. </t>
    </r>
    <r>
      <rPr>
        <sz val="10"/>
        <rFont val="Arial"/>
        <family val="2"/>
      </rPr>
      <t>For further information on overseas companies please refer to the link: https://www.gov.uk/government/collections/companies-house-guidance-for-limited-companies-partnerships-and-other-company-types#overseas-companies</t>
    </r>
  </si>
  <si>
    <r>
      <rPr>
        <b/>
        <sz val="10"/>
        <rFont val="Arial"/>
        <family val="2"/>
      </rPr>
      <t>1.</t>
    </r>
    <r>
      <rPr>
        <sz val="10"/>
        <rFont val="Arial"/>
        <family val="2"/>
      </rPr>
      <t xml:space="preserve"> Due the way that Limited Partnerships are dealt with on the register, we have now decided to remove the line ‘closed’ that was included in previous publications. This removes any ambiguity around whether Limited Partnerships can cease to trade, close, dissolve, etc. </t>
    </r>
  </si>
  <si>
    <r>
      <rPr>
        <b/>
        <sz val="10"/>
        <rFont val="Arial"/>
        <family val="2"/>
      </rPr>
      <t xml:space="preserve">3. </t>
    </r>
    <r>
      <rPr>
        <sz val="10"/>
        <rFont val="Arial"/>
        <family val="2"/>
      </rPr>
      <t>'Number on register at end of period' figures cannot be calculated across the years (i.e. number on register at end of period, plus incorporations for following year, minus closed for the following year = number on register at end of period for the following year). This is due to there being no transaction or status on our database that enables identification of Limited Partnerships that recommence trading after closure.</t>
    </r>
  </si>
  <si>
    <r>
      <rPr>
        <b/>
        <sz val="10"/>
        <rFont val="Arial"/>
        <family val="2"/>
      </rPr>
      <t>4.</t>
    </r>
    <r>
      <rPr>
        <sz val="10"/>
        <rFont val="Arial"/>
        <family val="2"/>
      </rPr>
      <t xml:space="preserve"> The Legislative Reform (Private Fund Limited Partnerships) Order 2017, which came into force on 6th April 2017, introduced the Private Fund Limited Partnership. Figures for which are included in the above.  </t>
    </r>
  </si>
  <si>
    <t xml:space="preserve">1. There may be minor discrepancies when calculating the number of companies on the register (on the register at start of period, plus incorporations plus restorations minus dissolved companies). Similar discrepancies may be experienced when comparing data across other tables within this report. This is due to slight scheduling variations when extracting the data.  </t>
  </si>
  <si>
    <r>
      <rPr>
        <b/>
        <sz val="10"/>
        <rFont val="Arial"/>
        <family val="2"/>
      </rPr>
      <t xml:space="preserve">2. </t>
    </r>
    <r>
      <rPr>
        <sz val="10"/>
        <rFont val="Arial"/>
        <family val="2"/>
      </rPr>
      <t>Descriptions relating to other corporate body types can be found in the accompanying document: https://www.gov.uk/government/publications/definitions-to-accompany-our-statistical-releases</t>
    </r>
  </si>
  <si>
    <r>
      <t>Total number of shareholders on the register</t>
    </r>
    <r>
      <rPr>
        <vertAlign val="superscript"/>
        <sz val="10"/>
        <rFont val="Arial"/>
        <family val="2"/>
      </rPr>
      <t>2, 3</t>
    </r>
  </si>
  <si>
    <r>
      <t>Total number of Person of Significant Control on the register</t>
    </r>
    <r>
      <rPr>
        <vertAlign val="superscript"/>
        <sz val="10"/>
        <rFont val="Arial"/>
        <family val="2"/>
      </rPr>
      <t xml:space="preserve">2, 4 </t>
    </r>
  </si>
  <si>
    <r>
      <rPr>
        <b/>
        <sz val="10"/>
        <rFont val="Arial"/>
        <family val="2"/>
      </rPr>
      <t>2.</t>
    </r>
    <r>
      <rPr>
        <sz val="10"/>
        <rFont val="Arial"/>
        <family val="2"/>
      </rPr>
      <t xml:space="preserve"> Directorships, sharholders and Persons of Significant Control are not the number of unique individuals on the register, but the number of appointments they hold. For example, if an individual is a director of more than one company they will be counted for each company.</t>
    </r>
  </si>
  <si>
    <r>
      <rPr>
        <b/>
        <sz val="10"/>
        <rFont val="Arial"/>
        <family val="2"/>
      </rPr>
      <t>5.</t>
    </r>
    <r>
      <rPr>
        <sz val="10"/>
        <rFont val="Arial"/>
        <family val="2"/>
      </rPr>
      <t xml:space="preserve"> Due to the limitations of Companies House data, assumptions have been made to account for the historic dissolution of former states. Where former states have dissolved to become more than one country, it cannot be determined which country the company is now located. These companies will now be included within the 'Other' categories of 'EU27', 'Commonwealth' and 'Rest of World' accordingly.</t>
    </r>
  </si>
  <si>
    <r>
      <t>Russia</t>
    </r>
    <r>
      <rPr>
        <vertAlign val="superscript"/>
        <sz val="10"/>
        <rFont val="Arial"/>
        <family val="2"/>
      </rPr>
      <t>6</t>
    </r>
  </si>
  <si>
    <r>
      <rPr>
        <b/>
        <sz val="10"/>
        <rFont val="Arial"/>
        <family val="2"/>
      </rPr>
      <t>6.</t>
    </r>
    <r>
      <rPr>
        <sz val="10"/>
        <rFont val="Arial"/>
        <family val="2"/>
      </rPr>
      <t xml:space="preserve"> Companies in the total for Russia include those previously registered in the USSR.</t>
    </r>
  </si>
  <si>
    <r>
      <t>4.</t>
    </r>
    <r>
      <rPr>
        <sz val="10"/>
        <rFont val="Arial"/>
        <family val="2"/>
      </rPr>
      <t xml:space="preserve"> Members' voluntary liquidations are not included within the total insolvent liquidations figure because they are solvent at commencement of the liquidation process.</t>
    </r>
  </si>
  <si>
    <r>
      <rPr>
        <b/>
        <sz val="10"/>
        <rFont val="Arial"/>
        <family val="2"/>
      </rPr>
      <t>5.</t>
    </r>
    <r>
      <rPr>
        <sz val="10"/>
        <rFont val="Arial"/>
        <family val="2"/>
      </rPr>
      <t xml:space="preserve"> Administrator appointments include appointments under the Enterprise Act.</t>
    </r>
  </si>
  <si>
    <r>
      <rPr>
        <b/>
        <sz val="10"/>
        <rFont val="Arial"/>
        <family val="2"/>
      </rPr>
      <t>6.</t>
    </r>
    <r>
      <rPr>
        <sz val="10"/>
        <rFont val="Arial"/>
        <family val="2"/>
      </rPr>
      <t xml:space="preserve"> It is possible for a company to go through more than one insolvency procedure, for example moving from administration to creditors’ voluntary liquidation or company voluntary arrangement. </t>
    </r>
  </si>
  <si>
    <r>
      <rPr>
        <b/>
        <sz val="10"/>
        <rFont val="Arial"/>
        <family val="2"/>
      </rPr>
      <t>7.</t>
    </r>
    <r>
      <rPr>
        <sz val="10"/>
        <rFont val="Arial"/>
        <family val="2"/>
      </rPr>
      <t xml:space="preserve"> Figures exclude Limited Liability Partnerships.</t>
    </r>
  </si>
  <si>
    <r>
      <rPr>
        <b/>
        <sz val="10"/>
        <rFont val="Arial"/>
        <family val="2"/>
      </rPr>
      <t>10.</t>
    </r>
    <r>
      <rPr>
        <sz val="10"/>
        <rFont val="Arial"/>
        <family val="2"/>
      </rPr>
      <t xml:space="preserve"> Companies in the total for Other - Rest of World include those previously registered in Yugoslavia.</t>
    </r>
  </si>
  <si>
    <r>
      <rPr>
        <b/>
        <sz val="10"/>
        <rFont val="Arial"/>
        <family val="2"/>
      </rPr>
      <t>7.</t>
    </r>
    <r>
      <rPr>
        <sz val="10"/>
        <rFont val="Arial"/>
        <family val="2"/>
      </rPr>
      <t xml:space="preserve"> Companies in the total for Other - EU27 include those previously registered in Czechoslovakia. </t>
    </r>
  </si>
  <si>
    <r>
      <rPr>
        <b/>
        <sz val="10"/>
        <rFont val="Arial"/>
        <family val="2"/>
      </rPr>
      <t>8.</t>
    </r>
    <r>
      <rPr>
        <sz val="10"/>
        <rFont val="Arial"/>
        <family val="2"/>
      </rPr>
      <t xml:space="preserve"> Companies in the total for Other - Commonwealth include those registered in Rwanda.</t>
    </r>
  </si>
  <si>
    <r>
      <rPr>
        <b/>
        <sz val="10"/>
        <rFont val="Arial"/>
        <family val="2"/>
      </rPr>
      <t>9.</t>
    </r>
    <r>
      <rPr>
        <sz val="10"/>
        <rFont val="Arial"/>
        <family val="2"/>
      </rPr>
      <t xml:space="preserve"> Companies in the total for Other - Commonwealth include those registered in Dominican Republic.</t>
    </r>
  </si>
  <si>
    <r>
      <rPr>
        <b/>
        <sz val="10"/>
        <rFont val="Arial"/>
        <family val="2"/>
      </rPr>
      <t>11.</t>
    </r>
    <r>
      <rPr>
        <sz val="10"/>
        <rFont val="Arial"/>
        <family val="2"/>
      </rPr>
      <t xml:space="preserve"> Companies in the total for Other - Rest of World include those previously registered in the Netherland Antilles.</t>
    </r>
  </si>
  <si>
    <r>
      <rPr>
        <b/>
        <sz val="10"/>
        <rFont val="Arial"/>
        <family val="2"/>
      </rPr>
      <t>12.</t>
    </r>
    <r>
      <rPr>
        <sz val="10"/>
        <rFont val="Arial"/>
        <family val="2"/>
      </rPr>
      <t xml:space="preserve"> Companies in the total for Other - Rest of World include those registered in the Virgin Islands US.</t>
    </r>
  </si>
  <si>
    <r>
      <t>Other - EU27</t>
    </r>
    <r>
      <rPr>
        <vertAlign val="superscript"/>
        <sz val="10"/>
        <rFont val="Arial"/>
        <family val="2"/>
      </rPr>
      <t>7</t>
    </r>
  </si>
  <si>
    <r>
      <t>Other - Commonwealth</t>
    </r>
    <r>
      <rPr>
        <vertAlign val="superscript"/>
        <sz val="10"/>
        <rFont val="Arial"/>
        <family val="2"/>
      </rPr>
      <t>8, 9</t>
    </r>
  </si>
  <si>
    <r>
      <t>Rest of World</t>
    </r>
    <r>
      <rPr>
        <vertAlign val="superscript"/>
        <sz val="10"/>
        <rFont val="Arial"/>
        <family val="2"/>
      </rPr>
      <t>10, 11, 12</t>
    </r>
  </si>
  <si>
    <r>
      <t>Assurance Companies</t>
    </r>
    <r>
      <rPr>
        <vertAlign val="superscript"/>
        <sz val="10"/>
        <rFont val="Arial"/>
        <family val="2"/>
      </rPr>
      <t>2</t>
    </r>
  </si>
  <si>
    <r>
      <t>Registered Society</t>
    </r>
    <r>
      <rPr>
        <vertAlign val="superscript"/>
        <sz val="10"/>
        <rFont val="Arial"/>
        <family val="2"/>
      </rPr>
      <t>3</t>
    </r>
  </si>
  <si>
    <r>
      <t>Incorporated by Royal Charter</t>
    </r>
    <r>
      <rPr>
        <vertAlign val="superscript"/>
        <sz val="10"/>
        <rFont val="Arial"/>
        <family val="2"/>
      </rPr>
      <t>4</t>
    </r>
  </si>
  <si>
    <r>
      <t>Special Acts of Parliament</t>
    </r>
    <r>
      <rPr>
        <vertAlign val="superscript"/>
        <sz val="10"/>
        <rFont val="Arial"/>
        <family val="2"/>
      </rPr>
      <t>5</t>
    </r>
  </si>
  <si>
    <r>
      <t>Newspaper and Libel Act 1881</t>
    </r>
    <r>
      <rPr>
        <vertAlign val="superscript"/>
        <sz val="10"/>
        <rFont val="Arial"/>
        <family val="2"/>
      </rPr>
      <t>6</t>
    </r>
  </si>
  <si>
    <r>
      <t>European Economic Interest Groupings, Principal establishment in UK</t>
    </r>
    <r>
      <rPr>
        <vertAlign val="superscript"/>
        <sz val="10"/>
        <rFont val="Arial"/>
        <family val="2"/>
      </rPr>
      <t>7, 8, 11</t>
    </r>
  </si>
  <si>
    <r>
      <t>European Public Limited Liability Companies (Societas Europaea)</t>
    </r>
    <r>
      <rPr>
        <vertAlign val="superscript"/>
        <sz val="10"/>
        <rFont val="Arial"/>
        <family val="2"/>
      </rPr>
      <t>9, 10, 11</t>
    </r>
  </si>
  <si>
    <r>
      <rPr>
        <b/>
        <sz val="10"/>
        <rFont val="Arial"/>
        <family val="2"/>
      </rPr>
      <t>1.</t>
    </r>
    <r>
      <rPr>
        <sz val="10"/>
        <rFont val="Arial"/>
        <family val="2"/>
      </rPr>
      <t xml:space="preserve"> "-" Denotes where no new or closed registration activity has occurred </t>
    </r>
  </si>
  <si>
    <r>
      <t xml:space="preserve">2. </t>
    </r>
    <r>
      <rPr>
        <sz val="10"/>
        <rFont val="Arial"/>
        <family val="2"/>
      </rPr>
      <t>The requirement to add the names of assurance companies to the index of company names ceased in 2003. All assurance/insurance companies are regulated by the Financial Conduct Authority.
(FCA). To obtain further information about registering an assurance/insurance company please visit the FCA website: http://www.fca.org.uk/.</t>
    </r>
  </si>
  <si>
    <r>
      <rPr>
        <b/>
        <sz val="10"/>
        <rFont val="Arial"/>
        <family val="2"/>
      </rPr>
      <t xml:space="preserve">3.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Socities'. Data is unavailable for 'new ' and 'closed' corporate bodies for the years prior to 2019-20.</t>
    </r>
  </si>
  <si>
    <r>
      <rPr>
        <b/>
        <sz val="10"/>
        <rFont val="Arial"/>
        <family val="2"/>
      </rPr>
      <t xml:space="preserve">4. </t>
    </r>
    <r>
      <rPr>
        <sz val="10"/>
        <rFont val="Arial"/>
        <family val="2"/>
      </rPr>
      <t>Royal Charters date back to the thirteenth century. They are granted by the sovereign upon the advice of the Privy Council. New charters are normally reserved for bodies that work in the public interest (such as professional institutions and charities) and which can demonstrate pre-eminence, stability and permanence in their particular field. Most are comparable to companies limited by guarantee rather than those limited by shares.</t>
    </r>
  </si>
  <si>
    <r>
      <rPr>
        <b/>
        <sz val="10"/>
        <rFont val="Arial"/>
        <family val="2"/>
      </rPr>
      <t xml:space="preserve">5. </t>
    </r>
    <r>
      <rPr>
        <sz val="10"/>
        <rFont val="Arial"/>
        <family val="2"/>
      </rPr>
      <t>Special Acts of Parliament relate to Unregistered Companies (ZC companies), but for the purpose of this table Royal Charters are excluded from Special Acts of Parliament and listed separately. Unregistered companies include: Royal Charter companies, companies formed by Acts of Parliament other than the Companies Act, companies formed by letters patent, any company in existence on or prior to the 2nd November 1862. They appear on the Index of Company Names and are identified by a ‘ZC’ reference number.</t>
    </r>
  </si>
  <si>
    <r>
      <t xml:space="preserve">6. </t>
    </r>
    <r>
      <rPr>
        <sz val="10"/>
        <rFont val="Arial"/>
        <family val="2"/>
      </rPr>
      <t>From the 26 May 2015 there is no longer a requirement for a newspaper, not incorporated as a company, to file an annual return or notify a change of proprietor. The figures provided only cover the period up to this date.</t>
    </r>
  </si>
  <si>
    <r>
      <rPr>
        <b/>
        <sz val="10"/>
        <rFont val="Arial"/>
        <family val="2"/>
      </rPr>
      <t>7.</t>
    </r>
    <r>
      <rPr>
        <sz val="10"/>
        <rFont val="Arial"/>
        <family val="2"/>
      </rPr>
      <t xml:space="preserve"> Registered under the European Economic Interest Grouping Regulations 1989 (SI 1989 No 638).</t>
    </r>
  </si>
  <si>
    <r>
      <rPr>
        <b/>
        <sz val="10"/>
        <rFont val="Arial"/>
        <family val="2"/>
      </rPr>
      <t>8.</t>
    </r>
    <r>
      <rPr>
        <sz val="10"/>
        <rFont val="Arial"/>
        <family val="2"/>
      </rPr>
      <t xml:space="preserve"> The European Economic Interest Grouping is a form of association between companies or other legal bodies, firms or individuals from different EU countries who need to operate together across national frontiers. It carries out particular tasks for its member-owners and is quite separate from its owners' businesses. Its aim is to facilitate or develop the economic activities of its members.</t>
    </r>
  </si>
  <si>
    <r>
      <rPr>
        <b/>
        <sz val="10"/>
        <rFont val="Arial"/>
        <family val="2"/>
      </rPr>
      <t xml:space="preserve">9. </t>
    </r>
    <r>
      <rPr>
        <sz val="10"/>
        <rFont val="Arial"/>
        <family val="2"/>
      </rPr>
      <t>Registered under the European Company Statute and European Public Limited Liability Company Regulation 2004.</t>
    </r>
  </si>
  <si>
    <r>
      <rPr>
        <b/>
        <sz val="10"/>
        <rFont val="Arial"/>
        <family val="2"/>
      </rPr>
      <t xml:space="preserve">10. </t>
    </r>
    <r>
      <rPr>
        <sz val="10"/>
        <rFont val="Arial"/>
        <family val="2"/>
      </rPr>
      <t>A Societas Europaea is a European Public Limited – Liability Company. An SE may be created on registration in any one of the Member States of the European Economic Area (EEA). Article 10 of the Regulation requires Member States to treat an SE as if it is a public limited company formed in accordance with the law of the Member State in which it has its registered office. UK national laws that apply to public limited companies also apply, in many respects, to SEs registered in the UK (this is applied by Article 9(1)(c)(ii) of the Regulation).</t>
    </r>
  </si>
  <si>
    <r>
      <t>Charitable Incorporated Organisation</t>
    </r>
    <r>
      <rPr>
        <vertAlign val="superscript"/>
        <sz val="10"/>
        <color rgb="FF000000"/>
        <rFont val="Arial"/>
        <family val="2"/>
      </rPr>
      <t>7</t>
    </r>
  </si>
  <si>
    <r>
      <t>Limited Partnership</t>
    </r>
    <r>
      <rPr>
        <vertAlign val="superscript"/>
        <sz val="10"/>
        <color rgb="FF000000"/>
        <rFont val="Arial"/>
        <family val="2"/>
      </rPr>
      <t>8</t>
    </r>
  </si>
  <si>
    <r>
      <rPr>
        <b/>
        <sz val="10"/>
        <rFont val="Arial"/>
        <family val="2"/>
      </rPr>
      <t xml:space="preserve">2. </t>
    </r>
    <r>
      <rPr>
        <sz val="10"/>
        <rFont val="Arial"/>
        <family val="2"/>
      </rPr>
      <t>Descriptions relating to other corporate body types can be found in the accompanying document: "Definitions to accompany Companies House official statistics releases" (https://www.gov.uk/government/publications/definitions-to-accompany-our-statistical-releases)</t>
    </r>
  </si>
  <si>
    <r>
      <rPr>
        <b/>
        <sz val="10"/>
        <rFont val="Arial"/>
        <family val="2"/>
      </rPr>
      <t>3.</t>
    </r>
    <r>
      <rPr>
        <sz val="10"/>
        <rFont val="Arial"/>
        <family val="2"/>
      </rPr>
      <t xml:space="preserve"> The category "Converted/Closed" has been removed as it identifies a transaction status of a company rather than a corporate body type. Accordingly, all "Total" figures have been revised to reflect this.</t>
    </r>
  </si>
  <si>
    <r>
      <rPr>
        <b/>
        <sz val="10"/>
        <rFont val="Arial"/>
        <family val="2"/>
      </rPr>
      <t>4.</t>
    </r>
    <r>
      <rPr>
        <sz val="10"/>
        <rFont val="Arial"/>
        <family val="2"/>
      </rPr>
      <t xml:space="preserve"> "-" Denotes there were no registrations for the specific company or corporate body type during the period.</t>
    </r>
  </si>
  <si>
    <r>
      <rPr>
        <b/>
        <sz val="10"/>
        <rFont val="Arial"/>
        <family val="2"/>
      </rPr>
      <t xml:space="preserve">5. * </t>
    </r>
    <r>
      <rPr>
        <sz val="10"/>
        <rFont val="Arial"/>
        <family val="2"/>
      </rPr>
      <t>Total companies on the register include trading and dormant Private, Private Unlimited and Public Limited Companies in the course of dissolution, in liquidation and in receivership (excluding dissolved, closed and proposed companies).</t>
    </r>
  </si>
  <si>
    <r>
      <rPr>
        <b/>
        <sz val="10"/>
        <rFont val="Arial"/>
        <family val="2"/>
      </rPr>
      <t xml:space="preserve">6. </t>
    </r>
    <r>
      <rPr>
        <sz val="10"/>
        <rFont val="Arial"/>
        <family val="2"/>
      </rPr>
      <t>Years 2004 to 2015 are a snapshot as at 1 January. Years 2016 onwards are a snapshot as at 31 March.</t>
    </r>
  </si>
  <si>
    <r>
      <t>7.</t>
    </r>
    <r>
      <rPr>
        <sz val="10"/>
        <rFont val="Arial"/>
        <family val="2"/>
      </rPr>
      <t xml:space="preserve"> From 23 November 2017, the Charity Commission allowed charitable companies to convert to charitable incorporated organisations (CIOs), and also all charitable incorporated organisations will be listed on the Business names index, held by Companies House.</t>
    </r>
  </si>
  <si>
    <r>
      <t>8.</t>
    </r>
    <r>
      <rPr>
        <sz val="10"/>
        <rFont val="Arial"/>
        <family val="2"/>
      </rPr>
      <t xml:space="preserve"> The Legislative Reform (Private Fund Limited Partnerships) Order 2017, which came into force on 6th April 2017, introduced the Private Fund Limited Partnership. Figures for which are included in the above.</t>
    </r>
  </si>
  <si>
    <r>
      <t>Registered Society</t>
    </r>
    <r>
      <rPr>
        <vertAlign val="superscript"/>
        <sz val="10"/>
        <color indexed="8"/>
        <rFont val="Arial"/>
        <family val="2"/>
      </rPr>
      <t>9</t>
    </r>
  </si>
  <si>
    <r>
      <t>Scottish Partnership</t>
    </r>
    <r>
      <rPr>
        <vertAlign val="superscript"/>
        <sz val="10"/>
        <color rgb="FF000000"/>
        <rFont val="Arial"/>
        <family val="2"/>
      </rPr>
      <t>10</t>
    </r>
  </si>
  <si>
    <r>
      <t>United Kingdom Economic Interest Grouping</t>
    </r>
    <r>
      <rPr>
        <vertAlign val="superscript"/>
        <sz val="10"/>
        <rFont val="Arial"/>
        <family val="2"/>
      </rPr>
      <t>11</t>
    </r>
  </si>
  <si>
    <r>
      <t>United Kingdom Societas</t>
    </r>
    <r>
      <rPr>
        <vertAlign val="superscript"/>
        <sz val="10"/>
        <rFont val="Arial"/>
        <family val="2"/>
      </rPr>
      <t>11</t>
    </r>
  </si>
  <si>
    <r>
      <rPr>
        <b/>
        <sz val="10"/>
        <rFont val="Arial"/>
        <family val="2"/>
      </rPr>
      <t>9.</t>
    </r>
    <r>
      <rPr>
        <sz val="10"/>
        <rFont val="Arial"/>
        <family val="2"/>
      </rPr>
      <t xml:space="preserve"> Following the introduction of the Co-operative and Community Benefit Societies Act 2014 (2016 Act for Northern Ireland), all societies registered under the Industrial and Provident Societies Act 1965 (or its predecessors) have now legally been merged with 'Registered Socities'.</t>
    </r>
  </si>
  <si>
    <r>
      <t>10.</t>
    </r>
    <r>
      <rPr>
        <sz val="10"/>
        <rFont val="Arial"/>
        <family val="2"/>
      </rPr>
      <t xml:space="preserve"> Scottish Partnerships came in under The Scottish Partnerships (Register of People with Significant Control) Regulations 2017, and came into force on 24th July 2017.</t>
    </r>
  </si>
  <si>
    <r>
      <rPr>
        <b/>
        <sz val="10"/>
        <rFont val="Arial"/>
        <family val="2"/>
      </rPr>
      <t xml:space="preserve">12. </t>
    </r>
    <r>
      <rPr>
        <sz val="10"/>
        <rFont val="Arial"/>
        <family val="2"/>
      </rPr>
      <t xml:space="preserve">Discrepancies may be experienced when comparing data across other tables within this report. This is due to scheduling variations when extracting the data.  </t>
    </r>
  </si>
  <si>
    <r>
      <rPr>
        <b/>
        <sz val="10"/>
        <rFont val="Arial"/>
        <family val="2"/>
      </rPr>
      <t xml:space="preserve">13. </t>
    </r>
    <r>
      <rPr>
        <sz val="10"/>
        <rFont val="Arial"/>
        <family val="2"/>
      </rPr>
      <t>Companies registered in the Channel Islands and the Isle of Man are excluded from the UK Companies Register.</t>
    </r>
  </si>
  <si>
    <r>
      <t>European Economic Interest Grouping (EEIG)</t>
    </r>
    <r>
      <rPr>
        <vertAlign val="superscript"/>
        <sz val="10"/>
        <color rgb="FF000000"/>
        <rFont val="Arial"/>
        <family val="2"/>
      </rPr>
      <t>11</t>
    </r>
  </si>
  <si>
    <r>
      <t>European Public Limited-Liability Company (SE)</t>
    </r>
    <r>
      <rPr>
        <vertAlign val="superscript"/>
        <sz val="10"/>
        <color rgb="FF000000"/>
        <rFont val="Arial"/>
        <family val="2"/>
      </rPr>
      <t>11</t>
    </r>
  </si>
  <si>
    <r>
      <t xml:space="preserve">SECTION C: TOTAL COMPANY </t>
    </r>
    <r>
      <rPr>
        <b/>
        <vertAlign val="superscript"/>
        <sz val="12"/>
        <rFont val="Arial"/>
        <family val="2"/>
      </rPr>
      <t>1</t>
    </r>
    <r>
      <rPr>
        <b/>
        <sz val="12"/>
        <rFont val="Arial"/>
        <family val="2"/>
      </rPr>
      <t xml:space="preserve"> &amp; OTHER CORPORATE BODY TYPES </t>
    </r>
    <r>
      <rPr>
        <b/>
        <vertAlign val="superscript"/>
        <sz val="12"/>
        <rFont val="Arial"/>
        <family val="2"/>
      </rPr>
      <t>2, 3</t>
    </r>
    <r>
      <rPr>
        <b/>
        <sz val="12"/>
        <rFont val="Arial"/>
        <family val="2"/>
      </rPr>
      <t xml:space="preserve"> ANALYSIS</t>
    </r>
  </si>
  <si>
    <r>
      <rPr>
        <b/>
        <sz val="10"/>
        <rFont val="Arial"/>
        <family val="2"/>
      </rPr>
      <t xml:space="preserve">3. </t>
    </r>
    <r>
      <rPr>
        <sz val="10"/>
        <rFont val="Arial"/>
        <family val="2"/>
      </rPr>
      <t xml:space="preserve">The category "Converted/Closed" has been removed as it identifies a transaction status of a company rather than a corporate body type. </t>
    </r>
  </si>
  <si>
    <r>
      <rPr>
        <b/>
        <sz val="10"/>
        <rFont val="Arial"/>
        <family val="2"/>
      </rPr>
      <t xml:space="preserve">4. </t>
    </r>
    <r>
      <rPr>
        <sz val="10"/>
        <rFont val="Arial"/>
        <family val="2"/>
      </rPr>
      <t>"-" indicates that no dissolutions have taken place for a specific corporate body type in that specific year.</t>
    </r>
  </si>
  <si>
    <r>
      <t>European Economic Interest Grouping (EEIG)</t>
    </r>
    <r>
      <rPr>
        <vertAlign val="superscript"/>
        <sz val="10"/>
        <color rgb="FF000000"/>
        <rFont val="Arial"/>
        <family val="2"/>
      </rPr>
      <t>6</t>
    </r>
  </si>
  <si>
    <r>
      <t>European Public Limited-Liability Company (SE)</t>
    </r>
    <r>
      <rPr>
        <vertAlign val="superscript"/>
        <sz val="10"/>
        <color rgb="FF000000"/>
        <rFont val="Arial"/>
        <family val="2"/>
      </rPr>
      <t>6</t>
    </r>
  </si>
  <si>
    <r>
      <t>Registered Society</t>
    </r>
    <r>
      <rPr>
        <vertAlign val="superscript"/>
        <sz val="10"/>
        <color rgb="FF000000"/>
        <rFont val="Arial"/>
        <family val="2"/>
      </rPr>
      <t>7</t>
    </r>
  </si>
  <si>
    <r>
      <rPr>
        <b/>
        <sz val="10"/>
        <rFont val="Arial"/>
        <family val="2"/>
      </rPr>
      <t xml:space="preserve">7. </t>
    </r>
    <r>
      <rPr>
        <sz val="10"/>
        <rFont val="Arial"/>
        <family val="2"/>
      </rPr>
      <t>Following the introduction of the Co-operative and Community Benefit Societies Act 2014 (2016 Act for Northern Ireland), all societies registered under the Industrial and Provident Societies Act 1965 (or its predecessors) have now legally been merged with 'Registered Socities'.</t>
    </r>
  </si>
  <si>
    <r>
      <rPr>
        <b/>
        <sz val="10"/>
        <rFont val="Arial"/>
        <family val="2"/>
      </rPr>
      <t xml:space="preserve">9. </t>
    </r>
    <r>
      <rPr>
        <sz val="10"/>
        <rFont val="Arial"/>
        <family val="2"/>
      </rPr>
      <t xml:space="preserve">This table is reported in financial years from 1 April to 31 March. The total column is the total average age for all companies of that type on the register up to end of the current reporting year, with no other restriction applied to years. </t>
    </r>
  </si>
  <si>
    <r>
      <rPr>
        <b/>
        <sz val="10"/>
        <rFont val="Arial"/>
        <family val="2"/>
      </rPr>
      <t xml:space="preserve">10. </t>
    </r>
    <r>
      <rPr>
        <sz val="10"/>
        <rFont val="Arial"/>
        <family val="2"/>
      </rPr>
      <t xml:space="preserve">Minor discrepancies may be experienced when comparing data across other tables within this report. This is due to slight scheduling variations when extracting the data.  </t>
    </r>
  </si>
  <si>
    <r>
      <t xml:space="preserve">11. </t>
    </r>
    <r>
      <rPr>
        <sz val="10"/>
        <rFont val="Arial"/>
        <family val="2"/>
      </rPr>
      <t>The full list of corporate body types is not represented in this table. This is due to the way the status of some corporate body types is recorded on our systems - some closed corporate bodies are not displayed as such within our database.</t>
    </r>
  </si>
  <si>
    <r>
      <rPr>
        <b/>
        <sz val="10"/>
        <rFont val="Arial"/>
        <family val="2"/>
      </rPr>
      <t>11.</t>
    </r>
    <r>
      <rPr>
        <sz val="10"/>
        <rFont val="Arial"/>
        <family val="2"/>
      </rPr>
      <t xml:space="preserve"> Due to United Kingdom's exit from the European Union the majority of Europeans EEIGs and Europeans SEs became part of the United Kingdom Economic Interest Grouping and United Kingdom Societas. </t>
    </r>
  </si>
  <si>
    <r>
      <rPr>
        <b/>
        <sz val="10"/>
        <rFont val="Arial"/>
        <family val="2"/>
      </rPr>
      <t>6.</t>
    </r>
    <r>
      <rPr>
        <sz val="10"/>
        <rFont val="Arial"/>
        <family val="2"/>
      </rPr>
      <t xml:space="preserve"> Due to UK's exit from the European Union the majority of Europeans EEIGs and Europeans SEs became part of the UK Economic Interest Grouping and UK Societas. </t>
    </r>
  </si>
  <si>
    <r>
      <rPr>
        <b/>
        <sz val="10"/>
        <rFont val="Arial"/>
        <family val="2"/>
      </rPr>
      <t>11.</t>
    </r>
    <r>
      <rPr>
        <sz val="10"/>
        <rFont val="Arial"/>
        <family val="2"/>
      </rPr>
      <t xml:space="preserve"> Due to UK's exit from the European Union the majority of Europeans EEIGs and Europeans SEs became part of the UK Economic Interest Grouping and UK Societas. </t>
    </r>
  </si>
  <si>
    <r>
      <rPr>
        <b/>
        <sz val="10"/>
        <color indexed="8"/>
        <rFont val="Arial"/>
        <family val="2"/>
      </rPr>
      <t xml:space="preserve">8. </t>
    </r>
    <r>
      <rPr>
        <sz val="10"/>
        <color indexed="8"/>
        <rFont val="Arial"/>
        <family val="2"/>
      </rPr>
      <t>The average age of all corporate body types closed or removed from the register over the year 2014-15 was calculated using the weighted average of each corporate body type. All other periods are actual averages.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</si>
</sst>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
    <numFmt numFmtId="167" formatCode="#,##0.0_);\(#,##0.0\)"/>
    <numFmt numFmtId="168" formatCode="#,##0.000_);\(#,##0.000\)"/>
    <numFmt numFmtId="169" formatCode="_-* #,##0_-;\-* #,##0_-;_-* &quot;-&quot;??_-;_-@_-"/>
    <numFmt numFmtId="170" formatCode="_(* #,##0_);_(* \(#,##0\);_(* &quot;-&quot;??_);_(@_)"/>
    <numFmt numFmtId="171" formatCode="0.0%"/>
    <numFmt numFmtId="172" formatCode="#,##0.0"/>
    <numFmt numFmtId="173" formatCode="0.0"/>
    <numFmt numFmtId="174" formatCode="0_)"/>
    <numFmt numFmtId="175" formatCode="mmmm\-yy"/>
    <numFmt numFmtId="176" formatCode="_(* #,##0.0_);_(* \(#,##0.0\);_(* &quot;-&quot;??_);_(@_)"/>
    <numFmt numFmtId="177" formatCode="#,##0_);\(#,##0\)"/>
    <numFmt numFmtId="178" formatCode="_-* #,##0.0_-;\-* #,##0.0_-;_-* &quot;-&quot;??_-;_-@_-"/>
    <numFmt numFmtId="179" formatCode="0.00000"/>
    <numFmt numFmtId="180" formatCode="#,##0.0000000000000"/>
    <numFmt numFmtId="181" formatCode="#,##0_ ;\-#,##0\ "/>
    <numFmt numFmtId="182" formatCode="_(* #,##0.0000000000_);_(* \(#,##0.0000000000\);_(* &quot;-&quot;??_);_(@_)"/>
    <numFmt numFmtId="183" formatCode="#,##0.00_);\(#,##0.00\)"/>
    <numFmt numFmtId="184" formatCode="#,##0.000000;\-#,##0.000000"/>
  </numFmts>
  <fonts count="39" x14ac:knownFonts="1">
    <font>
      <sz val="11"/>
      <color theme="1"/>
      <name val="Calibri"/>
      <family val="2"/>
      <scheme val="minor"/>
    </font>
    <font>
      <sz val="10"/>
      <name val="Arial"/>
      <family val="2"/>
    </font>
    <font>
      <sz val="12"/>
      <name val="Helv"/>
    </font>
    <font>
      <b/>
      <sz val="10"/>
      <name val="Arial"/>
      <family val="2"/>
    </font>
    <font>
      <u/>
      <sz val="10"/>
      <color indexed="12"/>
      <name val="Arial"/>
      <family val="2"/>
    </font>
    <font>
      <sz val="11"/>
      <color theme="1"/>
      <name val="Calibri"/>
      <family val="2"/>
      <scheme val="minor"/>
    </font>
    <font>
      <sz val="11"/>
      <color theme="1"/>
      <name val="Arial"/>
      <family val="2"/>
    </font>
    <font>
      <sz val="8"/>
      <name val="Calibri"/>
      <family val="2"/>
      <scheme val="minor"/>
    </font>
    <font>
      <b/>
      <sz val="12"/>
      <name val="Arial"/>
      <family val="2"/>
    </font>
    <font>
      <b/>
      <vertAlign val="superscript"/>
      <sz val="12"/>
      <name val="Arial"/>
      <family val="2"/>
    </font>
    <font>
      <sz val="12"/>
      <name val="Arial"/>
      <family val="2"/>
    </font>
    <font>
      <sz val="14"/>
      <name val="Arial"/>
      <family val="2"/>
    </font>
    <font>
      <sz val="12"/>
      <color rgb="FFFF0000"/>
      <name val="Arial"/>
      <family val="2"/>
    </font>
    <font>
      <sz val="10"/>
      <color theme="1"/>
      <name val="Arial"/>
      <family val="2"/>
    </font>
    <font>
      <sz val="10"/>
      <color rgb="FFFF0000"/>
      <name val="Arial"/>
      <family val="2"/>
    </font>
    <font>
      <b/>
      <sz val="14"/>
      <color theme="1"/>
      <name val="Arial"/>
      <family val="2"/>
    </font>
    <font>
      <b/>
      <sz val="12"/>
      <color theme="1"/>
      <name val="Arial"/>
      <family val="2"/>
    </font>
    <font>
      <u/>
      <sz val="11"/>
      <color indexed="12"/>
      <name val="Arial"/>
      <family val="2"/>
    </font>
    <font>
      <i/>
      <sz val="10"/>
      <name val="Arial"/>
      <family val="2"/>
    </font>
    <font>
      <i/>
      <sz val="10"/>
      <color theme="1"/>
      <name val="Arial"/>
      <family val="2"/>
    </font>
    <font>
      <sz val="12"/>
      <color indexed="12"/>
      <name val="Arial"/>
      <family val="2"/>
    </font>
    <font>
      <i/>
      <sz val="10"/>
      <color rgb="FFFF0000"/>
      <name val="Arial"/>
      <family val="2"/>
    </font>
    <font>
      <vertAlign val="superscript"/>
      <sz val="12"/>
      <name val="Arial"/>
      <family val="2"/>
    </font>
    <font>
      <vertAlign val="superscript"/>
      <sz val="10"/>
      <name val="Arial"/>
      <family val="2"/>
    </font>
    <font>
      <b/>
      <sz val="11"/>
      <name val="Arial"/>
      <family val="2"/>
    </font>
    <font>
      <b/>
      <sz val="11"/>
      <color theme="1"/>
      <name val="Arial"/>
      <family val="2"/>
    </font>
    <font>
      <b/>
      <vertAlign val="superscript"/>
      <sz val="10"/>
      <name val="Arial"/>
      <family val="2"/>
    </font>
    <font>
      <b/>
      <sz val="10"/>
      <color indexed="8"/>
      <name val="Arial"/>
      <family val="2"/>
    </font>
    <font>
      <sz val="10"/>
      <color indexed="8"/>
      <name val="Arial"/>
      <family val="2"/>
    </font>
    <font>
      <vertAlign val="superscript"/>
      <sz val="10"/>
      <color indexed="8"/>
      <name val="Arial"/>
      <family val="2"/>
    </font>
    <font>
      <b/>
      <sz val="14"/>
      <name val="Arial"/>
      <family val="2"/>
    </font>
    <font>
      <b/>
      <sz val="12"/>
      <color indexed="8"/>
      <name val="Arial"/>
      <family val="2"/>
    </font>
    <font>
      <b/>
      <sz val="10"/>
      <name val="Times New Roman"/>
      <family val="1"/>
    </font>
    <font>
      <b/>
      <vertAlign val="superscript"/>
      <sz val="10"/>
      <color indexed="8"/>
      <name val="Arial"/>
      <family val="2"/>
    </font>
    <font>
      <b/>
      <sz val="10"/>
      <color rgb="FFFF0000"/>
      <name val="Arial"/>
      <family val="2"/>
    </font>
    <font>
      <sz val="11"/>
      <color rgb="FFFF0000"/>
      <name val="Arial"/>
      <family val="2"/>
    </font>
    <font>
      <sz val="11"/>
      <name val="Arial"/>
      <family val="2"/>
    </font>
    <font>
      <b/>
      <sz val="10"/>
      <color theme="1"/>
      <name val="Arial"/>
      <family val="2"/>
    </font>
    <font>
      <vertAlign val="superscript"/>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FF"/>
        <bgColor rgb="FF000000"/>
      </patternFill>
    </fill>
  </fills>
  <borders count="75">
    <border>
      <left/>
      <right/>
      <top/>
      <bottom/>
      <diagonal/>
    </border>
    <border>
      <left/>
      <right/>
      <top style="thin">
        <color auto="1"/>
      </top>
      <bottom style="thin">
        <color auto="1"/>
      </bottom>
      <diagonal/>
    </border>
    <border>
      <left/>
      <right/>
      <top style="thin">
        <color auto="1"/>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indexed="8"/>
      </top>
      <bottom style="thin">
        <color auto="1"/>
      </bottom>
      <diagonal/>
    </border>
    <border>
      <left/>
      <right/>
      <top style="thin">
        <color auto="1"/>
      </top>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style="thin">
        <color auto="1"/>
      </bottom>
      <diagonal/>
    </border>
    <border>
      <left/>
      <right/>
      <top/>
      <bottom style="thin">
        <color indexed="8"/>
      </bottom>
      <diagonal/>
    </border>
    <border>
      <left/>
      <right/>
      <top/>
      <bottom style="thin">
        <color auto="1"/>
      </bottom>
      <diagonal/>
    </border>
    <border>
      <left/>
      <right/>
      <top style="thin">
        <color indexed="8"/>
      </top>
      <bottom style="thin">
        <color indexed="8"/>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style="thin">
        <color indexed="64"/>
      </top>
      <bottom style="thin">
        <color indexed="8"/>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auto="1"/>
      </top>
      <bottom style="thin">
        <color auto="1"/>
      </bottom>
      <diagonal/>
    </border>
    <border>
      <left/>
      <right/>
      <top style="thin">
        <color auto="1"/>
      </top>
      <bottom style="thin">
        <color auto="1"/>
      </bottom>
      <diagonal/>
    </border>
    <border>
      <left/>
      <right/>
      <top/>
      <bottom style="thin">
        <color indexed="8"/>
      </bottom>
      <diagonal/>
    </border>
    <border>
      <left/>
      <right/>
      <top style="thin">
        <color indexed="8"/>
      </top>
      <bottom style="thin">
        <color auto="1"/>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indexed="64"/>
      </bottom>
      <diagonal/>
    </border>
    <border>
      <left style="thin">
        <color auto="1"/>
      </left>
      <right/>
      <top/>
      <bottom/>
      <diagonal/>
    </border>
    <border>
      <left/>
      <right/>
      <top style="thin">
        <color indexed="64"/>
      </top>
      <bottom/>
      <diagonal/>
    </border>
    <border>
      <left/>
      <right/>
      <top style="thin">
        <color auto="1"/>
      </top>
      <bottom style="thin">
        <color indexed="64"/>
      </bottom>
      <diagonal/>
    </border>
    <border>
      <left/>
      <right/>
      <top/>
      <bottom style="thin">
        <color indexed="64"/>
      </bottom>
      <diagonal/>
    </border>
    <border>
      <left style="thin">
        <color auto="1"/>
      </left>
      <right style="thin">
        <color indexed="64"/>
      </right>
      <top style="thin">
        <color auto="1"/>
      </top>
      <bottom style="thin">
        <color auto="1"/>
      </bottom>
      <diagonal/>
    </border>
    <border>
      <left/>
      <right style="thin">
        <color indexed="64"/>
      </right>
      <top style="thin">
        <color auto="1"/>
      </top>
      <bottom style="thin">
        <color indexed="64"/>
      </bottom>
      <diagonal/>
    </border>
    <border>
      <left style="thin">
        <color auto="1"/>
      </left>
      <right/>
      <top style="thin">
        <color auto="1"/>
      </top>
      <bottom style="thin">
        <color indexed="8"/>
      </bottom>
      <diagonal/>
    </border>
    <border>
      <left style="thin">
        <color auto="1"/>
      </left>
      <right/>
      <top style="thin">
        <color auto="1"/>
      </top>
      <bottom style="thin">
        <color indexed="64"/>
      </bottom>
      <diagonal/>
    </border>
    <border>
      <left/>
      <right/>
      <top style="thin">
        <color auto="1"/>
      </top>
      <bottom style="thin">
        <color auto="1"/>
      </bottom>
      <diagonal/>
    </border>
    <border>
      <left/>
      <right/>
      <top style="thin">
        <color auto="1"/>
      </top>
      <bottom style="thin">
        <color indexed="8"/>
      </bottom>
      <diagonal/>
    </border>
    <border>
      <left style="thin">
        <color indexed="64"/>
      </left>
      <right/>
      <top style="thin">
        <color auto="1"/>
      </top>
      <bottom style="thin">
        <color auto="1"/>
      </bottom>
      <diagonal/>
    </border>
    <border>
      <left style="thin">
        <color indexed="64"/>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8"/>
      </bottom>
      <diagonal/>
    </border>
    <border>
      <left/>
      <right style="thin">
        <color indexed="64"/>
      </right>
      <top style="thin">
        <color indexed="64"/>
      </top>
      <bottom style="thin">
        <color auto="1"/>
      </bottom>
      <diagonal/>
    </border>
    <border>
      <left/>
      <right/>
      <top style="thin">
        <color indexed="64"/>
      </top>
      <bottom style="thin">
        <color indexed="64"/>
      </bottom>
      <diagonal/>
    </border>
    <border>
      <left/>
      <right style="thin">
        <color indexed="64"/>
      </right>
      <top/>
      <bottom style="thin">
        <color indexed="8"/>
      </bottom>
      <diagonal/>
    </border>
    <border>
      <left/>
      <right/>
      <top style="thin">
        <color indexed="8"/>
      </top>
      <bottom style="thin">
        <color auto="1"/>
      </bottom>
      <diagonal/>
    </border>
    <border>
      <left/>
      <right style="thin">
        <color indexed="64"/>
      </right>
      <top style="thin">
        <color indexed="8"/>
      </top>
      <bottom style="thin">
        <color auto="1"/>
      </bottom>
      <diagonal/>
    </border>
    <border>
      <left/>
      <right style="thin">
        <color theme="0"/>
      </right>
      <top style="thin">
        <color indexed="64"/>
      </top>
      <bottom style="thin">
        <color indexed="64"/>
      </bottom>
      <diagonal/>
    </border>
    <border>
      <left style="thin">
        <color theme="0"/>
      </left>
      <right style="thin">
        <color theme="0"/>
      </right>
      <top style="thin">
        <color auto="1"/>
      </top>
      <bottom style="thin">
        <color auto="1"/>
      </bottom>
      <diagonal/>
    </border>
    <border>
      <left style="thin">
        <color theme="0"/>
      </left>
      <right/>
      <top/>
      <bottom/>
      <diagonal/>
    </border>
    <border>
      <left style="thin">
        <color theme="0"/>
      </left>
      <right style="thin">
        <color theme="0"/>
      </right>
      <top style="thin">
        <color indexed="64"/>
      </top>
      <bottom style="thin">
        <color indexed="8"/>
      </bottom>
      <diagonal/>
    </border>
    <border>
      <left/>
      <right style="thin">
        <color theme="0"/>
      </right>
      <top/>
      <bottom/>
      <diagonal/>
    </border>
    <border>
      <left style="thin">
        <color theme="0"/>
      </left>
      <right/>
      <top style="thin">
        <color auto="1"/>
      </top>
      <bottom style="thin">
        <color auto="1"/>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auto="1"/>
      </left>
      <right/>
      <top style="thin">
        <color auto="1"/>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indexed="64"/>
      </top>
      <bottom style="thin">
        <color indexed="64"/>
      </bottom>
      <diagonal/>
    </border>
    <border>
      <left style="thin">
        <color indexed="64"/>
      </left>
      <right/>
      <top style="thin">
        <color indexed="8"/>
      </top>
      <bottom style="thin">
        <color theme="0"/>
      </bottom>
      <diagonal/>
    </border>
    <border>
      <left style="thin">
        <color indexed="64"/>
      </left>
      <right/>
      <top style="thin">
        <color theme="0"/>
      </top>
      <bottom style="thin">
        <color theme="0"/>
      </bottom>
      <diagonal/>
    </border>
    <border>
      <left style="thin">
        <color indexed="64"/>
      </left>
      <right/>
      <top style="thin">
        <color theme="0"/>
      </top>
      <bottom/>
      <diagonal/>
    </border>
  </borders>
  <cellStyleXfs count="24">
    <xf numFmtId="0" fontId="0" fillId="0" borderId="0"/>
    <xf numFmtId="165" fontId="5" fillId="0" borderId="0" applyFont="0" applyFill="0" applyBorder="0" applyAlignment="0" applyProtection="0"/>
    <xf numFmtId="165" fontId="1" fillId="0" borderId="0" applyFont="0" applyFill="0" applyBorder="0" applyAlignment="0" applyProtection="0"/>
    <xf numFmtId="164" fontId="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167" fontId="2" fillId="0" borderId="0"/>
    <xf numFmtId="0" fontId="2"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734">
    <xf numFmtId="0" fontId="0" fillId="0" borderId="0" xfId="0"/>
    <xf numFmtId="0" fontId="3" fillId="0" borderId="0" xfId="0" applyFont="1"/>
    <xf numFmtId="0" fontId="1" fillId="2" borderId="0" xfId="0" applyFont="1" applyFill="1"/>
    <xf numFmtId="0" fontId="3" fillId="2" borderId="0" xfId="0" applyFont="1" applyFill="1"/>
    <xf numFmtId="0" fontId="6" fillId="2" borderId="0" xfId="0" applyFont="1" applyFill="1"/>
    <xf numFmtId="167" fontId="10" fillId="2" borderId="0" xfId="7" applyFont="1" applyFill="1"/>
    <xf numFmtId="167" fontId="10" fillId="2" borderId="0" xfId="7" applyNumberFormat="1" applyFont="1" applyFill="1"/>
    <xf numFmtId="0" fontId="8" fillId="2" borderId="0" xfId="0" applyFont="1" applyFill="1"/>
    <xf numFmtId="167" fontId="10" fillId="0" borderId="0" xfId="7" applyNumberFormat="1" applyFont="1" applyFill="1"/>
    <xf numFmtId="0" fontId="11" fillId="2" borderId="0" xfId="0" applyFont="1" applyFill="1"/>
    <xf numFmtId="173" fontId="1" fillId="2" borderId="0" xfId="0" applyNumberFormat="1" applyFont="1" applyFill="1" applyAlignment="1">
      <alignment horizontal="right"/>
    </xf>
    <xf numFmtId="167" fontId="12" fillId="2" borderId="0" xfId="7" applyNumberFormat="1" applyFont="1" applyFill="1"/>
    <xf numFmtId="0" fontId="1" fillId="4" borderId="0" xfId="0" applyFont="1" applyFill="1" applyBorder="1"/>
    <xf numFmtId="0" fontId="11" fillId="4" borderId="0" xfId="0" applyFont="1" applyFill="1" applyBorder="1"/>
    <xf numFmtId="0" fontId="1" fillId="4" borderId="0" xfId="8" applyFont="1" applyFill="1" applyBorder="1" applyAlignment="1">
      <alignment horizontal="right"/>
    </xf>
    <xf numFmtId="0" fontId="3" fillId="2" borderId="1" xfId="0" applyFont="1" applyFill="1" applyBorder="1" applyAlignment="1"/>
    <xf numFmtId="0" fontId="1" fillId="2" borderId="1" xfId="0" applyFont="1" applyFill="1" applyBorder="1"/>
    <xf numFmtId="0" fontId="1" fillId="2" borderId="0" xfId="0" applyFont="1" applyFill="1" applyAlignment="1">
      <alignment wrapText="1"/>
    </xf>
    <xf numFmtId="0" fontId="1" fillId="4" borderId="0" xfId="0" applyFont="1" applyFill="1" applyBorder="1" applyAlignment="1">
      <alignment wrapText="1"/>
    </xf>
    <xf numFmtId="0" fontId="8" fillId="4" borderId="0" xfId="0" applyFont="1" applyFill="1" applyBorder="1" applyAlignment="1">
      <alignment horizontal="right" wrapText="1"/>
    </xf>
    <xf numFmtId="174" fontId="8" fillId="4" borderId="0" xfId="0" applyNumberFormat="1" applyFont="1" applyFill="1" applyBorder="1" applyAlignment="1">
      <alignment horizontal="right" wrapText="1"/>
    </xf>
    <xf numFmtId="175" fontId="8" fillId="4" borderId="0" xfId="0" applyNumberFormat="1" applyFont="1" applyFill="1" applyBorder="1" applyAlignment="1">
      <alignment horizontal="right" wrapText="1"/>
    </xf>
    <xf numFmtId="0" fontId="1" fillId="4" borderId="0" xfId="0" applyFont="1" applyFill="1" applyBorder="1" applyAlignment="1">
      <alignment horizontal="center" wrapText="1"/>
    </xf>
    <xf numFmtId="169" fontId="1" fillId="2" borderId="0" xfId="1" applyNumberFormat="1" applyFont="1" applyFill="1"/>
    <xf numFmtId="1" fontId="1" fillId="4" borderId="0" xfId="0" applyNumberFormat="1" applyFont="1" applyFill="1" applyBorder="1"/>
    <xf numFmtId="1" fontId="1" fillId="4" borderId="0" xfId="1" applyNumberFormat="1" applyFont="1" applyFill="1" applyBorder="1"/>
    <xf numFmtId="171" fontId="1" fillId="4" borderId="0" xfId="9" applyNumberFormat="1" applyFont="1" applyFill="1" applyBorder="1"/>
    <xf numFmtId="169" fontId="1" fillId="4" borderId="0" xfId="1" applyNumberFormat="1" applyFont="1" applyFill="1" applyBorder="1"/>
    <xf numFmtId="0" fontId="6" fillId="4" borderId="0" xfId="0" applyFont="1" applyFill="1" applyBorder="1"/>
    <xf numFmtId="169" fontId="3" fillId="2" borderId="1" xfId="1" applyNumberFormat="1" applyFont="1" applyFill="1" applyBorder="1"/>
    <xf numFmtId="0" fontId="3" fillId="4" borderId="0" xfId="0" applyFont="1" applyFill="1" applyBorder="1"/>
    <xf numFmtId="171" fontId="3" fillId="4" borderId="0" xfId="9" applyNumberFormat="1" applyFont="1" applyFill="1" applyBorder="1"/>
    <xf numFmtId="169" fontId="1" fillId="4" borderId="0" xfId="0" applyNumberFormat="1" applyFont="1" applyFill="1" applyBorder="1"/>
    <xf numFmtId="0" fontId="1" fillId="4" borderId="8" xfId="0" applyFont="1" applyFill="1" applyBorder="1"/>
    <xf numFmtId="0" fontId="3" fillId="4" borderId="0" xfId="0" applyFont="1" applyFill="1" applyBorder="1" applyAlignment="1"/>
    <xf numFmtId="173" fontId="1" fillId="4" borderId="8" xfId="0" applyNumberFormat="1" applyFont="1" applyFill="1" applyBorder="1" applyAlignment="1">
      <alignment horizontal="right"/>
    </xf>
    <xf numFmtId="0" fontId="1" fillId="4" borderId="0" xfId="0" applyFont="1" applyFill="1" applyBorder="1" applyAlignment="1">
      <alignment horizontal="left" wrapText="1"/>
    </xf>
    <xf numFmtId="0" fontId="13" fillId="0" borderId="0" xfId="0" applyFont="1"/>
    <xf numFmtId="0" fontId="1" fillId="0" borderId="0" xfId="0" applyFont="1"/>
    <xf numFmtId="0" fontId="3" fillId="0" borderId="0" xfId="0" applyFont="1" applyAlignment="1">
      <alignment vertical="top"/>
    </xf>
    <xf numFmtId="15" fontId="13" fillId="0" borderId="0" xfId="0" applyNumberFormat="1" applyFont="1"/>
    <xf numFmtId="0" fontId="3" fillId="0" borderId="0" xfId="0" applyFont="1" applyAlignment="1">
      <alignment vertical="center"/>
    </xf>
    <xf numFmtId="0" fontId="6" fillId="0" borderId="0" xfId="0" applyFont="1"/>
    <xf numFmtId="0" fontId="1" fillId="0" borderId="0" xfId="0" applyFont="1" applyAlignment="1">
      <alignment vertical="center"/>
    </xf>
    <xf numFmtId="0" fontId="14" fillId="0" borderId="0" xfId="0" applyFont="1" applyAlignment="1">
      <alignment vertical="center"/>
    </xf>
    <xf numFmtId="0" fontId="15" fillId="0" borderId="0" xfId="0" applyFont="1"/>
    <xf numFmtId="0" fontId="16" fillId="0" borderId="0" xfId="0" applyFont="1"/>
    <xf numFmtId="0" fontId="6" fillId="0" borderId="0" xfId="0" applyFont="1" applyAlignment="1">
      <alignment horizontal="left"/>
    </xf>
    <xf numFmtId="0" fontId="17" fillId="0" borderId="0" xfId="4" applyFont="1" applyAlignment="1" applyProtection="1"/>
    <xf numFmtId="0" fontId="8" fillId="2" borderId="11" xfId="0" applyFont="1" applyFill="1" applyBorder="1"/>
    <xf numFmtId="0" fontId="1" fillId="2" borderId="11" xfId="0" applyFont="1" applyFill="1" applyBorder="1"/>
    <xf numFmtId="0" fontId="8" fillId="2" borderId="11" xfId="0" applyFont="1" applyFill="1" applyBorder="1" applyAlignment="1"/>
    <xf numFmtId="0" fontId="3" fillId="2" borderId="11" xfId="0" applyFont="1" applyFill="1" applyBorder="1" applyAlignment="1"/>
    <xf numFmtId="0" fontId="3" fillId="2" borderId="11" xfId="0" applyFont="1" applyFill="1" applyBorder="1" applyAlignment="1">
      <alignment wrapText="1"/>
    </xf>
    <xf numFmtId="0" fontId="8" fillId="2" borderId="0" xfId="5" applyFont="1" applyFill="1"/>
    <xf numFmtId="0" fontId="1" fillId="2" borderId="0" xfId="5" applyFont="1" applyFill="1"/>
    <xf numFmtId="166" fontId="1" fillId="2" borderId="0" xfId="5" applyNumberFormat="1" applyFont="1" applyFill="1"/>
    <xf numFmtId="0" fontId="1" fillId="0" borderId="0" xfId="5" applyFont="1"/>
    <xf numFmtId="0" fontId="1" fillId="0" borderId="0" xfId="5" applyFont="1" applyAlignment="1">
      <alignment wrapText="1"/>
    </xf>
    <xf numFmtId="0" fontId="10" fillId="2" borderId="0" xfId="5" applyFont="1" applyFill="1"/>
    <xf numFmtId="167" fontId="10" fillId="2" borderId="0" xfId="5" applyNumberFormat="1" applyFont="1" applyFill="1"/>
    <xf numFmtId="0" fontId="8" fillId="2" borderId="0" xfId="5" applyFont="1" applyFill="1" applyBorder="1"/>
    <xf numFmtId="0" fontId="1" fillId="2" borderId="0" xfId="5" applyFont="1" applyFill="1" applyBorder="1"/>
    <xf numFmtId="0" fontId="1" fillId="0" borderId="0" xfId="5" applyFont="1" applyFill="1" applyBorder="1"/>
    <xf numFmtId="0" fontId="10" fillId="2" borderId="0" xfId="5" applyFont="1" applyFill="1" applyBorder="1"/>
    <xf numFmtId="167" fontId="10" fillId="2" borderId="0" xfId="5" applyNumberFormat="1" applyFont="1" applyFill="1" applyBorder="1"/>
    <xf numFmtId="0" fontId="1" fillId="2" borderId="10" xfId="5" applyFont="1" applyFill="1" applyBorder="1"/>
    <xf numFmtId="167" fontId="1" fillId="2" borderId="10" xfId="5" applyNumberFormat="1" applyFont="1" applyFill="1" applyBorder="1"/>
    <xf numFmtId="167" fontId="1" fillId="2" borderId="10" xfId="5" applyNumberFormat="1" applyFont="1" applyFill="1" applyBorder="1" applyAlignment="1">
      <alignment horizontal="right"/>
    </xf>
    <xf numFmtId="0" fontId="3" fillId="2" borderId="0" xfId="5" applyFont="1" applyFill="1"/>
    <xf numFmtId="167" fontId="1" fillId="2" borderId="0" xfId="5" applyNumberFormat="1" applyFont="1" applyFill="1" applyProtection="1"/>
    <xf numFmtId="167" fontId="1" fillId="0" borderId="0" xfId="5" applyNumberFormat="1" applyFont="1"/>
    <xf numFmtId="37" fontId="1" fillId="2" borderId="0" xfId="0" applyNumberFormat="1" applyFont="1" applyFill="1" applyProtection="1"/>
    <xf numFmtId="37" fontId="1" fillId="2" borderId="0" xfId="5" applyNumberFormat="1" applyFont="1" applyFill="1" applyProtection="1"/>
    <xf numFmtId="177" fontId="1" fillId="0" borderId="0" xfId="5" applyNumberFormat="1" applyFont="1"/>
    <xf numFmtId="0" fontId="18" fillId="2" borderId="0" xfId="5" applyFont="1" applyFill="1"/>
    <xf numFmtId="37" fontId="1" fillId="2" borderId="0" xfId="5" applyNumberFormat="1" applyFont="1" applyFill="1" applyBorder="1"/>
    <xf numFmtId="177" fontId="13" fillId="0" borderId="0" xfId="0" applyNumberFormat="1" applyFont="1"/>
    <xf numFmtId="0" fontId="18" fillId="2" borderId="10" xfId="5" applyFont="1" applyFill="1" applyBorder="1"/>
    <xf numFmtId="167" fontId="13" fillId="0" borderId="0" xfId="0" applyNumberFormat="1" applyFont="1"/>
    <xf numFmtId="168" fontId="1" fillId="2" borderId="0" xfId="5" applyNumberFormat="1" applyFont="1" applyFill="1" applyProtection="1"/>
    <xf numFmtId="168" fontId="13" fillId="0" borderId="0" xfId="0" applyNumberFormat="1" applyFont="1"/>
    <xf numFmtId="37" fontId="1" fillId="2" borderId="0" xfId="5" applyNumberFormat="1" applyFont="1" applyFill="1" applyAlignment="1">
      <alignment horizontal="right"/>
    </xf>
    <xf numFmtId="177" fontId="13" fillId="0" borderId="0" xfId="0" applyNumberFormat="1" applyFont="1" applyBorder="1"/>
    <xf numFmtId="37" fontId="1" fillId="0" borderId="0" xfId="5" applyNumberFormat="1" applyFont="1"/>
    <xf numFmtId="167" fontId="1" fillId="2" borderId="0" xfId="5" applyNumberFormat="1" applyFont="1" applyFill="1"/>
    <xf numFmtId="37" fontId="1" fillId="2" borderId="0" xfId="5" applyNumberFormat="1" applyFont="1" applyFill="1"/>
    <xf numFmtId="168" fontId="1" fillId="2" borderId="0" xfId="5" applyNumberFormat="1" applyFont="1" applyFill="1"/>
    <xf numFmtId="177" fontId="1" fillId="2" borderId="0" xfId="5" applyNumberFormat="1" applyFont="1" applyFill="1"/>
    <xf numFmtId="0" fontId="1" fillId="2" borderId="0" xfId="5" applyNumberFormat="1" applyFont="1" applyFill="1" applyProtection="1"/>
    <xf numFmtId="0" fontId="18" fillId="2" borderId="8" xfId="5" applyFont="1" applyFill="1" applyBorder="1"/>
    <xf numFmtId="0" fontId="13" fillId="2" borderId="0" xfId="0" applyFont="1" applyFill="1"/>
    <xf numFmtId="0" fontId="1" fillId="2" borderId="0" xfId="0" applyFont="1" applyFill="1" applyAlignment="1">
      <alignment horizontal="center"/>
    </xf>
    <xf numFmtId="0" fontId="1" fillId="0" borderId="0" xfId="5" applyFont="1" applyFill="1"/>
    <xf numFmtId="171" fontId="10" fillId="0" borderId="0" xfId="10" applyNumberFormat="1" applyFont="1" applyFill="1" applyBorder="1" applyProtection="1"/>
    <xf numFmtId="167" fontId="1" fillId="0" borderId="0" xfId="5" applyNumberFormat="1" applyFont="1" applyFill="1" applyBorder="1"/>
    <xf numFmtId="0" fontId="20" fillId="2" borderId="0" xfId="5" applyFont="1" applyFill="1"/>
    <xf numFmtId="167" fontId="1" fillId="2" borderId="0" xfId="5" applyNumberFormat="1" applyFont="1" applyFill="1" applyBorder="1"/>
    <xf numFmtId="167" fontId="1" fillId="0" borderId="0" xfId="5" applyNumberFormat="1" applyFont="1" applyFill="1" applyBorder="1" applyAlignment="1">
      <alignment horizontal="right"/>
    </xf>
    <xf numFmtId="0" fontId="3" fillId="2" borderId="0" xfId="5" applyFont="1" applyFill="1" applyBorder="1"/>
    <xf numFmtId="167" fontId="1" fillId="0" borderId="0" xfId="5" applyNumberFormat="1" applyFont="1" applyFill="1"/>
    <xf numFmtId="37" fontId="1" fillId="0" borderId="0" xfId="5" applyNumberFormat="1" applyFont="1" applyFill="1" applyProtection="1"/>
    <xf numFmtId="37" fontId="1" fillId="0" borderId="0" xfId="5" applyNumberFormat="1" applyFont="1" applyFill="1" applyBorder="1" applyProtection="1"/>
    <xf numFmtId="177" fontId="1" fillId="0" borderId="0" xfId="5" applyNumberFormat="1" applyFont="1" applyFill="1" applyBorder="1" applyProtection="1"/>
    <xf numFmtId="37" fontId="21" fillId="0" borderId="0" xfId="5" applyNumberFormat="1" applyFont="1" applyFill="1" applyBorder="1" applyProtection="1"/>
    <xf numFmtId="167" fontId="1" fillId="0" borderId="0" xfId="5" applyNumberFormat="1" applyFont="1" applyFill="1" applyBorder="1" applyProtection="1"/>
    <xf numFmtId="177" fontId="13" fillId="0" borderId="0" xfId="5" applyNumberFormat="1" applyFont="1" applyFill="1" applyBorder="1" applyProtection="1"/>
    <xf numFmtId="37" fontId="14" fillId="0" borderId="0" xfId="5" applyNumberFormat="1" applyFont="1" applyFill="1" applyProtection="1"/>
    <xf numFmtId="177" fontId="1" fillId="0" borderId="0" xfId="5" applyNumberFormat="1" applyFont="1" applyFill="1" applyProtection="1"/>
    <xf numFmtId="0" fontId="1" fillId="2" borderId="0" xfId="0" applyFont="1" applyFill="1" applyBorder="1"/>
    <xf numFmtId="37" fontId="1" fillId="0" borderId="0" xfId="5" applyNumberFormat="1" applyFont="1" applyFill="1" applyBorder="1"/>
    <xf numFmtId="177" fontId="1" fillId="0" borderId="0" xfId="10" applyNumberFormat="1" applyFont="1" applyFill="1" applyBorder="1" applyProtection="1"/>
    <xf numFmtId="177" fontId="1" fillId="2" borderId="0" xfId="5" applyNumberFormat="1" applyFont="1" applyFill="1" applyProtection="1"/>
    <xf numFmtId="177" fontId="1" fillId="2" borderId="0" xfId="5" applyNumberFormat="1" applyFont="1" applyFill="1" applyBorder="1" applyProtection="1"/>
    <xf numFmtId="177" fontId="6" fillId="0" borderId="0" xfId="0" applyNumberFormat="1" applyFont="1"/>
    <xf numFmtId="168" fontId="1" fillId="0" borderId="0" xfId="5" applyNumberFormat="1" applyFont="1" applyFill="1" applyBorder="1" applyProtection="1"/>
    <xf numFmtId="168" fontId="1" fillId="0" borderId="0" xfId="5" applyNumberFormat="1" applyFont="1" applyFill="1" applyProtection="1"/>
    <xf numFmtId="0" fontId="6" fillId="0" borderId="0" xfId="0" applyFont="1" applyFill="1"/>
    <xf numFmtId="167" fontId="1" fillId="2" borderId="0" xfId="5" applyNumberFormat="1" applyFont="1" applyFill="1" applyBorder="1" applyAlignment="1">
      <alignment horizontal="right"/>
    </xf>
    <xf numFmtId="0" fontId="8" fillId="2" borderId="2" xfId="5" applyFont="1" applyFill="1" applyBorder="1"/>
    <xf numFmtId="0" fontId="11" fillId="2" borderId="0" xfId="5" applyFont="1" applyFill="1"/>
    <xf numFmtId="37" fontId="1" fillId="2" borderId="0" xfId="5" applyNumberFormat="1" applyFont="1" applyFill="1" applyBorder="1" applyProtection="1"/>
    <xf numFmtId="37" fontId="13" fillId="0" borderId="0" xfId="0" applyNumberFormat="1" applyFont="1"/>
    <xf numFmtId="167" fontId="1" fillId="2" borderId="0" xfId="5" applyNumberFormat="1" applyFont="1" applyFill="1" applyBorder="1" applyProtection="1"/>
    <xf numFmtId="171" fontId="1" fillId="2" borderId="0" xfId="10" applyNumberFormat="1" applyFont="1" applyFill="1"/>
    <xf numFmtId="37" fontId="13" fillId="0" borderId="0" xfId="0" applyNumberFormat="1" applyFont="1" applyBorder="1"/>
    <xf numFmtId="0" fontId="8" fillId="2" borderId="0" xfId="8" applyFont="1" applyFill="1" applyBorder="1"/>
    <xf numFmtId="0" fontId="11" fillId="2" borderId="0" xfId="8" applyFont="1" applyFill="1" applyBorder="1" applyAlignment="1">
      <alignment horizontal="left"/>
    </xf>
    <xf numFmtId="0" fontId="11" fillId="2" borderId="0" xfId="8" applyFont="1" applyFill="1" applyBorder="1" applyAlignment="1">
      <alignment horizontal="center"/>
    </xf>
    <xf numFmtId="0" fontId="11" fillId="2" borderId="0" xfId="8" applyFont="1" applyFill="1" applyBorder="1"/>
    <xf numFmtId="0" fontId="11" fillId="2" borderId="0" xfId="5" applyFont="1" applyFill="1" applyBorder="1"/>
    <xf numFmtId="0" fontId="10" fillId="2" borderId="10" xfId="8" applyFont="1" applyFill="1" applyBorder="1"/>
    <xf numFmtId="0" fontId="10" fillId="2" borderId="10" xfId="8" applyFont="1" applyFill="1" applyBorder="1" applyAlignment="1">
      <alignment horizontal="center"/>
    </xf>
    <xf numFmtId="0" fontId="10" fillId="2" borderId="0" xfId="8" applyFont="1" applyFill="1" applyBorder="1" applyAlignment="1">
      <alignment horizontal="center"/>
    </xf>
    <xf numFmtId="0" fontId="10" fillId="2" borderId="0" xfId="8" applyFont="1" applyFill="1" applyBorder="1"/>
    <xf numFmtId="0" fontId="1" fillId="0" borderId="0" xfId="8" applyFont="1" applyBorder="1" applyAlignment="1">
      <alignment horizontal="right"/>
    </xf>
    <xf numFmtId="0" fontId="1" fillId="2" borderId="0" xfId="8" applyFont="1" applyFill="1" applyAlignment="1">
      <alignment vertical="top"/>
    </xf>
    <xf numFmtId="0" fontId="1" fillId="2" borderId="0" xfId="8" applyFont="1" applyFill="1" applyAlignment="1">
      <alignment horizontal="center" vertical="top"/>
    </xf>
    <xf numFmtId="0" fontId="1" fillId="4" borderId="6" xfId="8" applyFont="1" applyFill="1" applyBorder="1" applyAlignment="1">
      <alignment horizontal="center" vertical="top"/>
    </xf>
    <xf numFmtId="0" fontId="3" fillId="2" borderId="0" xfId="5" applyFont="1" applyFill="1" applyAlignment="1">
      <alignment vertical="top"/>
    </xf>
    <xf numFmtId="0" fontId="3" fillId="2" borderId="11" xfId="8" applyFont="1" applyFill="1" applyBorder="1"/>
    <xf numFmtId="0" fontId="3" fillId="2" borderId="11" xfId="8" applyFont="1" applyFill="1" applyBorder="1" applyAlignment="1">
      <alignment horizontal="center" wrapText="1"/>
    </xf>
    <xf numFmtId="0" fontId="3" fillId="4" borderId="11" xfId="8" applyFont="1" applyFill="1" applyBorder="1" applyAlignment="1">
      <alignment horizontal="center"/>
    </xf>
    <xf numFmtId="0" fontId="3" fillId="4" borderId="11" xfId="8" applyFont="1" applyFill="1" applyBorder="1" applyAlignment="1">
      <alignment horizontal="center" wrapText="1"/>
    </xf>
    <xf numFmtId="0" fontId="3" fillId="4" borderId="11" xfId="8" applyFont="1" applyFill="1" applyBorder="1"/>
    <xf numFmtId="0" fontId="1" fillId="2" borderId="0" xfId="8" applyFont="1" applyFill="1"/>
    <xf numFmtId="0" fontId="1" fillId="2" borderId="0" xfId="8" quotePrefix="1" applyFont="1" applyFill="1"/>
    <xf numFmtId="0" fontId="1" fillId="2" borderId="0" xfId="8" applyFont="1" applyFill="1" applyAlignment="1">
      <alignment horizontal="left"/>
    </xf>
    <xf numFmtId="0" fontId="6" fillId="4" borderId="0" xfId="0" applyFont="1" applyFill="1"/>
    <xf numFmtId="167" fontId="11" fillId="2" borderId="0" xfId="7" applyFont="1" applyFill="1" applyBorder="1" applyAlignment="1">
      <alignment horizontal="center"/>
    </xf>
    <xf numFmtId="167" fontId="10" fillId="2" borderId="0" xfId="7" applyFont="1" applyFill="1" applyBorder="1"/>
    <xf numFmtId="167" fontId="1" fillId="2" borderId="0" xfId="7" applyFont="1" applyFill="1" applyBorder="1"/>
    <xf numFmtId="167" fontId="1" fillId="2" borderId="0" xfId="0" applyNumberFormat="1" applyFont="1" applyFill="1"/>
    <xf numFmtId="0" fontId="3" fillId="2" borderId="1" xfId="0" applyFont="1" applyFill="1" applyBorder="1"/>
    <xf numFmtId="173" fontId="1" fillId="2" borderId="0" xfId="0" applyNumberFormat="1" applyFont="1" applyFill="1"/>
    <xf numFmtId="0" fontId="1" fillId="2" borderId="0" xfId="0" applyFont="1" applyFill="1" applyAlignment="1">
      <alignment horizontal="right"/>
    </xf>
    <xf numFmtId="0" fontId="1" fillId="2" borderId="0" xfId="0" applyFont="1" applyFill="1" applyAlignment="1">
      <alignment horizontal="left"/>
    </xf>
    <xf numFmtId="0" fontId="1" fillId="2" borderId="8" xfId="0" applyFont="1" applyFill="1" applyBorder="1"/>
    <xf numFmtId="0" fontId="3" fillId="2" borderId="8" xfId="0" applyFont="1" applyFill="1" applyBorder="1" applyAlignment="1">
      <alignment wrapText="1"/>
    </xf>
    <xf numFmtId="0" fontId="1" fillId="2" borderId="0" xfId="0" applyFont="1" applyFill="1" applyAlignment="1">
      <alignment horizontal="center" wrapText="1"/>
    </xf>
    <xf numFmtId="169" fontId="1" fillId="4" borderId="0" xfId="1" applyNumberFormat="1" applyFont="1" applyFill="1"/>
    <xf numFmtId="0" fontId="3" fillId="2" borderId="12" xfId="0" applyFont="1" applyFill="1" applyBorder="1"/>
    <xf numFmtId="169" fontId="3" fillId="4" borderId="13" xfId="1" applyNumberFormat="1" applyFont="1" applyFill="1" applyBorder="1"/>
    <xf numFmtId="0" fontId="1" fillId="4" borderId="0" xfId="0" applyFont="1" applyFill="1"/>
    <xf numFmtId="0" fontId="1" fillId="0" borderId="0" xfId="0" applyFont="1" applyFill="1" applyAlignment="1">
      <alignment horizontal="right"/>
    </xf>
    <xf numFmtId="0" fontId="8" fillId="2" borderId="13" xfId="0" applyFont="1" applyFill="1" applyBorder="1"/>
    <xf numFmtId="170" fontId="1" fillId="2" borderId="0" xfId="1" applyNumberFormat="1" applyFont="1" applyFill="1" applyAlignment="1">
      <alignment horizontal="right"/>
    </xf>
    <xf numFmtId="3" fontId="1" fillId="2" borderId="0" xfId="0" applyNumberFormat="1" applyFont="1" applyFill="1"/>
    <xf numFmtId="165" fontId="1" fillId="2" borderId="0" xfId="1" applyNumberFormat="1" applyFont="1" applyFill="1" applyAlignment="1">
      <alignment horizontal="right"/>
    </xf>
    <xf numFmtId="3" fontId="1" fillId="2" borderId="0" xfId="0" applyNumberFormat="1" applyFont="1" applyFill="1" applyBorder="1"/>
    <xf numFmtId="0" fontId="1" fillId="2" borderId="0" xfId="0" applyFont="1" applyFill="1" applyBorder="1" applyAlignment="1">
      <alignment horizontal="left"/>
    </xf>
    <xf numFmtId="170" fontId="1" fillId="2" borderId="0" xfId="1" applyNumberFormat="1" applyFont="1" applyFill="1" applyBorder="1" applyAlignment="1">
      <alignment horizontal="right"/>
    </xf>
    <xf numFmtId="165" fontId="1" fillId="2" borderId="0" xfId="1" applyNumberFormat="1" applyFont="1" applyFill="1" applyBorder="1" applyAlignment="1">
      <alignment horizontal="right"/>
    </xf>
    <xf numFmtId="0" fontId="1" fillId="2" borderId="8" xfId="0" applyFont="1" applyFill="1" applyBorder="1" applyAlignment="1">
      <alignment horizontal="left"/>
    </xf>
    <xf numFmtId="170" fontId="1" fillId="2" borderId="8" xfId="1" applyNumberFormat="1" applyFont="1" applyFill="1" applyBorder="1" applyAlignment="1">
      <alignment horizontal="right"/>
    </xf>
    <xf numFmtId="0" fontId="13" fillId="2" borderId="8" xfId="0" applyFont="1" applyFill="1" applyBorder="1"/>
    <xf numFmtId="169" fontId="6" fillId="0" borderId="0" xfId="1" applyNumberFormat="1" applyFont="1" applyFill="1" applyAlignment="1">
      <alignment horizontal="center"/>
    </xf>
    <xf numFmtId="169" fontId="6" fillId="0" borderId="0" xfId="1" applyNumberFormat="1" applyFont="1" applyAlignment="1">
      <alignment horizontal="center"/>
    </xf>
    <xf numFmtId="0" fontId="6" fillId="0" borderId="0" xfId="0" applyFont="1" applyAlignment="1">
      <alignment horizontal="center"/>
    </xf>
    <xf numFmtId="173" fontId="6" fillId="0" borderId="0" xfId="0" applyNumberFormat="1" applyFont="1"/>
    <xf numFmtId="0" fontId="11" fillId="0" borderId="0" xfId="0" applyFont="1" applyFill="1"/>
    <xf numFmtId="0" fontId="12" fillId="0" borderId="0" xfId="0" applyFont="1" applyFill="1" applyBorder="1"/>
    <xf numFmtId="0" fontId="10" fillId="2" borderId="0" xfId="0" applyFont="1" applyFill="1" applyBorder="1"/>
    <xf numFmtId="0" fontId="10" fillId="2" borderId="10" xfId="0" applyFont="1" applyFill="1" applyBorder="1"/>
    <xf numFmtId="0" fontId="1" fillId="2" borderId="10" xfId="0" applyFont="1" applyFill="1" applyBorder="1" applyAlignment="1">
      <alignment horizontal="right"/>
    </xf>
    <xf numFmtId="0" fontId="1" fillId="0" borderId="10" xfId="0" applyFont="1" applyFill="1" applyBorder="1" applyAlignment="1">
      <alignment horizontal="right"/>
    </xf>
    <xf numFmtId="3" fontId="1" fillId="4" borderId="0" xfId="0" applyNumberFormat="1" applyFont="1" applyFill="1" applyAlignment="1">
      <alignment horizontal="right"/>
    </xf>
    <xf numFmtId="3" fontId="1" fillId="2" borderId="0" xfId="0" applyNumberFormat="1" applyFont="1" applyFill="1" applyAlignment="1">
      <alignment horizontal="right"/>
    </xf>
    <xf numFmtId="3" fontId="10" fillId="4" borderId="0" xfId="0" applyNumberFormat="1" applyFont="1" applyFill="1" applyAlignment="1">
      <alignment horizontal="right"/>
    </xf>
    <xf numFmtId="3" fontId="10" fillId="2" borderId="0" xfId="0" applyNumberFormat="1" applyFont="1" applyFill="1" applyAlignment="1">
      <alignment horizontal="right"/>
    </xf>
    <xf numFmtId="3" fontId="1" fillId="2" borderId="8" xfId="0" applyNumberFormat="1" applyFont="1" applyFill="1" applyBorder="1"/>
    <xf numFmtId="0" fontId="8" fillId="2" borderId="0" xfId="0" applyFont="1" applyFill="1" applyBorder="1"/>
    <xf numFmtId="164" fontId="1" fillId="4" borderId="0" xfId="3" applyFont="1" applyFill="1" applyBorder="1" applyAlignment="1">
      <alignment horizontal="right"/>
    </xf>
    <xf numFmtId="3" fontId="1" fillId="2" borderId="0" xfId="3" applyNumberFormat="1" applyFont="1" applyFill="1" applyBorder="1" applyAlignment="1">
      <alignment horizontal="right"/>
    </xf>
    <xf numFmtId="0" fontId="1" fillId="2" borderId="10" xfId="0" applyFont="1" applyFill="1" applyBorder="1"/>
    <xf numFmtId="0" fontId="11" fillId="2" borderId="0" xfId="0" applyFont="1" applyFill="1" applyBorder="1"/>
    <xf numFmtId="0" fontId="11" fillId="0" borderId="0" xfId="0" applyFont="1" applyFill="1" applyBorder="1"/>
    <xf numFmtId="167" fontId="10" fillId="2" borderId="0" xfId="7" applyFont="1" applyFill="1" applyBorder="1" applyAlignment="1"/>
    <xf numFmtId="167" fontId="1" fillId="2" borderId="0" xfId="7" applyFont="1" applyFill="1"/>
    <xf numFmtId="3" fontId="1" fillId="2" borderId="0" xfId="7" applyNumberFormat="1" applyFont="1" applyFill="1" applyBorder="1"/>
    <xf numFmtId="167" fontId="10" fillId="2" borderId="0" xfId="7" applyFont="1" applyFill="1" applyAlignment="1">
      <alignment wrapText="1"/>
    </xf>
    <xf numFmtId="37" fontId="10" fillId="2" borderId="0" xfId="7" applyNumberFormat="1" applyFont="1" applyFill="1"/>
    <xf numFmtId="167" fontId="1" fillId="0" borderId="0" xfId="7" applyFont="1" applyAlignment="1">
      <alignment horizontal="left"/>
    </xf>
    <xf numFmtId="0" fontId="1" fillId="0" borderId="0" xfId="0" applyFont="1" applyFill="1"/>
    <xf numFmtId="0" fontId="1" fillId="4" borderId="0" xfId="0" applyFont="1" applyFill="1" applyAlignment="1">
      <alignment horizontal="right"/>
    </xf>
    <xf numFmtId="0" fontId="28" fillId="2" borderId="0" xfId="0" applyFont="1" applyFill="1"/>
    <xf numFmtId="0" fontId="28" fillId="2" borderId="0" xfId="0" applyFont="1" applyFill="1" applyBorder="1" applyAlignment="1">
      <alignment horizontal="right"/>
    </xf>
    <xf numFmtId="0" fontId="28" fillId="2" borderId="11" xfId="0" applyFont="1" applyFill="1" applyBorder="1"/>
    <xf numFmtId="0" fontId="28" fillId="2" borderId="0" xfId="0" applyFont="1" applyFill="1" applyBorder="1"/>
    <xf numFmtId="173" fontId="1" fillId="4" borderId="0" xfId="0" applyNumberFormat="1" applyFont="1" applyFill="1"/>
    <xf numFmtId="0" fontId="8" fillId="0" borderId="0" xfId="0" applyFont="1" applyFill="1"/>
    <xf numFmtId="0" fontId="8" fillId="2" borderId="0" xfId="0" applyFont="1" applyFill="1" applyAlignment="1">
      <alignment horizontal="right"/>
    </xf>
    <xf numFmtId="1" fontId="10" fillId="2" borderId="0" xfId="7" applyNumberFormat="1" applyFont="1" applyFill="1" applyBorder="1"/>
    <xf numFmtId="1" fontId="10" fillId="2" borderId="0" xfId="7" applyNumberFormat="1" applyFont="1" applyFill="1" applyBorder="1" applyAlignment="1">
      <alignment horizontal="right"/>
    </xf>
    <xf numFmtId="167" fontId="1" fillId="0" borderId="10" xfId="7" applyFont="1" applyFill="1" applyBorder="1"/>
    <xf numFmtId="37" fontId="3" fillId="0" borderId="0" xfId="7" applyNumberFormat="1" applyFont="1" applyFill="1" applyBorder="1"/>
    <xf numFmtId="37" fontId="1" fillId="0" borderId="0" xfId="7" applyNumberFormat="1" applyFont="1" applyFill="1" applyBorder="1"/>
    <xf numFmtId="37" fontId="1" fillId="0" borderId="0" xfId="7" applyNumberFormat="1" applyFont="1" applyFill="1" applyBorder="1" applyAlignment="1">
      <alignment horizontal="right"/>
    </xf>
    <xf numFmtId="37" fontId="1" fillId="0" borderId="0" xfId="0" applyNumberFormat="1" applyFont="1" applyFill="1"/>
    <xf numFmtId="37" fontId="1" fillId="0" borderId="0" xfId="0" applyNumberFormat="1" applyFont="1" applyFill="1" applyAlignment="1">
      <alignment horizontal="right"/>
    </xf>
    <xf numFmtId="37" fontId="1" fillId="0" borderId="0" xfId="7" applyNumberFormat="1" applyFont="1" applyFill="1"/>
    <xf numFmtId="37" fontId="1" fillId="0" borderId="0" xfId="7" applyNumberFormat="1" applyFont="1" applyFill="1" applyAlignment="1">
      <alignment horizontal="right"/>
    </xf>
    <xf numFmtId="37" fontId="8" fillId="0" borderId="0" xfId="7" applyNumberFormat="1" applyFont="1" applyFill="1"/>
    <xf numFmtId="37" fontId="1" fillId="0" borderId="10" xfId="7" applyNumberFormat="1" applyFont="1" applyFill="1" applyBorder="1"/>
    <xf numFmtId="37" fontId="3" fillId="0" borderId="5" xfId="7" applyNumberFormat="1" applyFont="1" applyFill="1" applyBorder="1"/>
    <xf numFmtId="0" fontId="10" fillId="2" borderId="0" xfId="0" applyFont="1" applyFill="1"/>
    <xf numFmtId="37" fontId="1" fillId="2" borderId="0" xfId="7" applyNumberFormat="1" applyFont="1" applyFill="1" applyBorder="1"/>
    <xf numFmtId="1" fontId="10" fillId="2" borderId="0" xfId="0" applyNumberFormat="1" applyFont="1" applyFill="1"/>
    <xf numFmtId="171" fontId="1" fillId="2" borderId="0" xfId="9" applyNumberFormat="1" applyFont="1" applyFill="1"/>
    <xf numFmtId="10" fontId="10" fillId="2" borderId="0" xfId="9" applyNumberFormat="1" applyFont="1" applyFill="1"/>
    <xf numFmtId="10" fontId="10" fillId="2" borderId="0" xfId="9" applyNumberFormat="1" applyFont="1" applyFill="1" applyAlignment="1">
      <alignment horizontal="right"/>
    </xf>
    <xf numFmtId="10" fontId="1" fillId="2" borderId="0" xfId="0" applyNumberFormat="1" applyFont="1" applyFill="1"/>
    <xf numFmtId="1" fontId="10" fillId="2" borderId="0" xfId="0" applyNumberFormat="1" applyFont="1" applyFill="1" applyAlignment="1">
      <alignment horizontal="right"/>
    </xf>
    <xf numFmtId="0" fontId="4" fillId="2" borderId="0" xfId="4" applyFont="1" applyFill="1" applyAlignment="1" applyProtection="1"/>
    <xf numFmtId="0" fontId="10" fillId="2" borderId="10" xfId="0" applyFont="1" applyFill="1" applyBorder="1" applyAlignment="1">
      <alignment horizontal="right"/>
    </xf>
    <xf numFmtId="0" fontId="10" fillId="2" borderId="0" xfId="0" applyFont="1" applyFill="1" applyBorder="1" applyAlignment="1">
      <alignment horizontal="right"/>
    </xf>
    <xf numFmtId="0" fontId="1" fillId="2" borderId="0" xfId="0" applyFont="1" applyFill="1" applyBorder="1" applyAlignment="1">
      <alignment horizontal="right"/>
    </xf>
    <xf numFmtId="3" fontId="1" fillId="2" borderId="0" xfId="1" applyNumberFormat="1" applyFont="1" applyFill="1"/>
    <xf numFmtId="3" fontId="1" fillId="2" borderId="10" xfId="1" applyNumberFormat="1" applyFont="1" applyFill="1" applyBorder="1"/>
    <xf numFmtId="0" fontId="1" fillId="2" borderId="0" xfId="0" quotePrefix="1" applyFont="1" applyFill="1"/>
    <xf numFmtId="0" fontId="1" fillId="2" borderId="8" xfId="0" applyFont="1" applyFill="1" applyBorder="1" applyAlignment="1">
      <alignment vertical="top" wrapText="1"/>
    </xf>
    <xf numFmtId="3" fontId="1" fillId="2" borderId="8" xfId="0" applyNumberFormat="1" applyFont="1" applyFill="1" applyBorder="1" applyAlignment="1">
      <alignment horizontal="right"/>
    </xf>
    <xf numFmtId="0" fontId="1" fillId="2" borderId="0" xfId="0" applyFont="1" applyFill="1" applyAlignment="1">
      <alignment vertical="top" wrapText="1"/>
    </xf>
    <xf numFmtId="0" fontId="10" fillId="2" borderId="0" xfId="0" applyFont="1" applyFill="1" applyAlignment="1">
      <alignment wrapText="1"/>
    </xf>
    <xf numFmtId="37" fontId="11" fillId="2" borderId="0" xfId="0" applyNumberFormat="1" applyFont="1" applyFill="1" applyBorder="1"/>
    <xf numFmtId="37" fontId="10" fillId="2" borderId="10" xfId="0" applyNumberFormat="1" applyFont="1" applyFill="1" applyBorder="1"/>
    <xf numFmtId="37" fontId="3" fillId="2" borderId="10" xfId="0" applyNumberFormat="1" applyFont="1" applyFill="1" applyBorder="1" applyAlignment="1">
      <alignment horizontal="right"/>
    </xf>
    <xf numFmtId="37" fontId="10" fillId="2" borderId="0" xfId="0" applyNumberFormat="1" applyFont="1" applyFill="1" applyProtection="1"/>
    <xf numFmtId="37" fontId="1" fillId="2" borderId="0" xfId="0" applyNumberFormat="1" applyFont="1" applyFill="1" applyAlignment="1">
      <alignment horizontal="right"/>
    </xf>
    <xf numFmtId="0" fontId="30" fillId="2" borderId="0" xfId="0" applyFont="1" applyFill="1" applyBorder="1"/>
    <xf numFmtId="0" fontId="1" fillId="4" borderId="8" xfId="0" applyFont="1" applyFill="1" applyBorder="1" applyAlignment="1">
      <alignment horizontal="left"/>
    </xf>
    <xf numFmtId="0" fontId="8" fillId="2" borderId="0" xfId="0" applyFont="1" applyFill="1" applyAlignment="1">
      <alignment horizontal="left"/>
    </xf>
    <xf numFmtId="0" fontId="1" fillId="4" borderId="8" xfId="0" applyFont="1" applyFill="1" applyBorder="1" applyAlignment="1">
      <alignment horizontal="right"/>
    </xf>
    <xf numFmtId="0" fontId="31" fillId="3" borderId="1" xfId="0" applyFont="1" applyFill="1" applyBorder="1" applyAlignment="1">
      <alignment horizontal="right"/>
    </xf>
    <xf numFmtId="0" fontId="28" fillId="2" borderId="0" xfId="0" applyFont="1" applyFill="1" applyAlignment="1">
      <alignment horizontal="left"/>
    </xf>
    <xf numFmtId="3" fontId="28" fillId="2" borderId="0" xfId="0" applyNumberFormat="1" applyFont="1" applyFill="1" applyAlignment="1">
      <alignment horizontal="right"/>
    </xf>
    <xf numFmtId="10" fontId="28" fillId="2" borderId="0" xfId="0" applyNumberFormat="1" applyFont="1" applyFill="1" applyBorder="1" applyAlignment="1">
      <alignment horizontal="right"/>
    </xf>
    <xf numFmtId="0" fontId="28" fillId="2" borderId="0" xfId="0" applyFont="1" applyFill="1" applyAlignment="1">
      <alignment horizontal="right"/>
    </xf>
    <xf numFmtId="0" fontId="28" fillId="2" borderId="0" xfId="0" applyFont="1" applyFill="1" applyBorder="1" applyAlignment="1">
      <alignment horizontal="left"/>
    </xf>
    <xf numFmtId="3" fontId="28" fillId="2" borderId="0" xfId="0" applyNumberFormat="1" applyFont="1" applyFill="1" applyBorder="1" applyAlignment="1">
      <alignment horizontal="right"/>
    </xf>
    <xf numFmtId="0" fontId="3" fillId="2" borderId="0" xfId="0" applyFont="1" applyFill="1" applyAlignment="1">
      <alignment horizontal="right"/>
    </xf>
    <xf numFmtId="3" fontId="3" fillId="2" borderId="1" xfId="0" applyNumberFormat="1" applyFont="1" applyFill="1" applyBorder="1" applyAlignment="1">
      <alignment horizontal="right"/>
    </xf>
    <xf numFmtId="0" fontId="1" fillId="0" borderId="0" xfId="0" applyFont="1" applyBorder="1"/>
    <xf numFmtId="0" fontId="31" fillId="3" borderId="1" xfId="0" applyFont="1" applyFill="1" applyBorder="1" applyAlignment="1">
      <alignment horizontal="left"/>
    </xf>
    <xf numFmtId="3" fontId="1" fillId="0" borderId="0" xfId="0" applyNumberFormat="1" applyFont="1" applyFill="1"/>
    <xf numFmtId="2" fontId="1" fillId="2" borderId="0" xfId="0" applyNumberFormat="1" applyFont="1" applyFill="1" applyAlignment="1">
      <alignment horizontal="center"/>
    </xf>
    <xf numFmtId="3" fontId="1" fillId="2" borderId="0" xfId="0" applyNumberFormat="1" applyFont="1" applyFill="1" applyBorder="1" applyAlignment="1">
      <alignment horizontal="left"/>
    </xf>
    <xf numFmtId="0" fontId="27" fillId="2" borderId="0" xfId="0" applyFont="1" applyFill="1" applyBorder="1"/>
    <xf numFmtId="3" fontId="27" fillId="2" borderId="0" xfId="0" applyNumberFormat="1" applyFont="1" applyFill="1" applyBorder="1" applyAlignment="1">
      <alignment horizontal="right"/>
    </xf>
    <xf numFmtId="0" fontId="27" fillId="2" borderId="0" xfId="0" applyFont="1" applyFill="1" applyBorder="1" applyAlignment="1">
      <alignment horizontal="right"/>
    </xf>
    <xf numFmtId="0" fontId="1" fillId="2" borderId="4" xfId="0" applyFont="1" applyFill="1" applyBorder="1"/>
    <xf numFmtId="16" fontId="1" fillId="2" borderId="4" xfId="0" applyNumberFormat="1" applyFont="1" applyFill="1" applyBorder="1" applyAlignment="1">
      <alignment horizontal="right"/>
    </xf>
    <xf numFmtId="17" fontId="1" fillId="2" borderId="4" xfId="0" applyNumberFormat="1" applyFont="1" applyFill="1" applyBorder="1" applyAlignment="1">
      <alignment horizontal="right"/>
    </xf>
    <xf numFmtId="0" fontId="1" fillId="2" borderId="4" xfId="0" applyFont="1" applyFill="1" applyBorder="1" applyAlignment="1">
      <alignment horizontal="right"/>
    </xf>
    <xf numFmtId="173" fontId="28" fillId="2" borderId="0" xfId="0" applyNumberFormat="1" applyFont="1" applyFill="1" applyBorder="1" applyAlignment="1">
      <alignment horizontal="center"/>
    </xf>
    <xf numFmtId="0" fontId="4" fillId="0" borderId="0" xfId="4" applyFont="1" applyAlignment="1" applyProtection="1">
      <alignment horizontal="left"/>
    </xf>
    <xf numFmtId="0" fontId="17" fillId="0" borderId="0" xfId="4" applyFont="1" applyAlignment="1" applyProtection="1">
      <alignment horizontal="left"/>
    </xf>
    <xf numFmtId="0" fontId="1" fillId="2" borderId="0" xfId="0" applyFont="1" applyFill="1" applyAlignment="1">
      <alignment horizontal="left" wrapText="1"/>
    </xf>
    <xf numFmtId="0" fontId="1" fillId="2" borderId="0" xfId="0" applyFont="1" applyFill="1" applyAlignment="1">
      <alignment horizontal="left"/>
    </xf>
    <xf numFmtId="0" fontId="4" fillId="0" borderId="0" xfId="4" applyFont="1" applyAlignment="1" applyProtection="1"/>
    <xf numFmtId="0" fontId="27" fillId="2" borderId="1" xfId="0" applyFont="1" applyFill="1" applyBorder="1" applyAlignment="1">
      <alignment horizontal="left"/>
    </xf>
    <xf numFmtId="0" fontId="8" fillId="2" borderId="13" xfId="5" applyFont="1" applyFill="1" applyBorder="1"/>
    <xf numFmtId="0" fontId="1" fillId="2" borderId="3" xfId="0" applyFont="1" applyFill="1" applyBorder="1"/>
    <xf numFmtId="167" fontId="1" fillId="2" borderId="1" xfId="7" applyFont="1" applyFill="1" applyBorder="1"/>
    <xf numFmtId="1" fontId="3" fillId="2" borderId="1" xfId="7" applyNumberFormat="1" applyFont="1" applyFill="1" applyBorder="1" applyAlignment="1"/>
    <xf numFmtId="37" fontId="3" fillId="0" borderId="1" xfId="7" applyNumberFormat="1" applyFont="1" applyFill="1" applyBorder="1"/>
    <xf numFmtId="37" fontId="1" fillId="0" borderId="1" xfId="7" applyNumberFormat="1" applyFont="1" applyFill="1" applyBorder="1"/>
    <xf numFmtId="0" fontId="18" fillId="2" borderId="11" xfId="5" applyFont="1" applyFill="1" applyBorder="1"/>
    <xf numFmtId="10" fontId="18" fillId="0" borderId="11" xfId="10" applyNumberFormat="1" applyFont="1" applyFill="1" applyBorder="1" applyProtection="1"/>
    <xf numFmtId="3" fontId="3" fillId="2" borderId="0" xfId="0" applyNumberFormat="1" applyFont="1" applyFill="1" applyBorder="1"/>
    <xf numFmtId="177" fontId="1" fillId="4" borderId="0" xfId="8" applyNumberFormat="1" applyFont="1" applyFill="1" applyBorder="1" applyAlignment="1" applyProtection="1">
      <alignment horizontal="center"/>
    </xf>
    <xf numFmtId="177" fontId="3" fillId="4" borderId="13" xfId="8" applyNumberFormat="1" applyFont="1" applyFill="1" applyBorder="1" applyAlignment="1" applyProtection="1">
      <alignment horizontal="center"/>
    </xf>
    <xf numFmtId="177" fontId="1" fillId="2" borderId="0" xfId="0" applyNumberFormat="1" applyFont="1" applyFill="1"/>
    <xf numFmtId="1" fontId="1" fillId="4" borderId="0" xfId="0" applyNumberFormat="1" applyFont="1" applyFill="1"/>
    <xf numFmtId="1" fontId="11" fillId="4" borderId="0" xfId="0" applyNumberFormat="1" applyFont="1" applyFill="1"/>
    <xf numFmtId="178" fontId="1" fillId="0" borderId="0" xfId="1" applyNumberFormat="1" applyFont="1"/>
    <xf numFmtId="0" fontId="14" fillId="2" borderId="0" xfId="0" applyFont="1" applyFill="1"/>
    <xf numFmtId="170" fontId="1" fillId="2" borderId="8" xfId="1" applyNumberFormat="1" applyFont="1" applyFill="1" applyBorder="1"/>
    <xf numFmtId="1" fontId="3" fillId="2" borderId="13" xfId="7" applyNumberFormat="1" applyFont="1" applyFill="1" applyBorder="1" applyAlignment="1">
      <alignment horizontal="center" wrapText="1"/>
    </xf>
    <xf numFmtId="177" fontId="1" fillId="2" borderId="0" xfId="0" applyNumberFormat="1" applyFont="1" applyFill="1" applyProtection="1"/>
    <xf numFmtId="177" fontId="1" fillId="2" borderId="0" xfId="5" applyNumberFormat="1" applyFont="1" applyFill="1" applyBorder="1"/>
    <xf numFmtId="177" fontId="13" fillId="0" borderId="0" xfId="9" applyNumberFormat="1" applyFont="1"/>
    <xf numFmtId="0" fontId="3" fillId="2" borderId="1" xfId="1" applyNumberFormat="1" applyFont="1" applyFill="1" applyBorder="1"/>
    <xf numFmtId="173" fontId="1" fillId="5" borderId="0" xfId="10" applyNumberFormat="1" applyFont="1" applyFill="1" applyBorder="1"/>
    <xf numFmtId="170" fontId="1" fillId="2" borderId="0" xfId="0" applyNumberFormat="1" applyFont="1" applyFill="1"/>
    <xf numFmtId="165" fontId="1" fillId="2" borderId="0" xfId="0" applyNumberFormat="1" applyFont="1" applyFill="1"/>
    <xf numFmtId="170" fontId="1" fillId="2" borderId="0" xfId="0" applyNumberFormat="1" applyFont="1" applyFill="1" applyBorder="1"/>
    <xf numFmtId="165" fontId="1" fillId="2" borderId="0" xfId="0" applyNumberFormat="1" applyFont="1" applyFill="1" applyBorder="1"/>
    <xf numFmtId="3" fontId="1" fillId="2" borderId="8" xfId="1" applyNumberFormat="1" applyFont="1" applyFill="1" applyBorder="1"/>
    <xf numFmtId="167" fontId="10" fillId="2" borderId="0" xfId="7" applyNumberFormat="1" applyFont="1" applyFill="1" applyAlignment="1">
      <alignment horizontal="center"/>
    </xf>
    <xf numFmtId="0" fontId="1" fillId="0" borderId="0" xfId="5" applyFont="1" applyAlignment="1">
      <alignment horizontal="center"/>
    </xf>
    <xf numFmtId="0" fontId="6" fillId="0" borderId="0" xfId="0" applyFont="1" applyBorder="1" applyAlignment="1">
      <alignment horizontal="center"/>
    </xf>
    <xf numFmtId="0" fontId="6" fillId="0" borderId="0" xfId="0" applyFont="1" applyBorder="1"/>
    <xf numFmtId="169" fontId="6" fillId="0" borderId="0" xfId="1" applyNumberFormat="1" applyFont="1" applyBorder="1" applyAlignment="1">
      <alignment horizontal="center"/>
    </xf>
    <xf numFmtId="173" fontId="6" fillId="0" borderId="0" xfId="0" applyNumberFormat="1" applyFont="1" applyBorder="1"/>
    <xf numFmtId="0" fontId="3" fillId="2" borderId="0" xfId="0" applyFont="1" applyFill="1" applyBorder="1"/>
    <xf numFmtId="0" fontId="6" fillId="2" borderId="0" xfId="0" applyFont="1" applyFill="1" applyBorder="1"/>
    <xf numFmtId="3" fontId="3" fillId="4" borderId="0" xfId="0" applyNumberFormat="1" applyFont="1" applyFill="1" applyAlignment="1">
      <alignment horizontal="right"/>
    </xf>
    <xf numFmtId="3" fontId="3" fillId="2" borderId="0" xfId="0" applyNumberFormat="1" applyFont="1" applyFill="1" applyAlignment="1">
      <alignment horizontal="right"/>
    </xf>
    <xf numFmtId="3" fontId="3" fillId="2" borderId="0" xfId="0" applyNumberFormat="1" applyFont="1" applyFill="1"/>
    <xf numFmtId="0" fontId="25" fillId="0" borderId="0" xfId="0" applyFont="1"/>
    <xf numFmtId="0" fontId="3" fillId="2" borderId="11" xfId="0" applyFont="1" applyFill="1" applyBorder="1"/>
    <xf numFmtId="3" fontId="3" fillId="4" borderId="11" xfId="0" applyNumberFormat="1" applyFont="1" applyFill="1" applyBorder="1" applyAlignment="1">
      <alignment horizontal="right"/>
    </xf>
    <xf numFmtId="3" fontId="3" fillId="2" borderId="11" xfId="0" applyNumberFormat="1" applyFont="1" applyFill="1" applyBorder="1" applyAlignment="1">
      <alignment horizontal="right"/>
    </xf>
    <xf numFmtId="3" fontId="3" fillId="2" borderId="11" xfId="0" applyNumberFormat="1" applyFont="1" applyFill="1" applyBorder="1"/>
    <xf numFmtId="0" fontId="3" fillId="2" borderId="10" xfId="0" applyFont="1" applyFill="1" applyBorder="1"/>
    <xf numFmtId="3" fontId="3" fillId="4" borderId="10" xfId="0" applyNumberFormat="1" applyFont="1" applyFill="1" applyBorder="1" applyAlignment="1">
      <alignment horizontal="right"/>
    </xf>
    <xf numFmtId="3" fontId="13" fillId="0" borderId="0" xfId="0" applyNumberFormat="1" applyFont="1" applyAlignment="1">
      <alignment vertical="center" wrapText="1"/>
    </xf>
    <xf numFmtId="0" fontId="13" fillId="0" borderId="6" xfId="0" applyFont="1" applyBorder="1" applyAlignment="1">
      <alignment horizontal="center"/>
    </xf>
    <xf numFmtId="0" fontId="13" fillId="0" borderId="16" xfId="0" applyFont="1" applyBorder="1" applyAlignment="1">
      <alignment horizontal="center"/>
    </xf>
    <xf numFmtId="0" fontId="13" fillId="0" borderId="0" xfId="0" applyFont="1" applyBorder="1" applyAlignment="1">
      <alignment horizontal="center"/>
    </xf>
    <xf numFmtId="0" fontId="13" fillId="0" borderId="16" xfId="0" applyFont="1" applyFill="1" applyBorder="1" applyAlignment="1">
      <alignment horizontal="center"/>
    </xf>
    <xf numFmtId="0" fontId="13" fillId="0" borderId="16" xfId="0" quotePrefix="1" applyFont="1" applyBorder="1" applyAlignment="1">
      <alignment horizontal="center"/>
    </xf>
    <xf numFmtId="0" fontId="13" fillId="0" borderId="19" xfId="0" applyFont="1" applyBorder="1" applyAlignment="1">
      <alignment horizontal="center"/>
    </xf>
    <xf numFmtId="0" fontId="27" fillId="2" borderId="1" xfId="0" applyFont="1" applyFill="1" applyBorder="1"/>
    <xf numFmtId="0" fontId="1" fillId="2" borderId="0" xfId="0" applyFont="1" applyFill="1" applyAlignment="1">
      <alignment wrapText="1"/>
    </xf>
    <xf numFmtId="0" fontId="10" fillId="2" borderId="0" xfId="0" applyFont="1" applyFill="1" applyAlignment="1">
      <alignment horizontal="right"/>
    </xf>
    <xf numFmtId="0" fontId="28" fillId="3" borderId="1" xfId="0" applyFont="1" applyFill="1" applyBorder="1" applyAlignment="1">
      <alignment horizontal="center"/>
    </xf>
    <xf numFmtId="0" fontId="14" fillId="0" borderId="0" xfId="0" applyFont="1"/>
    <xf numFmtId="0" fontId="3" fillId="4" borderId="0" xfId="8" applyFont="1" applyFill="1" applyBorder="1" applyAlignment="1">
      <alignment horizontal="center"/>
    </xf>
    <xf numFmtId="0" fontId="25" fillId="0" borderId="11" xfId="0" applyFont="1" applyBorder="1"/>
    <xf numFmtId="0" fontId="1" fillId="2" borderId="0" xfId="0" applyFont="1" applyFill="1" applyAlignment="1">
      <alignment horizontal="left"/>
    </xf>
    <xf numFmtId="0" fontId="1" fillId="0" borderId="0" xfId="0" applyFont="1" applyAlignment="1"/>
    <xf numFmtId="2" fontId="13" fillId="2" borderId="8" xfId="0" applyNumberFormat="1" applyFont="1" applyFill="1" applyBorder="1"/>
    <xf numFmtId="37" fontId="32" fillId="2" borderId="0" xfId="7" applyNumberFormat="1" applyFont="1" applyFill="1" applyBorder="1"/>
    <xf numFmtId="169" fontId="1" fillId="2" borderId="0" xfId="1" applyNumberFormat="1" applyFont="1" applyFill="1" applyBorder="1"/>
    <xf numFmtId="169" fontId="3" fillId="4" borderId="21" xfId="1" applyNumberFormat="1" applyFont="1" applyFill="1" applyBorder="1"/>
    <xf numFmtId="1" fontId="3" fillId="2" borderId="21" xfId="7" applyNumberFormat="1" applyFont="1" applyFill="1" applyBorder="1" applyAlignment="1">
      <alignment horizontal="center" wrapText="1"/>
    </xf>
    <xf numFmtId="0" fontId="28" fillId="3" borderId="6" xfId="0" applyFont="1" applyFill="1" applyBorder="1" applyAlignment="1">
      <alignment horizontal="center"/>
    </xf>
    <xf numFmtId="0" fontId="1" fillId="2" borderId="0" xfId="0" applyFont="1" applyFill="1" applyAlignment="1">
      <alignment horizontal="left"/>
    </xf>
    <xf numFmtId="0" fontId="27" fillId="2" borderId="1" xfId="0" applyFont="1" applyFill="1" applyBorder="1" applyAlignment="1">
      <alignment horizontal="left"/>
    </xf>
    <xf numFmtId="0" fontId="1" fillId="2" borderId="0" xfId="0" applyFont="1" applyFill="1" applyAlignment="1">
      <alignment horizontal="left" wrapText="1"/>
    </xf>
    <xf numFmtId="0" fontId="14" fillId="4" borderId="0" xfId="0" applyFont="1" applyFill="1" applyAlignment="1">
      <alignment horizontal="right"/>
    </xf>
    <xf numFmtId="3" fontId="3" fillId="2" borderId="17" xfId="0" applyNumberFormat="1" applyFont="1" applyFill="1" applyBorder="1" applyAlignment="1">
      <alignment horizontal="right"/>
    </xf>
    <xf numFmtId="10" fontId="28" fillId="2" borderId="1" xfId="0" applyNumberFormat="1" applyFont="1" applyFill="1" applyBorder="1" applyAlignment="1">
      <alignment horizontal="right"/>
    </xf>
    <xf numFmtId="2" fontId="28" fillId="2" borderId="1" xfId="0" applyNumberFormat="1" applyFont="1" applyFill="1" applyBorder="1" applyAlignment="1">
      <alignment horizontal="right"/>
    </xf>
    <xf numFmtId="2" fontId="1" fillId="2" borderId="17" xfId="0" applyNumberFormat="1" applyFont="1" applyFill="1" applyBorder="1" applyAlignment="1">
      <alignment horizontal="right"/>
    </xf>
    <xf numFmtId="2" fontId="1" fillId="4" borderId="17" xfId="0" applyNumberFormat="1" applyFont="1" applyFill="1" applyBorder="1" applyAlignment="1">
      <alignment horizontal="right"/>
    </xf>
    <xf numFmtId="0" fontId="1" fillId="2" borderId="21" xfId="0" applyFont="1" applyFill="1" applyBorder="1"/>
    <xf numFmtId="3" fontId="1" fillId="2" borderId="0" xfId="1" applyNumberFormat="1" applyFont="1" applyFill="1" applyAlignment="1">
      <alignment horizontal="right" vertical="center"/>
    </xf>
    <xf numFmtId="3" fontId="1" fillId="2" borderId="8" xfId="1" applyNumberFormat="1" applyFont="1" applyFill="1" applyBorder="1" applyAlignment="1">
      <alignment vertical="top" wrapText="1"/>
    </xf>
    <xf numFmtId="3" fontId="1" fillId="2" borderId="8" xfId="0" applyNumberFormat="1" applyFont="1" applyFill="1" applyBorder="1" applyAlignment="1">
      <alignment vertical="top" wrapText="1"/>
    </xf>
    <xf numFmtId="0" fontId="1" fillId="2" borderId="0" xfId="0" applyFont="1" applyFill="1"/>
    <xf numFmtId="3" fontId="1" fillId="2" borderId="0" xfId="0" applyNumberFormat="1" applyFont="1" applyFill="1"/>
    <xf numFmtId="3" fontId="1" fillId="4" borderId="0" xfId="0" applyNumberFormat="1" applyFont="1" applyFill="1" applyAlignment="1">
      <alignment horizontal="right"/>
    </xf>
    <xf numFmtId="3" fontId="1" fillId="2" borderId="0" xfId="0" applyNumberFormat="1" applyFont="1" applyFill="1" applyAlignment="1">
      <alignment horizontal="right"/>
    </xf>
    <xf numFmtId="3" fontId="28" fillId="2" borderId="0" xfId="0" applyNumberFormat="1" applyFont="1" applyFill="1" applyBorder="1" applyAlignment="1">
      <alignment horizontal="right"/>
    </xf>
    <xf numFmtId="0" fontId="35" fillId="0" borderId="0" xfId="0" applyFont="1"/>
    <xf numFmtId="172" fontId="1" fillId="2" borderId="0" xfId="0" applyNumberFormat="1" applyFont="1" applyFill="1"/>
    <xf numFmtId="3" fontId="1" fillId="4" borderId="0" xfId="0" applyNumberFormat="1" applyFont="1" applyFill="1"/>
    <xf numFmtId="164" fontId="1" fillId="2" borderId="0" xfId="3" applyFont="1" applyFill="1" applyBorder="1" applyAlignment="1">
      <alignment horizontal="right"/>
    </xf>
    <xf numFmtId="2" fontId="28" fillId="2" borderId="0" xfId="0" applyNumberFormat="1" applyFont="1" applyFill="1" applyBorder="1" applyAlignment="1">
      <alignment horizontal="right"/>
    </xf>
    <xf numFmtId="179" fontId="1" fillId="2" borderId="0" xfId="0" applyNumberFormat="1" applyFont="1" applyFill="1"/>
    <xf numFmtId="177" fontId="13" fillId="0" borderId="0" xfId="0" applyNumberFormat="1" applyFont="1" applyFill="1"/>
    <xf numFmtId="177" fontId="6" fillId="0" borderId="0" xfId="0" applyNumberFormat="1" applyFont="1" applyFill="1"/>
    <xf numFmtId="0" fontId="36" fillId="0" borderId="0" xfId="0" applyFont="1" applyFill="1"/>
    <xf numFmtId="177" fontId="1" fillId="0" borderId="0" xfId="9" applyNumberFormat="1" applyFont="1" applyFill="1"/>
    <xf numFmtId="37" fontId="6" fillId="0" borderId="0" xfId="0" applyNumberFormat="1" applyFont="1" applyFill="1"/>
    <xf numFmtId="37" fontId="35" fillId="0" borderId="0" xfId="0" applyNumberFormat="1" applyFont="1" applyFill="1"/>
    <xf numFmtId="164" fontId="1" fillId="0" borderId="0" xfId="3" applyFont="1" applyFill="1" applyBorder="1" applyAlignment="1">
      <alignment horizontal="right"/>
    </xf>
    <xf numFmtId="3" fontId="3" fillId="0" borderId="0" xfId="0" applyNumberFormat="1" applyFont="1" applyFill="1"/>
    <xf numFmtId="3" fontId="3" fillId="0" borderId="11" xfId="0" applyNumberFormat="1" applyFont="1" applyFill="1" applyBorder="1"/>
    <xf numFmtId="3" fontId="6" fillId="0" borderId="0" xfId="0" applyNumberFormat="1" applyFont="1"/>
    <xf numFmtId="0" fontId="28" fillId="3" borderId="0" xfId="0" applyFont="1" applyFill="1" applyBorder="1" applyAlignment="1">
      <alignment horizontal="center"/>
    </xf>
    <xf numFmtId="173" fontId="28" fillId="0" borderId="0" xfId="0" applyNumberFormat="1" applyFont="1" applyFill="1" applyBorder="1" applyAlignment="1">
      <alignment horizontal="center"/>
    </xf>
    <xf numFmtId="173" fontId="34" fillId="0" borderId="0" xfId="0" applyNumberFormat="1" applyFont="1" applyFill="1" applyBorder="1" applyAlignment="1">
      <alignment horizontal="center"/>
    </xf>
    <xf numFmtId="172" fontId="3" fillId="0" borderId="0" xfId="0" applyNumberFormat="1" applyFont="1" applyFill="1" applyBorder="1" applyAlignment="1">
      <alignment horizontal="center"/>
    </xf>
    <xf numFmtId="3" fontId="1" fillId="0" borderId="0" xfId="5" applyNumberFormat="1" applyFont="1"/>
    <xf numFmtId="177" fontId="6" fillId="2" borderId="0" xfId="0" applyNumberFormat="1" applyFont="1" applyFill="1"/>
    <xf numFmtId="180" fontId="1" fillId="2" borderId="0" xfId="0" applyNumberFormat="1" applyFont="1" applyFill="1"/>
    <xf numFmtId="170" fontId="1" fillId="0" borderId="0" xfId="1" applyNumberFormat="1" applyFont="1" applyFill="1"/>
    <xf numFmtId="170" fontId="1" fillId="0" borderId="8" xfId="1" applyNumberFormat="1" applyFont="1" applyFill="1" applyBorder="1"/>
    <xf numFmtId="0" fontId="1" fillId="0" borderId="6" xfId="8" applyFont="1" applyFill="1" applyBorder="1" applyAlignment="1">
      <alignment horizontal="center" vertical="top"/>
    </xf>
    <xf numFmtId="0" fontId="3" fillId="0" borderId="11" xfId="8" applyFont="1" applyFill="1" applyBorder="1" applyAlignment="1">
      <alignment horizontal="center"/>
    </xf>
    <xf numFmtId="0" fontId="3" fillId="0" borderId="0" xfId="8" applyFont="1" applyFill="1" applyBorder="1" applyAlignment="1">
      <alignment horizontal="center"/>
    </xf>
    <xf numFmtId="0" fontId="3" fillId="0" borderId="11" xfId="8" applyFont="1" applyFill="1" applyBorder="1" applyAlignment="1">
      <alignment horizontal="center" wrapText="1"/>
    </xf>
    <xf numFmtId="37" fontId="1" fillId="0" borderId="22" xfId="7" applyNumberFormat="1" applyFont="1" applyFill="1" applyBorder="1"/>
    <xf numFmtId="37" fontId="3" fillId="0" borderId="23" xfId="7" applyNumberFormat="1" applyFont="1" applyFill="1" applyBorder="1" applyAlignment="1">
      <alignment horizontal="right"/>
    </xf>
    <xf numFmtId="3" fontId="1" fillId="0" borderId="8" xfId="0" applyNumberFormat="1" applyFont="1" applyFill="1" applyBorder="1" applyAlignment="1">
      <alignment horizontal="right" vertical="top" wrapText="1"/>
    </xf>
    <xf numFmtId="3" fontId="1" fillId="0" borderId="0" xfId="1" applyNumberFormat="1" applyFont="1" applyFill="1" applyAlignment="1">
      <alignment horizontal="right"/>
    </xf>
    <xf numFmtId="0" fontId="1" fillId="2" borderId="0" xfId="0" applyFont="1" applyFill="1" applyBorder="1" applyAlignment="1">
      <alignment horizontal="center"/>
    </xf>
    <xf numFmtId="0" fontId="1" fillId="2" borderId="0" xfId="0" applyFont="1" applyFill="1" applyBorder="1"/>
    <xf numFmtId="167" fontId="1" fillId="2" borderId="0" xfId="7" applyFont="1" applyFill="1" applyBorder="1"/>
    <xf numFmtId="3" fontId="1" fillId="0" borderId="0" xfId="0" applyNumberFormat="1" applyFont="1" applyFill="1"/>
    <xf numFmtId="0" fontId="1" fillId="2" borderId="0" xfId="0" applyFont="1" applyFill="1" applyAlignment="1">
      <alignment horizontal="left"/>
    </xf>
    <xf numFmtId="0" fontId="3" fillId="4" borderId="24" xfId="8" applyFont="1" applyFill="1" applyBorder="1" applyAlignment="1">
      <alignment horizontal="center" vertical="top"/>
    </xf>
    <xf numFmtId="0" fontId="3" fillId="0" borderId="24" xfId="8" applyFont="1" applyFill="1" applyBorder="1" applyAlignment="1">
      <alignment horizontal="center"/>
    </xf>
    <xf numFmtId="0" fontId="1" fillId="4" borderId="24" xfId="8" applyFont="1" applyFill="1" applyBorder="1" applyAlignment="1">
      <alignment vertical="top"/>
    </xf>
    <xf numFmtId="0" fontId="1" fillId="4" borderId="24" xfId="8" applyFont="1" applyFill="1" applyBorder="1" applyAlignment="1">
      <alignment horizontal="center" vertical="top"/>
    </xf>
    <xf numFmtId="0" fontId="3" fillId="4" borderId="24" xfId="8" applyFont="1" applyFill="1" applyBorder="1" applyAlignment="1">
      <alignment horizontal="center"/>
    </xf>
    <xf numFmtId="0" fontId="3" fillId="0" borderId="24" xfId="8" applyFont="1" applyFill="1" applyBorder="1" applyAlignment="1">
      <alignment horizontal="center" vertical="top"/>
    </xf>
    <xf numFmtId="0" fontId="1" fillId="2" borderId="25" xfId="0" applyFont="1" applyFill="1" applyBorder="1" applyAlignment="1">
      <alignment horizontal="center"/>
    </xf>
    <xf numFmtId="0" fontId="27" fillId="3" borderId="1" xfId="0" applyFont="1" applyFill="1" applyBorder="1"/>
    <xf numFmtId="0" fontId="3" fillId="2" borderId="24" xfId="0" applyFont="1" applyFill="1" applyBorder="1"/>
    <xf numFmtId="167" fontId="3" fillId="2" borderId="24" xfId="7" applyFont="1" applyFill="1" applyBorder="1" applyAlignment="1">
      <alignment horizontal="center"/>
    </xf>
    <xf numFmtId="167" fontId="3" fillId="2" borderId="24" xfId="7" applyFont="1" applyFill="1" applyBorder="1" applyAlignment="1"/>
    <xf numFmtId="167" fontId="3" fillId="2" borderId="24" xfId="7" applyFont="1" applyFill="1" applyBorder="1" applyAlignment="1">
      <alignment horizontal="center" vertical="center"/>
    </xf>
    <xf numFmtId="0" fontId="1" fillId="2" borderId="6" xfId="0" applyFont="1" applyFill="1" applyBorder="1" applyAlignment="1">
      <alignment horizontal="center"/>
    </xf>
    <xf numFmtId="0" fontId="1" fillId="2" borderId="9" xfId="0" applyFont="1" applyFill="1" applyBorder="1"/>
    <xf numFmtId="0" fontId="1" fillId="2" borderId="0" xfId="0" applyFont="1" applyFill="1" applyAlignment="1">
      <alignment wrapText="1"/>
    </xf>
    <xf numFmtId="3" fontId="3" fillId="4" borderId="0" xfId="8" applyNumberFormat="1" applyFont="1" applyFill="1" applyBorder="1" applyAlignment="1" applyProtection="1">
      <alignment horizontal="center"/>
    </xf>
    <xf numFmtId="3" fontId="1" fillId="0" borderId="0" xfId="0" applyNumberFormat="1" applyFont="1" applyAlignment="1">
      <alignment horizontal="center"/>
    </xf>
    <xf numFmtId="3" fontId="36" fillId="0" borderId="0" xfId="0" applyNumberFormat="1" applyFont="1"/>
    <xf numFmtId="3" fontId="1" fillId="0" borderId="0" xfId="1" applyNumberFormat="1" applyFont="1" applyAlignment="1">
      <alignment horizontal="center"/>
    </xf>
    <xf numFmtId="3" fontId="36" fillId="0" borderId="0" xfId="1" applyNumberFormat="1" applyFont="1" applyAlignment="1"/>
    <xf numFmtId="0" fontId="3" fillId="2" borderId="23" xfId="0" applyFont="1" applyFill="1" applyBorder="1"/>
    <xf numFmtId="0" fontId="3" fillId="2" borderId="21" xfId="5" applyFont="1" applyFill="1" applyBorder="1"/>
    <xf numFmtId="0" fontId="1" fillId="2" borderId="25" xfId="0" applyFont="1" applyFill="1" applyBorder="1" applyAlignment="1">
      <alignment horizontal="left"/>
    </xf>
    <xf numFmtId="0" fontId="3" fillId="2" borderId="24" xfId="0" applyFont="1" applyFill="1" applyBorder="1" applyAlignment="1">
      <alignment horizontal="left"/>
    </xf>
    <xf numFmtId="167" fontId="1" fillId="2" borderId="0" xfId="7" applyFont="1" applyFill="1" applyBorder="1" applyAlignment="1">
      <alignment horizontal="left"/>
    </xf>
    <xf numFmtId="167" fontId="3" fillId="2" borderId="1" xfId="7" applyFont="1" applyFill="1" applyBorder="1" applyAlignment="1">
      <alignment horizontal="left"/>
    </xf>
    <xf numFmtId="0" fontId="25" fillId="0" borderId="7" xfId="0" applyFont="1" applyBorder="1" applyAlignment="1">
      <alignment horizontal="center" vertical="center" wrapText="1"/>
    </xf>
    <xf numFmtId="0" fontId="24" fillId="0" borderId="7" xfId="0" applyFont="1" applyBorder="1" applyAlignment="1">
      <alignment horizontal="center" vertical="center"/>
    </xf>
    <xf numFmtId="169" fontId="24" fillId="0" borderId="7" xfId="1" applyNumberFormat="1" applyFont="1" applyBorder="1" applyAlignment="1">
      <alignment horizontal="center" vertical="center"/>
    </xf>
    <xf numFmtId="0" fontId="24" fillId="0" borderId="7" xfId="0" applyFont="1" applyBorder="1" applyAlignment="1">
      <alignment horizontal="center" vertical="center" wrapText="1"/>
    </xf>
    <xf numFmtId="1" fontId="1" fillId="2" borderId="16" xfId="0" applyNumberFormat="1" applyFont="1" applyFill="1" applyBorder="1"/>
    <xf numFmtId="37" fontId="1" fillId="0" borderId="16" xfId="7" applyNumberFormat="1" applyFont="1" applyFill="1" applyBorder="1" applyAlignment="1">
      <alignment horizontal="right"/>
    </xf>
    <xf numFmtId="37" fontId="1" fillId="0" borderId="16" xfId="7" applyNumberFormat="1" applyFont="1" applyFill="1" applyBorder="1"/>
    <xf numFmtId="37" fontId="1" fillId="0" borderId="16" xfId="0" applyNumberFormat="1" applyFont="1" applyFill="1" applyBorder="1"/>
    <xf numFmtId="0" fontId="1" fillId="2" borderId="30" xfId="0" applyFont="1" applyFill="1" applyBorder="1" applyAlignment="1">
      <alignment horizontal="center"/>
    </xf>
    <xf numFmtId="3" fontId="1" fillId="2" borderId="31" xfId="1" applyNumberFormat="1" applyFont="1" applyFill="1" applyBorder="1" applyAlignment="1">
      <alignment vertical="top" wrapText="1"/>
    </xf>
    <xf numFmtId="3" fontId="1" fillId="2" borderId="11" xfId="1" applyNumberFormat="1" applyFont="1" applyFill="1" applyBorder="1" applyAlignment="1">
      <alignment vertical="top" wrapText="1"/>
    </xf>
    <xf numFmtId="0" fontId="10" fillId="2" borderId="6" xfId="0" applyFont="1" applyFill="1" applyBorder="1"/>
    <xf numFmtId="0" fontId="1" fillId="2" borderId="6" xfId="0" applyFont="1" applyFill="1" applyBorder="1" applyAlignment="1"/>
    <xf numFmtId="0" fontId="1" fillId="2" borderId="10" xfId="0" applyFont="1" applyFill="1" applyBorder="1" applyAlignment="1">
      <alignment horizontal="center" wrapText="1"/>
    </xf>
    <xf numFmtId="0" fontId="1" fillId="2" borderId="0" xfId="0" applyFont="1" applyFill="1" applyBorder="1" applyAlignment="1">
      <alignment horizontal="center" wrapText="1"/>
    </xf>
    <xf numFmtId="0" fontId="1" fillId="2" borderId="31" xfId="0" applyFont="1" applyFill="1" applyBorder="1"/>
    <xf numFmtId="37" fontId="1" fillId="2" borderId="31" xfId="0" applyNumberFormat="1" applyFont="1" applyFill="1" applyBorder="1"/>
    <xf numFmtId="177" fontId="1" fillId="2" borderId="31" xfId="0" applyNumberFormat="1" applyFont="1" applyFill="1" applyBorder="1"/>
    <xf numFmtId="37" fontId="1" fillId="2" borderId="31" xfId="0" applyNumberFormat="1" applyFont="1" applyFill="1" applyBorder="1" applyAlignment="1">
      <alignment horizontal="right"/>
    </xf>
    <xf numFmtId="3" fontId="27" fillId="2" borderId="30" xfId="0" applyNumberFormat="1" applyFont="1" applyFill="1" applyBorder="1"/>
    <xf numFmtId="3" fontId="3" fillId="2" borderId="30" xfId="0" applyNumberFormat="1" applyFont="1" applyFill="1" applyBorder="1"/>
    <xf numFmtId="0" fontId="1" fillId="2" borderId="32" xfId="0" applyFont="1" applyFill="1" applyBorder="1"/>
    <xf numFmtId="0" fontId="1" fillId="2" borderId="14" xfId="0" applyFont="1" applyFill="1" applyBorder="1"/>
    <xf numFmtId="169" fontId="1" fillId="2" borderId="28" xfId="1" applyNumberFormat="1" applyFont="1" applyFill="1" applyBorder="1"/>
    <xf numFmtId="169" fontId="1" fillId="4" borderId="28" xfId="1" applyNumberFormat="1" applyFont="1" applyFill="1" applyBorder="1"/>
    <xf numFmtId="169" fontId="3" fillId="4" borderId="35" xfId="1" applyNumberFormat="1" applyFont="1" applyFill="1" applyBorder="1"/>
    <xf numFmtId="0" fontId="1" fillId="2" borderId="0" xfId="0" applyFont="1" applyFill="1" applyBorder="1" applyAlignment="1">
      <alignment wrapText="1"/>
    </xf>
    <xf numFmtId="169" fontId="3" fillId="2" borderId="28" xfId="1" applyNumberFormat="1" applyFont="1" applyFill="1" applyBorder="1"/>
    <xf numFmtId="169" fontId="3" fillId="2" borderId="38" xfId="1" applyNumberFormat="1" applyFont="1" applyFill="1" applyBorder="1"/>
    <xf numFmtId="0" fontId="3" fillId="2" borderId="36" xfId="1" applyNumberFormat="1" applyFont="1" applyFill="1" applyBorder="1"/>
    <xf numFmtId="173" fontId="3" fillId="5" borderId="39" xfId="10" applyNumberFormat="1" applyFont="1" applyFill="1" applyBorder="1"/>
    <xf numFmtId="173" fontId="3" fillId="5" borderId="28" xfId="10" applyNumberFormat="1" applyFont="1" applyFill="1" applyBorder="1"/>
    <xf numFmtId="173" fontId="3" fillId="5" borderId="38" xfId="10" applyNumberFormat="1" applyFont="1" applyFill="1" applyBorder="1"/>
    <xf numFmtId="0" fontId="8" fillId="2" borderId="10" xfId="5" applyFont="1" applyFill="1" applyBorder="1"/>
    <xf numFmtId="37" fontId="1" fillId="2" borderId="10" xfId="0" applyNumberFormat="1" applyFont="1" applyFill="1" applyBorder="1" applyAlignment="1">
      <alignment horizontal="center"/>
    </xf>
    <xf numFmtId="37" fontId="1" fillId="2" borderId="15" xfId="0" applyNumberFormat="1" applyFont="1" applyFill="1" applyBorder="1" applyAlignment="1">
      <alignment horizontal="center"/>
    </xf>
    <xf numFmtId="0" fontId="28" fillId="2" borderId="6" xfId="0" applyFont="1" applyFill="1" applyBorder="1" applyAlignment="1">
      <alignment horizontal="right"/>
    </xf>
    <xf numFmtId="0" fontId="1" fillId="2" borderId="10" xfId="0" applyFont="1" applyFill="1" applyBorder="1" applyAlignment="1">
      <alignment horizontal="center"/>
    </xf>
    <xf numFmtId="0" fontId="1" fillId="2" borderId="12" xfId="0" applyFont="1" applyFill="1" applyBorder="1" applyAlignment="1">
      <alignment horizontal="center"/>
    </xf>
    <xf numFmtId="167" fontId="1" fillId="0" borderId="10" xfId="7" applyFont="1" applyFill="1" applyBorder="1" applyAlignment="1">
      <alignment horizontal="center"/>
    </xf>
    <xf numFmtId="0" fontId="1" fillId="0" borderId="1" xfId="0" applyFont="1" applyFill="1" applyBorder="1" applyAlignment="1">
      <alignment horizontal="center"/>
    </xf>
    <xf numFmtId="0" fontId="1" fillId="0" borderId="13" xfId="0" applyFont="1" applyFill="1" applyBorder="1" applyAlignment="1">
      <alignment horizontal="center"/>
    </xf>
    <xf numFmtId="0" fontId="1" fillId="2" borderId="21" xfId="8" applyFont="1" applyFill="1" applyBorder="1" applyAlignment="1">
      <alignment horizontal="center" wrapText="1"/>
    </xf>
    <xf numFmtId="0" fontId="28" fillId="3" borderId="21" xfId="0" applyFont="1" applyFill="1" applyBorder="1" applyAlignment="1">
      <alignment horizontal="center"/>
    </xf>
    <xf numFmtId="0" fontId="28" fillId="3" borderId="24" xfId="0" applyFont="1" applyFill="1" applyBorder="1" applyAlignment="1">
      <alignment horizontal="center"/>
    </xf>
    <xf numFmtId="167" fontId="1" fillId="2" borderId="1" xfId="7" applyFont="1" applyFill="1" applyBorder="1" applyAlignment="1">
      <alignment horizontal="center"/>
    </xf>
    <xf numFmtId="0" fontId="1" fillId="2" borderId="1" xfId="0" applyFont="1" applyFill="1" applyBorder="1" applyAlignment="1">
      <alignment horizontal="center"/>
    </xf>
    <xf numFmtId="164" fontId="1" fillId="2" borderId="10" xfId="3" applyFont="1" applyFill="1" applyBorder="1" applyAlignment="1">
      <alignment horizontal="center"/>
    </xf>
    <xf numFmtId="164" fontId="1" fillId="2" borderId="13" xfId="3" applyFont="1" applyFill="1" applyBorder="1" applyAlignment="1">
      <alignment horizontal="center"/>
    </xf>
    <xf numFmtId="164" fontId="1" fillId="0" borderId="13" xfId="3" applyFont="1" applyFill="1" applyBorder="1" applyAlignment="1">
      <alignment horizontal="center"/>
    </xf>
    <xf numFmtId="167" fontId="1" fillId="2" borderId="12" xfId="5" applyNumberFormat="1" applyFont="1" applyFill="1" applyBorder="1" applyAlignment="1">
      <alignment horizontal="center"/>
    </xf>
    <xf numFmtId="174" fontId="1" fillId="2" borderId="10" xfId="0" applyNumberFormat="1" applyFont="1" applyFill="1" applyBorder="1" applyAlignment="1">
      <alignment horizontal="center" wrapText="1"/>
    </xf>
    <xf numFmtId="175" fontId="1" fillId="2" borderId="21" xfId="0" applyNumberFormat="1" applyFont="1" applyFill="1" applyBorder="1" applyAlignment="1">
      <alignment horizontal="center" wrapText="1"/>
    </xf>
    <xf numFmtId="0" fontId="1" fillId="2" borderId="34" xfId="0" applyFont="1" applyFill="1" applyBorder="1" applyAlignment="1">
      <alignment horizontal="center" wrapText="1"/>
    </xf>
    <xf numFmtId="167" fontId="1" fillId="0" borderId="13" xfId="5" applyNumberFormat="1" applyFont="1" applyFill="1" applyBorder="1" applyAlignment="1">
      <alignment horizontal="center"/>
    </xf>
    <xf numFmtId="167" fontId="1" fillId="2" borderId="10" xfId="5" applyNumberFormat="1" applyFont="1" applyFill="1" applyBorder="1" applyAlignment="1">
      <alignment horizontal="center"/>
    </xf>
    <xf numFmtId="167" fontId="1" fillId="2" borderId="13" xfId="5" applyNumberFormat="1" applyFont="1" applyFill="1" applyBorder="1" applyAlignment="1">
      <alignment horizontal="center"/>
    </xf>
    <xf numFmtId="37" fontId="1" fillId="0" borderId="7" xfId="5" applyNumberFormat="1" applyFont="1" applyFill="1" applyBorder="1" applyAlignment="1" applyProtection="1">
      <alignment horizontal="right"/>
    </xf>
    <xf numFmtId="37" fontId="1" fillId="0" borderId="4" xfId="5" applyNumberFormat="1" applyFont="1" applyFill="1" applyBorder="1" applyAlignment="1" applyProtection="1">
      <alignment horizontal="right"/>
    </xf>
    <xf numFmtId="37" fontId="1" fillId="0" borderId="14" xfId="5" applyNumberFormat="1" applyFont="1" applyFill="1" applyBorder="1" applyAlignment="1" applyProtection="1">
      <alignment horizontal="right"/>
    </xf>
    <xf numFmtId="0" fontId="1" fillId="2" borderId="8" xfId="0" applyFont="1" applyFill="1" applyBorder="1" applyAlignment="1">
      <alignment horizontal="center"/>
    </xf>
    <xf numFmtId="0" fontId="28" fillId="3" borderId="1" xfId="0" applyFont="1" applyFill="1" applyBorder="1" applyAlignment="1">
      <alignment horizontal="right"/>
    </xf>
    <xf numFmtId="0" fontId="27" fillId="3" borderId="24" xfId="0" applyFont="1" applyFill="1" applyBorder="1" applyAlignment="1">
      <alignment horizontal="left"/>
    </xf>
    <xf numFmtId="0" fontId="24" fillId="2" borderId="6" xfId="5" applyFont="1" applyFill="1" applyBorder="1"/>
    <xf numFmtId="167" fontId="1" fillId="2" borderId="0" xfId="7" applyFont="1" applyFill="1" applyBorder="1" applyAlignment="1">
      <alignment wrapText="1"/>
    </xf>
    <xf numFmtId="0" fontId="1" fillId="0" borderId="0" xfId="0" applyFont="1" applyFill="1" applyBorder="1"/>
    <xf numFmtId="0" fontId="24" fillId="2" borderId="0" xfId="5" applyFont="1" applyFill="1"/>
    <xf numFmtId="0" fontId="24" fillId="2" borderId="29" xfId="5" applyFont="1" applyFill="1" applyBorder="1"/>
    <xf numFmtId="0" fontId="24" fillId="2" borderId="0" xfId="0" applyFont="1" applyFill="1"/>
    <xf numFmtId="0" fontId="27" fillId="3" borderId="8" xfId="0" applyFont="1" applyFill="1" applyBorder="1" applyAlignment="1">
      <alignment horizontal="left"/>
    </xf>
    <xf numFmtId="177" fontId="1" fillId="0" borderId="0" xfId="8" applyNumberFormat="1" applyFont="1" applyFill="1" applyBorder="1" applyAlignment="1" applyProtection="1">
      <alignment horizontal="center"/>
    </xf>
    <xf numFmtId="0" fontId="1" fillId="0" borderId="0" xfId="0" applyFont="1" applyAlignment="1">
      <alignment horizontal="left" vertical="center" wrapText="1"/>
    </xf>
    <xf numFmtId="0" fontId="8" fillId="2" borderId="10" xfId="0" applyFont="1" applyFill="1" applyBorder="1"/>
    <xf numFmtId="10" fontId="1" fillId="0" borderId="0" xfId="5" applyNumberFormat="1" applyFont="1"/>
    <xf numFmtId="0" fontId="1" fillId="2" borderId="20" xfId="0" applyNumberFormat="1" applyFont="1" applyFill="1" applyBorder="1" applyAlignment="1">
      <alignment horizontal="center" wrapText="1"/>
    </xf>
    <xf numFmtId="0" fontId="1" fillId="2" borderId="37" xfId="0" applyFont="1" applyFill="1" applyBorder="1" applyAlignment="1">
      <alignment horizontal="center" wrapText="1"/>
    </xf>
    <xf numFmtId="175" fontId="1" fillId="2" borderId="10" xfId="0" applyNumberFormat="1" applyFont="1" applyFill="1" applyBorder="1" applyAlignment="1">
      <alignment horizontal="center" wrapText="1"/>
    </xf>
    <xf numFmtId="0" fontId="1" fillId="2" borderId="18" xfId="0" applyNumberFormat="1" applyFont="1" applyFill="1" applyBorder="1" applyAlignment="1">
      <alignment horizontal="center" wrapText="1"/>
    </xf>
    <xf numFmtId="0" fontId="8" fillId="2" borderId="37" xfId="0" applyFont="1" applyFill="1" applyBorder="1"/>
    <xf numFmtId="0" fontId="1" fillId="2" borderId="40" xfId="0" applyFont="1" applyFill="1" applyBorder="1" applyAlignment="1">
      <alignment horizontal="left"/>
    </xf>
    <xf numFmtId="0" fontId="1" fillId="2" borderId="24" xfId="0" applyFont="1" applyFill="1" applyBorder="1" applyAlignment="1">
      <alignment horizontal="left"/>
    </xf>
    <xf numFmtId="3" fontId="1" fillId="0" borderId="0" xfId="1" applyNumberFormat="1" applyFont="1" applyFill="1"/>
    <xf numFmtId="173" fontId="1" fillId="2" borderId="0" xfId="0" applyNumberFormat="1" applyFont="1" applyFill="1" applyBorder="1"/>
    <xf numFmtId="177" fontId="13" fillId="0" borderId="0" xfId="0" applyNumberFormat="1" applyFont="1" applyAlignment="1">
      <alignment horizontal="right"/>
    </xf>
    <xf numFmtId="3" fontId="13" fillId="0" borderId="0" xfId="0" applyNumberFormat="1" applyFont="1" applyAlignment="1">
      <alignment horizontal="right"/>
    </xf>
    <xf numFmtId="167" fontId="3" fillId="2" borderId="0" xfId="7" applyFont="1" applyFill="1" applyBorder="1"/>
    <xf numFmtId="3" fontId="3" fillId="2" borderId="0" xfId="7" applyNumberFormat="1" applyFont="1" applyFill="1" applyBorder="1"/>
    <xf numFmtId="37" fontId="3" fillId="2" borderId="0" xfId="7" applyNumberFormat="1" applyFont="1" applyFill="1" applyBorder="1"/>
    <xf numFmtId="37" fontId="1" fillId="2" borderId="0" xfId="7" applyNumberFormat="1" applyFont="1" applyFill="1" applyBorder="1" applyAlignment="1">
      <alignment horizontal="right"/>
    </xf>
    <xf numFmtId="167" fontId="3" fillId="2" borderId="31" xfId="7" applyFont="1" applyFill="1" applyBorder="1"/>
    <xf numFmtId="3" fontId="3" fillId="2" borderId="31" xfId="7" applyNumberFormat="1" applyFont="1" applyFill="1" applyBorder="1"/>
    <xf numFmtId="3" fontId="3" fillId="2" borderId="31" xfId="0" applyNumberFormat="1" applyFont="1" applyFill="1" applyBorder="1"/>
    <xf numFmtId="167" fontId="1" fillId="2" borderId="6" xfId="7" applyFont="1" applyFill="1" applyBorder="1" applyAlignment="1">
      <alignment horizontal="center"/>
    </xf>
    <xf numFmtId="167" fontId="1" fillId="2" borderId="6" xfId="7" applyFont="1" applyFill="1" applyBorder="1" applyAlignment="1">
      <alignment horizontal="right"/>
    </xf>
    <xf numFmtId="0" fontId="1" fillId="2" borderId="6" xfId="0" applyFont="1" applyFill="1" applyBorder="1" applyAlignment="1">
      <alignment horizontal="right"/>
    </xf>
    <xf numFmtId="169" fontId="1" fillId="2" borderId="0" xfId="0" applyNumberFormat="1" applyFont="1" applyFill="1"/>
    <xf numFmtId="181" fontId="1" fillId="2" borderId="0" xfId="1" applyNumberFormat="1" applyFont="1" applyFill="1"/>
    <xf numFmtId="1" fontId="6" fillId="2" borderId="0" xfId="0" applyNumberFormat="1" applyFont="1" applyFill="1"/>
    <xf numFmtId="169" fontId="1" fillId="2" borderId="0" xfId="1" applyNumberFormat="1" applyFont="1" applyFill="1" applyAlignment="1">
      <alignment horizontal="right"/>
    </xf>
    <xf numFmtId="173" fontId="1" fillId="4" borderId="0" xfId="0" applyNumberFormat="1" applyFont="1" applyFill="1" applyBorder="1"/>
    <xf numFmtId="3" fontId="1" fillId="0" borderId="0" xfId="0" applyNumberFormat="1" applyFont="1" applyFill="1" applyBorder="1"/>
    <xf numFmtId="0" fontId="3" fillId="2" borderId="1" xfId="8" applyFont="1" applyFill="1" applyBorder="1"/>
    <xf numFmtId="176" fontId="1" fillId="4" borderId="0" xfId="0" applyNumberFormat="1" applyFont="1" applyFill="1" applyAlignment="1">
      <alignment horizontal="right"/>
    </xf>
    <xf numFmtId="0" fontId="1"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left"/>
    </xf>
    <xf numFmtId="0" fontId="1" fillId="2" borderId="30" xfId="0" applyFont="1" applyFill="1" applyBorder="1" applyAlignment="1">
      <alignment horizontal="center"/>
    </xf>
    <xf numFmtId="3" fontId="1" fillId="0" borderId="0" xfId="5" applyNumberFormat="1" applyFont="1" applyAlignment="1">
      <alignment horizontal="right"/>
    </xf>
    <xf numFmtId="0" fontId="1" fillId="2" borderId="0" xfId="0" applyFont="1" applyFill="1" applyAlignment="1">
      <alignment horizontal="left" wrapText="1"/>
    </xf>
    <xf numFmtId="0" fontId="1" fillId="2" borderId="0" xfId="0" applyFont="1" applyFill="1" applyAlignment="1">
      <alignment wrapText="1"/>
    </xf>
    <xf numFmtId="1" fontId="1" fillId="2" borderId="0" xfId="0" applyNumberFormat="1" applyFont="1" applyFill="1" applyBorder="1"/>
    <xf numFmtId="37" fontId="1" fillId="0" borderId="0" xfId="0" applyNumberFormat="1" applyFont="1" applyFill="1" applyBorder="1"/>
    <xf numFmtId="0" fontId="1" fillId="0" borderId="43" xfId="0" applyFont="1" applyFill="1" applyBorder="1" applyAlignment="1">
      <alignment horizontal="center"/>
    </xf>
    <xf numFmtId="0" fontId="1" fillId="0" borderId="42" xfId="0" applyFont="1" applyFill="1" applyBorder="1" applyAlignment="1">
      <alignment horizontal="center"/>
    </xf>
    <xf numFmtId="37" fontId="1" fillId="0" borderId="44" xfId="7" applyNumberFormat="1" applyFont="1" applyFill="1" applyBorder="1"/>
    <xf numFmtId="37" fontId="3" fillId="0" borderId="45" xfId="7" applyNumberFormat="1" applyFont="1" applyFill="1" applyBorder="1" applyAlignment="1">
      <alignment horizontal="right"/>
    </xf>
    <xf numFmtId="37" fontId="3" fillId="0" borderId="46" xfId="7" applyNumberFormat="1" applyFont="1" applyFill="1" applyBorder="1" applyAlignment="1">
      <alignment horizontal="right"/>
    </xf>
    <xf numFmtId="0" fontId="28" fillId="3" borderId="47" xfId="0" applyFont="1" applyFill="1" applyBorder="1" applyAlignment="1">
      <alignment horizontal="center"/>
    </xf>
    <xf numFmtId="0" fontId="28" fillId="3" borderId="48" xfId="0" applyFont="1" applyFill="1" applyBorder="1" applyAlignment="1">
      <alignment horizontal="center"/>
    </xf>
    <xf numFmtId="0" fontId="1" fillId="0" borderId="48" xfId="0" applyFont="1" applyFill="1" applyBorder="1" applyAlignment="1">
      <alignment horizontal="center"/>
    </xf>
    <xf numFmtId="167" fontId="1" fillId="0" borderId="50" xfId="7" applyFont="1" applyFill="1" applyBorder="1" applyAlignment="1">
      <alignment horizontal="center"/>
    </xf>
    <xf numFmtId="170" fontId="28" fillId="2" borderId="0" xfId="0" applyNumberFormat="1" applyFont="1" applyFill="1" applyBorder="1" applyAlignment="1">
      <alignment horizontal="right"/>
    </xf>
    <xf numFmtId="170" fontId="1" fillId="2" borderId="0" xfId="0" applyNumberFormat="1" applyFont="1" applyFill="1" applyBorder="1" applyAlignment="1">
      <alignment horizontal="right"/>
    </xf>
    <xf numFmtId="170" fontId="28" fillId="2" borderId="51" xfId="0" applyNumberFormat="1" applyFont="1" applyFill="1" applyBorder="1" applyAlignment="1">
      <alignment horizontal="right"/>
    </xf>
    <xf numFmtId="170" fontId="28" fillId="0" borderId="51" xfId="0" applyNumberFormat="1" applyFont="1" applyFill="1" applyBorder="1" applyAlignment="1">
      <alignment horizontal="right"/>
    </xf>
    <xf numFmtId="170" fontId="27" fillId="2" borderId="1" xfId="0" applyNumberFormat="1" applyFont="1" applyFill="1" applyBorder="1" applyAlignment="1">
      <alignment horizontal="right"/>
    </xf>
    <xf numFmtId="170" fontId="3" fillId="0" borderId="47" xfId="0" applyNumberFormat="1" applyFont="1" applyFill="1" applyBorder="1" applyAlignment="1">
      <alignment horizontal="right"/>
    </xf>
    <xf numFmtId="170" fontId="28" fillId="2" borderId="49" xfId="0" applyNumberFormat="1" applyFont="1" applyFill="1" applyBorder="1" applyAlignment="1">
      <alignment horizontal="right"/>
    </xf>
    <xf numFmtId="170" fontId="28" fillId="0" borderId="49" xfId="0" applyNumberFormat="1" applyFont="1" applyFill="1" applyBorder="1" applyAlignment="1">
      <alignment horizontal="right"/>
    </xf>
    <xf numFmtId="170" fontId="3" fillId="0" borderId="52" xfId="0" applyNumberFormat="1" applyFont="1" applyFill="1" applyBorder="1" applyAlignment="1">
      <alignment horizontal="right"/>
    </xf>
    <xf numFmtId="170" fontId="1" fillId="0" borderId="53" xfId="0" applyNumberFormat="1" applyFont="1" applyFill="1" applyBorder="1"/>
    <xf numFmtId="170" fontId="1" fillId="0" borderId="54" xfId="0" applyNumberFormat="1" applyFont="1" applyFill="1" applyBorder="1"/>
    <xf numFmtId="165" fontId="1" fillId="0" borderId="55" xfId="0" applyNumberFormat="1" applyFont="1" applyFill="1" applyBorder="1"/>
    <xf numFmtId="165" fontId="1" fillId="0" borderId="56" xfId="0" applyNumberFormat="1" applyFont="1" applyFill="1" applyBorder="1"/>
    <xf numFmtId="0" fontId="1" fillId="2" borderId="55" xfId="0" applyFont="1" applyFill="1" applyBorder="1"/>
    <xf numFmtId="0" fontId="1" fillId="2" borderId="56" xfId="0" applyFont="1" applyFill="1" applyBorder="1"/>
    <xf numFmtId="3" fontId="1" fillId="0" borderId="55" xfId="0" applyNumberFormat="1" applyFont="1" applyFill="1" applyBorder="1" applyAlignment="1">
      <alignment horizontal="right"/>
    </xf>
    <xf numFmtId="3" fontId="1" fillId="0" borderId="56" xfId="0" applyNumberFormat="1" applyFont="1" applyFill="1" applyBorder="1" applyAlignment="1">
      <alignment horizontal="right"/>
    </xf>
    <xf numFmtId="2" fontId="13" fillId="0" borderId="57" xfId="0" applyNumberFormat="1" applyFont="1" applyFill="1" applyBorder="1"/>
    <xf numFmtId="2" fontId="13" fillId="0" borderId="58" xfId="0" applyNumberFormat="1" applyFont="1" applyFill="1" applyBorder="1"/>
    <xf numFmtId="0" fontId="28" fillId="3" borderId="36" xfId="0" applyFont="1" applyFill="1" applyBorder="1" applyAlignment="1">
      <alignment horizontal="center"/>
    </xf>
    <xf numFmtId="0" fontId="1" fillId="0" borderId="0" xfId="0" applyFont="1" applyFill="1" applyAlignment="1"/>
    <xf numFmtId="0" fontId="14" fillId="2" borderId="61" xfId="0" applyFont="1" applyFill="1" applyBorder="1" applyAlignment="1">
      <alignment horizontal="left"/>
    </xf>
    <xf numFmtId="0" fontId="36" fillId="0" borderId="0" xfId="0" applyFont="1"/>
    <xf numFmtId="177" fontId="1" fillId="0" borderId="0" xfId="0" applyNumberFormat="1" applyFont="1"/>
    <xf numFmtId="182" fontId="6" fillId="0" borderId="0" xfId="1" applyNumberFormat="1" applyFont="1"/>
    <xf numFmtId="0" fontId="6" fillId="2" borderId="0" xfId="0" applyFont="1" applyFill="1" applyAlignment="1">
      <alignment horizontal="left" vertical="top"/>
    </xf>
    <xf numFmtId="0" fontId="1" fillId="2" borderId="63" xfId="0" applyFont="1" applyFill="1" applyBorder="1" applyAlignment="1">
      <alignment horizontal="center" wrapText="1"/>
    </xf>
    <xf numFmtId="0" fontId="1" fillId="2" borderId="41" xfId="0" applyFont="1" applyFill="1" applyBorder="1" applyAlignment="1">
      <alignment horizontal="center"/>
    </xf>
    <xf numFmtId="173" fontId="1" fillId="2" borderId="64" xfId="0" applyNumberFormat="1" applyFont="1" applyFill="1" applyBorder="1" applyAlignment="1">
      <alignment horizontal="left"/>
    </xf>
    <xf numFmtId="0" fontId="1" fillId="2" borderId="36" xfId="0" applyFont="1" applyFill="1" applyBorder="1" applyAlignment="1">
      <alignment horizontal="center" wrapText="1"/>
    </xf>
    <xf numFmtId="3" fontId="3" fillId="2" borderId="36" xfId="0" applyNumberFormat="1" applyFont="1" applyFill="1" applyBorder="1"/>
    <xf numFmtId="3" fontId="3" fillId="2" borderId="63" xfId="0" applyNumberFormat="1" applyFont="1" applyFill="1" applyBorder="1"/>
    <xf numFmtId="0" fontId="1" fillId="2" borderId="0" xfId="0" applyFont="1" applyFill="1" applyAlignment="1">
      <alignment horizontal="left" wrapText="1"/>
    </xf>
    <xf numFmtId="0" fontId="17" fillId="0" borderId="0" xfId="4" applyFont="1" applyAlignment="1" applyProtection="1">
      <alignment horizontal="left"/>
    </xf>
    <xf numFmtId="0" fontId="1" fillId="2" borderId="0" xfId="0" applyFont="1" applyFill="1" applyAlignment="1">
      <alignment horizontal="left"/>
    </xf>
    <xf numFmtId="1" fontId="3" fillId="2" borderId="1" xfId="7" applyNumberFormat="1" applyFont="1" applyFill="1" applyBorder="1" applyAlignment="1">
      <alignment horizontal="center" wrapText="1"/>
    </xf>
    <xf numFmtId="0" fontId="1" fillId="2" borderId="0" xfId="0" applyFont="1" applyFill="1" applyAlignment="1"/>
    <xf numFmtId="170" fontId="1" fillId="0" borderId="60" xfId="1" applyNumberFormat="1" applyFont="1" applyFill="1" applyBorder="1"/>
    <xf numFmtId="37" fontId="1" fillId="2" borderId="10" xfId="0" applyNumberFormat="1" applyFont="1" applyFill="1" applyBorder="1"/>
    <xf numFmtId="37" fontId="1" fillId="2" borderId="10" xfId="0" applyNumberFormat="1" applyFont="1" applyFill="1" applyBorder="1" applyAlignment="1">
      <alignment horizontal="right"/>
    </xf>
    <xf numFmtId="177" fontId="1" fillId="0" borderId="51" xfId="0" applyNumberFormat="1" applyFont="1" applyFill="1" applyBorder="1"/>
    <xf numFmtId="177" fontId="1" fillId="0" borderId="65" xfId="0" applyNumberFormat="1" applyFont="1" applyFill="1" applyBorder="1"/>
    <xf numFmtId="177" fontId="1" fillId="0" borderId="66" xfId="0" applyNumberFormat="1" applyFont="1" applyFill="1" applyBorder="1"/>
    <xf numFmtId="10" fontId="18" fillId="2" borderId="0" xfId="10" applyNumberFormat="1" applyFont="1" applyFill="1" applyProtection="1"/>
    <xf numFmtId="10" fontId="18" fillId="0" borderId="0" xfId="5" applyNumberFormat="1" applyFont="1"/>
    <xf numFmtId="10" fontId="18" fillId="0" borderId="0" xfId="9" applyNumberFormat="1" applyFont="1"/>
    <xf numFmtId="10" fontId="18" fillId="2" borderId="10" xfId="10" applyNumberFormat="1" applyFont="1" applyFill="1" applyBorder="1" applyProtection="1"/>
    <xf numFmtId="10" fontId="19" fillId="0" borderId="8" xfId="0" applyNumberFormat="1" applyFont="1" applyBorder="1"/>
    <xf numFmtId="10" fontId="19" fillId="0" borderId="0" xfId="0" applyNumberFormat="1" applyFont="1"/>
    <xf numFmtId="10" fontId="18" fillId="2" borderId="0" xfId="5" applyNumberFormat="1" applyFont="1" applyFill="1"/>
    <xf numFmtId="10" fontId="18" fillId="2" borderId="8" xfId="10" applyNumberFormat="1" applyFont="1" applyFill="1" applyBorder="1" applyProtection="1"/>
    <xf numFmtId="10" fontId="18" fillId="2" borderId="11" xfId="5" applyNumberFormat="1" applyFont="1" applyFill="1" applyBorder="1"/>
    <xf numFmtId="10" fontId="18" fillId="0" borderId="11" xfId="5" applyNumberFormat="1" applyFont="1" applyBorder="1"/>
    <xf numFmtId="10" fontId="19" fillId="0" borderId="11" xfId="0" applyNumberFormat="1" applyFont="1" applyBorder="1"/>
    <xf numFmtId="10" fontId="18" fillId="0" borderId="10" xfId="10" applyNumberFormat="1" applyFont="1" applyFill="1" applyBorder="1" applyProtection="1"/>
    <xf numFmtId="10" fontId="18" fillId="0" borderId="8" xfId="0" applyNumberFormat="1" applyFont="1" applyFill="1" applyBorder="1"/>
    <xf numFmtId="177" fontId="3" fillId="0" borderId="13" xfId="8" applyNumberFormat="1" applyFont="1" applyFill="1" applyBorder="1" applyAlignment="1" applyProtection="1">
      <alignment horizontal="center"/>
    </xf>
    <xf numFmtId="0" fontId="1" fillId="2" borderId="69" xfId="0" applyFont="1" applyFill="1" applyBorder="1"/>
    <xf numFmtId="2" fontId="13" fillId="0" borderId="53" xfId="0" applyNumberFormat="1" applyFont="1" applyBorder="1"/>
    <xf numFmtId="2" fontId="13" fillId="0" borderId="67" xfId="0" applyNumberFormat="1" applyFont="1" applyBorder="1"/>
    <xf numFmtId="2" fontId="13" fillId="0" borderId="54" xfId="0" applyNumberFormat="1" applyFont="1" applyBorder="1"/>
    <xf numFmtId="2" fontId="13" fillId="0" borderId="55" xfId="0" applyNumberFormat="1" applyFont="1" applyBorder="1"/>
    <xf numFmtId="2" fontId="13" fillId="0" borderId="66" xfId="0" applyNumberFormat="1" applyFont="1" applyBorder="1"/>
    <xf numFmtId="2" fontId="13" fillId="0" borderId="56" xfId="0" applyNumberFormat="1" applyFont="1" applyBorder="1"/>
    <xf numFmtId="0" fontId="1" fillId="4" borderId="51" xfId="0" applyFont="1" applyFill="1" applyBorder="1"/>
    <xf numFmtId="0" fontId="1" fillId="4" borderId="65" xfId="0" applyFont="1" applyFill="1" applyBorder="1"/>
    <xf numFmtId="0" fontId="1" fillId="2" borderId="65" xfId="0" applyFont="1" applyFill="1" applyBorder="1"/>
    <xf numFmtId="0" fontId="1" fillId="2" borderId="49" xfId="0" applyFont="1" applyFill="1" applyBorder="1"/>
    <xf numFmtId="2" fontId="13" fillId="0" borderId="68" xfId="0" applyNumberFormat="1" applyFont="1" applyBorder="1"/>
    <xf numFmtId="2" fontId="13" fillId="0" borderId="69" xfId="0" applyNumberFormat="1" applyFont="1" applyBorder="1"/>
    <xf numFmtId="2" fontId="13" fillId="0" borderId="70" xfId="0" applyNumberFormat="1" applyFont="1" applyBorder="1"/>
    <xf numFmtId="2" fontId="37" fillId="0" borderId="71" xfId="0" applyNumberFormat="1" applyFont="1" applyBorder="1"/>
    <xf numFmtId="2" fontId="37" fillId="0" borderId="48" xfId="0" applyNumberFormat="1" applyFont="1" applyBorder="1"/>
    <xf numFmtId="2" fontId="37" fillId="0" borderId="52" xfId="0" applyNumberFormat="1" applyFont="1" applyBorder="1"/>
    <xf numFmtId="2" fontId="13" fillId="0" borderId="72" xfId="0" applyNumberFormat="1" applyFont="1" applyBorder="1"/>
    <xf numFmtId="2" fontId="13" fillId="0" borderId="73" xfId="0" applyNumberFormat="1" applyFont="1" applyBorder="1"/>
    <xf numFmtId="2" fontId="13" fillId="0" borderId="74" xfId="0" applyNumberFormat="1" applyFont="1" applyBorder="1"/>
    <xf numFmtId="2" fontId="37" fillId="0" borderId="62" xfId="0" applyNumberFormat="1" applyFont="1" applyBorder="1"/>
    <xf numFmtId="183" fontId="1" fillId="2" borderId="0" xfId="7" applyNumberFormat="1" applyFont="1" applyFill="1" applyBorder="1" applyAlignment="1">
      <alignment horizontal="center"/>
    </xf>
    <xf numFmtId="183" fontId="1" fillId="2" borderId="0" xfId="7" applyNumberFormat="1" applyFont="1" applyFill="1" applyBorder="1" applyAlignment="1">
      <alignment horizontal="right"/>
    </xf>
    <xf numFmtId="183" fontId="1" fillId="2" borderId="0" xfId="0" applyNumberFormat="1" applyFont="1" applyFill="1" applyAlignment="1">
      <alignment horizontal="center"/>
    </xf>
    <xf numFmtId="183" fontId="1" fillId="2" borderId="0" xfId="7" applyNumberFormat="1" applyFont="1" applyFill="1" applyBorder="1"/>
    <xf numFmtId="183" fontId="1" fillId="2" borderId="0" xfId="0" applyNumberFormat="1" applyFont="1" applyFill="1"/>
    <xf numFmtId="183" fontId="3" fillId="2" borderId="1" xfId="7" applyNumberFormat="1" applyFont="1" applyFill="1" applyBorder="1" applyAlignment="1">
      <alignment horizontal="center"/>
    </xf>
    <xf numFmtId="183" fontId="3" fillId="2" borderId="1" xfId="7" applyNumberFormat="1" applyFont="1" applyFill="1" applyBorder="1"/>
    <xf numFmtId="183" fontId="3" fillId="2" borderId="1" xfId="0" applyNumberFormat="1" applyFont="1" applyFill="1" applyBorder="1" applyAlignment="1">
      <alignment horizontal="center"/>
    </xf>
    <xf numFmtId="2" fontId="1" fillId="2" borderId="0" xfId="7" applyNumberFormat="1" applyFont="1" applyFill="1" applyBorder="1"/>
    <xf numFmtId="2" fontId="1" fillId="2" borderId="0" xfId="7" applyNumberFormat="1" applyFont="1" applyFill="1" applyBorder="1" applyAlignment="1">
      <alignment horizontal="center"/>
    </xf>
    <xf numFmtId="2" fontId="1" fillId="0" borderId="0" xfId="7" applyNumberFormat="1" applyFont="1" applyFill="1" applyBorder="1" applyAlignment="1">
      <alignment horizontal="center"/>
    </xf>
    <xf numFmtId="2" fontId="1" fillId="2" borderId="0" xfId="0" applyNumberFormat="1" applyFont="1" applyFill="1"/>
    <xf numFmtId="2" fontId="1" fillId="2" borderId="0" xfId="0" applyNumberFormat="1" applyFont="1" applyFill="1" applyBorder="1" applyAlignment="1">
      <alignment horizontal="center"/>
    </xf>
    <xf numFmtId="2" fontId="1" fillId="2" borderId="0" xfId="0" applyNumberFormat="1" applyFont="1" applyFill="1" applyBorder="1" applyAlignment="1">
      <alignment horizontal="left"/>
    </xf>
    <xf numFmtId="2" fontId="1" fillId="2" borderId="25" xfId="0" applyNumberFormat="1" applyFont="1" applyFill="1" applyBorder="1" applyAlignment="1">
      <alignment horizontal="center"/>
    </xf>
    <xf numFmtId="2" fontId="1" fillId="2" borderId="25" xfId="7" applyNumberFormat="1" applyFont="1" applyFill="1" applyBorder="1"/>
    <xf numFmtId="4" fontId="28" fillId="2" borderId="0" xfId="0" applyNumberFormat="1" applyFont="1" applyFill="1"/>
    <xf numFmtId="4" fontId="28" fillId="2" borderId="0" xfId="0" applyNumberFormat="1" applyFont="1" applyFill="1" applyBorder="1"/>
    <xf numFmtId="4" fontId="28" fillId="0" borderId="0" xfId="0" applyNumberFormat="1" applyFont="1" applyFill="1" applyBorder="1"/>
    <xf numFmtId="4" fontId="1" fillId="0" borderId="0" xfId="0" applyNumberFormat="1" applyFont="1" applyFill="1" applyBorder="1"/>
    <xf numFmtId="4" fontId="28" fillId="2" borderId="0" xfId="0" applyNumberFormat="1" applyFont="1" applyFill="1" applyBorder="1" applyAlignment="1">
      <alignment horizontal="right"/>
    </xf>
    <xf numFmtId="4" fontId="1" fillId="2" borderId="0" xfId="0" applyNumberFormat="1" applyFont="1" applyFill="1" applyAlignment="1">
      <alignment horizontal="right"/>
    </xf>
    <xf numFmtId="4" fontId="28" fillId="0" borderId="0" xfId="0" applyNumberFormat="1" applyFont="1" applyFill="1" applyBorder="1" applyAlignment="1">
      <alignment horizontal="right"/>
    </xf>
    <xf numFmtId="4" fontId="28" fillId="2" borderId="11" xfId="0" applyNumberFormat="1" applyFont="1" applyFill="1" applyBorder="1"/>
    <xf numFmtId="4" fontId="28" fillId="0" borderId="26" xfId="0" applyNumberFormat="1" applyFont="1" applyFill="1" applyBorder="1"/>
    <xf numFmtId="4" fontId="3" fillId="2" borderId="1" xfId="0" applyNumberFormat="1" applyFont="1" applyFill="1" applyBorder="1"/>
    <xf numFmtId="4" fontId="3" fillId="2" borderId="21" xfId="0" applyNumberFormat="1" applyFont="1" applyFill="1" applyBorder="1"/>
    <xf numFmtId="4" fontId="3" fillId="2" borderId="25" xfId="0" applyNumberFormat="1" applyFont="1" applyFill="1" applyBorder="1"/>
    <xf numFmtId="165" fontId="28" fillId="2" borderId="0" xfId="0" applyNumberFormat="1" applyFont="1" applyFill="1" applyBorder="1" applyAlignment="1">
      <alignment horizontal="right"/>
    </xf>
    <xf numFmtId="165" fontId="1" fillId="2" borderId="0" xfId="0" applyNumberFormat="1" applyFont="1" applyFill="1" applyBorder="1" applyAlignment="1">
      <alignment horizontal="right"/>
    </xf>
    <xf numFmtId="165" fontId="28" fillId="2" borderId="49" xfId="0" applyNumberFormat="1" applyFont="1" applyFill="1" applyBorder="1" applyAlignment="1">
      <alignment horizontal="right"/>
    </xf>
    <xf numFmtId="165" fontId="28" fillId="0" borderId="0" xfId="0" applyNumberFormat="1" applyFont="1" applyFill="1" applyBorder="1" applyAlignment="1">
      <alignment horizontal="right"/>
    </xf>
    <xf numFmtId="165" fontId="28" fillId="0" borderId="49" xfId="0" applyNumberFormat="1" applyFont="1" applyFill="1" applyBorder="1" applyAlignment="1">
      <alignment horizontal="right"/>
    </xf>
    <xf numFmtId="165" fontId="27" fillId="2" borderId="1"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52" xfId="0" applyNumberFormat="1" applyFont="1" applyFill="1" applyBorder="1" applyAlignment="1">
      <alignment horizontal="right"/>
    </xf>
    <xf numFmtId="4" fontId="28" fillId="2" borderId="0" xfId="0" applyNumberFormat="1" applyFont="1" applyFill="1" applyAlignment="1">
      <alignment horizontal="right"/>
    </xf>
    <xf numFmtId="4" fontId="1" fillId="2" borderId="0" xfId="0" applyNumberFormat="1" applyFont="1" applyFill="1" applyBorder="1" applyAlignment="1">
      <alignment horizontal="right"/>
    </xf>
    <xf numFmtId="4" fontId="27" fillId="2" borderId="1" xfId="0" applyNumberFormat="1" applyFont="1" applyFill="1" applyBorder="1" applyAlignment="1">
      <alignment horizontal="right"/>
    </xf>
    <xf numFmtId="4" fontId="27" fillId="2" borderId="21" xfId="0" applyNumberFormat="1" applyFont="1" applyFill="1" applyBorder="1" applyAlignment="1">
      <alignment horizontal="right"/>
    </xf>
    <xf numFmtId="4" fontId="3" fillId="0" borderId="36" xfId="0" applyNumberFormat="1" applyFont="1" applyFill="1" applyBorder="1" applyAlignment="1">
      <alignment horizontal="right"/>
    </xf>
    <xf numFmtId="0" fontId="1" fillId="2" borderId="0" xfId="0" applyFont="1" applyFill="1" applyAlignment="1">
      <alignment vertical="top"/>
    </xf>
    <xf numFmtId="0" fontId="6" fillId="2" borderId="0" xfId="0" applyFont="1" applyFill="1" applyAlignment="1"/>
    <xf numFmtId="0" fontId="1" fillId="0" borderId="65" xfId="0" applyFont="1" applyFill="1" applyBorder="1"/>
    <xf numFmtId="0" fontId="6" fillId="0" borderId="0" xfId="0" applyFont="1" applyFill="1" applyAlignment="1"/>
    <xf numFmtId="0" fontId="1" fillId="0" borderId="0" xfId="0" applyFont="1" applyFill="1" applyAlignment="1">
      <alignment horizontal="left"/>
    </xf>
    <xf numFmtId="0" fontId="6" fillId="0" borderId="0" xfId="0" applyFont="1" applyAlignment="1"/>
    <xf numFmtId="0" fontId="1" fillId="2" borderId="67" xfId="0" applyFont="1" applyFill="1" applyBorder="1"/>
    <xf numFmtId="170" fontId="13" fillId="0" borderId="0" xfId="1" applyNumberFormat="1" applyFont="1" applyAlignment="1">
      <alignment horizontal="right"/>
    </xf>
    <xf numFmtId="184" fontId="6" fillId="0" borderId="0" xfId="0" applyNumberFormat="1" applyFont="1" applyFill="1"/>
    <xf numFmtId="171" fontId="6" fillId="0" borderId="0" xfId="9" applyNumberFormat="1" applyFont="1" applyFill="1"/>
    <xf numFmtId="3" fontId="1" fillId="2" borderId="8" xfId="0" applyNumberFormat="1" applyFont="1" applyFill="1" applyBorder="1" applyAlignment="1">
      <alignment horizontal="right" vertical="top" wrapText="1"/>
    </xf>
    <xf numFmtId="0" fontId="1" fillId="4" borderId="61" xfId="0" applyFont="1" applyFill="1" applyBorder="1" applyAlignment="1">
      <alignment horizontal="right"/>
    </xf>
    <xf numFmtId="0" fontId="1" fillId="2" borderId="60" xfId="0" applyFont="1" applyFill="1" applyBorder="1" applyAlignment="1">
      <alignment vertical="top"/>
    </xf>
    <xf numFmtId="0" fontId="4" fillId="0" borderId="0" xfId="4" applyFont="1" applyAlignment="1" applyProtection="1">
      <alignment horizontal="left" vertical="center"/>
    </xf>
    <xf numFmtId="0" fontId="4" fillId="0" borderId="0" xfId="4" applyFont="1" applyAlignment="1" applyProtection="1">
      <alignment horizontal="left"/>
    </xf>
    <xf numFmtId="0" fontId="13" fillId="0" borderId="0" xfId="0" applyFont="1" applyAlignment="1">
      <alignment horizontal="left" wrapText="1"/>
    </xf>
    <xf numFmtId="0" fontId="13" fillId="0" borderId="0" xfId="0" applyFont="1" applyAlignment="1">
      <alignment horizontal="left"/>
    </xf>
    <xf numFmtId="0" fontId="17" fillId="0" borderId="0" xfId="4" applyFont="1" applyAlignment="1" applyProtection="1">
      <alignment horizontal="left"/>
    </xf>
    <xf numFmtId="0" fontId="3" fillId="2" borderId="0" xfId="0" applyFont="1" applyFill="1" applyAlignment="1">
      <alignment horizontal="left" vertical="top"/>
    </xf>
    <xf numFmtId="0" fontId="1" fillId="2" borderId="0" xfId="0" applyFont="1" applyFill="1" applyAlignment="1">
      <alignment horizontal="left" vertical="top" wrapText="1"/>
    </xf>
    <xf numFmtId="0" fontId="1" fillId="2" borderId="0" xfId="0" applyFont="1" applyFill="1" applyAlignment="1">
      <alignment horizontal="left" vertical="top"/>
    </xf>
    <xf numFmtId="0" fontId="3" fillId="2" borderId="0" xfId="0" applyFont="1" applyFill="1" applyAlignment="1">
      <alignment horizontal="left" vertical="top" wrapText="1"/>
    </xf>
    <xf numFmtId="0" fontId="3" fillId="2" borderId="0" xfId="5" applyFont="1" applyFill="1" applyAlignment="1">
      <alignment horizontal="left" vertical="top"/>
    </xf>
    <xf numFmtId="0" fontId="3" fillId="4" borderId="0" xfId="8" applyFont="1" applyFill="1" applyAlignment="1">
      <alignment horizontal="left" vertical="top"/>
    </xf>
    <xf numFmtId="0" fontId="1" fillId="2" borderId="0" xfId="0" applyFont="1" applyFill="1" applyAlignment="1">
      <alignment horizontal="left" wrapText="1"/>
    </xf>
    <xf numFmtId="0" fontId="1" fillId="2" borderId="62" xfId="0" applyFont="1" applyFill="1" applyBorder="1" applyAlignment="1">
      <alignment horizontal="center"/>
    </xf>
    <xf numFmtId="0" fontId="1" fillId="2" borderId="36" xfId="0" applyFont="1" applyFill="1" applyBorder="1" applyAlignment="1">
      <alignment horizontal="center"/>
    </xf>
    <xf numFmtId="0" fontId="3" fillId="2" borderId="0" xfId="0" applyFont="1" applyFill="1" applyAlignment="1">
      <alignment horizontal="left" wrapText="1"/>
    </xf>
    <xf numFmtId="0" fontId="1" fillId="0" borderId="0" xfId="0" applyFont="1" applyFill="1" applyBorder="1" applyAlignment="1">
      <alignment horizontal="left" vertical="top"/>
    </xf>
    <xf numFmtId="0" fontId="1" fillId="0" borderId="51" xfId="0" applyFont="1" applyFill="1" applyBorder="1" applyAlignment="1">
      <alignment horizontal="left" vertical="top"/>
    </xf>
    <xf numFmtId="0" fontId="24" fillId="0" borderId="21" xfId="0" applyFont="1" applyBorder="1" applyAlignment="1">
      <alignment horizontal="center"/>
    </xf>
    <xf numFmtId="0" fontId="24" fillId="0" borderId="18" xfId="0" applyFont="1" applyBorder="1" applyAlignment="1">
      <alignment horizontal="center"/>
    </xf>
    <xf numFmtId="0" fontId="3" fillId="0" borderId="40" xfId="0" applyFont="1" applyFill="1" applyBorder="1" applyAlignment="1">
      <alignment horizontal="center"/>
    </xf>
    <xf numFmtId="167" fontId="1" fillId="0" borderId="0" xfId="7" applyFont="1" applyAlignment="1">
      <alignment horizontal="left" vertical="top"/>
    </xf>
    <xf numFmtId="0" fontId="1" fillId="0" borderId="0" xfId="0" applyFont="1" applyAlignment="1">
      <alignment horizontal="left" vertical="top"/>
    </xf>
    <xf numFmtId="0" fontId="8" fillId="2" borderId="0" xfId="0" applyFont="1" applyFill="1" applyAlignment="1">
      <alignment horizontal="left" wrapText="1"/>
    </xf>
    <xf numFmtId="1" fontId="3" fillId="2" borderId="1" xfId="7" applyNumberFormat="1" applyFont="1" applyFill="1" applyBorder="1" applyAlignment="1">
      <alignment horizontal="center" wrapText="1"/>
    </xf>
    <xf numFmtId="0" fontId="1" fillId="2" borderId="59" xfId="0" quotePrefix="1" applyFont="1" applyFill="1" applyBorder="1" applyAlignment="1">
      <alignment horizontal="left" vertical="top" wrapText="1"/>
    </xf>
    <xf numFmtId="0" fontId="1" fillId="2" borderId="53" xfId="0" quotePrefix="1" applyFont="1" applyFill="1" applyBorder="1" applyAlignment="1">
      <alignment horizontal="left" vertical="top" wrapText="1"/>
    </xf>
    <xf numFmtId="0" fontId="1" fillId="2" borderId="61" xfId="0" quotePrefix="1" applyFont="1" applyFill="1" applyBorder="1" applyAlignment="1">
      <alignment horizontal="left" vertical="top" wrapText="1"/>
    </xf>
    <xf numFmtId="0" fontId="1" fillId="2" borderId="68" xfId="0" quotePrefix="1" applyFont="1" applyFill="1" applyBorder="1" applyAlignment="1">
      <alignment horizontal="left" vertical="top" wrapText="1"/>
    </xf>
    <xf numFmtId="0" fontId="3" fillId="2" borderId="0" xfId="0" applyFont="1" applyFill="1" applyBorder="1" applyAlignment="1">
      <alignment horizontal="left" vertical="top"/>
    </xf>
    <xf numFmtId="0" fontId="1" fillId="2" borderId="0" xfId="0" applyFont="1" applyFill="1" applyBorder="1" applyAlignment="1">
      <alignment horizontal="left" vertical="top"/>
    </xf>
    <xf numFmtId="0" fontId="1" fillId="2"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0" fillId="2" borderId="0" xfId="0" applyFont="1" applyFill="1" applyAlignment="1">
      <alignment horizontal="left" wrapText="1"/>
    </xf>
    <xf numFmtId="0" fontId="1" fillId="2" borderId="30" xfId="0" applyFont="1" applyFill="1" applyBorder="1" applyAlignment="1">
      <alignment horizontal="center"/>
    </xf>
    <xf numFmtId="0" fontId="1" fillId="2" borderId="60" xfId="0" applyFont="1" applyFill="1" applyBorder="1" applyAlignment="1">
      <alignment horizontal="left" vertical="top"/>
    </xf>
    <xf numFmtId="0" fontId="3" fillId="0" borderId="60" xfId="0" applyFont="1" applyFill="1" applyBorder="1" applyAlignment="1">
      <alignment horizontal="left" vertical="top"/>
    </xf>
    <xf numFmtId="0" fontId="1" fillId="0" borderId="60" xfId="0" applyFont="1" applyFill="1" applyBorder="1" applyAlignment="1">
      <alignment horizontal="left" vertical="top"/>
    </xf>
    <xf numFmtId="0" fontId="1" fillId="0" borderId="59" xfId="0" applyFont="1" applyBorder="1" applyAlignment="1">
      <alignment horizontal="left" vertical="top"/>
    </xf>
    <xf numFmtId="0" fontId="3" fillId="2" borderId="60" xfId="0" applyFont="1" applyFill="1" applyBorder="1" applyAlignment="1">
      <alignment horizontal="left" vertical="top"/>
    </xf>
    <xf numFmtId="0" fontId="27" fillId="2" borderId="27" xfId="0" applyFont="1" applyFill="1" applyBorder="1" applyAlignment="1">
      <alignment horizontal="left"/>
    </xf>
    <xf numFmtId="0" fontId="27" fillId="2" borderId="30" xfId="0" applyFont="1" applyFill="1" applyBorder="1" applyAlignment="1">
      <alignment horizontal="left"/>
    </xf>
    <xf numFmtId="0" fontId="27" fillId="2" borderId="33" xfId="0" applyFont="1" applyFill="1" applyBorder="1" applyAlignment="1">
      <alignment horizontal="left"/>
    </xf>
    <xf numFmtId="0" fontId="1" fillId="0" borderId="0" xfId="0" applyFont="1" applyFill="1" applyAlignment="1">
      <alignment horizontal="left" vertical="top"/>
    </xf>
    <xf numFmtId="0" fontId="1" fillId="2" borderId="61" xfId="0" applyFont="1" applyFill="1" applyBorder="1" applyAlignment="1">
      <alignment horizontal="left" vertical="top"/>
    </xf>
    <xf numFmtId="0" fontId="1" fillId="0" borderId="0" xfId="0" applyFont="1" applyFill="1" applyAlignment="1">
      <alignment horizontal="left" vertical="top" wrapText="1"/>
    </xf>
    <xf numFmtId="0" fontId="28" fillId="0" borderId="0" xfId="0" applyFont="1" applyAlignment="1">
      <alignment horizontal="left" vertical="top" wrapText="1"/>
    </xf>
    <xf numFmtId="0" fontId="1" fillId="2" borderId="59" xfId="0" applyFont="1" applyFill="1" applyBorder="1" applyAlignment="1">
      <alignment horizontal="left" vertical="top"/>
    </xf>
    <xf numFmtId="0" fontId="1" fillId="2" borderId="60" xfId="0" applyFont="1" applyFill="1" applyBorder="1" applyAlignment="1">
      <alignment horizontal="left" vertical="top" wrapText="1"/>
    </xf>
    <xf numFmtId="0" fontId="28" fillId="3" borderId="43" xfId="0" applyFont="1" applyFill="1" applyBorder="1" applyAlignment="1">
      <alignment horizontal="center"/>
    </xf>
    <xf numFmtId="4" fontId="3" fillId="0" borderId="43" xfId="0" applyNumberFormat="1" applyFont="1" applyFill="1" applyBorder="1" applyAlignment="1">
      <alignment horizontal="right"/>
    </xf>
  </cellXfs>
  <cellStyles count="24">
    <cellStyle name="Comma" xfId="1" builtinId="3"/>
    <cellStyle name="Comma 2" xfId="11" xr:uid="{00000000-0005-0000-0000-000001000000}"/>
    <cellStyle name="Comma 2 2" xfId="18" xr:uid="{187450F9-5921-498B-A391-AF3284A9C009}"/>
    <cellStyle name="Comma 3" xfId="2" xr:uid="{00000000-0005-0000-0000-000002000000}"/>
    <cellStyle name="Comma 3 2" xfId="16" xr:uid="{EFF46362-4B2A-4DE3-8D06-5FF42AFD29E2}"/>
    <cellStyle name="Comma 4" xfId="13" xr:uid="{B8914382-4630-428A-A184-1529CBB6277D}"/>
    <cellStyle name="Comma 4 2" xfId="20" xr:uid="{CE21F8A6-A9E2-4D14-9292-34EF06263171}"/>
    <cellStyle name="Comma 4 3" xfId="22" xr:uid="{1FFDA972-B7AE-4DAC-9294-9066291FD4B8}"/>
    <cellStyle name="Comma 5" xfId="15" xr:uid="{0ADDB276-7324-4AB2-9E41-95A9BBEF3E6B}"/>
    <cellStyle name="Currency" xfId="3" builtinId="4"/>
    <cellStyle name="Currency 2" xfId="12" xr:uid="{00000000-0005-0000-0000-000004000000}"/>
    <cellStyle name="Currency 2 2" xfId="19" xr:uid="{81516F9A-CFD0-47D8-B3A6-509C1D399780}"/>
    <cellStyle name="Currency 3" xfId="14" xr:uid="{338D9061-A22B-4474-8158-1BAC5FE80872}"/>
    <cellStyle name="Currency 3 2" xfId="21" xr:uid="{8995104D-6516-435C-91CE-23EB6831359C}"/>
    <cellStyle name="Currency 3 3" xfId="23" xr:uid="{6BE12277-9416-41F4-A9E1-83E18EEA1BC6}"/>
    <cellStyle name="Currency 4" xfId="17" xr:uid="{DC508E4D-977C-44D3-AB2B-5F86E889ACDD}"/>
    <cellStyle name="Hyperlink" xfId="4" builtinId="8"/>
    <cellStyle name="Normal" xfId="0" builtinId="0"/>
    <cellStyle name="Normal 2" xfId="5" xr:uid="{00000000-0005-0000-0000-000007000000}"/>
    <cellStyle name="Normal 3" xfId="6" xr:uid="{00000000-0005-0000-0000-000008000000}"/>
    <cellStyle name="Normal_Sheet1" xfId="7" xr:uid="{00000000-0005-0000-0000-000009000000}"/>
    <cellStyle name="Normal_Sheet2" xfId="8" xr:uid="{00000000-0005-0000-0000-00000A000000}"/>
    <cellStyle name="Percent" xfId="9" builtinId="5"/>
    <cellStyle name="Percent 2" xfId="10" xr:uid="{00000000-0005-0000-0000-00000C000000}"/>
  </cellStyles>
  <dxfs count="9">
    <dxf>
      <numFmt numFmtId="3" formatCode="#,##0"/>
    </dxf>
    <dxf>
      <numFmt numFmtId="3" formatCode="#,##0"/>
    </dxf>
    <dxf>
      <numFmt numFmtId="3" formatCode="#,##0"/>
    </dxf>
    <dxf>
      <numFmt numFmtId="173" formatCode="0.0"/>
    </dxf>
    <dxf>
      <numFmt numFmtId="173" formatCode="0.0"/>
    </dxf>
    <dxf>
      <font>
        <color rgb="FF9C0006"/>
      </font>
      <fill>
        <patternFill>
          <bgColor rgb="FFFFC7CE"/>
        </patternFill>
      </fill>
    </dxf>
    <dxf>
      <numFmt numFmtId="173" formatCode="0.0"/>
    </dxf>
    <dxf>
      <numFmt numFmtId="173" formatCode="0.0"/>
    </dxf>
    <dxf>
      <numFmt numFmtId="173"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definitions-to-accompany-our-statistical-releases" TargetMode="External"/><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gov.uk/government/publications/definitions-to-accompany-our-statistical-releases" TargetMode="External"/><Relationship Id="rId1" Type="http://schemas.openxmlformats.org/officeDocument/2006/relationships/hyperlink" Target="https://www.gov.uk/government/publications/definitions-to-accompany-our-statistical-release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
  <sheetViews>
    <sheetView showGridLines="0" workbookViewId="0">
      <selection activeCell="G6" sqref="G6"/>
    </sheetView>
  </sheetViews>
  <sheetFormatPr defaultColWidth="8.86328125" defaultRowHeight="12.75" x14ac:dyDescent="0.35"/>
  <cols>
    <col min="1" max="1" width="10.59765625" style="37" customWidth="1"/>
    <col min="2" max="2" width="9.3984375" style="37" bestFit="1" customWidth="1"/>
    <col min="3" max="16384" width="8.86328125" style="37"/>
  </cols>
  <sheetData>
    <row r="1" spans="1:20" ht="13.15" x14ac:dyDescent="0.4">
      <c r="A1" s="1" t="s">
        <v>0</v>
      </c>
    </row>
    <row r="2" spans="1:20" ht="13.15" x14ac:dyDescent="0.4">
      <c r="A2" s="1" t="s">
        <v>1</v>
      </c>
      <c r="B2" s="38" t="s">
        <v>471</v>
      </c>
    </row>
    <row r="3" spans="1:20" ht="13.15" x14ac:dyDescent="0.35">
      <c r="A3" s="39" t="s">
        <v>2</v>
      </c>
      <c r="B3" s="686" t="s">
        <v>3</v>
      </c>
      <c r="C3" s="687"/>
      <c r="D3" s="687"/>
      <c r="E3" s="687"/>
      <c r="F3" s="687"/>
      <c r="G3" s="687"/>
      <c r="H3" s="687"/>
      <c r="I3" s="687"/>
      <c r="J3" s="687"/>
      <c r="K3" s="687"/>
      <c r="L3" s="687"/>
      <c r="M3" s="687"/>
      <c r="N3" s="687"/>
      <c r="O3" s="687"/>
      <c r="P3" s="687"/>
      <c r="Q3" s="687"/>
      <c r="R3" s="687"/>
      <c r="S3" s="687"/>
      <c r="T3" s="687"/>
    </row>
    <row r="4" spans="1:20" ht="13.15" x14ac:dyDescent="0.4">
      <c r="A4" s="1" t="s">
        <v>4</v>
      </c>
      <c r="B4" s="40" t="s">
        <v>472</v>
      </c>
    </row>
    <row r="5" spans="1:20" ht="13.15" x14ac:dyDescent="0.4">
      <c r="A5" s="1"/>
      <c r="B5" s="40"/>
    </row>
    <row r="6" spans="1:20" ht="13.15" x14ac:dyDescent="0.4">
      <c r="A6" s="1" t="s">
        <v>5</v>
      </c>
      <c r="B6" s="40"/>
    </row>
    <row r="7" spans="1:20" s="4" customFormat="1" ht="14.65" customHeight="1" x14ac:dyDescent="0.35">
      <c r="A7" s="2" t="s">
        <v>6</v>
      </c>
      <c r="B7" s="2"/>
      <c r="C7" s="2"/>
      <c r="D7" s="2"/>
      <c r="E7" s="2"/>
    </row>
    <row r="8" spans="1:20" x14ac:dyDescent="0.35">
      <c r="A8" s="279" t="s">
        <v>7</v>
      </c>
    </row>
    <row r="10" spans="1:20" ht="13.15" x14ac:dyDescent="0.35">
      <c r="A10" s="41" t="s">
        <v>8</v>
      </c>
    </row>
    <row r="11" spans="1:20" s="42" customFormat="1" ht="13.5" x14ac:dyDescent="0.35">
      <c r="A11" s="687" t="s">
        <v>9</v>
      </c>
      <c r="B11" s="687"/>
      <c r="C11" s="687"/>
      <c r="D11" s="687"/>
      <c r="E11" s="687"/>
      <c r="F11" s="687"/>
      <c r="G11" s="687"/>
      <c r="H11" s="687"/>
      <c r="I11" s="687"/>
      <c r="J11" s="687"/>
      <c r="K11" s="37"/>
      <c r="L11" s="37"/>
      <c r="M11" s="37"/>
      <c r="N11" s="37"/>
      <c r="O11" s="37"/>
      <c r="P11" s="37"/>
      <c r="Q11" s="37"/>
    </row>
    <row r="12" spans="1:20" s="42" customFormat="1" ht="13.5" x14ac:dyDescent="0.35">
      <c r="A12" s="685" t="s">
        <v>10</v>
      </c>
      <c r="B12" s="685"/>
      <c r="C12" s="685"/>
      <c r="D12" s="685"/>
      <c r="E12" s="685"/>
      <c r="F12" s="37"/>
      <c r="G12" s="37"/>
      <c r="H12" s="37"/>
      <c r="I12" s="37"/>
      <c r="J12" s="37"/>
      <c r="K12" s="37"/>
      <c r="L12" s="37"/>
      <c r="M12" s="37"/>
      <c r="N12" s="37"/>
      <c r="O12" s="37"/>
      <c r="P12" s="37"/>
      <c r="Q12" s="37"/>
    </row>
    <row r="13" spans="1:20" s="42" customFormat="1" ht="13.5" x14ac:dyDescent="0.35">
      <c r="A13" s="275"/>
      <c r="B13" s="275"/>
      <c r="C13" s="275"/>
      <c r="D13" s="275"/>
      <c r="E13" s="275"/>
      <c r="F13" s="37"/>
      <c r="G13" s="37"/>
      <c r="H13" s="37"/>
      <c r="I13" s="37"/>
      <c r="J13" s="37"/>
      <c r="K13" s="37"/>
      <c r="L13" s="37"/>
      <c r="M13" s="37"/>
      <c r="N13" s="37"/>
      <c r="O13" s="37"/>
      <c r="P13" s="37"/>
      <c r="Q13" s="37"/>
    </row>
    <row r="14" spans="1:20" ht="13.15" x14ac:dyDescent="0.4">
      <c r="A14" s="1" t="s">
        <v>11</v>
      </c>
    </row>
    <row r="15" spans="1:20" ht="13.15" x14ac:dyDescent="0.4">
      <c r="A15" s="1"/>
    </row>
    <row r="16" spans="1:20" ht="13.15" x14ac:dyDescent="0.4">
      <c r="A16" s="1" t="s">
        <v>12</v>
      </c>
    </row>
    <row r="17" spans="1:5" x14ac:dyDescent="0.35">
      <c r="A17" s="38" t="s">
        <v>13</v>
      </c>
    </row>
    <row r="18" spans="1:5" x14ac:dyDescent="0.35">
      <c r="A18" s="279" t="s">
        <v>14</v>
      </c>
    </row>
    <row r="20" spans="1:5" ht="13.15" x14ac:dyDescent="0.4">
      <c r="A20" s="1" t="s">
        <v>15</v>
      </c>
    </row>
    <row r="21" spans="1:5" x14ac:dyDescent="0.35">
      <c r="A21" s="38" t="s">
        <v>16</v>
      </c>
    </row>
    <row r="22" spans="1:5" x14ac:dyDescent="0.35">
      <c r="A22" s="38" t="s">
        <v>17</v>
      </c>
    </row>
    <row r="23" spans="1:5" x14ac:dyDescent="0.35">
      <c r="A23" s="38" t="s">
        <v>18</v>
      </c>
    </row>
    <row r="24" spans="1:5" x14ac:dyDescent="0.35">
      <c r="A24" s="38" t="s">
        <v>19</v>
      </c>
    </row>
    <row r="26" spans="1:5" x14ac:dyDescent="0.35">
      <c r="A26" s="38" t="s">
        <v>20</v>
      </c>
    </row>
    <row r="27" spans="1:5" x14ac:dyDescent="0.35">
      <c r="A27" s="279" t="s">
        <v>21</v>
      </c>
    </row>
    <row r="29" spans="1:5" ht="13.15" x14ac:dyDescent="0.35">
      <c r="A29" s="41" t="s">
        <v>22</v>
      </c>
    </row>
    <row r="30" spans="1:5" x14ac:dyDescent="0.35">
      <c r="A30" s="43" t="s">
        <v>23</v>
      </c>
    </row>
    <row r="31" spans="1:5" x14ac:dyDescent="0.35">
      <c r="A31" s="684" t="s">
        <v>24</v>
      </c>
      <c r="B31" s="684"/>
      <c r="C31" s="684"/>
      <c r="D31" s="684"/>
      <c r="E31" s="684"/>
    </row>
    <row r="32" spans="1:5" x14ac:dyDescent="0.35">
      <c r="A32" s="44"/>
    </row>
    <row r="33" spans="1:3" x14ac:dyDescent="0.35">
      <c r="A33" s="43" t="s">
        <v>25</v>
      </c>
    </row>
    <row r="34" spans="1:3" x14ac:dyDescent="0.35">
      <c r="A34" s="685" t="s">
        <v>26</v>
      </c>
      <c r="B34" s="685"/>
      <c r="C34" s="685"/>
    </row>
  </sheetData>
  <mergeCells count="5">
    <mergeCell ref="A31:E31"/>
    <mergeCell ref="A34:C34"/>
    <mergeCell ref="B3:T3"/>
    <mergeCell ref="A11:J11"/>
    <mergeCell ref="A12:E12"/>
  </mergeCells>
  <hyperlinks>
    <hyperlink ref="A18" r:id="rId1" xr:uid="{00000000-0004-0000-0000-000000000000}"/>
    <hyperlink ref="A12:C12" r:id="rId2" display="statistics@companieshouse.gov.uk" xr:uid="{00000000-0004-0000-0000-000001000000}"/>
    <hyperlink ref="A27" r:id="rId3" location="data-products" xr:uid="{00000000-0004-0000-0000-000002000000}"/>
    <hyperlink ref="A31" r:id="rId4" xr:uid="{00000000-0004-0000-0000-000003000000}"/>
    <hyperlink ref="A34" r:id="rId5" display="http://forum.aws.chdev.org/" xr:uid="{00000000-0004-0000-0000-000004000000}"/>
    <hyperlink ref="A31:E31" r:id="rId6" display="https://developer.companieshouse.gov.uk/api/docs/" xr:uid="{00000000-0004-0000-0000-000005000000}"/>
    <hyperlink ref="A34:C34" r:id="rId7" display="http://forum.aws.chdev.org" xr:uid="{00000000-0004-0000-0000-000006000000}"/>
    <hyperlink ref="A8" r:id="rId8" display="Definitions to accompany Companies House official statistics releases." xr:uid="{00000000-0004-0000-0000-000007000000}"/>
  </hyperlinks>
  <pageMargins left="0.7" right="0.7" top="0.75" bottom="0.75"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32"/>
  <sheetViews>
    <sheetView workbookViewId="0">
      <selection activeCell="A16" sqref="A16:J21"/>
    </sheetView>
  </sheetViews>
  <sheetFormatPr defaultColWidth="8.86328125" defaultRowHeight="12.75" x14ac:dyDescent="0.35"/>
  <cols>
    <col min="1" max="1" width="52.59765625" style="2" customWidth="1"/>
    <col min="2" max="9" width="14.59765625" style="2" customWidth="1"/>
    <col min="10" max="10" width="10.86328125" style="2" bestFit="1" customWidth="1"/>
    <col min="11" max="13" width="8.86328125" style="2"/>
    <col min="14" max="14" width="8.86328125" style="2" customWidth="1"/>
    <col min="15" max="16384" width="8.86328125" style="2"/>
  </cols>
  <sheetData>
    <row r="1" spans="1:10" ht="16.899999999999999" x14ac:dyDescent="0.4">
      <c r="A1" s="7" t="s">
        <v>31</v>
      </c>
      <c r="F1" s="164"/>
    </row>
    <row r="2" spans="1:10" ht="15" x14ac:dyDescent="0.4">
      <c r="A2" s="7" t="s">
        <v>489</v>
      </c>
    </row>
    <row r="4" spans="1:10" ht="15" x14ac:dyDescent="0.4">
      <c r="A4" s="165"/>
      <c r="B4" s="481" t="s">
        <v>32</v>
      </c>
      <c r="C4" s="481" t="s">
        <v>33</v>
      </c>
      <c r="D4" s="481" t="s">
        <v>34</v>
      </c>
      <c r="E4" s="481" t="s">
        <v>35</v>
      </c>
      <c r="F4" s="481" t="s">
        <v>36</v>
      </c>
      <c r="G4" s="481" t="s">
        <v>37</v>
      </c>
      <c r="H4" s="481" t="s">
        <v>427</v>
      </c>
      <c r="I4" s="481" t="s">
        <v>434</v>
      </c>
      <c r="J4" s="487" t="s">
        <v>470</v>
      </c>
    </row>
    <row r="5" spans="1:10" ht="14.25" x14ac:dyDescent="0.35">
      <c r="A5" s="278" t="s">
        <v>425</v>
      </c>
      <c r="B5" s="166">
        <v>5352531</v>
      </c>
      <c r="C5" s="166">
        <v>5622153</v>
      </c>
      <c r="D5" s="166">
        <v>5897726</v>
      </c>
      <c r="E5" s="166">
        <v>6188825</v>
      </c>
      <c r="F5" s="166">
        <v>6480257</v>
      </c>
      <c r="G5" s="167">
        <v>6677183</v>
      </c>
      <c r="H5" s="304">
        <v>6902173</v>
      </c>
      <c r="I5" s="304">
        <v>7093719</v>
      </c>
      <c r="J5" s="304">
        <v>7561499</v>
      </c>
    </row>
    <row r="6" spans="1:10" x14ac:dyDescent="0.35">
      <c r="A6" s="278" t="s">
        <v>424</v>
      </c>
      <c r="B6" s="168">
        <v>1.75</v>
      </c>
      <c r="C6" s="168">
        <v>1.74</v>
      </c>
      <c r="D6" s="168">
        <v>1.72</v>
      </c>
      <c r="E6" s="168">
        <v>1.68</v>
      </c>
      <c r="F6" s="168">
        <v>1.6628700000000001</v>
      </c>
      <c r="G6" s="2">
        <v>1.66</v>
      </c>
      <c r="H6" s="305">
        <v>1.64</v>
      </c>
      <c r="I6" s="305">
        <v>1.6303963049628389</v>
      </c>
      <c r="J6" s="305">
        <v>1.6033270923405418</v>
      </c>
    </row>
    <row r="7" spans="1:10" x14ac:dyDescent="0.35">
      <c r="A7" s="278"/>
      <c r="B7" s="166"/>
      <c r="C7" s="166"/>
      <c r="D7" s="166"/>
      <c r="E7" s="166"/>
      <c r="F7" s="166"/>
      <c r="H7" s="304"/>
      <c r="I7" s="306"/>
      <c r="J7" s="306"/>
    </row>
    <row r="8" spans="1:10" ht="14.25" x14ac:dyDescent="0.35">
      <c r="A8" s="278" t="s">
        <v>531</v>
      </c>
      <c r="B8" s="166" t="s">
        <v>145</v>
      </c>
      <c r="C8" s="166">
        <v>6667737</v>
      </c>
      <c r="D8" s="166">
        <v>7258579</v>
      </c>
      <c r="E8" s="166">
        <v>7307827</v>
      </c>
      <c r="F8" s="166">
        <v>7924324</v>
      </c>
      <c r="G8" s="169">
        <v>8342455</v>
      </c>
      <c r="H8" s="306">
        <v>8792650</v>
      </c>
      <c r="I8" s="561">
        <v>9114366</v>
      </c>
      <c r="J8" s="562">
        <v>9729783</v>
      </c>
    </row>
    <row r="9" spans="1:10" x14ac:dyDescent="0.35">
      <c r="A9" s="170" t="s">
        <v>146</v>
      </c>
      <c r="B9" s="171" t="s">
        <v>145</v>
      </c>
      <c r="C9" s="172">
        <v>2.16</v>
      </c>
      <c r="D9" s="172">
        <v>2.1</v>
      </c>
      <c r="E9" s="172">
        <v>2.08</v>
      </c>
      <c r="F9" s="172">
        <v>2.033426</v>
      </c>
      <c r="G9" s="109">
        <v>2.17</v>
      </c>
      <c r="H9" s="307">
        <v>2.1800000000000002</v>
      </c>
      <c r="I9" s="563">
        <v>2.1800000000000002</v>
      </c>
      <c r="J9" s="564">
        <v>2.1484938236601479</v>
      </c>
    </row>
    <row r="10" spans="1:10" x14ac:dyDescent="0.35">
      <c r="A10" s="170"/>
      <c r="B10" s="171"/>
      <c r="C10" s="172"/>
      <c r="D10" s="172"/>
      <c r="E10" s="172"/>
      <c r="F10" s="172"/>
      <c r="I10" s="565"/>
      <c r="J10" s="566"/>
    </row>
    <row r="11" spans="1:10" ht="15.75" customHeight="1" x14ac:dyDescent="0.35">
      <c r="A11" s="278" t="s">
        <v>532</v>
      </c>
      <c r="B11" s="171" t="s">
        <v>145</v>
      </c>
      <c r="C11" s="171" t="s">
        <v>145</v>
      </c>
      <c r="D11" s="171" t="s">
        <v>145</v>
      </c>
      <c r="E11" s="171" t="s">
        <v>145</v>
      </c>
      <c r="F11" s="171" t="s">
        <v>145</v>
      </c>
      <c r="G11" s="365">
        <v>4579361</v>
      </c>
      <c r="H11" s="365">
        <v>4883831</v>
      </c>
      <c r="I11" s="567">
        <v>5122856</v>
      </c>
      <c r="J11" s="568">
        <v>5606130</v>
      </c>
    </row>
    <row r="12" spans="1:10" x14ac:dyDescent="0.35">
      <c r="A12" s="173" t="s">
        <v>147</v>
      </c>
      <c r="B12" s="174" t="s">
        <v>145</v>
      </c>
      <c r="C12" s="174" t="s">
        <v>145</v>
      </c>
      <c r="D12" s="174" t="s">
        <v>145</v>
      </c>
      <c r="E12" s="174" t="s">
        <v>145</v>
      </c>
      <c r="F12" s="174" t="s">
        <v>145</v>
      </c>
      <c r="G12" s="175">
        <v>1.29</v>
      </c>
      <c r="H12" s="343">
        <v>1.29</v>
      </c>
      <c r="I12" s="569">
        <v>1.2943726198194283</v>
      </c>
      <c r="J12" s="570">
        <v>1.2827375354712407</v>
      </c>
    </row>
    <row r="13" spans="1:10" x14ac:dyDescent="0.35">
      <c r="A13" s="170"/>
      <c r="B13" s="171"/>
      <c r="C13" s="172"/>
      <c r="D13" s="172"/>
      <c r="E13" s="172"/>
      <c r="F13" s="172"/>
      <c r="G13" s="109"/>
    </row>
    <row r="14" spans="1:10" x14ac:dyDescent="0.35">
      <c r="A14" s="278"/>
      <c r="B14" s="166"/>
      <c r="C14" s="166"/>
      <c r="D14" s="166"/>
      <c r="E14" s="166"/>
      <c r="F14" s="166"/>
    </row>
    <row r="15" spans="1:10" ht="13.15" x14ac:dyDescent="0.4">
      <c r="A15" s="3" t="s">
        <v>50</v>
      </c>
    </row>
    <row r="16" spans="1:10" s="577" customFormat="1" ht="13.5" x14ac:dyDescent="0.45">
      <c r="A16" s="689" t="s">
        <v>51</v>
      </c>
      <c r="B16" s="689"/>
      <c r="C16" s="689"/>
      <c r="D16" s="689"/>
      <c r="E16" s="689"/>
      <c r="F16" s="689"/>
      <c r="G16" s="689"/>
      <c r="H16" s="689"/>
      <c r="I16" s="689"/>
      <c r="J16" s="689"/>
    </row>
    <row r="17" spans="1:10" s="577" customFormat="1" ht="27" customHeight="1" x14ac:dyDescent="0.45">
      <c r="A17" s="690" t="s">
        <v>533</v>
      </c>
      <c r="B17" s="690"/>
      <c r="C17" s="690"/>
      <c r="D17" s="690"/>
      <c r="E17" s="690"/>
      <c r="F17" s="690"/>
      <c r="G17" s="690"/>
      <c r="H17" s="690"/>
      <c r="I17" s="690"/>
      <c r="J17" s="690"/>
    </row>
    <row r="18" spans="1:10" s="577" customFormat="1" ht="13.5" x14ac:dyDescent="0.45">
      <c r="A18" s="691" t="s">
        <v>426</v>
      </c>
      <c r="B18" s="691"/>
      <c r="C18" s="691"/>
      <c r="D18" s="691"/>
      <c r="E18" s="691"/>
      <c r="F18" s="691"/>
      <c r="G18" s="691"/>
      <c r="H18" s="691"/>
      <c r="I18" s="691"/>
      <c r="J18" s="691"/>
    </row>
    <row r="19" spans="1:10" s="577" customFormat="1" ht="27" customHeight="1" x14ac:dyDescent="0.45">
      <c r="A19" s="692" t="s">
        <v>491</v>
      </c>
      <c r="B19" s="692"/>
      <c r="C19" s="692"/>
      <c r="D19" s="692"/>
      <c r="E19" s="692"/>
      <c r="F19" s="692"/>
      <c r="G19" s="692"/>
      <c r="H19" s="692"/>
      <c r="I19" s="692"/>
      <c r="J19" s="692"/>
    </row>
    <row r="20" spans="1:10" s="577" customFormat="1" ht="27" customHeight="1" x14ac:dyDescent="0.45">
      <c r="A20" s="690" t="s">
        <v>492</v>
      </c>
      <c r="B20" s="690"/>
      <c r="C20" s="690"/>
      <c r="D20" s="690"/>
      <c r="E20" s="690"/>
      <c r="F20" s="690"/>
      <c r="G20" s="690"/>
      <c r="H20" s="690"/>
      <c r="I20" s="690"/>
      <c r="J20" s="690"/>
    </row>
    <row r="21" spans="1:10" s="577" customFormat="1" ht="13.5" x14ac:dyDescent="0.45">
      <c r="A21" s="691" t="s">
        <v>90</v>
      </c>
      <c r="B21" s="691"/>
      <c r="C21" s="691"/>
      <c r="D21" s="691"/>
      <c r="E21" s="691"/>
      <c r="F21" s="691"/>
      <c r="G21" s="691"/>
      <c r="H21" s="691"/>
      <c r="I21" s="691"/>
      <c r="J21" s="691"/>
    </row>
    <row r="22" spans="1:10" x14ac:dyDescent="0.35">
      <c r="A22" s="296"/>
    </row>
    <row r="32" spans="1:10" x14ac:dyDescent="0.35">
      <c r="A32" s="362"/>
    </row>
  </sheetData>
  <mergeCells count="6">
    <mergeCell ref="A21:J21"/>
    <mergeCell ref="A16:J16"/>
    <mergeCell ref="A17:J17"/>
    <mergeCell ref="A18:J18"/>
    <mergeCell ref="A19:J19"/>
    <mergeCell ref="A20:J20"/>
  </mergeCells>
  <phoneticPr fontId="7" type="noConversion"/>
  <pageMargins left="0.7" right="0.7" top="0.75" bottom="0.75" header="0.3" footer="0.3"/>
  <pageSetup paperSize="9" scale="6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99"/>
  <sheetViews>
    <sheetView showGridLines="0" topLeftCell="A76" zoomScaleNormal="100" workbookViewId="0">
      <selection activeCell="F89" sqref="F89:G89"/>
    </sheetView>
  </sheetViews>
  <sheetFormatPr defaultColWidth="8.86328125" defaultRowHeight="13.5" x14ac:dyDescent="0.35"/>
  <cols>
    <col min="1" max="1" width="23.59765625" style="42" customWidth="1"/>
    <col min="2" max="2" width="20" style="178" customWidth="1"/>
    <col min="3" max="3" width="22" style="177" customWidth="1"/>
    <col min="4" max="4" width="17.3984375" style="177" customWidth="1"/>
    <col min="5" max="5" width="17.59765625" style="42" customWidth="1"/>
    <col min="6" max="6" width="18.3984375" style="42" customWidth="1"/>
    <col min="7" max="7" width="20" style="179" customWidth="1"/>
    <col min="8" max="8" width="11.3984375" style="117" bestFit="1" customWidth="1"/>
    <col min="9" max="9" width="10.59765625" style="117" bestFit="1" customWidth="1"/>
    <col min="10" max="11" width="10.86328125" style="117" bestFit="1" customWidth="1"/>
    <col min="12" max="12" width="8.86328125" style="117"/>
    <col min="13" max="16384" width="8.86328125" style="42"/>
  </cols>
  <sheetData>
    <row r="1" spans="1:20" ht="16.899999999999999" x14ac:dyDescent="0.4">
      <c r="A1" s="7" t="s">
        <v>31</v>
      </c>
      <c r="B1" s="176"/>
      <c r="C1" s="176"/>
      <c r="D1" s="42"/>
      <c r="E1" s="117"/>
      <c r="G1" s="42"/>
    </row>
    <row r="2" spans="1:20" ht="15" x14ac:dyDescent="0.4">
      <c r="A2" s="7" t="s">
        <v>503</v>
      </c>
      <c r="B2" s="177"/>
      <c r="D2" s="42"/>
      <c r="G2" s="42"/>
    </row>
    <row r="3" spans="1:20" x14ac:dyDescent="0.35">
      <c r="A3" s="178"/>
      <c r="B3" s="177"/>
      <c r="D3" s="42"/>
      <c r="G3" s="42"/>
    </row>
    <row r="4" spans="1:20" ht="13.9" x14ac:dyDescent="0.4">
      <c r="A4" s="701" t="s">
        <v>443</v>
      </c>
      <c r="B4" s="701"/>
      <c r="C4" s="701"/>
      <c r="D4" s="701"/>
      <c r="E4" s="701"/>
      <c r="F4" s="701"/>
      <c r="G4" s="702"/>
    </row>
    <row r="5" spans="1:20" ht="83.25" x14ac:dyDescent="0.35">
      <c r="A5" s="432" t="s">
        <v>148</v>
      </c>
      <c r="B5" s="433" t="s">
        <v>69</v>
      </c>
      <c r="C5" s="433" t="s">
        <v>71</v>
      </c>
      <c r="D5" s="434" t="s">
        <v>40</v>
      </c>
      <c r="E5" s="434" t="s">
        <v>41</v>
      </c>
      <c r="F5" s="434" t="s">
        <v>435</v>
      </c>
      <c r="G5" s="431" t="s">
        <v>149</v>
      </c>
    </row>
    <row r="6" spans="1:20" x14ac:dyDescent="0.35">
      <c r="A6" s="328">
        <v>1939</v>
      </c>
      <c r="B6" s="488">
        <v>173300</v>
      </c>
      <c r="C6" s="488">
        <v>163900</v>
      </c>
      <c r="D6" s="488">
        <v>11100</v>
      </c>
      <c r="E6" s="488">
        <v>9200</v>
      </c>
      <c r="F6" s="488">
        <v>3000</v>
      </c>
      <c r="G6" s="488"/>
      <c r="H6" s="377"/>
      <c r="I6" s="377"/>
      <c r="J6" s="377"/>
      <c r="K6" s="377"/>
      <c r="L6" s="377"/>
      <c r="M6" s="377"/>
      <c r="N6" s="377"/>
      <c r="O6" s="117"/>
      <c r="P6" s="117"/>
      <c r="Q6" s="117"/>
      <c r="R6" s="117"/>
      <c r="S6" s="117"/>
      <c r="T6" s="117"/>
    </row>
    <row r="7" spans="1:20" x14ac:dyDescent="0.35">
      <c r="A7" s="329">
        <v>1940</v>
      </c>
      <c r="B7" s="489">
        <v>175600</v>
      </c>
      <c r="C7" s="489">
        <v>166900</v>
      </c>
      <c r="D7" s="489">
        <v>6400</v>
      </c>
      <c r="E7" s="489">
        <v>4100</v>
      </c>
      <c r="F7" s="489">
        <v>2400</v>
      </c>
      <c r="G7" s="489"/>
      <c r="H7" s="377"/>
      <c r="I7" s="377"/>
      <c r="J7" s="377"/>
      <c r="K7" s="377"/>
      <c r="L7" s="377"/>
      <c r="M7" s="377"/>
    </row>
    <row r="8" spans="1:20" x14ac:dyDescent="0.35">
      <c r="A8" s="330">
        <v>1941</v>
      </c>
      <c r="B8" s="489">
        <v>180400</v>
      </c>
      <c r="C8" s="489">
        <v>172000</v>
      </c>
      <c r="D8" s="489">
        <v>7300</v>
      </c>
      <c r="E8" s="489">
        <v>2500</v>
      </c>
      <c r="F8" s="489">
        <v>1400</v>
      </c>
      <c r="G8" s="489"/>
      <c r="H8" s="377"/>
      <c r="I8" s="377"/>
      <c r="J8" s="377"/>
      <c r="K8" s="377"/>
      <c r="L8" s="377"/>
      <c r="M8" s="377"/>
    </row>
    <row r="9" spans="1:20" x14ac:dyDescent="0.35">
      <c r="A9" s="329">
        <v>1942</v>
      </c>
      <c r="B9" s="489">
        <v>182900</v>
      </c>
      <c r="C9" s="489">
        <v>176100</v>
      </c>
      <c r="D9" s="489">
        <v>6800</v>
      </c>
      <c r="E9" s="489">
        <v>4300</v>
      </c>
      <c r="F9" s="489">
        <v>1100</v>
      </c>
      <c r="G9" s="489"/>
      <c r="H9" s="377"/>
      <c r="I9" s="377"/>
      <c r="J9" s="377"/>
      <c r="K9" s="377"/>
      <c r="L9" s="377"/>
      <c r="M9" s="377"/>
    </row>
    <row r="10" spans="1:20" x14ac:dyDescent="0.35">
      <c r="A10" s="329">
        <v>1943</v>
      </c>
      <c r="B10" s="489">
        <v>186400</v>
      </c>
      <c r="C10" s="489">
        <v>180200</v>
      </c>
      <c r="D10" s="489">
        <v>6900</v>
      </c>
      <c r="E10" s="489">
        <v>3500</v>
      </c>
      <c r="F10" s="489">
        <v>1000</v>
      </c>
      <c r="G10" s="489"/>
      <c r="H10" s="377"/>
      <c r="I10" s="377"/>
      <c r="J10" s="377"/>
      <c r="K10" s="377"/>
      <c r="L10" s="377"/>
      <c r="M10" s="377"/>
    </row>
    <row r="11" spans="1:20" x14ac:dyDescent="0.35">
      <c r="A11" s="329">
        <v>1944</v>
      </c>
      <c r="B11" s="489">
        <v>192100</v>
      </c>
      <c r="C11" s="489">
        <v>186200</v>
      </c>
      <c r="D11" s="489">
        <v>7900</v>
      </c>
      <c r="E11" s="489">
        <v>2300</v>
      </c>
      <c r="F11" s="489">
        <v>900</v>
      </c>
      <c r="G11" s="489"/>
      <c r="H11" s="377"/>
      <c r="I11" s="377"/>
      <c r="J11" s="377"/>
      <c r="K11" s="377"/>
      <c r="L11" s="377"/>
      <c r="M11" s="377"/>
    </row>
    <row r="12" spans="1:20" x14ac:dyDescent="0.35">
      <c r="A12" s="329">
        <v>1945</v>
      </c>
      <c r="B12" s="489">
        <v>201000</v>
      </c>
      <c r="C12" s="489">
        <v>195500</v>
      </c>
      <c r="D12" s="489">
        <v>10900</v>
      </c>
      <c r="E12" s="489">
        <v>2100</v>
      </c>
      <c r="F12" s="489">
        <v>1100</v>
      </c>
      <c r="G12" s="489"/>
      <c r="H12" s="377"/>
      <c r="I12" s="377"/>
      <c r="J12" s="377"/>
      <c r="K12" s="377"/>
      <c r="L12" s="377"/>
      <c r="M12" s="377"/>
    </row>
    <row r="13" spans="1:20" x14ac:dyDescent="0.35">
      <c r="A13" s="329">
        <v>1946</v>
      </c>
      <c r="B13" s="489">
        <v>224000</v>
      </c>
      <c r="C13" s="489">
        <v>217800</v>
      </c>
      <c r="D13" s="489">
        <v>25200</v>
      </c>
      <c r="E13" s="489">
        <v>2200</v>
      </c>
      <c r="F13" s="489">
        <v>1800</v>
      </c>
      <c r="G13" s="489"/>
      <c r="H13" s="377"/>
      <c r="I13" s="377"/>
      <c r="J13" s="377"/>
      <c r="K13" s="377"/>
      <c r="L13" s="377"/>
      <c r="M13" s="377"/>
    </row>
    <row r="14" spans="1:20" x14ac:dyDescent="0.35">
      <c r="A14" s="329">
        <v>1947</v>
      </c>
      <c r="B14" s="489">
        <v>243000</v>
      </c>
      <c r="C14" s="489">
        <v>235600</v>
      </c>
      <c r="D14" s="489">
        <v>21800</v>
      </c>
      <c r="E14" s="489">
        <v>2700</v>
      </c>
      <c r="F14" s="489">
        <v>2500</v>
      </c>
      <c r="G14" s="489"/>
      <c r="H14" s="377"/>
      <c r="I14" s="377"/>
      <c r="J14" s="377"/>
      <c r="K14" s="377"/>
      <c r="L14" s="377"/>
      <c r="M14" s="377"/>
    </row>
    <row r="15" spans="1:20" x14ac:dyDescent="0.35">
      <c r="A15" s="329">
        <v>1948</v>
      </c>
      <c r="B15" s="489">
        <v>254500</v>
      </c>
      <c r="C15" s="489">
        <v>242400</v>
      </c>
      <c r="D15" s="489">
        <v>16300</v>
      </c>
      <c r="E15" s="489">
        <v>4800</v>
      </c>
      <c r="F15" s="489">
        <v>2800</v>
      </c>
      <c r="G15" s="489"/>
      <c r="H15" s="377"/>
      <c r="I15" s="377"/>
      <c r="J15" s="377"/>
      <c r="K15" s="377"/>
      <c r="L15" s="377"/>
      <c r="M15" s="377"/>
    </row>
    <row r="16" spans="1:20" x14ac:dyDescent="0.35">
      <c r="A16" s="329">
        <v>1949</v>
      </c>
      <c r="B16" s="489">
        <v>258300</v>
      </c>
      <c r="C16" s="489">
        <v>247600</v>
      </c>
      <c r="D16" s="489">
        <v>14400</v>
      </c>
      <c r="E16" s="489">
        <v>10700</v>
      </c>
      <c r="F16" s="489">
        <v>3100</v>
      </c>
      <c r="G16" s="489"/>
      <c r="H16" s="377"/>
      <c r="I16" s="377"/>
      <c r="J16" s="377"/>
      <c r="K16" s="377"/>
      <c r="L16" s="377"/>
      <c r="M16" s="377"/>
    </row>
    <row r="17" spans="1:13" x14ac:dyDescent="0.35">
      <c r="A17" s="329">
        <v>1950</v>
      </c>
      <c r="B17" s="489">
        <v>261700</v>
      </c>
      <c r="C17" s="489">
        <v>251400</v>
      </c>
      <c r="D17" s="489">
        <v>13900</v>
      </c>
      <c r="E17" s="489">
        <v>10500</v>
      </c>
      <c r="F17" s="489">
        <v>3300</v>
      </c>
      <c r="G17" s="489">
        <v>1300</v>
      </c>
      <c r="H17" s="377"/>
      <c r="I17" s="377"/>
      <c r="J17" s="377"/>
      <c r="K17" s="377"/>
      <c r="L17" s="377"/>
      <c r="M17" s="377"/>
    </row>
    <row r="18" spans="1:13" x14ac:dyDescent="0.35">
      <c r="A18" s="329">
        <v>1951</v>
      </c>
      <c r="B18" s="489">
        <v>270000</v>
      </c>
      <c r="C18" s="489">
        <v>260200</v>
      </c>
      <c r="D18" s="489">
        <v>13500</v>
      </c>
      <c r="E18" s="489">
        <v>5200</v>
      </c>
      <c r="F18" s="489">
        <v>3000</v>
      </c>
      <c r="G18" s="489">
        <v>1100</v>
      </c>
      <c r="H18" s="377"/>
      <c r="I18" s="377"/>
      <c r="J18" s="377"/>
      <c r="K18" s="377"/>
      <c r="L18" s="377"/>
      <c r="M18" s="377"/>
    </row>
    <row r="19" spans="1:13" x14ac:dyDescent="0.35">
      <c r="A19" s="329">
        <v>1952</v>
      </c>
      <c r="B19" s="489">
        <v>277700</v>
      </c>
      <c r="C19" s="489">
        <v>266700</v>
      </c>
      <c r="D19" s="489">
        <v>12300</v>
      </c>
      <c r="E19" s="489">
        <v>4600</v>
      </c>
      <c r="F19" s="489">
        <v>3300</v>
      </c>
      <c r="G19" s="489">
        <v>1400</v>
      </c>
      <c r="H19" s="377"/>
      <c r="I19" s="377"/>
      <c r="J19" s="377"/>
      <c r="K19" s="377"/>
      <c r="L19" s="377"/>
      <c r="M19" s="377"/>
    </row>
    <row r="20" spans="1:13" x14ac:dyDescent="0.35">
      <c r="A20" s="329">
        <v>1953</v>
      </c>
      <c r="B20" s="489">
        <v>286100</v>
      </c>
      <c r="C20" s="489">
        <v>274600</v>
      </c>
      <c r="D20" s="489">
        <v>13300</v>
      </c>
      <c r="E20" s="489">
        <v>4900</v>
      </c>
      <c r="F20" s="489">
        <v>3500</v>
      </c>
      <c r="G20" s="489">
        <v>1400</v>
      </c>
      <c r="H20" s="377"/>
      <c r="I20" s="377"/>
      <c r="J20" s="377"/>
      <c r="K20" s="377"/>
      <c r="L20" s="377"/>
      <c r="M20" s="377"/>
    </row>
    <row r="21" spans="1:13" x14ac:dyDescent="0.35">
      <c r="A21" s="329">
        <v>1954</v>
      </c>
      <c r="B21" s="489">
        <v>295700</v>
      </c>
      <c r="C21" s="489">
        <v>285000</v>
      </c>
      <c r="D21" s="489">
        <v>15900</v>
      </c>
      <c r="E21" s="489">
        <v>6200</v>
      </c>
      <c r="F21" s="489">
        <v>3600</v>
      </c>
      <c r="G21" s="489">
        <v>1400</v>
      </c>
      <c r="H21" s="377"/>
      <c r="I21" s="377"/>
      <c r="J21" s="377"/>
      <c r="K21" s="377"/>
      <c r="L21" s="377"/>
      <c r="M21" s="377"/>
    </row>
    <row r="22" spans="1:13" x14ac:dyDescent="0.35">
      <c r="A22" s="329">
        <v>1955</v>
      </c>
      <c r="B22" s="489">
        <v>307600</v>
      </c>
      <c r="C22" s="489">
        <v>295600</v>
      </c>
      <c r="D22" s="489">
        <v>17500</v>
      </c>
      <c r="E22" s="489">
        <v>5600</v>
      </c>
      <c r="F22" s="489">
        <v>3600</v>
      </c>
      <c r="G22" s="489">
        <v>1300</v>
      </c>
      <c r="H22" s="377"/>
      <c r="I22" s="377"/>
      <c r="J22" s="377"/>
      <c r="K22" s="377"/>
      <c r="L22" s="377"/>
      <c r="M22" s="377"/>
    </row>
    <row r="23" spans="1:13" x14ac:dyDescent="0.35">
      <c r="A23" s="329">
        <v>1956</v>
      </c>
      <c r="B23" s="489">
        <v>318000</v>
      </c>
      <c r="C23" s="489">
        <v>306600</v>
      </c>
      <c r="D23" s="489">
        <v>17600</v>
      </c>
      <c r="E23" s="489">
        <v>7200</v>
      </c>
      <c r="F23" s="489">
        <v>3400</v>
      </c>
      <c r="G23" s="489">
        <v>1300</v>
      </c>
      <c r="H23" s="377"/>
      <c r="I23" s="377"/>
      <c r="J23" s="377"/>
      <c r="K23" s="377"/>
      <c r="L23" s="377"/>
      <c r="M23" s="377"/>
    </row>
    <row r="24" spans="1:13" x14ac:dyDescent="0.35">
      <c r="A24" s="329">
        <v>1957</v>
      </c>
      <c r="B24" s="489">
        <v>331100</v>
      </c>
      <c r="C24" s="489">
        <v>320000</v>
      </c>
      <c r="D24" s="489">
        <v>20700</v>
      </c>
      <c r="E24" s="489">
        <v>7500</v>
      </c>
      <c r="F24" s="489">
        <v>3300</v>
      </c>
      <c r="G24" s="489">
        <v>1100</v>
      </c>
      <c r="H24" s="377"/>
      <c r="I24" s="377"/>
      <c r="J24" s="377"/>
      <c r="K24" s="377"/>
      <c r="L24" s="377"/>
      <c r="M24" s="377"/>
    </row>
    <row r="25" spans="1:13" x14ac:dyDescent="0.35">
      <c r="A25" s="329">
        <v>1958</v>
      </c>
      <c r="B25" s="489">
        <v>345700</v>
      </c>
      <c r="C25" s="489">
        <v>334600</v>
      </c>
      <c r="D25" s="489">
        <v>22400</v>
      </c>
      <c r="E25" s="489">
        <v>7800</v>
      </c>
      <c r="F25" s="489">
        <v>3600</v>
      </c>
      <c r="G25" s="489">
        <v>1400</v>
      </c>
      <c r="H25" s="377"/>
      <c r="I25" s="377"/>
      <c r="J25" s="377"/>
      <c r="K25" s="377"/>
      <c r="L25" s="377"/>
      <c r="M25" s="377"/>
    </row>
    <row r="26" spans="1:13" x14ac:dyDescent="0.35">
      <c r="A26" s="329">
        <v>1959</v>
      </c>
      <c r="B26" s="489">
        <v>368000</v>
      </c>
      <c r="C26" s="489">
        <v>355700</v>
      </c>
      <c r="D26" s="489">
        <v>29200</v>
      </c>
      <c r="E26" s="489">
        <v>6900</v>
      </c>
      <c r="F26" s="489">
        <v>4100</v>
      </c>
      <c r="G26" s="489">
        <v>1400</v>
      </c>
      <c r="H26" s="377"/>
      <c r="I26" s="377"/>
      <c r="J26" s="377"/>
      <c r="K26" s="377"/>
      <c r="L26" s="377"/>
      <c r="M26" s="377"/>
    </row>
    <row r="27" spans="1:13" x14ac:dyDescent="0.35">
      <c r="A27" s="329">
        <v>1960</v>
      </c>
      <c r="B27" s="489">
        <v>393500</v>
      </c>
      <c r="C27" s="489">
        <v>379800</v>
      </c>
      <c r="D27" s="489">
        <v>34300</v>
      </c>
      <c r="E27" s="489">
        <v>8800</v>
      </c>
      <c r="F27" s="489">
        <v>4500</v>
      </c>
      <c r="G27" s="489">
        <v>1600</v>
      </c>
      <c r="H27" s="377"/>
      <c r="I27" s="377"/>
      <c r="J27" s="377"/>
      <c r="K27" s="377"/>
      <c r="L27" s="377"/>
      <c r="M27" s="377"/>
    </row>
    <row r="28" spans="1:13" x14ac:dyDescent="0.35">
      <c r="A28" s="329">
        <v>1961</v>
      </c>
      <c r="B28" s="489">
        <v>416900</v>
      </c>
      <c r="C28" s="489">
        <v>402800</v>
      </c>
      <c r="D28" s="489">
        <v>33600</v>
      </c>
      <c r="E28" s="489">
        <v>10200</v>
      </c>
      <c r="F28" s="489">
        <v>5000</v>
      </c>
      <c r="G28" s="489">
        <v>1900</v>
      </c>
      <c r="H28" s="377"/>
      <c r="I28" s="377"/>
      <c r="J28" s="377"/>
      <c r="K28" s="377"/>
      <c r="L28" s="377"/>
      <c r="M28" s="377"/>
    </row>
    <row r="29" spans="1:13" x14ac:dyDescent="0.35">
      <c r="A29" s="329">
        <v>1962</v>
      </c>
      <c r="B29" s="489">
        <v>444000</v>
      </c>
      <c r="C29" s="489">
        <v>429100</v>
      </c>
      <c r="D29" s="489">
        <v>34900</v>
      </c>
      <c r="E29" s="489">
        <v>7700</v>
      </c>
      <c r="F29" s="489">
        <v>5200</v>
      </c>
      <c r="G29" s="489">
        <v>2300</v>
      </c>
      <c r="H29" s="377"/>
      <c r="I29" s="377"/>
      <c r="J29" s="377"/>
      <c r="K29" s="377"/>
      <c r="L29" s="377"/>
      <c r="M29" s="377"/>
    </row>
    <row r="30" spans="1:13" x14ac:dyDescent="0.35">
      <c r="A30" s="329">
        <v>1963</v>
      </c>
      <c r="B30" s="489">
        <v>476100</v>
      </c>
      <c r="C30" s="489">
        <v>459400</v>
      </c>
      <c r="D30" s="489">
        <v>42200</v>
      </c>
      <c r="E30" s="489">
        <v>8900</v>
      </c>
      <c r="F30" s="489">
        <v>5500</v>
      </c>
      <c r="G30" s="489">
        <v>2300</v>
      </c>
      <c r="H30" s="377"/>
      <c r="I30" s="377"/>
      <c r="J30" s="377"/>
      <c r="K30" s="377"/>
      <c r="L30" s="377"/>
      <c r="M30" s="377"/>
    </row>
    <row r="31" spans="1:13" x14ac:dyDescent="0.35">
      <c r="A31" s="329">
        <v>1964</v>
      </c>
      <c r="B31" s="489">
        <v>512600</v>
      </c>
      <c r="C31" s="489">
        <v>495500</v>
      </c>
      <c r="D31" s="489">
        <v>48300</v>
      </c>
      <c r="E31" s="489">
        <v>11800</v>
      </c>
      <c r="F31" s="489">
        <v>5500</v>
      </c>
      <c r="G31" s="489">
        <v>2200</v>
      </c>
      <c r="H31" s="377"/>
      <c r="I31" s="377"/>
      <c r="J31" s="377"/>
      <c r="K31" s="377"/>
      <c r="L31" s="377"/>
      <c r="M31" s="377"/>
    </row>
    <row r="32" spans="1:13" x14ac:dyDescent="0.35">
      <c r="A32" s="329">
        <v>1965</v>
      </c>
      <c r="B32" s="489">
        <v>539400</v>
      </c>
      <c r="C32" s="489">
        <v>519100</v>
      </c>
      <c r="D32" s="489">
        <v>36300</v>
      </c>
      <c r="E32" s="489">
        <v>9500</v>
      </c>
      <c r="F32" s="489">
        <v>7100</v>
      </c>
      <c r="G32" s="489">
        <v>2700</v>
      </c>
      <c r="H32" s="377"/>
      <c r="I32" s="377"/>
      <c r="J32" s="377"/>
      <c r="K32" s="377"/>
      <c r="L32" s="377"/>
      <c r="M32" s="377"/>
    </row>
    <row r="33" spans="1:13" x14ac:dyDescent="0.35">
      <c r="A33" s="329">
        <v>1966</v>
      </c>
      <c r="B33" s="489">
        <v>556300</v>
      </c>
      <c r="C33" s="489">
        <v>527300</v>
      </c>
      <c r="D33" s="489">
        <v>28300</v>
      </c>
      <c r="E33" s="489">
        <v>11400</v>
      </c>
      <c r="F33" s="489">
        <v>12100</v>
      </c>
      <c r="G33" s="489">
        <v>3400</v>
      </c>
      <c r="H33" s="377"/>
      <c r="I33" s="377"/>
      <c r="J33" s="377"/>
      <c r="K33" s="377"/>
      <c r="L33" s="377"/>
      <c r="M33" s="377"/>
    </row>
    <row r="34" spans="1:13" x14ac:dyDescent="0.35">
      <c r="A34" s="329">
        <v>1967</v>
      </c>
      <c r="B34" s="489">
        <v>569800</v>
      </c>
      <c r="C34" s="489">
        <v>525200</v>
      </c>
      <c r="D34" s="489">
        <v>31300</v>
      </c>
      <c r="E34" s="489">
        <v>17800</v>
      </c>
      <c r="F34" s="489">
        <v>8900</v>
      </c>
      <c r="G34" s="489">
        <v>3600</v>
      </c>
      <c r="H34" s="377"/>
      <c r="I34" s="377"/>
      <c r="J34" s="377"/>
      <c r="K34" s="377"/>
      <c r="L34" s="377"/>
      <c r="M34" s="377"/>
    </row>
    <row r="35" spans="1:13" x14ac:dyDescent="0.35">
      <c r="A35" s="329">
        <v>1968</v>
      </c>
      <c r="B35" s="489">
        <v>553300</v>
      </c>
      <c r="C35" s="489">
        <v>495400</v>
      </c>
      <c r="D35" s="489">
        <v>20700</v>
      </c>
      <c r="E35" s="489">
        <v>37200</v>
      </c>
      <c r="F35" s="489">
        <v>9900</v>
      </c>
      <c r="G35" s="489">
        <v>3400</v>
      </c>
      <c r="H35" s="377"/>
      <c r="I35" s="377"/>
      <c r="J35" s="377"/>
      <c r="K35" s="377"/>
      <c r="L35" s="377"/>
      <c r="M35" s="377"/>
    </row>
    <row r="36" spans="1:13" x14ac:dyDescent="0.35">
      <c r="A36" s="329">
        <v>1969</v>
      </c>
      <c r="B36" s="489">
        <v>552800</v>
      </c>
      <c r="C36" s="489">
        <v>514800</v>
      </c>
      <c r="D36" s="489">
        <v>25200</v>
      </c>
      <c r="E36" s="489">
        <v>25800</v>
      </c>
      <c r="F36" s="489">
        <v>9000</v>
      </c>
      <c r="G36" s="489">
        <v>3700</v>
      </c>
      <c r="H36" s="377"/>
      <c r="I36" s="377"/>
      <c r="J36" s="377"/>
      <c r="K36" s="377"/>
      <c r="L36" s="377"/>
      <c r="M36" s="377"/>
    </row>
    <row r="37" spans="1:13" x14ac:dyDescent="0.35">
      <c r="A37" s="329">
        <v>1970</v>
      </c>
      <c r="B37" s="489">
        <v>559500</v>
      </c>
      <c r="C37" s="489">
        <v>518700</v>
      </c>
      <c r="D37" s="489">
        <v>30300</v>
      </c>
      <c r="E37" s="489">
        <v>23800</v>
      </c>
      <c r="F37" s="489">
        <v>8800</v>
      </c>
      <c r="G37" s="489">
        <v>3900</v>
      </c>
      <c r="H37" s="377"/>
      <c r="I37" s="377"/>
      <c r="J37" s="377"/>
      <c r="K37" s="377"/>
      <c r="L37" s="377"/>
      <c r="M37" s="377"/>
    </row>
    <row r="38" spans="1:13" x14ac:dyDescent="0.35">
      <c r="A38" s="329">
        <v>1971</v>
      </c>
      <c r="B38" s="489">
        <v>577200</v>
      </c>
      <c r="C38" s="489">
        <v>527600</v>
      </c>
      <c r="D38" s="489">
        <v>39400</v>
      </c>
      <c r="E38" s="489">
        <v>21900</v>
      </c>
      <c r="F38" s="489">
        <v>8400</v>
      </c>
      <c r="G38" s="489">
        <v>3700</v>
      </c>
      <c r="H38" s="377"/>
      <c r="I38" s="377"/>
      <c r="J38" s="377"/>
      <c r="K38" s="377"/>
      <c r="L38" s="377"/>
      <c r="M38" s="377"/>
    </row>
    <row r="39" spans="1:13" x14ac:dyDescent="0.35">
      <c r="A39" s="329">
        <v>1972</v>
      </c>
      <c r="B39" s="489">
        <v>603900</v>
      </c>
      <c r="C39" s="489">
        <v>542600</v>
      </c>
      <c r="D39" s="489">
        <v>54400</v>
      </c>
      <c r="E39" s="489">
        <v>27900</v>
      </c>
      <c r="F39" s="489">
        <v>8200</v>
      </c>
      <c r="G39" s="489">
        <v>3200</v>
      </c>
      <c r="H39" s="377"/>
      <c r="I39" s="377"/>
      <c r="J39" s="377"/>
      <c r="K39" s="377"/>
      <c r="L39" s="377"/>
      <c r="M39" s="377"/>
    </row>
    <row r="40" spans="1:13" x14ac:dyDescent="0.35">
      <c r="A40" s="329">
        <v>1973</v>
      </c>
      <c r="B40" s="489">
        <v>637600</v>
      </c>
      <c r="C40" s="489">
        <v>599500</v>
      </c>
      <c r="D40" s="489">
        <v>67300</v>
      </c>
      <c r="E40" s="489">
        <v>33800</v>
      </c>
      <c r="F40" s="489">
        <v>7200</v>
      </c>
      <c r="G40" s="489">
        <v>2700</v>
      </c>
      <c r="H40" s="377"/>
      <c r="I40" s="377"/>
      <c r="J40" s="377"/>
      <c r="K40" s="377"/>
      <c r="L40" s="377"/>
      <c r="M40" s="377"/>
    </row>
    <row r="41" spans="1:13" x14ac:dyDescent="0.35">
      <c r="A41" s="329">
        <v>1974</v>
      </c>
      <c r="B41" s="489">
        <v>657900</v>
      </c>
      <c r="C41" s="489">
        <v>598400</v>
      </c>
      <c r="D41" s="489">
        <v>42500</v>
      </c>
      <c r="E41" s="489">
        <v>22600</v>
      </c>
      <c r="F41" s="489">
        <v>7900</v>
      </c>
      <c r="G41" s="489">
        <v>3900</v>
      </c>
      <c r="H41" s="377"/>
      <c r="I41" s="377"/>
      <c r="J41" s="377"/>
      <c r="K41" s="377"/>
      <c r="L41" s="377"/>
      <c r="M41" s="377"/>
    </row>
    <row r="42" spans="1:13" x14ac:dyDescent="0.35">
      <c r="A42" s="329">
        <v>1975</v>
      </c>
      <c r="B42" s="489">
        <v>669900</v>
      </c>
      <c r="C42" s="489">
        <v>592200</v>
      </c>
      <c r="D42" s="489">
        <v>45700</v>
      </c>
      <c r="E42" s="489">
        <v>34000</v>
      </c>
      <c r="F42" s="489">
        <v>9800</v>
      </c>
      <c r="G42" s="489">
        <v>5600</v>
      </c>
      <c r="H42" s="377"/>
      <c r="I42" s="377"/>
      <c r="J42" s="377"/>
      <c r="K42" s="377"/>
      <c r="L42" s="377"/>
      <c r="M42" s="377"/>
    </row>
    <row r="43" spans="1:13" x14ac:dyDescent="0.35">
      <c r="A43" s="329">
        <v>1976</v>
      </c>
      <c r="B43" s="489">
        <v>690900</v>
      </c>
      <c r="C43" s="489">
        <v>621700</v>
      </c>
      <c r="D43" s="489">
        <v>56100</v>
      </c>
      <c r="E43" s="489">
        <v>35500</v>
      </c>
      <c r="F43" s="489">
        <v>10600</v>
      </c>
      <c r="G43" s="489">
        <v>6200</v>
      </c>
      <c r="H43" s="377"/>
      <c r="I43" s="377"/>
      <c r="J43" s="377"/>
      <c r="K43" s="377"/>
      <c r="L43" s="377"/>
      <c r="M43" s="377"/>
    </row>
    <row r="44" spans="1:13" x14ac:dyDescent="0.35">
      <c r="A44" s="329">
        <v>1977</v>
      </c>
      <c r="B44" s="489">
        <v>706000</v>
      </c>
      <c r="C44" s="489">
        <v>627200</v>
      </c>
      <c r="D44" s="489">
        <v>55200</v>
      </c>
      <c r="E44" s="489">
        <v>40600</v>
      </c>
      <c r="F44" s="489">
        <v>10000</v>
      </c>
      <c r="G44" s="489">
        <v>6100</v>
      </c>
      <c r="H44" s="377"/>
      <c r="I44" s="377"/>
      <c r="J44" s="377"/>
      <c r="K44" s="377"/>
      <c r="L44" s="377"/>
      <c r="M44" s="377"/>
    </row>
    <row r="45" spans="1:13" x14ac:dyDescent="0.35">
      <c r="A45" s="329">
        <v>1978</v>
      </c>
      <c r="B45" s="489">
        <v>744400</v>
      </c>
      <c r="C45" s="489">
        <v>692200</v>
      </c>
      <c r="D45" s="489">
        <v>63600</v>
      </c>
      <c r="E45" s="489">
        <v>25600</v>
      </c>
      <c r="F45" s="489">
        <v>9200</v>
      </c>
      <c r="G45" s="489">
        <v>2400</v>
      </c>
      <c r="H45" s="377"/>
      <c r="I45" s="378"/>
      <c r="J45" s="377"/>
      <c r="K45" s="377"/>
      <c r="L45" s="377"/>
      <c r="M45" s="377"/>
    </row>
    <row r="46" spans="1:13" x14ac:dyDescent="0.35">
      <c r="A46" s="329">
        <v>1979</v>
      </c>
      <c r="B46" s="489">
        <v>785700</v>
      </c>
      <c r="C46" s="489">
        <v>726700</v>
      </c>
      <c r="D46" s="489">
        <v>66500</v>
      </c>
      <c r="E46" s="489">
        <v>25700</v>
      </c>
      <c r="F46" s="489">
        <v>9000</v>
      </c>
      <c r="G46" s="489">
        <v>4800</v>
      </c>
      <c r="H46" s="377"/>
      <c r="I46" s="377"/>
      <c r="J46" s="377"/>
      <c r="K46" s="377"/>
      <c r="L46" s="377"/>
      <c r="M46" s="377"/>
    </row>
    <row r="47" spans="1:13" x14ac:dyDescent="0.35">
      <c r="A47" s="329">
        <v>1980</v>
      </c>
      <c r="B47" s="489">
        <v>828500</v>
      </c>
      <c r="C47" s="489">
        <v>760800</v>
      </c>
      <c r="D47" s="489">
        <v>69400</v>
      </c>
      <c r="E47" s="489">
        <v>26900</v>
      </c>
      <c r="F47" s="489">
        <v>11500</v>
      </c>
      <c r="G47" s="489">
        <v>7300</v>
      </c>
      <c r="H47" s="377"/>
      <c r="I47" s="377"/>
      <c r="J47" s="377"/>
      <c r="K47" s="377"/>
      <c r="L47" s="377"/>
      <c r="M47" s="377"/>
    </row>
    <row r="48" spans="1:13" x14ac:dyDescent="0.35">
      <c r="A48" s="329">
        <v>1981</v>
      </c>
      <c r="B48" s="489">
        <v>871400</v>
      </c>
      <c r="C48" s="489">
        <v>788800</v>
      </c>
      <c r="D48" s="489">
        <v>72400</v>
      </c>
      <c r="E48" s="489">
        <v>29700</v>
      </c>
      <c r="F48" s="489">
        <v>12900</v>
      </c>
      <c r="G48" s="489">
        <v>9000</v>
      </c>
      <c r="H48" s="377"/>
      <c r="I48" s="377"/>
      <c r="J48" s="377"/>
      <c r="K48" s="377"/>
      <c r="L48" s="377"/>
      <c r="M48" s="377"/>
    </row>
    <row r="49" spans="1:13" x14ac:dyDescent="0.35">
      <c r="A49" s="329">
        <v>1982</v>
      </c>
      <c r="B49" s="489">
        <v>904600</v>
      </c>
      <c r="C49" s="489">
        <v>807900</v>
      </c>
      <c r="D49" s="489">
        <v>87200</v>
      </c>
      <c r="E49" s="489">
        <v>54300</v>
      </c>
      <c r="F49" s="489">
        <v>16700</v>
      </c>
      <c r="G49" s="489">
        <v>12600</v>
      </c>
      <c r="H49" s="377"/>
      <c r="I49" s="377"/>
      <c r="J49" s="377"/>
      <c r="K49" s="377"/>
      <c r="L49" s="377"/>
      <c r="M49" s="377"/>
    </row>
    <row r="50" spans="1:13" x14ac:dyDescent="0.35">
      <c r="A50" s="329">
        <v>1983</v>
      </c>
      <c r="B50" s="489">
        <v>956500</v>
      </c>
      <c r="C50" s="489">
        <v>855800</v>
      </c>
      <c r="D50" s="489">
        <v>96200</v>
      </c>
      <c r="E50" s="489">
        <v>44700</v>
      </c>
      <c r="F50" s="489">
        <v>18000</v>
      </c>
      <c r="G50" s="489">
        <v>13900</v>
      </c>
      <c r="H50" s="377"/>
      <c r="I50" s="377"/>
      <c r="J50" s="377"/>
      <c r="K50" s="377"/>
      <c r="L50" s="377"/>
      <c r="M50" s="377"/>
    </row>
    <row r="51" spans="1:13" x14ac:dyDescent="0.35">
      <c r="A51" s="329">
        <v>1984</v>
      </c>
      <c r="B51" s="489">
        <v>1000800</v>
      </c>
      <c r="C51" s="489">
        <v>895000</v>
      </c>
      <c r="D51" s="489">
        <v>97900</v>
      </c>
      <c r="E51" s="489">
        <v>53900</v>
      </c>
      <c r="F51" s="489">
        <v>18300</v>
      </c>
      <c r="G51" s="489">
        <v>14200</v>
      </c>
      <c r="H51" s="377"/>
      <c r="I51" s="377"/>
      <c r="J51" s="377"/>
      <c r="K51" s="377"/>
      <c r="L51" s="377"/>
      <c r="M51" s="377"/>
    </row>
    <row r="52" spans="1:13" x14ac:dyDescent="0.35">
      <c r="A52" s="329">
        <v>1985</v>
      </c>
      <c r="B52" s="489">
        <v>1044200</v>
      </c>
      <c r="C52" s="489">
        <v>868100</v>
      </c>
      <c r="D52" s="489">
        <v>104600</v>
      </c>
      <c r="E52" s="489">
        <v>61600</v>
      </c>
      <c r="F52" s="489">
        <v>19600</v>
      </c>
      <c r="G52" s="489">
        <v>15400</v>
      </c>
      <c r="H52" s="377"/>
      <c r="I52" s="377"/>
      <c r="J52" s="377"/>
      <c r="K52" s="377"/>
      <c r="L52" s="377"/>
      <c r="M52" s="377"/>
    </row>
    <row r="53" spans="1:13" x14ac:dyDescent="0.35">
      <c r="A53" s="331">
        <v>1986</v>
      </c>
      <c r="B53" s="489">
        <v>1057600</v>
      </c>
      <c r="C53" s="489">
        <v>847400</v>
      </c>
      <c r="D53" s="489">
        <v>117300</v>
      </c>
      <c r="E53" s="489">
        <v>104700</v>
      </c>
      <c r="F53" s="489">
        <v>19700</v>
      </c>
      <c r="G53" s="489">
        <v>14900</v>
      </c>
      <c r="H53" s="377"/>
      <c r="I53" s="377"/>
      <c r="J53" s="377"/>
      <c r="K53" s="377"/>
      <c r="L53" s="377"/>
      <c r="M53" s="377"/>
    </row>
    <row r="54" spans="1:13" x14ac:dyDescent="0.35">
      <c r="A54" s="331" t="s">
        <v>150</v>
      </c>
      <c r="B54" s="489">
        <v>1066300</v>
      </c>
      <c r="C54" s="489">
        <v>867300</v>
      </c>
      <c r="D54" s="489">
        <v>117800</v>
      </c>
      <c r="E54" s="489">
        <v>84200</v>
      </c>
      <c r="F54" s="489">
        <v>19700</v>
      </c>
      <c r="G54" s="489">
        <v>14600</v>
      </c>
      <c r="H54" s="377"/>
      <c r="I54" s="377"/>
      <c r="J54" s="377"/>
      <c r="K54" s="377"/>
      <c r="L54" s="377"/>
      <c r="M54" s="377"/>
    </row>
    <row r="55" spans="1:13" x14ac:dyDescent="0.35">
      <c r="A55" s="329" t="s">
        <v>151</v>
      </c>
      <c r="B55" s="489">
        <v>1115300</v>
      </c>
      <c r="C55" s="489">
        <v>911200</v>
      </c>
      <c r="D55" s="489">
        <v>126200</v>
      </c>
      <c r="E55" s="489">
        <v>78300</v>
      </c>
      <c r="F55" s="489">
        <v>13800</v>
      </c>
      <c r="G55" s="489">
        <v>11000</v>
      </c>
      <c r="H55" s="377"/>
      <c r="I55" s="377"/>
      <c r="J55" s="377"/>
      <c r="K55" s="377"/>
      <c r="L55" s="377"/>
      <c r="M55" s="377"/>
    </row>
    <row r="56" spans="1:13" x14ac:dyDescent="0.35">
      <c r="A56" s="329" t="s">
        <v>152</v>
      </c>
      <c r="B56" s="489">
        <v>1133200</v>
      </c>
      <c r="C56" s="489">
        <v>972900</v>
      </c>
      <c r="D56" s="489">
        <v>135000</v>
      </c>
      <c r="E56" s="489">
        <v>118300</v>
      </c>
      <c r="F56" s="489">
        <v>13900</v>
      </c>
      <c r="G56" s="489">
        <v>9800</v>
      </c>
      <c r="H56" s="377"/>
      <c r="I56" s="377"/>
      <c r="J56" s="377"/>
      <c r="K56" s="377"/>
      <c r="L56" s="377"/>
      <c r="M56" s="377"/>
    </row>
    <row r="57" spans="1:13" x14ac:dyDescent="0.35">
      <c r="A57" s="329" t="s">
        <v>153</v>
      </c>
      <c r="B57" s="489">
        <v>1175400</v>
      </c>
      <c r="C57" s="489">
        <v>1009700</v>
      </c>
      <c r="D57" s="489">
        <v>126300</v>
      </c>
      <c r="E57" s="489">
        <v>85600</v>
      </c>
      <c r="F57" s="489">
        <v>15900</v>
      </c>
      <c r="G57" s="489">
        <v>11500</v>
      </c>
      <c r="H57" s="377"/>
      <c r="I57" s="377"/>
      <c r="J57" s="377"/>
      <c r="K57" s="377"/>
      <c r="L57" s="377"/>
      <c r="M57" s="377"/>
    </row>
    <row r="58" spans="1:13" x14ac:dyDescent="0.35">
      <c r="A58" s="329" t="s">
        <v>154</v>
      </c>
      <c r="B58" s="489">
        <v>1186800</v>
      </c>
      <c r="C58" s="489">
        <v>1031900</v>
      </c>
      <c r="D58" s="489">
        <v>115400</v>
      </c>
      <c r="E58" s="489">
        <v>105400</v>
      </c>
      <c r="F58" s="489">
        <v>21800</v>
      </c>
      <c r="G58" s="489">
        <v>17700</v>
      </c>
      <c r="H58" s="377"/>
      <c r="I58" s="377"/>
      <c r="J58" s="377"/>
      <c r="K58" s="377"/>
      <c r="L58" s="377"/>
      <c r="M58" s="377"/>
    </row>
    <row r="59" spans="1:13" x14ac:dyDescent="0.35">
      <c r="A59" s="332" t="s">
        <v>155</v>
      </c>
      <c r="B59" s="489">
        <v>1180200</v>
      </c>
      <c r="C59" s="489">
        <v>979800</v>
      </c>
      <c r="D59" s="489">
        <v>111900</v>
      </c>
      <c r="E59" s="489">
        <v>119900</v>
      </c>
      <c r="F59" s="489">
        <v>27300</v>
      </c>
      <c r="G59" s="489">
        <v>23300</v>
      </c>
      <c r="H59" s="377"/>
      <c r="I59" s="377"/>
      <c r="J59" s="377"/>
      <c r="K59" s="377"/>
      <c r="L59" s="377"/>
      <c r="M59" s="377"/>
    </row>
    <row r="60" spans="1:13" x14ac:dyDescent="0.35">
      <c r="A60" s="332" t="s">
        <v>156</v>
      </c>
      <c r="B60" s="489">
        <v>1136400</v>
      </c>
      <c r="C60" s="489">
        <v>960600</v>
      </c>
      <c r="D60" s="489">
        <v>108800</v>
      </c>
      <c r="E60" s="489">
        <v>153900</v>
      </c>
      <c r="F60" s="489">
        <v>28700</v>
      </c>
      <c r="G60" s="489">
        <v>25000</v>
      </c>
      <c r="H60" s="377"/>
      <c r="I60" s="377"/>
      <c r="J60" s="377"/>
      <c r="K60" s="377"/>
      <c r="L60" s="377"/>
      <c r="M60" s="377"/>
    </row>
    <row r="61" spans="1:13" x14ac:dyDescent="0.35">
      <c r="A61" s="332" t="s">
        <v>157</v>
      </c>
      <c r="B61" s="489">
        <v>1119700</v>
      </c>
      <c r="C61" s="489">
        <v>956700</v>
      </c>
      <c r="D61" s="489">
        <v>115400</v>
      </c>
      <c r="E61" s="489">
        <v>133700</v>
      </c>
      <c r="F61" s="489">
        <v>22700</v>
      </c>
      <c r="G61" s="489">
        <v>19900</v>
      </c>
      <c r="H61" s="377"/>
      <c r="I61" s="377"/>
      <c r="J61" s="377"/>
      <c r="K61" s="377"/>
      <c r="L61" s="377"/>
      <c r="M61" s="377"/>
    </row>
    <row r="62" spans="1:13" x14ac:dyDescent="0.35">
      <c r="A62" s="332" t="s">
        <v>158</v>
      </c>
      <c r="B62" s="489">
        <v>1124200</v>
      </c>
      <c r="C62" s="489">
        <v>981800</v>
      </c>
      <c r="D62" s="489">
        <v>131800</v>
      </c>
      <c r="E62" s="489">
        <v>128500</v>
      </c>
      <c r="F62" s="489">
        <v>19200</v>
      </c>
      <c r="G62" s="489">
        <v>16100</v>
      </c>
      <c r="H62" s="377"/>
      <c r="I62" s="377"/>
      <c r="J62" s="377"/>
      <c r="K62" s="377"/>
      <c r="L62" s="377"/>
      <c r="M62" s="377"/>
    </row>
    <row r="63" spans="1:13" x14ac:dyDescent="0.35">
      <c r="A63" s="332" t="s">
        <v>159</v>
      </c>
      <c r="B63" s="489">
        <v>1165500</v>
      </c>
      <c r="C63" s="489">
        <v>1038800</v>
      </c>
      <c r="D63" s="489">
        <v>146700</v>
      </c>
      <c r="E63" s="489">
        <v>106500</v>
      </c>
      <c r="F63" s="489">
        <v>18500</v>
      </c>
      <c r="G63" s="489">
        <v>14700</v>
      </c>
      <c r="H63" s="377"/>
      <c r="I63" s="377"/>
      <c r="J63" s="377"/>
      <c r="K63" s="377"/>
      <c r="L63" s="377"/>
      <c r="M63" s="377"/>
    </row>
    <row r="64" spans="1:13" x14ac:dyDescent="0.35">
      <c r="A64" s="332" t="s">
        <v>160</v>
      </c>
      <c r="B64" s="489">
        <v>1244000</v>
      </c>
      <c r="C64" s="489">
        <v>1091900</v>
      </c>
      <c r="D64" s="489">
        <v>170200</v>
      </c>
      <c r="E64" s="489">
        <v>92800</v>
      </c>
      <c r="F64" s="489">
        <v>16700</v>
      </c>
      <c r="G64" s="489">
        <v>13500</v>
      </c>
      <c r="H64" s="377"/>
      <c r="I64" s="377"/>
      <c r="J64" s="377"/>
      <c r="K64" s="377"/>
      <c r="L64" s="377"/>
      <c r="M64" s="377"/>
    </row>
    <row r="65" spans="1:13" x14ac:dyDescent="0.35">
      <c r="A65" s="332" t="s">
        <v>161</v>
      </c>
      <c r="B65" s="489">
        <v>1323100</v>
      </c>
      <c r="C65" s="489">
        <v>1184900</v>
      </c>
      <c r="D65" s="489">
        <v>205300</v>
      </c>
      <c r="E65" s="489">
        <v>127400</v>
      </c>
      <c r="F65" s="489">
        <v>16400</v>
      </c>
      <c r="G65" s="489">
        <v>13200</v>
      </c>
      <c r="H65" s="377"/>
      <c r="I65" s="377"/>
      <c r="J65" s="377"/>
      <c r="K65" s="377"/>
      <c r="L65" s="377"/>
      <c r="M65" s="377"/>
    </row>
    <row r="66" spans="1:13" x14ac:dyDescent="0.35">
      <c r="A66" s="332" t="s">
        <v>162</v>
      </c>
      <c r="B66" s="489">
        <v>1422900</v>
      </c>
      <c r="C66" s="489">
        <v>1281100</v>
      </c>
      <c r="D66" s="489">
        <v>215200</v>
      </c>
      <c r="E66" s="489">
        <v>116600</v>
      </c>
      <c r="F66" s="489">
        <v>17500</v>
      </c>
      <c r="G66" s="489">
        <v>14900</v>
      </c>
      <c r="H66" s="377"/>
      <c r="I66" s="377"/>
      <c r="J66" s="377"/>
      <c r="K66" s="377"/>
      <c r="L66" s="377"/>
      <c r="M66" s="377"/>
    </row>
    <row r="67" spans="1:13" x14ac:dyDescent="0.35">
      <c r="A67" s="332" t="s">
        <v>163</v>
      </c>
      <c r="B67" s="489">
        <v>1510500</v>
      </c>
      <c r="C67" s="489">
        <v>1361600</v>
      </c>
      <c r="D67" s="489">
        <v>225600</v>
      </c>
      <c r="E67" s="489">
        <v>139200</v>
      </c>
      <c r="F67" s="489">
        <v>16400</v>
      </c>
      <c r="G67" s="489">
        <v>13700</v>
      </c>
      <c r="H67" s="377"/>
      <c r="I67" s="377"/>
      <c r="J67" s="377"/>
      <c r="K67" s="377"/>
      <c r="L67" s="377"/>
      <c r="M67" s="377"/>
    </row>
    <row r="68" spans="1:13" x14ac:dyDescent="0.35">
      <c r="A68" s="332" t="s">
        <v>164</v>
      </c>
      <c r="B68" s="489">
        <v>1595500</v>
      </c>
      <c r="C68" s="489">
        <v>1442300</v>
      </c>
      <c r="D68" s="489">
        <v>238300</v>
      </c>
      <c r="E68" s="489">
        <v>154500</v>
      </c>
      <c r="F68" s="489">
        <v>17500</v>
      </c>
      <c r="G68" s="489">
        <v>15200</v>
      </c>
      <c r="H68" s="377"/>
      <c r="I68" s="377"/>
      <c r="J68" s="377"/>
      <c r="K68" s="377"/>
      <c r="L68" s="377"/>
      <c r="M68" s="377"/>
    </row>
    <row r="69" spans="1:13" x14ac:dyDescent="0.35">
      <c r="A69" s="329" t="s">
        <v>165</v>
      </c>
      <c r="B69" s="489">
        <v>1658200</v>
      </c>
      <c r="C69" s="489">
        <v>1491500</v>
      </c>
      <c r="D69" s="489">
        <v>225500</v>
      </c>
      <c r="E69" s="489">
        <v>164100</v>
      </c>
      <c r="F69" s="489">
        <v>18600</v>
      </c>
      <c r="G69" s="489">
        <v>15800</v>
      </c>
      <c r="H69" s="377"/>
      <c r="I69" s="377"/>
      <c r="J69" s="377"/>
      <c r="K69" s="377"/>
      <c r="L69" s="377"/>
      <c r="M69" s="377"/>
    </row>
    <row r="70" spans="1:13" x14ac:dyDescent="0.35">
      <c r="A70" s="329" t="s">
        <v>166</v>
      </c>
      <c r="B70" s="489">
        <v>1804100</v>
      </c>
      <c r="C70" s="489">
        <v>1639700</v>
      </c>
      <c r="D70" s="489">
        <v>325900</v>
      </c>
      <c r="E70" s="489">
        <v>182000</v>
      </c>
      <c r="F70" s="489">
        <v>19500</v>
      </c>
      <c r="G70" s="489">
        <v>16500</v>
      </c>
      <c r="H70" s="377"/>
      <c r="I70" s="377"/>
      <c r="J70" s="377"/>
      <c r="K70" s="377"/>
      <c r="L70" s="377"/>
      <c r="M70" s="377"/>
    </row>
    <row r="71" spans="1:13" x14ac:dyDescent="0.35">
      <c r="A71" s="329" t="s">
        <v>167</v>
      </c>
      <c r="B71" s="489">
        <v>2016700</v>
      </c>
      <c r="C71" s="489">
        <v>1842800</v>
      </c>
      <c r="D71" s="489">
        <v>390200</v>
      </c>
      <c r="E71" s="489">
        <v>179000</v>
      </c>
      <c r="F71" s="489">
        <v>16700</v>
      </c>
      <c r="G71" s="489">
        <v>14000</v>
      </c>
      <c r="H71" s="377"/>
      <c r="I71" s="377"/>
      <c r="J71" s="377"/>
      <c r="K71" s="377"/>
      <c r="L71" s="377"/>
      <c r="M71" s="377"/>
    </row>
    <row r="72" spans="1:13" x14ac:dyDescent="0.35">
      <c r="A72" s="329" t="s">
        <v>168</v>
      </c>
      <c r="B72" s="489">
        <v>2160200</v>
      </c>
      <c r="C72" s="489">
        <v>1980300</v>
      </c>
      <c r="D72" s="489">
        <v>333700</v>
      </c>
      <c r="E72" s="489">
        <v>191600</v>
      </c>
      <c r="F72" s="489">
        <v>17000</v>
      </c>
      <c r="G72" s="489">
        <v>13600</v>
      </c>
      <c r="H72" s="377"/>
      <c r="I72" s="377"/>
      <c r="J72" s="377"/>
      <c r="K72" s="377"/>
      <c r="L72" s="377"/>
      <c r="M72" s="377"/>
    </row>
    <row r="73" spans="1:13" x14ac:dyDescent="0.35">
      <c r="A73" s="329" t="s">
        <v>169</v>
      </c>
      <c r="B73" s="489">
        <v>2323100</v>
      </c>
      <c r="C73" s="489">
        <v>2130200</v>
      </c>
      <c r="D73" s="489">
        <v>372000</v>
      </c>
      <c r="E73" s="489">
        <v>212100</v>
      </c>
      <c r="F73" s="489">
        <v>18600</v>
      </c>
      <c r="G73" s="489">
        <v>15400</v>
      </c>
      <c r="H73" s="377"/>
      <c r="I73" s="377"/>
      <c r="J73" s="377"/>
      <c r="K73" s="377"/>
      <c r="L73" s="377"/>
      <c r="M73" s="377"/>
    </row>
    <row r="74" spans="1:13" x14ac:dyDescent="0.35">
      <c r="A74" s="329" t="s">
        <v>170</v>
      </c>
      <c r="B74" s="489">
        <v>2546200</v>
      </c>
      <c r="C74" s="489">
        <v>2341500</v>
      </c>
      <c r="D74" s="489">
        <v>449700</v>
      </c>
      <c r="E74" s="489">
        <v>225400</v>
      </c>
      <c r="F74" s="489">
        <v>19000</v>
      </c>
      <c r="G74" s="489">
        <v>15200</v>
      </c>
      <c r="H74" s="377"/>
      <c r="I74" s="377"/>
      <c r="J74" s="377"/>
      <c r="K74" s="377"/>
      <c r="L74" s="377"/>
      <c r="M74" s="377"/>
    </row>
    <row r="75" spans="1:13" x14ac:dyDescent="0.35">
      <c r="A75" s="329" t="s">
        <v>171</v>
      </c>
      <c r="B75" s="489">
        <v>2686500</v>
      </c>
      <c r="C75" s="489">
        <v>2423200</v>
      </c>
      <c r="D75" s="489">
        <v>372400</v>
      </c>
      <c r="E75" s="489">
        <v>233800</v>
      </c>
      <c r="F75" s="489">
        <v>20200</v>
      </c>
      <c r="G75" s="489">
        <v>15300</v>
      </c>
      <c r="H75" s="377"/>
      <c r="I75" s="377"/>
      <c r="J75" s="377"/>
      <c r="K75" s="377"/>
      <c r="L75" s="377"/>
      <c r="M75" s="377"/>
    </row>
    <row r="76" spans="1:13" x14ac:dyDescent="0.35">
      <c r="A76" s="329" t="s">
        <v>172</v>
      </c>
      <c r="B76" s="489">
        <v>2718200</v>
      </c>
      <c r="C76" s="489">
        <v>2265500</v>
      </c>
      <c r="D76" s="489">
        <v>330100</v>
      </c>
      <c r="E76" s="489">
        <v>300500</v>
      </c>
      <c r="F76" s="489">
        <v>23500</v>
      </c>
      <c r="G76" s="489">
        <v>19400</v>
      </c>
      <c r="H76" s="377"/>
      <c r="I76" s="377"/>
      <c r="J76" s="377"/>
      <c r="K76" s="377"/>
      <c r="L76" s="377"/>
      <c r="M76" s="377"/>
    </row>
    <row r="77" spans="1:13" ht="15" x14ac:dyDescent="0.4">
      <c r="A77" s="703" t="s">
        <v>173</v>
      </c>
      <c r="B77" s="703"/>
      <c r="C77" s="703"/>
      <c r="D77" s="703"/>
      <c r="E77" s="703"/>
      <c r="F77" s="703"/>
      <c r="G77" s="703"/>
      <c r="H77" s="377"/>
      <c r="I77" s="377"/>
      <c r="J77" s="377"/>
      <c r="K77" s="377"/>
      <c r="L77" s="377"/>
      <c r="M77" s="377"/>
    </row>
    <row r="78" spans="1:13" x14ac:dyDescent="0.35">
      <c r="A78" s="329" t="s">
        <v>174</v>
      </c>
      <c r="B78" s="489">
        <v>2629884</v>
      </c>
      <c r="C78" s="489">
        <v>2359098</v>
      </c>
      <c r="D78" s="489">
        <v>365649</v>
      </c>
      <c r="E78" s="489">
        <v>509711</v>
      </c>
      <c r="F78" s="489">
        <v>24733</v>
      </c>
      <c r="G78" s="489">
        <v>21150</v>
      </c>
      <c r="H78" s="377"/>
      <c r="I78" s="377"/>
      <c r="J78" s="377"/>
      <c r="K78" s="377"/>
      <c r="L78" s="377"/>
      <c r="M78" s="377"/>
    </row>
    <row r="79" spans="1:13" x14ac:dyDescent="0.35">
      <c r="A79" s="329" t="s">
        <v>175</v>
      </c>
      <c r="B79" s="489">
        <v>2686902</v>
      </c>
      <c r="C79" s="489">
        <v>2456091</v>
      </c>
      <c r="D79" s="489">
        <v>400557</v>
      </c>
      <c r="E79" s="489">
        <v>348443</v>
      </c>
      <c r="F79" s="489">
        <v>22129</v>
      </c>
      <c r="G79" s="489">
        <v>18462</v>
      </c>
      <c r="H79" s="377"/>
      <c r="I79" s="377"/>
      <c r="J79" s="377"/>
      <c r="K79" s="377"/>
      <c r="L79" s="377"/>
      <c r="M79" s="377"/>
    </row>
    <row r="80" spans="1:13" x14ac:dyDescent="0.35">
      <c r="A80" s="329" t="s">
        <v>176</v>
      </c>
      <c r="B80" s="489">
        <v>2859666</v>
      </c>
      <c r="C80" s="489">
        <v>2612648</v>
      </c>
      <c r="D80" s="489">
        <v>455647</v>
      </c>
      <c r="E80" s="489">
        <v>287769</v>
      </c>
      <c r="F80" s="489">
        <v>23414</v>
      </c>
      <c r="G80" s="489">
        <v>19371</v>
      </c>
      <c r="H80" s="377"/>
      <c r="I80" s="377"/>
      <c r="J80" s="377"/>
      <c r="K80" s="377"/>
      <c r="L80" s="377"/>
      <c r="M80" s="377"/>
    </row>
    <row r="81" spans="1:39" x14ac:dyDescent="0.35">
      <c r="A81" s="329" t="s">
        <v>32</v>
      </c>
      <c r="B81" s="489">
        <v>3044710</v>
      </c>
      <c r="C81" s="489">
        <v>2778366</v>
      </c>
      <c r="D81" s="489">
        <v>482794</v>
      </c>
      <c r="E81" s="489">
        <v>302616</v>
      </c>
      <c r="F81" s="489">
        <v>22715</v>
      </c>
      <c r="G81" s="489">
        <v>17581</v>
      </c>
      <c r="H81" s="680"/>
      <c r="I81" s="377"/>
      <c r="J81" s="377"/>
      <c r="K81" s="377"/>
      <c r="L81" s="377"/>
      <c r="M81" s="377"/>
    </row>
    <row r="82" spans="1:39" x14ac:dyDescent="0.35">
      <c r="A82" s="329" t="s">
        <v>33</v>
      </c>
      <c r="B82" s="489">
        <v>3250325</v>
      </c>
      <c r="C82" s="489">
        <v>2968099</v>
      </c>
      <c r="D82" s="489">
        <v>533013</v>
      </c>
      <c r="E82" s="489">
        <v>332171</v>
      </c>
      <c r="F82" s="489">
        <v>23235</v>
      </c>
      <c r="G82" s="489">
        <v>17041</v>
      </c>
      <c r="H82" s="680"/>
      <c r="I82" s="377"/>
      <c r="J82" s="377"/>
      <c r="K82" s="377"/>
      <c r="L82" s="377"/>
      <c r="M82" s="377"/>
    </row>
    <row r="83" spans="1:39" x14ac:dyDescent="0.35">
      <c r="A83" s="329" t="s">
        <v>34</v>
      </c>
      <c r="B83" s="489">
        <v>3464155</v>
      </c>
      <c r="C83" s="489">
        <v>3203697</v>
      </c>
      <c r="D83" s="489">
        <v>585741</v>
      </c>
      <c r="E83" s="489">
        <v>369526</v>
      </c>
      <c r="F83" s="489">
        <v>22566</v>
      </c>
      <c r="G83" s="489">
        <v>15356</v>
      </c>
      <c r="H83" s="680"/>
      <c r="I83" s="377"/>
      <c r="J83" s="377"/>
      <c r="K83" s="377"/>
      <c r="L83" s="377"/>
      <c r="M83" s="377"/>
    </row>
    <row r="84" spans="1:39" x14ac:dyDescent="0.35">
      <c r="A84" s="329" t="s">
        <v>35</v>
      </c>
      <c r="B84" s="489">
        <v>3678860</v>
      </c>
      <c r="C84" s="489">
        <v>3433780</v>
      </c>
      <c r="D84" s="489">
        <v>611372</v>
      </c>
      <c r="E84" s="489">
        <v>339736</v>
      </c>
      <c r="F84" s="489">
        <v>25478</v>
      </c>
      <c r="G84" s="489">
        <v>14334</v>
      </c>
      <c r="H84" s="680"/>
      <c r="I84" s="377"/>
      <c r="J84" s="377"/>
      <c r="K84" s="377"/>
      <c r="L84" s="377"/>
      <c r="M84" s="377"/>
    </row>
    <row r="85" spans="1:39" x14ac:dyDescent="0.35">
      <c r="A85" s="329" t="s">
        <v>36</v>
      </c>
      <c r="B85" s="489">
        <v>3896755</v>
      </c>
      <c r="C85" s="489">
        <v>3648478</v>
      </c>
      <c r="D85" s="489">
        <v>644750</v>
      </c>
      <c r="E85" s="489">
        <v>436526</v>
      </c>
      <c r="F85" s="489">
        <v>24327</v>
      </c>
      <c r="G85" s="489">
        <v>14918</v>
      </c>
      <c r="H85" s="680"/>
      <c r="I85" s="377"/>
      <c r="J85" s="377"/>
      <c r="K85" s="377"/>
      <c r="L85" s="377"/>
      <c r="M85" s="377"/>
    </row>
    <row r="86" spans="1:39" x14ac:dyDescent="0.35">
      <c r="A86" s="329" t="s">
        <v>37</v>
      </c>
      <c r="B86" s="489">
        <v>4033355</v>
      </c>
      <c r="C86" s="489">
        <v>3770022</v>
      </c>
      <c r="D86" s="489">
        <v>620285</v>
      </c>
      <c r="E86" s="489">
        <v>490738</v>
      </c>
      <c r="F86" s="489">
        <v>25629</v>
      </c>
      <c r="G86" s="489">
        <v>17164</v>
      </c>
      <c r="H86" s="680"/>
      <c r="I86" s="377"/>
      <c r="J86" s="377"/>
      <c r="K86" s="377"/>
      <c r="L86" s="377"/>
      <c r="M86" s="377"/>
    </row>
    <row r="87" spans="1:39" x14ac:dyDescent="0.35">
      <c r="A87" s="329" t="s">
        <v>427</v>
      </c>
      <c r="B87" s="489">
        <v>4202044</v>
      </c>
      <c r="C87" s="489">
        <v>3926374</v>
      </c>
      <c r="D87" s="489">
        <v>672890</v>
      </c>
      <c r="E87" s="489">
        <v>508865</v>
      </c>
      <c r="F87" s="489">
        <v>26114</v>
      </c>
      <c r="G87" s="489">
        <v>16902</v>
      </c>
      <c r="H87" s="680"/>
      <c r="I87" s="377"/>
      <c r="J87" s="377"/>
      <c r="K87" s="377"/>
      <c r="L87" s="377"/>
      <c r="M87" s="377"/>
    </row>
    <row r="88" spans="1:39" x14ac:dyDescent="0.35">
      <c r="A88" s="329" t="s">
        <v>434</v>
      </c>
      <c r="B88" s="489">
        <v>4350913</v>
      </c>
      <c r="C88" s="489">
        <v>4064063</v>
      </c>
      <c r="D88" s="489">
        <v>665495</v>
      </c>
      <c r="E88" s="489">
        <v>536934</v>
      </c>
      <c r="F88" s="489">
        <v>27960</v>
      </c>
      <c r="G88" s="489">
        <v>16466</v>
      </c>
      <c r="H88" s="680"/>
      <c r="I88" s="377"/>
      <c r="J88" s="377"/>
      <c r="K88" s="377"/>
      <c r="L88" s="377"/>
      <c r="M88" s="377"/>
    </row>
    <row r="89" spans="1:39" ht="14.65" customHeight="1" x14ac:dyDescent="0.35">
      <c r="A89" s="333" t="s">
        <v>470</v>
      </c>
      <c r="B89" s="490">
        <v>4716126</v>
      </c>
      <c r="C89" s="490">
        <v>4410236</v>
      </c>
      <c r="D89" s="490">
        <v>810316</v>
      </c>
      <c r="E89" s="490">
        <v>437790</v>
      </c>
      <c r="F89" s="490">
        <v>25348</v>
      </c>
      <c r="G89" s="490">
        <v>10438</v>
      </c>
      <c r="H89" s="680"/>
      <c r="I89" s="377"/>
      <c r="J89" s="377"/>
      <c r="K89" s="377"/>
      <c r="L89" s="377"/>
      <c r="M89" s="377"/>
    </row>
    <row r="90" spans="1:39" x14ac:dyDescent="0.35">
      <c r="A90" s="312"/>
      <c r="B90" s="311"/>
      <c r="C90" s="313"/>
      <c r="D90" s="313"/>
      <c r="E90" s="313"/>
      <c r="F90" s="312"/>
      <c r="G90" s="314"/>
      <c r="H90" s="679"/>
    </row>
    <row r="91" spans="1:39" s="4" customFormat="1" ht="14.65" customHeight="1" x14ac:dyDescent="0.4">
      <c r="A91" s="315" t="s">
        <v>50</v>
      </c>
      <c r="B91" s="109"/>
      <c r="C91" s="109"/>
      <c r="D91" s="109"/>
      <c r="E91" s="109"/>
      <c r="F91" s="316"/>
      <c r="G91" s="316"/>
      <c r="H91" s="117"/>
      <c r="I91" s="377"/>
      <c r="J91" s="117"/>
      <c r="K91" s="117"/>
      <c r="L91" s="117"/>
    </row>
    <row r="92" spans="1:39" s="672" customFormat="1" x14ac:dyDescent="0.35">
      <c r="A92" s="689" t="s">
        <v>51</v>
      </c>
      <c r="B92" s="689"/>
      <c r="C92" s="689"/>
      <c r="D92" s="689"/>
      <c r="E92" s="689"/>
      <c r="F92" s="689"/>
      <c r="G92" s="689"/>
      <c r="H92" s="674"/>
      <c r="I92" s="377"/>
      <c r="J92" s="674"/>
      <c r="K92" s="674"/>
      <c r="L92" s="674"/>
    </row>
    <row r="93" spans="1:39" s="672" customFormat="1" x14ac:dyDescent="0.35">
      <c r="A93" s="691" t="s">
        <v>445</v>
      </c>
      <c r="B93" s="691"/>
      <c r="C93" s="691"/>
      <c r="D93" s="691"/>
      <c r="E93" s="691"/>
      <c r="F93" s="691"/>
      <c r="G93" s="691"/>
      <c r="H93" s="674"/>
      <c r="I93" s="377"/>
      <c r="J93" s="674"/>
      <c r="K93" s="674"/>
      <c r="L93" s="674"/>
    </row>
    <row r="94" spans="1:39" s="672" customFormat="1" x14ac:dyDescent="0.35">
      <c r="A94" s="689" t="s">
        <v>177</v>
      </c>
      <c r="B94" s="689"/>
      <c r="C94" s="689"/>
      <c r="D94" s="689"/>
      <c r="E94" s="689"/>
      <c r="F94" s="689"/>
      <c r="G94" s="689"/>
      <c r="H94" s="674"/>
      <c r="I94" s="377"/>
      <c r="J94" s="674"/>
      <c r="K94" s="674"/>
      <c r="L94" s="674"/>
    </row>
    <row r="95" spans="1:39" s="672" customFormat="1" x14ac:dyDescent="0.35">
      <c r="A95" s="691" t="s">
        <v>178</v>
      </c>
      <c r="B95" s="691"/>
      <c r="C95" s="691"/>
      <c r="D95" s="691"/>
      <c r="E95" s="691"/>
      <c r="F95" s="691"/>
      <c r="G95" s="691"/>
      <c r="H95" s="674"/>
      <c r="I95" s="377"/>
      <c r="J95" s="674"/>
      <c r="K95" s="674"/>
      <c r="L95" s="674"/>
    </row>
    <row r="96" spans="1:39" s="342" customFormat="1" x14ac:dyDescent="0.35">
      <c r="A96" s="691" t="s">
        <v>520</v>
      </c>
      <c r="B96" s="691"/>
      <c r="C96" s="691"/>
      <c r="D96" s="691"/>
      <c r="E96" s="691"/>
      <c r="F96" s="691"/>
      <c r="G96" s="691"/>
      <c r="H96" s="675"/>
      <c r="I96" s="377"/>
      <c r="J96" s="572"/>
      <c r="K96" s="572"/>
      <c r="L96" s="572"/>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88"/>
      <c r="AL96" s="588"/>
      <c r="AM96" s="588"/>
    </row>
    <row r="97" spans="1:12" s="672" customFormat="1" ht="39" customHeight="1" x14ac:dyDescent="0.35">
      <c r="A97" s="690" t="s">
        <v>521</v>
      </c>
      <c r="B97" s="690"/>
      <c r="C97" s="690"/>
      <c r="D97" s="690"/>
      <c r="E97" s="690"/>
      <c r="F97" s="690"/>
      <c r="G97" s="690"/>
      <c r="I97" s="377"/>
    </row>
    <row r="98" spans="1:12" s="672" customFormat="1" x14ac:dyDescent="0.35">
      <c r="A98" s="691" t="s">
        <v>179</v>
      </c>
      <c r="B98" s="691"/>
      <c r="C98" s="691"/>
      <c r="D98" s="691"/>
      <c r="E98" s="691"/>
      <c r="F98" s="691"/>
      <c r="G98" s="691"/>
      <c r="H98" s="674"/>
      <c r="I98" s="377"/>
      <c r="J98" s="674"/>
      <c r="K98" s="674"/>
      <c r="L98" s="674"/>
    </row>
    <row r="99" spans="1:12" s="676" customFormat="1" x14ac:dyDescent="0.35">
      <c r="A99" s="691" t="s">
        <v>459</v>
      </c>
      <c r="B99" s="691"/>
      <c r="C99" s="691"/>
      <c r="D99" s="691"/>
      <c r="E99" s="691"/>
      <c r="F99" s="691"/>
      <c r="G99" s="691"/>
      <c r="H99" s="674"/>
      <c r="I99" s="377"/>
      <c r="J99" s="674"/>
      <c r="K99" s="674"/>
      <c r="L99" s="674"/>
    </row>
  </sheetData>
  <mergeCells count="10">
    <mergeCell ref="A95:G95"/>
    <mergeCell ref="A96:G96"/>
    <mergeCell ref="A97:G97"/>
    <mergeCell ref="A98:G98"/>
    <mergeCell ref="A99:G99"/>
    <mergeCell ref="A4:G4"/>
    <mergeCell ref="A77:G77"/>
    <mergeCell ref="A92:G92"/>
    <mergeCell ref="A93:G93"/>
    <mergeCell ref="A94:G94"/>
  </mergeCells>
  <pageMargins left="0.7" right="0.7" top="0.75" bottom="0.75" header="0.3" footer="0.3"/>
  <pageSetup paperSize="9" scale="4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O44"/>
  <sheetViews>
    <sheetView showGridLines="0" topLeftCell="E13" workbookViewId="0">
      <selection activeCell="M30" sqref="M30"/>
    </sheetView>
  </sheetViews>
  <sheetFormatPr defaultColWidth="55" defaultRowHeight="12.75" x14ac:dyDescent="0.35"/>
  <cols>
    <col min="1" max="1" width="55" style="2" customWidth="1"/>
    <col min="2" max="8" width="14.59765625" style="2" customWidth="1"/>
    <col min="9" max="10" width="14.59765625" style="203" customWidth="1"/>
    <col min="11" max="256" width="8.59765625" style="2" customWidth="1"/>
    <col min="257" max="16384" width="55" style="2"/>
  </cols>
  <sheetData>
    <row r="1" spans="1:12" s="9" customFormat="1" ht="17.25" x14ac:dyDescent="0.45">
      <c r="A1" s="7" t="s">
        <v>31</v>
      </c>
      <c r="D1" s="180"/>
      <c r="I1" s="180"/>
      <c r="J1" s="180"/>
    </row>
    <row r="2" spans="1:12" ht="15" x14ac:dyDescent="0.4">
      <c r="A2" s="7" t="s">
        <v>504</v>
      </c>
      <c r="B2" s="181"/>
      <c r="C2" s="182"/>
      <c r="D2" s="182"/>
    </row>
    <row r="3" spans="1:12" ht="15" x14ac:dyDescent="0.4">
      <c r="A3" s="183"/>
      <c r="B3" s="183"/>
      <c r="C3" s="183"/>
      <c r="D3" s="184"/>
      <c r="E3" s="185"/>
      <c r="F3" s="185"/>
      <c r="G3" s="157"/>
    </row>
    <row r="4" spans="1:12" s="3" customFormat="1" ht="13.9" x14ac:dyDescent="0.4">
      <c r="A4" s="425"/>
      <c r="B4" s="478" t="s">
        <v>32</v>
      </c>
      <c r="C4" s="478" t="s">
        <v>33</v>
      </c>
      <c r="D4" s="478" t="s">
        <v>34</v>
      </c>
      <c r="E4" s="478" t="s">
        <v>35</v>
      </c>
      <c r="F4" s="478" t="s">
        <v>36</v>
      </c>
      <c r="G4" s="478" t="s">
        <v>37</v>
      </c>
      <c r="H4" s="479" t="s">
        <v>427</v>
      </c>
      <c r="I4" s="480" t="s">
        <v>434</v>
      </c>
      <c r="J4" s="480" t="s">
        <v>470</v>
      </c>
      <c r="K4" s="42"/>
      <c r="L4" s="42"/>
    </row>
    <row r="5" spans="1:12" s="3" customFormat="1" ht="13.9" x14ac:dyDescent="0.4">
      <c r="A5" s="497" t="s">
        <v>38</v>
      </c>
      <c r="B5" s="370"/>
      <c r="C5" s="370"/>
      <c r="D5" s="370"/>
      <c r="E5" s="370"/>
      <c r="F5" s="370"/>
      <c r="G5" s="370"/>
      <c r="H5" s="370"/>
      <c r="I5" s="379"/>
      <c r="J5" s="379"/>
      <c r="K5" s="42"/>
      <c r="L5" s="42"/>
    </row>
    <row r="6" spans="1:12" ht="13.5" x14ac:dyDescent="0.35">
      <c r="A6" s="2" t="s">
        <v>180</v>
      </c>
      <c r="B6" s="186">
        <v>263007</v>
      </c>
      <c r="C6" s="186">
        <v>291038</v>
      </c>
      <c r="D6" s="186">
        <v>322063</v>
      </c>
      <c r="E6" s="187">
        <v>353177</v>
      </c>
      <c r="F6" s="187">
        <v>387370</v>
      </c>
      <c r="G6" s="167">
        <v>440606</v>
      </c>
      <c r="H6" s="167">
        <v>455297</v>
      </c>
      <c r="I6" s="403">
        <v>480777</v>
      </c>
      <c r="J6" s="264">
        <v>386858</v>
      </c>
      <c r="K6" s="382"/>
      <c r="L6" s="42"/>
    </row>
    <row r="7" spans="1:12" ht="34.35" customHeight="1" x14ac:dyDescent="0.35">
      <c r="A7" s="17" t="s">
        <v>181</v>
      </c>
      <c r="B7" s="186">
        <v>20377</v>
      </c>
      <c r="C7" s="186">
        <v>20734</v>
      </c>
      <c r="D7" s="186">
        <v>24008</v>
      </c>
      <c r="E7" s="187">
        <v>21216</v>
      </c>
      <c r="F7" s="187">
        <v>21693</v>
      </c>
      <c r="G7" s="167">
        <v>22405</v>
      </c>
      <c r="H7" s="167">
        <v>23590</v>
      </c>
      <c r="I7" s="403">
        <v>24662</v>
      </c>
      <c r="J7" s="264">
        <v>22860</v>
      </c>
      <c r="K7" s="382"/>
      <c r="L7" s="42"/>
    </row>
    <row r="8" spans="1:12" s="362" customFormat="1" ht="13.15" customHeight="1" x14ac:dyDescent="0.35">
      <c r="A8" s="419"/>
      <c r="B8" s="364"/>
      <c r="C8" s="364"/>
      <c r="D8" s="364"/>
      <c r="E8" s="365"/>
      <c r="F8" s="365"/>
      <c r="G8" s="363"/>
      <c r="H8" s="363"/>
      <c r="I8" s="403"/>
      <c r="J8" s="403"/>
      <c r="K8" s="382"/>
      <c r="L8" s="42"/>
    </row>
    <row r="9" spans="1:12" s="3" customFormat="1" ht="13.9" x14ac:dyDescent="0.4">
      <c r="A9" s="3" t="s">
        <v>182</v>
      </c>
      <c r="B9" s="317">
        <v>283384</v>
      </c>
      <c r="C9" s="317">
        <v>311772</v>
      </c>
      <c r="D9" s="317">
        <v>346071</v>
      </c>
      <c r="E9" s="318">
        <v>374393</v>
      </c>
      <c r="F9" s="318">
        <v>409063</v>
      </c>
      <c r="G9" s="319">
        <v>463011</v>
      </c>
      <c r="H9" s="319">
        <v>478887</v>
      </c>
      <c r="I9" s="380">
        <v>505439</v>
      </c>
      <c r="J9" s="380">
        <v>409718</v>
      </c>
      <c r="K9" s="320"/>
      <c r="L9" s="320"/>
    </row>
    <row r="10" spans="1:12" ht="15" x14ac:dyDescent="0.4">
      <c r="A10" s="2" t="s">
        <v>183</v>
      </c>
      <c r="B10" s="188"/>
      <c r="C10" s="188"/>
      <c r="D10" s="188"/>
      <c r="E10" s="189"/>
      <c r="F10" s="189"/>
      <c r="H10" s="167"/>
      <c r="I10" s="403"/>
      <c r="J10" s="264"/>
      <c r="K10" s="42"/>
      <c r="L10" s="42"/>
    </row>
    <row r="11" spans="1:12" ht="13.5" x14ac:dyDescent="0.35">
      <c r="A11" s="2" t="s">
        <v>184</v>
      </c>
      <c r="B11" s="186">
        <v>4460</v>
      </c>
      <c r="C11" s="186">
        <v>4643</v>
      </c>
      <c r="D11" s="186">
        <v>5092</v>
      </c>
      <c r="E11" s="187">
        <v>6044</v>
      </c>
      <c r="F11" s="187">
        <v>7221</v>
      </c>
      <c r="G11" s="167">
        <v>6941</v>
      </c>
      <c r="H11" s="167">
        <v>6801</v>
      </c>
      <c r="I11" s="403">
        <v>7113</v>
      </c>
      <c r="J11" s="264">
        <v>4392</v>
      </c>
      <c r="K11" s="42"/>
      <c r="L11" s="42"/>
    </row>
    <row r="12" spans="1:12" ht="15" x14ac:dyDescent="0.4">
      <c r="B12" s="188"/>
      <c r="C12" s="188"/>
      <c r="D12" s="188"/>
      <c r="E12" s="189"/>
      <c r="F12" s="189"/>
      <c r="H12" s="167"/>
      <c r="I12" s="403"/>
      <c r="J12" s="264"/>
      <c r="K12" s="42"/>
      <c r="L12" s="42"/>
    </row>
    <row r="13" spans="1:12" s="3" customFormat="1" ht="13.9" x14ac:dyDescent="0.4">
      <c r="A13" s="321" t="s">
        <v>185</v>
      </c>
      <c r="B13" s="322">
        <v>278924</v>
      </c>
      <c r="C13" s="322">
        <v>307129</v>
      </c>
      <c r="D13" s="322">
        <v>340979</v>
      </c>
      <c r="E13" s="323">
        <v>368349</v>
      </c>
      <c r="F13" s="323">
        <v>401842</v>
      </c>
      <c r="G13" s="324">
        <v>456070</v>
      </c>
      <c r="H13" s="324">
        <v>472086</v>
      </c>
      <c r="I13" s="381">
        <v>498326</v>
      </c>
      <c r="J13" s="381">
        <v>405326</v>
      </c>
      <c r="K13" s="320"/>
      <c r="L13" s="320"/>
    </row>
    <row r="14" spans="1:12" ht="13.9" x14ac:dyDescent="0.4">
      <c r="A14" s="497" t="s">
        <v>47</v>
      </c>
      <c r="B14" s="192"/>
      <c r="C14" s="192"/>
      <c r="D14" s="192"/>
      <c r="E14" s="193"/>
      <c r="F14" s="193"/>
      <c r="K14" s="42"/>
      <c r="L14" s="42"/>
    </row>
    <row r="15" spans="1:12" ht="13.5" x14ac:dyDescent="0.35">
      <c r="A15" s="2" t="s">
        <v>180</v>
      </c>
      <c r="B15" s="186">
        <v>14785</v>
      </c>
      <c r="C15" s="186">
        <v>16121</v>
      </c>
      <c r="D15" s="186">
        <v>18473</v>
      </c>
      <c r="E15" s="187">
        <v>19989</v>
      </c>
      <c r="F15" s="187">
        <v>21891</v>
      </c>
      <c r="G15" s="167">
        <v>21964</v>
      </c>
      <c r="H15" s="167">
        <v>23856</v>
      </c>
      <c r="I15" s="403">
        <v>24812</v>
      </c>
      <c r="J15" s="403">
        <v>22365</v>
      </c>
      <c r="K15" s="382"/>
      <c r="L15" s="42"/>
    </row>
    <row r="16" spans="1:12" ht="33" customHeight="1" x14ac:dyDescent="0.35">
      <c r="A16" s="17" t="s">
        <v>181</v>
      </c>
      <c r="B16" s="186">
        <v>1552</v>
      </c>
      <c r="C16" s="186">
        <v>1352</v>
      </c>
      <c r="D16" s="186">
        <v>1337</v>
      </c>
      <c r="E16" s="187">
        <v>1224</v>
      </c>
      <c r="F16" s="187">
        <v>1393</v>
      </c>
      <c r="G16" s="167">
        <v>1696</v>
      </c>
      <c r="H16" s="167">
        <v>1564</v>
      </c>
      <c r="I16" s="403">
        <v>1339</v>
      </c>
      <c r="J16" s="403">
        <v>1146</v>
      </c>
      <c r="K16" s="42"/>
      <c r="L16" s="42"/>
    </row>
    <row r="17" spans="1:12" ht="15" x14ac:dyDescent="0.4">
      <c r="B17" s="188"/>
      <c r="C17" s="188"/>
      <c r="D17" s="188"/>
      <c r="E17" s="189"/>
      <c r="F17" s="189"/>
      <c r="H17" s="167"/>
      <c r="I17" s="403"/>
      <c r="J17" s="264"/>
      <c r="K17" s="42"/>
      <c r="L17" s="42"/>
    </row>
    <row r="18" spans="1:12" s="3" customFormat="1" ht="13.9" x14ac:dyDescent="0.4">
      <c r="A18" s="3" t="s">
        <v>182</v>
      </c>
      <c r="B18" s="317">
        <v>16316</v>
      </c>
      <c r="C18" s="317">
        <v>17473</v>
      </c>
      <c r="D18" s="317">
        <v>19810</v>
      </c>
      <c r="E18" s="318">
        <v>21213</v>
      </c>
      <c r="F18" s="318">
        <v>23284</v>
      </c>
      <c r="G18" s="319">
        <v>23660</v>
      </c>
      <c r="H18" s="319">
        <v>25420</v>
      </c>
      <c r="I18" s="380">
        <v>26151</v>
      </c>
      <c r="J18" s="380">
        <v>23511</v>
      </c>
      <c r="K18" s="320"/>
      <c r="L18" s="320"/>
    </row>
    <row r="19" spans="1:12" ht="15" x14ac:dyDescent="0.4">
      <c r="A19" s="2" t="s">
        <v>183</v>
      </c>
      <c r="B19" s="188"/>
      <c r="C19" s="188"/>
      <c r="D19" s="188"/>
      <c r="E19" s="189"/>
      <c r="F19" s="189"/>
      <c r="H19" s="167"/>
      <c r="I19" s="403"/>
      <c r="J19" s="264"/>
      <c r="K19" s="42"/>
      <c r="L19" s="42"/>
    </row>
    <row r="20" spans="1:12" ht="13.5" x14ac:dyDescent="0.35">
      <c r="A20" s="2" t="s">
        <v>184</v>
      </c>
      <c r="B20" s="186">
        <v>260</v>
      </c>
      <c r="C20" s="186">
        <v>299</v>
      </c>
      <c r="D20" s="186">
        <v>308</v>
      </c>
      <c r="E20" s="187">
        <v>302</v>
      </c>
      <c r="F20" s="187">
        <v>396</v>
      </c>
      <c r="G20" s="2">
        <v>495</v>
      </c>
      <c r="H20" s="167">
        <v>541</v>
      </c>
      <c r="I20" s="403">
        <v>531</v>
      </c>
      <c r="J20" s="264">
        <v>385</v>
      </c>
      <c r="K20" s="42"/>
      <c r="L20" s="42"/>
    </row>
    <row r="21" spans="1:12" ht="15" x14ac:dyDescent="0.4">
      <c r="B21" s="188"/>
      <c r="C21" s="188"/>
      <c r="D21" s="188"/>
      <c r="E21" s="189"/>
      <c r="F21" s="189"/>
      <c r="H21" s="167"/>
      <c r="I21" s="403"/>
      <c r="J21" s="264"/>
      <c r="K21" s="42"/>
      <c r="L21" s="42"/>
    </row>
    <row r="22" spans="1:12" s="3" customFormat="1" ht="13.9" x14ac:dyDescent="0.4">
      <c r="A22" s="321" t="s">
        <v>185</v>
      </c>
      <c r="B22" s="322">
        <v>16056</v>
      </c>
      <c r="C22" s="322">
        <v>17174</v>
      </c>
      <c r="D22" s="322">
        <v>19502</v>
      </c>
      <c r="E22" s="323">
        <v>20911</v>
      </c>
      <c r="F22" s="323">
        <v>22888</v>
      </c>
      <c r="G22" s="324">
        <v>23165</v>
      </c>
      <c r="H22" s="324">
        <v>24879</v>
      </c>
      <c r="I22" s="381">
        <v>25620</v>
      </c>
      <c r="J22" s="381">
        <v>23126</v>
      </c>
      <c r="K22" s="320"/>
      <c r="L22" s="320"/>
    </row>
    <row r="23" spans="1:12" ht="13.9" x14ac:dyDescent="0.4">
      <c r="A23" s="497" t="s">
        <v>48</v>
      </c>
      <c r="B23" s="192"/>
      <c r="C23" s="192"/>
      <c r="D23" s="192"/>
      <c r="E23" s="193"/>
      <c r="F23" s="193"/>
      <c r="K23" s="42"/>
      <c r="L23" s="42"/>
    </row>
    <row r="24" spans="1:12" ht="13.5" x14ac:dyDescent="0.35">
      <c r="A24" s="2" t="s">
        <v>180</v>
      </c>
      <c r="B24" s="186">
        <v>2612</v>
      </c>
      <c r="C24" s="186">
        <v>2663</v>
      </c>
      <c r="D24" s="186">
        <v>3330</v>
      </c>
      <c r="E24" s="187">
        <v>3752</v>
      </c>
      <c r="F24" s="187">
        <v>3806</v>
      </c>
      <c r="G24" s="167">
        <v>3777</v>
      </c>
      <c r="H24" s="167">
        <v>4326</v>
      </c>
      <c r="I24" s="403">
        <v>4723</v>
      </c>
      <c r="J24" s="264">
        <v>4300</v>
      </c>
      <c r="K24" s="42"/>
      <c r="L24" s="42"/>
    </row>
    <row r="25" spans="1:12" ht="32.85" customHeight="1" x14ac:dyDescent="0.35">
      <c r="A25" s="17" t="s">
        <v>181</v>
      </c>
      <c r="B25" s="186">
        <v>283</v>
      </c>
      <c r="C25" s="186">
        <v>263</v>
      </c>
      <c r="D25" s="186">
        <v>315</v>
      </c>
      <c r="E25" s="187">
        <v>378</v>
      </c>
      <c r="F25" s="187">
        <v>373</v>
      </c>
      <c r="G25" s="2">
        <v>290</v>
      </c>
      <c r="H25" s="167">
        <v>232</v>
      </c>
      <c r="I25" s="403">
        <v>621</v>
      </c>
      <c r="J25" s="264">
        <v>261</v>
      </c>
      <c r="K25" s="42"/>
      <c r="L25" s="42"/>
    </row>
    <row r="26" spans="1:12" ht="15" x14ac:dyDescent="0.4">
      <c r="B26" s="188"/>
      <c r="C26" s="188"/>
      <c r="D26" s="188"/>
      <c r="E26" s="189"/>
      <c r="F26" s="189"/>
      <c r="H26" s="167"/>
      <c r="I26" s="403"/>
      <c r="J26" s="264"/>
      <c r="K26" s="42"/>
      <c r="L26" s="42"/>
    </row>
    <row r="27" spans="1:12" s="3" customFormat="1" ht="13.9" x14ac:dyDescent="0.4">
      <c r="A27" s="3" t="s">
        <v>182</v>
      </c>
      <c r="B27" s="317">
        <v>2895</v>
      </c>
      <c r="C27" s="317">
        <v>292</v>
      </c>
      <c r="D27" s="317">
        <v>3645</v>
      </c>
      <c r="E27" s="318">
        <v>4130</v>
      </c>
      <c r="F27" s="318">
        <v>4179</v>
      </c>
      <c r="G27" s="319">
        <v>4067</v>
      </c>
      <c r="H27" s="319">
        <v>4558</v>
      </c>
      <c r="I27" s="380">
        <v>5344</v>
      </c>
      <c r="J27" s="380">
        <v>4561</v>
      </c>
      <c r="K27" s="320"/>
      <c r="L27" s="320"/>
    </row>
    <row r="28" spans="1:12" ht="15" x14ac:dyDescent="0.4">
      <c r="A28" s="2" t="s">
        <v>183</v>
      </c>
      <c r="B28" s="188"/>
      <c r="C28" s="188"/>
      <c r="D28" s="188"/>
      <c r="E28" s="189"/>
      <c r="F28" s="189"/>
      <c r="H28" s="167"/>
      <c r="I28" s="403"/>
      <c r="J28" s="264"/>
      <c r="K28" s="42"/>
      <c r="L28" s="42"/>
    </row>
    <row r="29" spans="1:12" ht="13.5" x14ac:dyDescent="0.35">
      <c r="A29" s="2" t="s">
        <v>184</v>
      </c>
      <c r="B29" s="186">
        <v>146</v>
      </c>
      <c r="C29" s="186">
        <v>103</v>
      </c>
      <c r="D29" s="186">
        <v>102</v>
      </c>
      <c r="E29" s="187">
        <v>100</v>
      </c>
      <c r="F29" s="187">
        <v>171</v>
      </c>
      <c r="G29" s="2">
        <v>150</v>
      </c>
      <c r="H29" s="167">
        <v>184</v>
      </c>
      <c r="I29" s="403">
        <v>169</v>
      </c>
      <c r="J29" s="264">
        <v>115</v>
      </c>
      <c r="K29" s="42"/>
      <c r="L29" s="42"/>
    </row>
    <row r="30" spans="1:12" ht="15" x14ac:dyDescent="0.4">
      <c r="B30" s="188"/>
      <c r="C30" s="188"/>
      <c r="D30" s="188"/>
      <c r="E30" s="189"/>
      <c r="F30" s="189"/>
      <c r="H30" s="167"/>
      <c r="I30" s="403"/>
      <c r="J30" s="264"/>
      <c r="K30" s="42"/>
      <c r="L30" s="42"/>
    </row>
    <row r="31" spans="1:12" s="3" customFormat="1" ht="13.9" x14ac:dyDescent="0.4">
      <c r="A31" s="321" t="s">
        <v>185</v>
      </c>
      <c r="B31" s="322">
        <v>2749</v>
      </c>
      <c r="C31" s="322">
        <v>2823</v>
      </c>
      <c r="D31" s="322">
        <v>3543</v>
      </c>
      <c r="E31" s="323">
        <v>4030</v>
      </c>
      <c r="F31" s="323">
        <v>4008</v>
      </c>
      <c r="G31" s="324">
        <v>3917</v>
      </c>
      <c r="H31" s="324">
        <v>4374</v>
      </c>
      <c r="I31" s="381">
        <v>5175</v>
      </c>
      <c r="J31" s="381">
        <v>4446</v>
      </c>
      <c r="K31" s="320"/>
      <c r="L31" s="320"/>
    </row>
    <row r="32" spans="1:12" ht="13.9" x14ac:dyDescent="0.4">
      <c r="A32" s="497" t="s">
        <v>49</v>
      </c>
      <c r="B32" s="192"/>
      <c r="C32" s="192"/>
      <c r="D32" s="192"/>
      <c r="E32" s="193"/>
      <c r="F32" s="193"/>
      <c r="K32" s="42"/>
      <c r="L32" s="42"/>
    </row>
    <row r="33" spans="1:41" ht="13.5" x14ac:dyDescent="0.35">
      <c r="A33" s="2" t="s">
        <v>180</v>
      </c>
      <c r="B33" s="186">
        <v>280404</v>
      </c>
      <c r="C33" s="186">
        <v>309822</v>
      </c>
      <c r="D33" s="186">
        <v>343866</v>
      </c>
      <c r="E33" s="187">
        <v>376918</v>
      </c>
      <c r="F33" s="187">
        <v>413067</v>
      </c>
      <c r="G33" s="167">
        <v>466347</v>
      </c>
      <c r="H33" s="167">
        <v>483479</v>
      </c>
      <c r="I33" s="403">
        <v>510312</v>
      </c>
      <c r="J33" s="264">
        <v>413523</v>
      </c>
      <c r="K33" s="42"/>
      <c r="L33" s="42"/>
    </row>
    <row r="34" spans="1:41" ht="32.25" customHeight="1" x14ac:dyDescent="0.35">
      <c r="A34" s="17" t="s">
        <v>181</v>
      </c>
      <c r="B34" s="186">
        <v>22212</v>
      </c>
      <c r="C34" s="186">
        <v>22349</v>
      </c>
      <c r="D34" s="186" t="s">
        <v>186</v>
      </c>
      <c r="E34" s="187">
        <v>22818</v>
      </c>
      <c r="F34" s="187">
        <v>23459</v>
      </c>
      <c r="G34" s="167">
        <v>24391</v>
      </c>
      <c r="H34" s="167">
        <v>25386</v>
      </c>
      <c r="I34" s="403">
        <v>26622</v>
      </c>
      <c r="J34" s="264">
        <v>24267</v>
      </c>
      <c r="K34" s="42"/>
      <c r="L34" s="42"/>
    </row>
    <row r="35" spans="1:41" ht="15" x14ac:dyDescent="0.4">
      <c r="B35" s="188"/>
      <c r="C35" s="188"/>
      <c r="D35" s="188"/>
      <c r="E35" s="187"/>
      <c r="F35" s="187"/>
      <c r="H35" s="167"/>
      <c r="I35" s="403"/>
      <c r="J35" s="264"/>
      <c r="K35" s="42"/>
      <c r="L35" s="42"/>
    </row>
    <row r="36" spans="1:41" s="3" customFormat="1" ht="13.9" x14ac:dyDescent="0.4">
      <c r="A36" s="3" t="s">
        <v>182</v>
      </c>
      <c r="B36" s="317">
        <v>302595</v>
      </c>
      <c r="C36" s="317">
        <v>332171</v>
      </c>
      <c r="D36" s="317">
        <v>369526</v>
      </c>
      <c r="E36" s="318">
        <v>399736</v>
      </c>
      <c r="F36" s="318">
        <v>436526</v>
      </c>
      <c r="G36" s="319">
        <v>490738</v>
      </c>
      <c r="H36" s="319">
        <v>508865</v>
      </c>
      <c r="I36" s="380">
        <v>536934</v>
      </c>
      <c r="J36" s="380">
        <v>437790</v>
      </c>
      <c r="K36" s="320"/>
      <c r="L36" s="320"/>
    </row>
    <row r="37" spans="1:41" ht="15" x14ac:dyDescent="0.4">
      <c r="A37" s="2" t="s">
        <v>183</v>
      </c>
      <c r="B37" s="188"/>
      <c r="C37" s="188"/>
      <c r="D37" s="188"/>
      <c r="E37" s="187"/>
      <c r="F37" s="187"/>
      <c r="H37" s="167"/>
      <c r="I37" s="403"/>
      <c r="J37" s="264"/>
      <c r="K37" s="42"/>
      <c r="L37" s="42"/>
    </row>
    <row r="38" spans="1:41" ht="13.5" x14ac:dyDescent="0.35">
      <c r="A38" s="2" t="s">
        <v>184</v>
      </c>
      <c r="B38" s="186">
        <v>4866</v>
      </c>
      <c r="C38" s="186">
        <v>5045</v>
      </c>
      <c r="D38" s="186">
        <v>5502</v>
      </c>
      <c r="E38" s="187">
        <v>6446</v>
      </c>
      <c r="F38" s="187">
        <v>7788</v>
      </c>
      <c r="G38" s="167">
        <v>7586</v>
      </c>
      <c r="H38" s="167">
        <v>7526</v>
      </c>
      <c r="I38" s="403">
        <v>7813</v>
      </c>
      <c r="J38" s="264">
        <v>4892</v>
      </c>
      <c r="K38" s="42"/>
      <c r="L38" s="42"/>
    </row>
    <row r="39" spans="1:41" ht="15" x14ac:dyDescent="0.4">
      <c r="B39" s="188"/>
      <c r="C39" s="188"/>
      <c r="D39" s="188"/>
      <c r="E39" s="189"/>
      <c r="F39" s="189"/>
      <c r="H39" s="167"/>
      <c r="I39" s="403"/>
      <c r="J39" s="264"/>
      <c r="K39" s="42"/>
      <c r="L39" s="42"/>
    </row>
    <row r="40" spans="1:41" s="3" customFormat="1" ht="13.9" x14ac:dyDescent="0.4">
      <c r="A40" s="325" t="s">
        <v>185</v>
      </c>
      <c r="B40" s="322">
        <v>297729</v>
      </c>
      <c r="C40" s="322">
        <v>327126</v>
      </c>
      <c r="D40" s="326">
        <v>364024</v>
      </c>
      <c r="E40" s="323">
        <v>393290</v>
      </c>
      <c r="F40" s="323">
        <v>428738</v>
      </c>
      <c r="G40" s="324">
        <v>483152</v>
      </c>
      <c r="H40" s="324">
        <v>501339</v>
      </c>
      <c r="I40" s="381">
        <v>529121</v>
      </c>
      <c r="J40" s="381">
        <v>432898</v>
      </c>
      <c r="K40" s="320"/>
      <c r="L40" s="320"/>
    </row>
    <row r="42" spans="1:41" ht="13.15" x14ac:dyDescent="0.4">
      <c r="A42" s="1" t="s">
        <v>50</v>
      </c>
    </row>
    <row r="43" spans="1:41" s="4" customFormat="1" ht="14.65" customHeight="1" x14ac:dyDescent="0.35">
      <c r="A43" s="689" t="s">
        <v>51</v>
      </c>
      <c r="B43" s="689"/>
      <c r="C43" s="689"/>
      <c r="D43" s="689"/>
      <c r="E43" s="689"/>
      <c r="F43" s="689"/>
      <c r="G43" s="689"/>
      <c r="H43" s="689"/>
      <c r="I43" s="689"/>
      <c r="J43" s="689"/>
    </row>
    <row r="44" spans="1:41" s="38" customFormat="1" ht="13.15" x14ac:dyDescent="0.35">
      <c r="A44" s="691" t="s">
        <v>446</v>
      </c>
      <c r="B44" s="691"/>
      <c r="C44" s="691"/>
      <c r="D44" s="691"/>
      <c r="E44" s="691"/>
      <c r="F44" s="691"/>
      <c r="G44" s="691"/>
      <c r="H44" s="691"/>
      <c r="I44" s="691"/>
      <c r="J44" s="691"/>
      <c r="K44" s="9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sheetData>
  <mergeCells count="2">
    <mergeCell ref="A43:J43"/>
    <mergeCell ref="A44:J44"/>
  </mergeCells>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74"/>
  <sheetViews>
    <sheetView showGridLines="0" topLeftCell="C34" zoomScaleNormal="100" workbookViewId="0">
      <selection activeCell="J55" sqref="J55"/>
    </sheetView>
  </sheetViews>
  <sheetFormatPr defaultColWidth="56" defaultRowHeight="12.75" x14ac:dyDescent="0.35"/>
  <cols>
    <col min="1" max="1" width="60.86328125" style="2" customWidth="1"/>
    <col min="2" max="8" width="14.59765625" style="2" customWidth="1"/>
    <col min="9" max="9" width="14.59765625" style="362" customWidth="1"/>
    <col min="10" max="10" width="14.59765625" style="2" customWidth="1"/>
    <col min="11" max="255" width="8.59765625" style="2" customWidth="1"/>
    <col min="256" max="16384" width="56" style="2"/>
  </cols>
  <sheetData>
    <row r="1" spans="1:14" s="9" customFormat="1" ht="17.25" x14ac:dyDescent="0.45">
      <c r="A1" s="7" t="s">
        <v>31</v>
      </c>
      <c r="B1" s="195"/>
      <c r="C1" s="196"/>
      <c r="D1" s="195"/>
      <c r="E1" s="195"/>
    </row>
    <row r="2" spans="1:14" ht="16.899999999999999" x14ac:dyDescent="0.4">
      <c r="A2" s="7" t="s">
        <v>513</v>
      </c>
      <c r="B2" s="197"/>
      <c r="C2" s="197"/>
      <c r="D2" s="197"/>
      <c r="E2" s="197"/>
      <c r="F2" s="197"/>
    </row>
    <row r="3" spans="1:14" ht="15" x14ac:dyDescent="0.4">
      <c r="A3" s="5"/>
      <c r="B3" s="5"/>
      <c r="C3" s="5"/>
      <c r="D3" s="150"/>
    </row>
    <row r="4" spans="1:14" s="3" customFormat="1" ht="14.65" x14ac:dyDescent="0.4">
      <c r="A4" s="426"/>
      <c r="B4" s="476" t="s">
        <v>32</v>
      </c>
      <c r="C4" s="476" t="s">
        <v>33</v>
      </c>
      <c r="D4" s="476" t="s">
        <v>34</v>
      </c>
      <c r="E4" s="476" t="s">
        <v>35</v>
      </c>
      <c r="F4" s="476" t="s">
        <v>187</v>
      </c>
      <c r="G4" s="477" t="s">
        <v>37</v>
      </c>
      <c r="H4" s="477" t="s">
        <v>427</v>
      </c>
      <c r="I4" s="477" t="s">
        <v>434</v>
      </c>
      <c r="J4" s="477" t="s">
        <v>470</v>
      </c>
    </row>
    <row r="5" spans="1:14" s="3" customFormat="1" ht="13.9" x14ac:dyDescent="0.4">
      <c r="A5" s="494" t="s">
        <v>38</v>
      </c>
      <c r="B5" s="523"/>
      <c r="C5" s="523"/>
      <c r="D5" s="523"/>
      <c r="E5" s="523"/>
      <c r="F5" s="523"/>
      <c r="G5" s="417"/>
      <c r="H5" s="417"/>
      <c r="I5" s="417"/>
      <c r="J5" s="417"/>
    </row>
    <row r="6" spans="1:14" x14ac:dyDescent="0.35">
      <c r="A6" s="402" t="s">
        <v>460</v>
      </c>
      <c r="B6" s="199">
        <v>3932</v>
      </c>
      <c r="C6" s="199">
        <v>3558</v>
      </c>
      <c r="D6" s="199">
        <v>3379</v>
      </c>
      <c r="E6" s="199">
        <v>2788</v>
      </c>
      <c r="F6" s="199">
        <v>2894</v>
      </c>
      <c r="G6" s="169">
        <v>2642</v>
      </c>
      <c r="H6" s="169">
        <v>2955</v>
      </c>
      <c r="I6" s="169">
        <v>2934</v>
      </c>
      <c r="J6" s="169">
        <v>865</v>
      </c>
      <c r="L6" s="363"/>
    </row>
    <row r="7" spans="1:14" x14ac:dyDescent="0.35">
      <c r="A7" s="402" t="s">
        <v>461</v>
      </c>
      <c r="B7" s="199">
        <v>11354</v>
      </c>
      <c r="C7" s="199">
        <v>11419</v>
      </c>
      <c r="D7" s="199">
        <v>9980</v>
      </c>
      <c r="E7" s="199">
        <v>9878</v>
      </c>
      <c r="F7" s="199">
        <v>10383</v>
      </c>
      <c r="G7" s="169">
        <v>13007</v>
      </c>
      <c r="H7" s="169">
        <v>12252</v>
      </c>
      <c r="I7" s="169">
        <v>11774</v>
      </c>
      <c r="J7" s="169">
        <v>8432</v>
      </c>
      <c r="L7" s="363"/>
      <c r="N7" s="362"/>
    </row>
    <row r="8" spans="1:14" ht="12.75" customHeight="1" x14ac:dyDescent="0.35">
      <c r="A8" s="495" t="s">
        <v>462</v>
      </c>
      <c r="B8" s="199">
        <v>1028</v>
      </c>
      <c r="C8" s="199">
        <v>891</v>
      </c>
      <c r="D8" s="199">
        <v>863</v>
      </c>
      <c r="E8" s="199">
        <v>505</v>
      </c>
      <c r="F8" s="199">
        <v>484</v>
      </c>
      <c r="G8" s="401">
        <v>438</v>
      </c>
      <c r="H8" s="169">
        <v>471</v>
      </c>
      <c r="I8" s="169">
        <v>505</v>
      </c>
      <c r="J8" s="169">
        <v>606</v>
      </c>
      <c r="L8" s="362"/>
      <c r="N8" s="362"/>
    </row>
    <row r="9" spans="1:14" ht="13.15" x14ac:dyDescent="0.4">
      <c r="A9" s="516" t="s">
        <v>188</v>
      </c>
      <c r="B9" s="517">
        <v>16314</v>
      </c>
      <c r="C9" s="517">
        <v>15868</v>
      </c>
      <c r="D9" s="517">
        <v>14222</v>
      </c>
      <c r="E9" s="517">
        <v>13171</v>
      </c>
      <c r="F9" s="517">
        <v>13761</v>
      </c>
      <c r="G9" s="289">
        <v>16087</v>
      </c>
      <c r="H9" s="289">
        <v>15678</v>
      </c>
      <c r="I9" s="289">
        <v>15213</v>
      </c>
      <c r="J9" s="289">
        <v>9903</v>
      </c>
      <c r="L9" s="363"/>
      <c r="N9" s="362"/>
    </row>
    <row r="10" spans="1:14" ht="14.25" x14ac:dyDescent="0.35">
      <c r="A10" s="402" t="s">
        <v>463</v>
      </c>
      <c r="B10" s="199">
        <v>4695</v>
      </c>
      <c r="C10" s="199">
        <v>5781</v>
      </c>
      <c r="D10" s="199">
        <v>6661</v>
      </c>
      <c r="E10" s="199">
        <v>10260</v>
      </c>
      <c r="F10" s="199">
        <v>8712</v>
      </c>
      <c r="G10" s="169">
        <v>7848</v>
      </c>
      <c r="H10" s="169">
        <v>8612</v>
      </c>
      <c r="I10" s="169">
        <v>10663</v>
      </c>
      <c r="J10" s="169">
        <v>13903</v>
      </c>
      <c r="L10" s="363"/>
      <c r="N10" s="362"/>
    </row>
    <row r="11" spans="1:14" ht="13.15" x14ac:dyDescent="0.4">
      <c r="A11" s="516" t="s">
        <v>189</v>
      </c>
      <c r="B11" s="517">
        <v>21009</v>
      </c>
      <c r="C11" s="517">
        <v>21649</v>
      </c>
      <c r="D11" s="517">
        <v>20883</v>
      </c>
      <c r="E11" s="517">
        <v>23431</v>
      </c>
      <c r="F11" s="517">
        <v>22473</v>
      </c>
      <c r="G11" s="289">
        <v>23935</v>
      </c>
      <c r="H11" s="289">
        <v>24290</v>
      </c>
      <c r="I11" s="289">
        <v>25876</v>
      </c>
      <c r="J11" s="289">
        <v>23806</v>
      </c>
      <c r="L11" s="363"/>
      <c r="N11" s="362"/>
    </row>
    <row r="12" spans="1:14" x14ac:dyDescent="0.35">
      <c r="A12" s="402"/>
      <c r="B12" s="199"/>
      <c r="C12" s="199"/>
      <c r="D12" s="199"/>
      <c r="E12" s="199"/>
      <c r="F12" s="199"/>
      <c r="G12" s="401"/>
      <c r="H12" s="169"/>
      <c r="I12" s="169"/>
      <c r="J12" s="169"/>
      <c r="L12" s="362"/>
      <c r="N12" s="362"/>
    </row>
    <row r="13" spans="1:14" x14ac:dyDescent="0.35">
      <c r="A13" s="402" t="s">
        <v>464</v>
      </c>
      <c r="B13" s="199">
        <v>1122</v>
      </c>
      <c r="C13" s="199">
        <v>864</v>
      </c>
      <c r="D13" s="199">
        <v>634</v>
      </c>
      <c r="E13" s="199">
        <v>445</v>
      </c>
      <c r="F13" s="199">
        <v>396</v>
      </c>
      <c r="G13" s="401">
        <v>311</v>
      </c>
      <c r="H13" s="169">
        <v>320</v>
      </c>
      <c r="I13" s="169">
        <v>547</v>
      </c>
      <c r="J13" s="169">
        <v>388</v>
      </c>
      <c r="L13" s="362"/>
      <c r="N13" s="362"/>
    </row>
    <row r="14" spans="1:14" ht="14.25" x14ac:dyDescent="0.35">
      <c r="A14" s="402" t="s">
        <v>465</v>
      </c>
      <c r="B14" s="199">
        <v>2310</v>
      </c>
      <c r="C14" s="199">
        <v>2353</v>
      </c>
      <c r="D14" s="199">
        <v>1642</v>
      </c>
      <c r="E14" s="199">
        <v>1545</v>
      </c>
      <c r="F14" s="199">
        <v>1640</v>
      </c>
      <c r="G14" s="169">
        <v>1456</v>
      </c>
      <c r="H14" s="169">
        <v>1759</v>
      </c>
      <c r="I14" s="169">
        <v>1767</v>
      </c>
      <c r="J14" s="169">
        <v>1286</v>
      </c>
      <c r="L14" s="363"/>
      <c r="N14" s="362"/>
    </row>
    <row r="15" spans="1:14" x14ac:dyDescent="0.35">
      <c r="A15" s="402" t="s">
        <v>466</v>
      </c>
      <c r="B15" s="199">
        <v>806</v>
      </c>
      <c r="C15" s="199">
        <v>575</v>
      </c>
      <c r="D15" s="199">
        <v>514</v>
      </c>
      <c r="E15" s="199">
        <v>364</v>
      </c>
      <c r="F15" s="199">
        <v>352</v>
      </c>
      <c r="G15" s="401">
        <v>324</v>
      </c>
      <c r="H15" s="169">
        <v>348</v>
      </c>
      <c r="I15" s="169">
        <v>328</v>
      </c>
      <c r="J15" s="169">
        <v>227</v>
      </c>
      <c r="L15" s="362"/>
      <c r="N15" s="362"/>
    </row>
    <row r="16" spans="1:14" ht="13.15" x14ac:dyDescent="0.4">
      <c r="A16" s="516" t="s">
        <v>190</v>
      </c>
      <c r="B16" s="517">
        <v>4238</v>
      </c>
      <c r="C16" s="517">
        <v>3792</v>
      </c>
      <c r="D16" s="517">
        <v>2790</v>
      </c>
      <c r="E16" s="517">
        <v>2354</v>
      </c>
      <c r="F16" s="517">
        <v>2388</v>
      </c>
      <c r="G16" s="289">
        <v>2091</v>
      </c>
      <c r="H16" s="289">
        <v>2427</v>
      </c>
      <c r="I16" s="289">
        <v>2642</v>
      </c>
      <c r="J16" s="289">
        <v>1901</v>
      </c>
      <c r="L16" s="363"/>
      <c r="N16" s="362"/>
    </row>
    <row r="17" spans="1:14" s="401" customFormat="1" x14ac:dyDescent="0.35">
      <c r="A17" s="402"/>
      <c r="B17" s="199"/>
      <c r="C17" s="199"/>
      <c r="D17" s="199"/>
      <c r="E17" s="199"/>
      <c r="F17" s="199"/>
    </row>
    <row r="18" spans="1:14" s="3" customFormat="1" ht="13.15" x14ac:dyDescent="0.4">
      <c r="A18" s="516" t="s">
        <v>191</v>
      </c>
      <c r="B18" s="517">
        <v>25247</v>
      </c>
      <c r="C18" s="517">
        <v>25441</v>
      </c>
      <c r="D18" s="517">
        <v>23673</v>
      </c>
      <c r="E18" s="517">
        <v>25785</v>
      </c>
      <c r="F18" s="517">
        <v>24861</v>
      </c>
      <c r="G18" s="289">
        <v>26026</v>
      </c>
      <c r="H18" s="289">
        <v>26717</v>
      </c>
      <c r="I18" s="289">
        <v>28518</v>
      </c>
      <c r="J18" s="289">
        <v>25707</v>
      </c>
      <c r="L18" s="319"/>
      <c r="N18" s="362"/>
    </row>
    <row r="19" spans="1:14" s="3" customFormat="1" ht="13.15" x14ac:dyDescent="0.4">
      <c r="A19" s="516"/>
      <c r="B19" s="517"/>
      <c r="C19" s="517"/>
      <c r="D19" s="517"/>
      <c r="E19" s="517"/>
      <c r="F19" s="517"/>
      <c r="G19" s="289"/>
      <c r="H19" s="289"/>
      <c r="I19" s="289"/>
      <c r="J19" s="289"/>
      <c r="L19" s="319"/>
      <c r="N19" s="362"/>
    </row>
    <row r="20" spans="1:14" ht="13.9" x14ac:dyDescent="0.4">
      <c r="A20" s="494" t="s">
        <v>47</v>
      </c>
      <c r="B20" s="524"/>
      <c r="C20" s="524"/>
      <c r="D20" s="524"/>
      <c r="E20" s="524"/>
      <c r="F20" s="524"/>
      <c r="G20" s="525"/>
      <c r="H20" s="525"/>
      <c r="I20" s="525"/>
      <c r="J20" s="525"/>
      <c r="L20" s="362"/>
      <c r="N20" s="362"/>
    </row>
    <row r="21" spans="1:14" x14ac:dyDescent="0.35">
      <c r="A21" s="402" t="s">
        <v>460</v>
      </c>
      <c r="B21" s="199">
        <v>659</v>
      </c>
      <c r="C21" s="199">
        <v>571</v>
      </c>
      <c r="D21" s="199">
        <v>605</v>
      </c>
      <c r="E21" s="199">
        <v>559</v>
      </c>
      <c r="F21" s="199">
        <v>519</v>
      </c>
      <c r="G21" s="401">
        <v>522</v>
      </c>
      <c r="H21" s="401">
        <v>574</v>
      </c>
      <c r="I21" s="401">
        <v>600</v>
      </c>
      <c r="J21" s="401">
        <v>178</v>
      </c>
      <c r="L21" s="362"/>
      <c r="N21" s="362"/>
    </row>
    <row r="22" spans="1:14" x14ac:dyDescent="0.35">
      <c r="A22" s="402" t="s">
        <v>461</v>
      </c>
      <c r="B22" s="199">
        <v>233</v>
      </c>
      <c r="C22" s="199">
        <v>257</v>
      </c>
      <c r="D22" s="199">
        <v>208</v>
      </c>
      <c r="E22" s="199">
        <v>283</v>
      </c>
      <c r="F22" s="199">
        <v>271</v>
      </c>
      <c r="G22" s="401">
        <v>313</v>
      </c>
      <c r="H22" s="401">
        <v>340</v>
      </c>
      <c r="I22" s="401">
        <v>322</v>
      </c>
      <c r="J22" s="401">
        <v>259</v>
      </c>
      <c r="L22" s="362"/>
      <c r="N22" s="362"/>
    </row>
    <row r="23" spans="1:14" x14ac:dyDescent="0.35">
      <c r="A23" s="495" t="s">
        <v>462</v>
      </c>
      <c r="B23" s="199">
        <v>26</v>
      </c>
      <c r="C23" s="199">
        <v>27</v>
      </c>
      <c r="D23" s="199">
        <v>19</v>
      </c>
      <c r="E23" s="199">
        <v>16</v>
      </c>
      <c r="F23" s="199">
        <v>9</v>
      </c>
      <c r="G23" s="401">
        <v>17</v>
      </c>
      <c r="H23" s="401">
        <v>15</v>
      </c>
      <c r="I23" s="401">
        <v>10</v>
      </c>
      <c r="J23" s="401">
        <v>17</v>
      </c>
      <c r="L23" s="362"/>
      <c r="N23" s="362"/>
    </row>
    <row r="24" spans="1:14" ht="13.15" x14ac:dyDescent="0.4">
      <c r="A24" s="516" t="s">
        <v>188</v>
      </c>
      <c r="B24" s="517">
        <v>918</v>
      </c>
      <c r="C24" s="517">
        <v>855</v>
      </c>
      <c r="D24" s="517">
        <v>832</v>
      </c>
      <c r="E24" s="517">
        <v>858</v>
      </c>
      <c r="F24" s="517">
        <v>799</v>
      </c>
      <c r="G24" s="315">
        <v>852</v>
      </c>
      <c r="H24" s="315">
        <v>929</v>
      </c>
      <c r="I24" s="315">
        <v>932</v>
      </c>
      <c r="J24" s="315">
        <v>454</v>
      </c>
      <c r="L24" s="362"/>
      <c r="N24" s="362"/>
    </row>
    <row r="25" spans="1:14" ht="14.25" x14ac:dyDescent="0.35">
      <c r="A25" s="402" t="s">
        <v>463</v>
      </c>
      <c r="B25" s="199">
        <v>281</v>
      </c>
      <c r="C25" s="199">
        <v>365</v>
      </c>
      <c r="D25" s="199">
        <v>485</v>
      </c>
      <c r="E25" s="199">
        <v>808</v>
      </c>
      <c r="F25" s="199">
        <v>607</v>
      </c>
      <c r="G25" s="401">
        <v>538</v>
      </c>
      <c r="H25" s="401">
        <v>508</v>
      </c>
      <c r="I25" s="401">
        <v>706</v>
      </c>
      <c r="J25" s="401">
        <v>914</v>
      </c>
      <c r="L25" s="362"/>
      <c r="N25" s="362"/>
    </row>
    <row r="26" spans="1:14" ht="13.15" x14ac:dyDescent="0.4">
      <c r="A26" s="516" t="s">
        <v>189</v>
      </c>
      <c r="B26" s="517">
        <v>1199</v>
      </c>
      <c r="C26" s="517">
        <v>1220</v>
      </c>
      <c r="D26" s="517">
        <v>1317</v>
      </c>
      <c r="E26" s="517">
        <v>1666</v>
      </c>
      <c r="F26" s="517">
        <v>1406</v>
      </c>
      <c r="G26" s="289">
        <v>1390</v>
      </c>
      <c r="H26" s="289">
        <v>1437</v>
      </c>
      <c r="I26" s="289">
        <v>1638</v>
      </c>
      <c r="J26" s="289">
        <v>1368</v>
      </c>
      <c r="L26" s="363"/>
      <c r="N26" s="362"/>
    </row>
    <row r="27" spans="1:14" x14ac:dyDescent="0.35">
      <c r="A27" s="402"/>
      <c r="B27" s="199"/>
      <c r="C27" s="199"/>
      <c r="D27" s="199"/>
      <c r="E27" s="199"/>
      <c r="F27" s="199"/>
      <c r="G27" s="401"/>
      <c r="H27" s="401"/>
      <c r="I27" s="401"/>
      <c r="J27" s="401"/>
      <c r="L27" s="362"/>
      <c r="N27" s="362"/>
    </row>
    <row r="28" spans="1:14" x14ac:dyDescent="0.35">
      <c r="A28" s="402" t="s">
        <v>464</v>
      </c>
      <c r="B28" s="199">
        <v>58</v>
      </c>
      <c r="C28" s="199">
        <v>17</v>
      </c>
      <c r="D28" s="199">
        <v>4</v>
      </c>
      <c r="E28" s="199">
        <v>9</v>
      </c>
      <c r="F28" s="199">
        <v>6</v>
      </c>
      <c r="G28" s="401">
        <v>6</v>
      </c>
      <c r="H28" s="401">
        <v>4</v>
      </c>
      <c r="I28" s="401">
        <v>2</v>
      </c>
      <c r="J28" s="401">
        <v>1</v>
      </c>
      <c r="L28" s="362"/>
      <c r="N28" s="362"/>
    </row>
    <row r="29" spans="1:14" ht="14.25" x14ac:dyDescent="0.35">
      <c r="A29" s="402" t="s">
        <v>465</v>
      </c>
      <c r="B29" s="199">
        <v>175</v>
      </c>
      <c r="C29" s="199">
        <v>135</v>
      </c>
      <c r="D29" s="199">
        <v>85</v>
      </c>
      <c r="E29" s="199">
        <v>134</v>
      </c>
      <c r="F29" s="199">
        <v>142</v>
      </c>
      <c r="G29" s="401">
        <v>98</v>
      </c>
      <c r="H29" s="401">
        <v>115</v>
      </c>
      <c r="I29" s="401">
        <v>71</v>
      </c>
      <c r="J29" s="401">
        <v>60</v>
      </c>
      <c r="L29" s="362"/>
      <c r="N29" s="362"/>
    </row>
    <row r="30" spans="1:14" x14ac:dyDescent="0.35">
      <c r="A30" s="402" t="s">
        <v>466</v>
      </c>
      <c r="B30" s="199">
        <v>31</v>
      </c>
      <c r="C30" s="199">
        <v>22</v>
      </c>
      <c r="D30" s="199">
        <v>5</v>
      </c>
      <c r="E30" s="199">
        <v>9</v>
      </c>
      <c r="F30" s="199">
        <v>10</v>
      </c>
      <c r="G30" s="401">
        <v>3</v>
      </c>
      <c r="H30" s="401">
        <v>5</v>
      </c>
      <c r="I30" s="401">
        <v>2</v>
      </c>
      <c r="J30" s="401">
        <v>7</v>
      </c>
      <c r="L30" s="362"/>
      <c r="N30" s="362"/>
    </row>
    <row r="31" spans="1:14" x14ac:dyDescent="0.35">
      <c r="A31" s="495" t="s">
        <v>467</v>
      </c>
      <c r="B31" s="199">
        <v>0</v>
      </c>
      <c r="C31" s="199">
        <v>1</v>
      </c>
      <c r="D31" s="199">
        <v>0</v>
      </c>
      <c r="E31" s="199">
        <v>0</v>
      </c>
      <c r="F31" s="199">
        <v>0</v>
      </c>
      <c r="G31" s="401">
        <v>0</v>
      </c>
      <c r="H31" s="401">
        <v>0</v>
      </c>
      <c r="I31" s="496">
        <v>0</v>
      </c>
      <c r="J31" s="496">
        <v>0</v>
      </c>
      <c r="L31" s="362"/>
      <c r="N31" s="362"/>
    </row>
    <row r="32" spans="1:14" ht="13.15" x14ac:dyDescent="0.4">
      <c r="A32" s="516" t="s">
        <v>190</v>
      </c>
      <c r="B32" s="517">
        <v>264</v>
      </c>
      <c r="C32" s="517">
        <v>175</v>
      </c>
      <c r="D32" s="517">
        <v>94</v>
      </c>
      <c r="E32" s="517">
        <v>152</v>
      </c>
      <c r="F32" s="517">
        <v>158</v>
      </c>
      <c r="G32" s="315">
        <v>107</v>
      </c>
      <c r="H32" s="315">
        <v>124</v>
      </c>
      <c r="I32" s="315">
        <v>75</v>
      </c>
      <c r="J32" s="315">
        <v>68</v>
      </c>
      <c r="L32" s="362"/>
      <c r="N32" s="362"/>
    </row>
    <row r="33" spans="1:14" x14ac:dyDescent="0.35">
      <c r="A33" s="495"/>
      <c r="B33" s="199"/>
      <c r="C33" s="199"/>
      <c r="D33" s="199"/>
      <c r="E33" s="199"/>
      <c r="F33" s="199"/>
      <c r="G33" s="401"/>
      <c r="H33" s="401"/>
      <c r="I33" s="401"/>
      <c r="J33" s="401"/>
      <c r="L33" s="362"/>
      <c r="N33" s="362"/>
    </row>
    <row r="34" spans="1:14" s="3" customFormat="1" ht="13.15" x14ac:dyDescent="0.4">
      <c r="A34" s="516" t="s">
        <v>192</v>
      </c>
      <c r="B34" s="517">
        <v>1463</v>
      </c>
      <c r="C34" s="517">
        <v>1395</v>
      </c>
      <c r="D34" s="517">
        <v>1411</v>
      </c>
      <c r="E34" s="517">
        <v>1818</v>
      </c>
      <c r="F34" s="517">
        <v>1564</v>
      </c>
      <c r="G34" s="289">
        <v>1497</v>
      </c>
      <c r="H34" s="289">
        <v>1561</v>
      </c>
      <c r="I34" s="289">
        <v>1713</v>
      </c>
      <c r="J34" s="289">
        <v>1436</v>
      </c>
      <c r="L34" s="363"/>
      <c r="N34" s="362"/>
    </row>
    <row r="35" spans="1:14" s="3" customFormat="1" ht="13.15" x14ac:dyDescent="0.4">
      <c r="A35" s="516"/>
      <c r="B35" s="517"/>
      <c r="C35" s="517"/>
      <c r="D35" s="517"/>
      <c r="E35" s="517"/>
      <c r="F35" s="517"/>
      <c r="G35" s="289"/>
      <c r="H35" s="289"/>
      <c r="I35" s="289"/>
      <c r="J35" s="289"/>
      <c r="L35" s="363"/>
      <c r="N35" s="362"/>
    </row>
    <row r="36" spans="1:14" ht="13.9" x14ac:dyDescent="0.4">
      <c r="A36" s="494" t="s">
        <v>48</v>
      </c>
      <c r="B36" s="523"/>
      <c r="C36" s="523"/>
      <c r="D36" s="523"/>
      <c r="E36" s="523"/>
      <c r="F36" s="523"/>
      <c r="G36" s="417"/>
      <c r="H36" s="417"/>
      <c r="I36" s="417"/>
      <c r="J36" s="417"/>
      <c r="L36" s="3"/>
      <c r="N36" s="362"/>
    </row>
    <row r="37" spans="1:14" x14ac:dyDescent="0.35">
      <c r="A37" s="402" t="s">
        <v>460</v>
      </c>
      <c r="B37" s="226">
        <v>205</v>
      </c>
      <c r="C37" s="226">
        <v>192</v>
      </c>
      <c r="D37" s="226">
        <v>206</v>
      </c>
      <c r="E37" s="226">
        <v>204</v>
      </c>
      <c r="F37" s="226">
        <v>255</v>
      </c>
      <c r="G37" s="401">
        <v>147</v>
      </c>
      <c r="H37" s="401">
        <v>185</v>
      </c>
      <c r="I37" s="401">
        <v>227</v>
      </c>
      <c r="J37" s="401">
        <v>18</v>
      </c>
      <c r="L37" s="362"/>
      <c r="N37" s="362"/>
    </row>
    <row r="38" spans="1:14" x14ac:dyDescent="0.35">
      <c r="A38" s="402" t="s">
        <v>461</v>
      </c>
      <c r="B38" s="226">
        <v>127</v>
      </c>
      <c r="C38" s="226">
        <v>101</v>
      </c>
      <c r="D38" s="226">
        <v>85</v>
      </c>
      <c r="E38" s="226">
        <v>81</v>
      </c>
      <c r="F38" s="226">
        <v>85</v>
      </c>
      <c r="G38" s="401">
        <v>64</v>
      </c>
      <c r="H38" s="401">
        <v>103</v>
      </c>
      <c r="I38" s="401">
        <v>87</v>
      </c>
      <c r="J38" s="401">
        <v>52</v>
      </c>
      <c r="L38" s="362"/>
      <c r="N38" s="362"/>
    </row>
    <row r="39" spans="1:14" x14ac:dyDescent="0.35">
      <c r="A39" s="495" t="s">
        <v>462</v>
      </c>
      <c r="B39" s="226">
        <v>17</v>
      </c>
      <c r="C39" s="226">
        <v>25</v>
      </c>
      <c r="D39" s="226">
        <v>11</v>
      </c>
      <c r="E39" s="226">
        <v>20</v>
      </c>
      <c r="F39" s="226">
        <v>18</v>
      </c>
      <c r="G39" s="401">
        <v>14</v>
      </c>
      <c r="H39" s="401">
        <v>7</v>
      </c>
      <c r="I39" s="401">
        <v>7</v>
      </c>
      <c r="J39" s="401">
        <v>11</v>
      </c>
      <c r="L39" s="362"/>
      <c r="N39" s="362"/>
    </row>
    <row r="40" spans="1:14" ht="13.15" x14ac:dyDescent="0.4">
      <c r="A40" s="516" t="s">
        <v>188</v>
      </c>
      <c r="B40" s="518">
        <v>349</v>
      </c>
      <c r="C40" s="518">
        <v>318</v>
      </c>
      <c r="D40" s="518">
        <v>302</v>
      </c>
      <c r="E40" s="518">
        <v>305</v>
      </c>
      <c r="F40" s="518">
        <v>358</v>
      </c>
      <c r="G40" s="315">
        <v>225</v>
      </c>
      <c r="H40" s="315">
        <v>295</v>
      </c>
      <c r="I40" s="315">
        <v>321</v>
      </c>
      <c r="J40" s="315">
        <f>SUM(J37:J39)</f>
        <v>81</v>
      </c>
      <c r="L40" s="362"/>
      <c r="N40" s="362"/>
    </row>
    <row r="41" spans="1:14" ht="14.25" x14ac:dyDescent="0.35">
      <c r="A41" s="402" t="s">
        <v>463</v>
      </c>
      <c r="B41" s="226">
        <v>158</v>
      </c>
      <c r="C41" s="226">
        <v>48</v>
      </c>
      <c r="D41" s="226">
        <v>54</v>
      </c>
      <c r="E41" s="226">
        <v>76</v>
      </c>
      <c r="F41" s="226">
        <v>90</v>
      </c>
      <c r="G41" s="401">
        <v>79</v>
      </c>
      <c r="H41" s="401">
        <v>92</v>
      </c>
      <c r="I41" s="401">
        <v>125</v>
      </c>
      <c r="J41" s="401">
        <v>93</v>
      </c>
      <c r="L41" s="362"/>
      <c r="N41" s="362"/>
    </row>
    <row r="42" spans="1:14" ht="13.15" x14ac:dyDescent="0.4">
      <c r="A42" s="516" t="s">
        <v>189</v>
      </c>
      <c r="B42" s="518">
        <v>507</v>
      </c>
      <c r="C42" s="518">
        <v>366</v>
      </c>
      <c r="D42" s="518">
        <v>356</v>
      </c>
      <c r="E42" s="518">
        <v>381</v>
      </c>
      <c r="F42" s="518">
        <v>448</v>
      </c>
      <c r="G42" s="315">
        <v>304</v>
      </c>
      <c r="H42" s="315">
        <v>387</v>
      </c>
      <c r="I42" s="315">
        <v>446</v>
      </c>
      <c r="J42" s="315">
        <f>SUM(J40:J41)</f>
        <v>174</v>
      </c>
      <c r="L42" s="362"/>
      <c r="N42" s="362"/>
    </row>
    <row r="43" spans="1:14" x14ac:dyDescent="0.35">
      <c r="A43" s="402"/>
      <c r="B43" s="226"/>
      <c r="C43" s="226"/>
      <c r="D43" s="226"/>
      <c r="E43" s="226"/>
      <c r="F43" s="226"/>
      <c r="G43" s="401"/>
      <c r="H43" s="401"/>
      <c r="I43" s="401"/>
      <c r="J43" s="401"/>
      <c r="L43" s="362"/>
      <c r="N43" s="362"/>
    </row>
    <row r="44" spans="1:14" x14ac:dyDescent="0.35">
      <c r="A44" s="402" t="s">
        <v>464</v>
      </c>
      <c r="B44" s="226">
        <v>247</v>
      </c>
      <c r="C44" s="226">
        <v>208</v>
      </c>
      <c r="D44" s="226">
        <v>150</v>
      </c>
      <c r="E44" s="226">
        <v>138</v>
      </c>
      <c r="F44" s="226">
        <v>95</v>
      </c>
      <c r="G44" s="401">
        <v>25</v>
      </c>
      <c r="H44" s="401">
        <v>35</v>
      </c>
      <c r="I44" s="401">
        <v>21</v>
      </c>
      <c r="J44" s="401">
        <v>9</v>
      </c>
      <c r="L44" s="362"/>
      <c r="N44" s="362"/>
    </row>
    <row r="45" spans="1:14" ht="14.25" x14ac:dyDescent="0.35">
      <c r="A45" s="402" t="s">
        <v>465</v>
      </c>
      <c r="B45" s="519">
        <v>72</v>
      </c>
      <c r="C45" s="226">
        <v>60</v>
      </c>
      <c r="D45" s="226">
        <v>33</v>
      </c>
      <c r="E45" s="226">
        <v>43</v>
      </c>
      <c r="F45" s="226">
        <v>36</v>
      </c>
      <c r="G45" s="401">
        <v>16</v>
      </c>
      <c r="H45" s="401">
        <v>23</v>
      </c>
      <c r="I45" s="401">
        <v>23</v>
      </c>
      <c r="J45" s="401">
        <v>8</v>
      </c>
      <c r="L45" s="362"/>
      <c r="N45" s="362"/>
    </row>
    <row r="46" spans="1:14" x14ac:dyDescent="0.35">
      <c r="A46" s="402" t="s">
        <v>466</v>
      </c>
      <c r="B46" s="226">
        <v>42</v>
      </c>
      <c r="C46" s="226">
        <v>33</v>
      </c>
      <c r="D46" s="226">
        <v>39</v>
      </c>
      <c r="E46" s="226">
        <v>36</v>
      </c>
      <c r="F46" s="226">
        <v>29</v>
      </c>
      <c r="G46" s="401">
        <v>24</v>
      </c>
      <c r="H46" s="401">
        <v>21</v>
      </c>
      <c r="I46" s="401">
        <v>24</v>
      </c>
      <c r="J46" s="401">
        <v>15</v>
      </c>
      <c r="L46" s="362"/>
      <c r="N46" s="362"/>
    </row>
    <row r="47" spans="1:14" ht="13.15" x14ac:dyDescent="0.4">
      <c r="A47" s="516" t="s">
        <v>190</v>
      </c>
      <c r="B47" s="517">
        <v>361</v>
      </c>
      <c r="C47" s="517">
        <v>301</v>
      </c>
      <c r="D47" s="517">
        <v>222</v>
      </c>
      <c r="E47" s="517">
        <v>217</v>
      </c>
      <c r="F47" s="517">
        <v>160</v>
      </c>
      <c r="G47" s="315">
        <v>65</v>
      </c>
      <c r="H47" s="315">
        <v>79</v>
      </c>
      <c r="I47" s="315">
        <v>68</v>
      </c>
      <c r="J47" s="315">
        <f>SUM(J44:J46)</f>
        <v>32</v>
      </c>
      <c r="L47" s="362"/>
      <c r="N47" s="362"/>
    </row>
    <row r="48" spans="1:14" x14ac:dyDescent="0.35">
      <c r="A48" s="402"/>
      <c r="B48" s="226"/>
      <c r="C48" s="226"/>
      <c r="D48" s="226"/>
      <c r="E48" s="226"/>
      <c r="F48" s="226"/>
      <c r="G48" s="401"/>
      <c r="H48" s="401"/>
      <c r="I48" s="401"/>
      <c r="J48" s="401"/>
      <c r="L48" s="362"/>
      <c r="N48" s="362"/>
    </row>
    <row r="49" spans="1:14" s="3" customFormat="1" ht="13.15" x14ac:dyDescent="0.4">
      <c r="A49" s="516" t="s">
        <v>193</v>
      </c>
      <c r="B49" s="517">
        <v>868</v>
      </c>
      <c r="C49" s="517">
        <v>667</v>
      </c>
      <c r="D49" s="517">
        <v>578</v>
      </c>
      <c r="E49" s="517">
        <v>598</v>
      </c>
      <c r="F49" s="517">
        <v>608</v>
      </c>
      <c r="G49" s="315">
        <v>369</v>
      </c>
      <c r="H49" s="315">
        <v>466</v>
      </c>
      <c r="I49" s="315">
        <v>514</v>
      </c>
      <c r="J49" s="315">
        <f>J42+J47</f>
        <v>206</v>
      </c>
      <c r="L49" s="362"/>
      <c r="N49" s="362"/>
    </row>
    <row r="50" spans="1:14" s="3" customFormat="1" ht="13.15" x14ac:dyDescent="0.4">
      <c r="A50" s="516"/>
      <c r="B50" s="517"/>
      <c r="C50" s="517"/>
      <c r="D50" s="517"/>
      <c r="E50" s="517"/>
      <c r="F50" s="517"/>
      <c r="G50" s="315"/>
      <c r="H50" s="315"/>
      <c r="I50" s="315"/>
      <c r="J50" s="315"/>
      <c r="L50" s="362"/>
      <c r="N50" s="362"/>
    </row>
    <row r="51" spans="1:14" ht="13.9" x14ac:dyDescent="0.4">
      <c r="A51" s="494" t="s">
        <v>49</v>
      </c>
      <c r="B51" s="524"/>
      <c r="C51" s="524"/>
      <c r="D51" s="524"/>
      <c r="E51" s="524"/>
      <c r="F51" s="524"/>
      <c r="G51" s="525"/>
      <c r="H51" s="525"/>
      <c r="I51" s="525"/>
      <c r="J51" s="525"/>
      <c r="L51" s="362"/>
      <c r="N51" s="362"/>
    </row>
    <row r="52" spans="1:14" x14ac:dyDescent="0.35">
      <c r="A52" s="402" t="s">
        <v>460</v>
      </c>
      <c r="B52" s="226">
        <v>4796</v>
      </c>
      <c r="C52" s="226">
        <v>4321</v>
      </c>
      <c r="D52" s="226">
        <v>4190</v>
      </c>
      <c r="E52" s="226">
        <v>3551</v>
      </c>
      <c r="F52" s="226">
        <v>3668</v>
      </c>
      <c r="G52" s="169">
        <v>3311</v>
      </c>
      <c r="H52" s="169">
        <v>3714</v>
      </c>
      <c r="I52" s="169">
        <v>3761</v>
      </c>
      <c r="J52" s="169">
        <v>1061</v>
      </c>
      <c r="L52" s="363"/>
      <c r="N52" s="362"/>
    </row>
    <row r="53" spans="1:14" x14ac:dyDescent="0.35">
      <c r="A53" s="402" t="s">
        <v>461</v>
      </c>
      <c r="B53" s="226">
        <v>11714</v>
      </c>
      <c r="C53" s="226">
        <v>11777</v>
      </c>
      <c r="D53" s="226">
        <v>10273</v>
      </c>
      <c r="E53" s="226">
        <v>10242</v>
      </c>
      <c r="F53" s="226">
        <v>10739</v>
      </c>
      <c r="G53" s="169">
        <v>13384</v>
      </c>
      <c r="H53" s="169">
        <v>12695</v>
      </c>
      <c r="I53" s="169">
        <v>12183</v>
      </c>
      <c r="J53" s="169">
        <v>8743</v>
      </c>
      <c r="L53" s="363"/>
      <c r="N53" s="362"/>
    </row>
    <row r="54" spans="1:14" x14ac:dyDescent="0.35">
      <c r="A54" s="495" t="s">
        <v>462</v>
      </c>
      <c r="B54" s="226">
        <v>1071</v>
      </c>
      <c r="C54" s="226">
        <v>943</v>
      </c>
      <c r="D54" s="226">
        <v>893</v>
      </c>
      <c r="E54" s="226">
        <v>541</v>
      </c>
      <c r="F54" s="226">
        <v>511</v>
      </c>
      <c r="G54" s="401">
        <v>469</v>
      </c>
      <c r="H54" s="401">
        <v>493</v>
      </c>
      <c r="I54" s="401">
        <v>522</v>
      </c>
      <c r="J54" s="401">
        <v>634</v>
      </c>
      <c r="L54" s="362"/>
      <c r="N54" s="362"/>
    </row>
    <row r="55" spans="1:14" ht="13.15" x14ac:dyDescent="0.4">
      <c r="A55" s="516" t="s">
        <v>188</v>
      </c>
      <c r="B55" s="518">
        <v>17581</v>
      </c>
      <c r="C55" s="518">
        <v>17041</v>
      </c>
      <c r="D55" s="518">
        <v>15356</v>
      </c>
      <c r="E55" s="518">
        <v>14334</v>
      </c>
      <c r="F55" s="518">
        <v>14918</v>
      </c>
      <c r="G55" s="289">
        <v>17164</v>
      </c>
      <c r="H55" s="289">
        <v>16902</v>
      </c>
      <c r="I55" s="289">
        <v>16466</v>
      </c>
      <c r="J55" s="289">
        <v>10438</v>
      </c>
      <c r="L55" s="363"/>
      <c r="N55" s="362"/>
    </row>
    <row r="56" spans="1:14" ht="14.25" x14ac:dyDescent="0.35">
      <c r="A56" s="402" t="s">
        <v>463</v>
      </c>
      <c r="B56" s="226">
        <v>5134</v>
      </c>
      <c r="C56" s="226">
        <v>6194</v>
      </c>
      <c r="D56" s="226">
        <v>7200</v>
      </c>
      <c r="E56" s="226">
        <v>11144</v>
      </c>
      <c r="F56" s="226">
        <v>9409</v>
      </c>
      <c r="G56" s="169">
        <v>8465</v>
      </c>
      <c r="H56" s="169">
        <v>9212</v>
      </c>
      <c r="I56" s="169">
        <v>11494</v>
      </c>
      <c r="J56" s="169">
        <v>14910</v>
      </c>
      <c r="L56" s="363"/>
      <c r="N56" s="362"/>
    </row>
    <row r="57" spans="1:14" ht="13.15" x14ac:dyDescent="0.4">
      <c r="A57" s="516" t="s">
        <v>189</v>
      </c>
      <c r="B57" s="518">
        <v>22715</v>
      </c>
      <c r="C57" s="518">
        <v>23235</v>
      </c>
      <c r="D57" s="518">
        <v>22556</v>
      </c>
      <c r="E57" s="518">
        <v>25478</v>
      </c>
      <c r="F57" s="518">
        <v>24327</v>
      </c>
      <c r="G57" s="289">
        <v>25629</v>
      </c>
      <c r="H57" s="289">
        <v>26114</v>
      </c>
      <c r="I57" s="289">
        <v>27960</v>
      </c>
      <c r="J57" s="289">
        <v>25348</v>
      </c>
      <c r="L57" s="363"/>
      <c r="N57" s="362"/>
    </row>
    <row r="58" spans="1:14" x14ac:dyDescent="0.35">
      <c r="A58" s="402"/>
      <c r="B58" s="226"/>
      <c r="C58" s="226"/>
      <c r="D58" s="226"/>
      <c r="E58" s="226"/>
      <c r="F58" s="226"/>
      <c r="G58" s="401"/>
      <c r="H58" s="401"/>
      <c r="I58" s="401"/>
      <c r="J58" s="401"/>
      <c r="L58" s="362"/>
      <c r="N58" s="362"/>
    </row>
    <row r="59" spans="1:14" x14ac:dyDescent="0.35">
      <c r="A59" s="402" t="s">
        <v>464</v>
      </c>
      <c r="B59" s="226">
        <v>1427</v>
      </c>
      <c r="C59" s="226">
        <v>1089</v>
      </c>
      <c r="D59" s="226">
        <v>788</v>
      </c>
      <c r="E59" s="226">
        <v>592</v>
      </c>
      <c r="F59" s="226">
        <v>497</v>
      </c>
      <c r="G59" s="401">
        <v>342</v>
      </c>
      <c r="H59" s="401">
        <v>359</v>
      </c>
      <c r="I59" s="401">
        <v>570</v>
      </c>
      <c r="J59" s="401">
        <v>398</v>
      </c>
      <c r="L59" s="362"/>
      <c r="N59" s="362"/>
    </row>
    <row r="60" spans="1:14" ht="14.25" x14ac:dyDescent="0.35">
      <c r="A60" s="402" t="s">
        <v>465</v>
      </c>
      <c r="B60" s="519">
        <v>2557</v>
      </c>
      <c r="C60" s="226">
        <v>2548</v>
      </c>
      <c r="D60" s="226">
        <v>1760</v>
      </c>
      <c r="E60" s="226">
        <v>1722</v>
      </c>
      <c r="F60" s="226">
        <v>1818</v>
      </c>
      <c r="G60" s="169">
        <v>1570</v>
      </c>
      <c r="H60" s="169">
        <v>1897</v>
      </c>
      <c r="I60" s="169">
        <v>1861</v>
      </c>
      <c r="J60" s="169">
        <v>1354</v>
      </c>
      <c r="L60" s="363"/>
      <c r="N60" s="362"/>
    </row>
    <row r="61" spans="1:14" x14ac:dyDescent="0.35">
      <c r="A61" s="402" t="s">
        <v>466</v>
      </c>
      <c r="B61" s="226">
        <v>879</v>
      </c>
      <c r="C61" s="226">
        <v>630</v>
      </c>
      <c r="D61" s="226">
        <v>558</v>
      </c>
      <c r="E61" s="226">
        <v>409</v>
      </c>
      <c r="F61" s="226">
        <v>391</v>
      </c>
      <c r="G61" s="401">
        <v>351</v>
      </c>
      <c r="H61" s="401">
        <v>374</v>
      </c>
      <c r="I61" s="401">
        <v>354</v>
      </c>
      <c r="J61" s="401">
        <v>249</v>
      </c>
      <c r="L61" s="362"/>
      <c r="N61" s="362"/>
    </row>
    <row r="62" spans="1:14" x14ac:dyDescent="0.35">
      <c r="A62" s="495" t="s">
        <v>467</v>
      </c>
      <c r="B62" s="226">
        <v>0</v>
      </c>
      <c r="C62" s="226">
        <v>1</v>
      </c>
      <c r="D62" s="226">
        <v>0</v>
      </c>
      <c r="E62" s="226">
        <v>0</v>
      </c>
      <c r="F62" s="226">
        <v>0</v>
      </c>
      <c r="G62" s="401">
        <v>0</v>
      </c>
      <c r="H62" s="401">
        <v>0</v>
      </c>
      <c r="I62" s="496">
        <v>0</v>
      </c>
      <c r="J62" s="401">
        <v>0</v>
      </c>
      <c r="L62" s="362"/>
      <c r="N62" s="362"/>
    </row>
    <row r="63" spans="1:14" ht="13.15" x14ac:dyDescent="0.4">
      <c r="A63" s="516" t="s">
        <v>190</v>
      </c>
      <c r="B63" s="518">
        <v>4863</v>
      </c>
      <c r="C63" s="518">
        <v>4268</v>
      </c>
      <c r="D63" s="518">
        <v>3106</v>
      </c>
      <c r="E63" s="518">
        <v>2723</v>
      </c>
      <c r="F63" s="518">
        <v>2706</v>
      </c>
      <c r="G63" s="289">
        <v>2263</v>
      </c>
      <c r="H63" s="289">
        <v>2630</v>
      </c>
      <c r="I63" s="289">
        <v>2785</v>
      </c>
      <c r="J63" s="289">
        <v>2001</v>
      </c>
      <c r="L63" s="363"/>
      <c r="N63" s="362"/>
    </row>
    <row r="64" spans="1:14" x14ac:dyDescent="0.35">
      <c r="A64" s="495"/>
      <c r="B64" s="226"/>
      <c r="C64" s="226"/>
      <c r="D64" s="226"/>
      <c r="E64" s="226"/>
      <c r="F64" s="226"/>
      <c r="G64" s="401"/>
      <c r="H64" s="401"/>
      <c r="I64" s="401"/>
      <c r="J64" s="401"/>
      <c r="L64" s="362"/>
      <c r="N64" s="362"/>
    </row>
    <row r="65" spans="1:14" s="3" customFormat="1" ht="13.15" x14ac:dyDescent="0.4">
      <c r="A65" s="520" t="s">
        <v>194</v>
      </c>
      <c r="B65" s="521">
        <v>27578</v>
      </c>
      <c r="C65" s="521">
        <v>27503</v>
      </c>
      <c r="D65" s="521">
        <v>25662</v>
      </c>
      <c r="E65" s="521">
        <v>28201</v>
      </c>
      <c r="F65" s="521">
        <v>27033</v>
      </c>
      <c r="G65" s="522">
        <v>27892</v>
      </c>
      <c r="H65" s="522">
        <v>28744</v>
      </c>
      <c r="I65" s="522">
        <v>30745</v>
      </c>
      <c r="J65" s="522">
        <v>27349</v>
      </c>
      <c r="L65" s="363"/>
      <c r="N65" s="362"/>
    </row>
    <row r="66" spans="1:14" ht="15" x14ac:dyDescent="0.4">
      <c r="A66" s="200"/>
      <c r="B66" s="201"/>
      <c r="C66" s="201"/>
      <c r="D66" s="201"/>
      <c r="E66" s="201"/>
    </row>
    <row r="67" spans="1:14" ht="15" x14ac:dyDescent="0.4">
      <c r="A67" s="1" t="s">
        <v>50</v>
      </c>
      <c r="B67" s="201"/>
      <c r="C67" s="201"/>
      <c r="D67" s="201"/>
      <c r="E67" s="201"/>
    </row>
    <row r="68" spans="1:14" s="4" customFormat="1" ht="13.5" x14ac:dyDescent="0.35">
      <c r="A68" s="689" t="s">
        <v>51</v>
      </c>
      <c r="B68" s="689"/>
      <c r="C68" s="689"/>
      <c r="D68" s="689"/>
      <c r="E68" s="689"/>
      <c r="F68" s="689"/>
      <c r="G68" s="689"/>
      <c r="H68" s="689"/>
      <c r="I68" s="689"/>
      <c r="J68" s="689"/>
    </row>
    <row r="69" spans="1:14" s="4" customFormat="1" ht="27" customHeight="1" x14ac:dyDescent="0.35">
      <c r="A69" s="692" t="s">
        <v>522</v>
      </c>
      <c r="B69" s="692"/>
      <c r="C69" s="692"/>
      <c r="D69" s="692"/>
      <c r="E69" s="692"/>
      <c r="F69" s="692"/>
      <c r="G69" s="692"/>
      <c r="H69" s="692"/>
      <c r="I69" s="692"/>
      <c r="J69" s="692"/>
    </row>
    <row r="70" spans="1:14" s="4" customFormat="1" ht="27" customHeight="1" x14ac:dyDescent="0.35">
      <c r="A70" s="692" t="s">
        <v>523</v>
      </c>
      <c r="B70" s="692"/>
      <c r="C70" s="692"/>
      <c r="D70" s="692"/>
      <c r="E70" s="692"/>
      <c r="F70" s="692"/>
      <c r="G70" s="692"/>
      <c r="H70" s="692"/>
      <c r="I70" s="692"/>
      <c r="J70" s="692"/>
    </row>
    <row r="71" spans="1:14" s="4" customFormat="1" ht="14.65" customHeight="1" x14ac:dyDescent="0.35">
      <c r="A71" s="689" t="s">
        <v>537</v>
      </c>
      <c r="B71" s="689"/>
      <c r="C71" s="689"/>
      <c r="D71" s="689"/>
      <c r="E71" s="689"/>
      <c r="F71" s="689"/>
      <c r="G71" s="689"/>
      <c r="H71" s="689"/>
      <c r="I71" s="689"/>
      <c r="J71" s="689"/>
    </row>
    <row r="72" spans="1:14" ht="13.15" x14ac:dyDescent="0.35">
      <c r="A72" s="691" t="s">
        <v>538</v>
      </c>
      <c r="B72" s="691"/>
      <c r="C72" s="691"/>
      <c r="D72" s="691"/>
      <c r="E72" s="691"/>
      <c r="F72" s="691"/>
      <c r="G72" s="691"/>
      <c r="H72" s="691"/>
      <c r="I72" s="691"/>
      <c r="J72" s="691"/>
    </row>
    <row r="73" spans="1:14" ht="13.15" x14ac:dyDescent="0.35">
      <c r="A73" s="704" t="s">
        <v>539</v>
      </c>
      <c r="B73" s="704"/>
      <c r="C73" s="704"/>
      <c r="D73" s="704"/>
      <c r="E73" s="704"/>
      <c r="F73" s="704"/>
      <c r="G73" s="704"/>
      <c r="H73" s="704"/>
      <c r="I73" s="704"/>
      <c r="J73" s="704"/>
      <c r="K73" s="202"/>
      <c r="L73" s="202"/>
    </row>
    <row r="74" spans="1:14" ht="13.15" x14ac:dyDescent="0.35">
      <c r="A74" s="705" t="s">
        <v>540</v>
      </c>
      <c r="B74" s="705"/>
      <c r="C74" s="705"/>
      <c r="D74" s="705"/>
      <c r="E74" s="705"/>
      <c r="F74" s="705"/>
      <c r="G74" s="705"/>
      <c r="H74" s="705"/>
      <c r="I74" s="705"/>
      <c r="J74" s="705"/>
      <c r="K74" s="342"/>
      <c r="L74" s="342"/>
    </row>
  </sheetData>
  <mergeCells count="7">
    <mergeCell ref="A72:J72"/>
    <mergeCell ref="A73:J73"/>
    <mergeCell ref="A74:J74"/>
    <mergeCell ref="A68:J68"/>
    <mergeCell ref="A69:J69"/>
    <mergeCell ref="A70:J70"/>
    <mergeCell ref="A71:J71"/>
  </mergeCells>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W29"/>
  <sheetViews>
    <sheetView showGridLines="0" workbookViewId="0">
      <selection activeCell="J10" sqref="J10"/>
    </sheetView>
  </sheetViews>
  <sheetFormatPr defaultColWidth="39.1328125" defaultRowHeight="12.75" x14ac:dyDescent="0.35"/>
  <cols>
    <col min="1" max="1" width="61.73046875" style="2" customWidth="1"/>
    <col min="2" max="8" width="12.59765625" style="2" customWidth="1"/>
    <col min="9" max="9" width="12.59765625" style="362" customWidth="1"/>
    <col min="10" max="10" width="12.59765625" style="2" customWidth="1"/>
    <col min="11" max="256" width="8.59765625" style="2" customWidth="1"/>
    <col min="257" max="16384" width="39.1328125" style="2"/>
  </cols>
  <sheetData>
    <row r="1" spans="1:18" ht="16.899999999999999" x14ac:dyDescent="0.4">
      <c r="A1" s="7" t="s">
        <v>31</v>
      </c>
      <c r="E1" s="203"/>
    </row>
    <row r="2" spans="1:18" s="9" customFormat="1" ht="17.25" x14ac:dyDescent="0.45">
      <c r="A2" s="7" t="s">
        <v>490</v>
      </c>
      <c r="B2" s="195"/>
      <c r="C2" s="195"/>
      <c r="D2" s="195"/>
      <c r="E2" s="195"/>
      <c r="F2" s="195"/>
      <c r="G2" s="195"/>
      <c r="H2" s="195"/>
      <c r="I2" s="195"/>
      <c r="J2" s="195"/>
    </row>
    <row r="3" spans="1:18" x14ac:dyDescent="0.35">
      <c r="H3" s="204"/>
      <c r="I3" s="204"/>
      <c r="J3" s="204"/>
    </row>
    <row r="4" spans="1:18" ht="13.15" x14ac:dyDescent="0.4">
      <c r="A4" s="412" t="s">
        <v>195</v>
      </c>
      <c r="B4" s="337" t="s">
        <v>32</v>
      </c>
      <c r="C4" s="337" t="s">
        <v>33</v>
      </c>
      <c r="D4" s="337" t="s">
        <v>34</v>
      </c>
      <c r="E4" s="337" t="s">
        <v>35</v>
      </c>
      <c r="F4" s="337" t="s">
        <v>36</v>
      </c>
      <c r="G4" s="337" t="s">
        <v>37</v>
      </c>
      <c r="H4" s="474" t="s">
        <v>427</v>
      </c>
      <c r="I4" s="475" t="s">
        <v>434</v>
      </c>
      <c r="J4" s="475" t="s">
        <v>470</v>
      </c>
      <c r="K4" s="401"/>
    </row>
    <row r="5" spans="1:18" x14ac:dyDescent="0.35">
      <c r="A5" s="205" t="s">
        <v>196</v>
      </c>
      <c r="B5" s="646">
        <v>5.6931506849315072</v>
      </c>
      <c r="C5" s="647">
        <v>5.506849315068493</v>
      </c>
      <c r="D5" s="647">
        <v>5.3917808219178083</v>
      </c>
      <c r="E5" s="647">
        <v>5.36</v>
      </c>
      <c r="F5" s="647">
        <v>4.9698630136986299</v>
      </c>
      <c r="G5" s="647">
        <v>4.8</v>
      </c>
      <c r="H5" s="647">
        <v>5</v>
      </c>
      <c r="I5" s="648">
        <v>4.9617486338797816</v>
      </c>
      <c r="J5" s="648">
        <v>5.3178082191780822</v>
      </c>
      <c r="K5" s="401"/>
      <c r="L5" s="362"/>
      <c r="M5" s="362"/>
      <c r="N5" s="362"/>
      <c r="O5" s="362"/>
      <c r="P5" s="362"/>
      <c r="Q5" s="362"/>
      <c r="R5" s="362"/>
    </row>
    <row r="6" spans="1:18" x14ac:dyDescent="0.35">
      <c r="A6" s="205" t="s">
        <v>197</v>
      </c>
      <c r="B6" s="646">
        <v>5.1808219178082195</v>
      </c>
      <c r="C6" s="647">
        <v>4.3123287671232875</v>
      </c>
      <c r="D6" s="647">
        <v>4.7780821917808218</v>
      </c>
      <c r="E6" s="647">
        <v>5.72</v>
      </c>
      <c r="F6" s="647">
        <v>5.3452054794520549</v>
      </c>
      <c r="G6" s="647">
        <v>4.3</v>
      </c>
      <c r="H6" s="647">
        <v>4.7</v>
      </c>
      <c r="I6" s="649">
        <v>4.7431693989071038</v>
      </c>
      <c r="J6" s="649">
        <v>4.6630136986301371</v>
      </c>
      <c r="K6" s="401"/>
      <c r="L6" s="362"/>
      <c r="M6" s="362"/>
      <c r="N6" s="362"/>
      <c r="O6" s="362"/>
      <c r="P6" s="362"/>
      <c r="Q6" s="362"/>
      <c r="R6" s="362"/>
    </row>
    <row r="7" spans="1:18" x14ac:dyDescent="0.35">
      <c r="A7" s="205" t="s">
        <v>198</v>
      </c>
      <c r="B7" s="646">
        <v>5.7260273972602738</v>
      </c>
      <c r="C7" s="647">
        <v>6.2</v>
      </c>
      <c r="D7" s="647">
        <v>6.5178082191780824</v>
      </c>
      <c r="E7" s="647">
        <v>6.49</v>
      </c>
      <c r="F7" s="647">
        <v>6.912328767123288</v>
      </c>
      <c r="G7" s="647">
        <v>7</v>
      </c>
      <c r="H7" s="647">
        <v>7.6</v>
      </c>
      <c r="I7" s="648">
        <v>7.6912568306010929</v>
      </c>
      <c r="J7" s="648">
        <v>8.7205479452054799</v>
      </c>
      <c r="K7" s="401"/>
      <c r="L7" s="362"/>
      <c r="M7" s="362"/>
      <c r="N7" s="362"/>
      <c r="O7" s="362"/>
      <c r="P7" s="362"/>
      <c r="Q7" s="362"/>
      <c r="R7" s="362"/>
    </row>
    <row r="8" spans="1:18" x14ac:dyDescent="0.35">
      <c r="A8" s="205" t="s">
        <v>199</v>
      </c>
      <c r="B8" s="650" t="s">
        <v>200</v>
      </c>
      <c r="C8" s="650" t="s">
        <v>200</v>
      </c>
      <c r="D8" s="647">
        <v>72.556164383561651</v>
      </c>
      <c r="E8" s="650" t="s">
        <v>200</v>
      </c>
      <c r="F8" s="650" t="s">
        <v>200</v>
      </c>
      <c r="G8" s="650">
        <v>85.3</v>
      </c>
      <c r="H8" s="650" t="s">
        <v>200</v>
      </c>
      <c r="I8" s="651" t="s">
        <v>145</v>
      </c>
      <c r="J8" s="651" t="s">
        <v>145</v>
      </c>
      <c r="K8" s="401"/>
      <c r="L8" s="362"/>
      <c r="M8" s="362"/>
      <c r="N8" s="362"/>
      <c r="O8" s="362"/>
      <c r="P8" s="362"/>
      <c r="Q8" s="362"/>
      <c r="R8" s="362"/>
    </row>
    <row r="9" spans="1:18" x14ac:dyDescent="0.35">
      <c r="A9" s="205" t="s">
        <v>201</v>
      </c>
      <c r="B9" s="646">
        <v>5.0986301369863014</v>
      </c>
      <c r="C9" s="647">
        <v>10.698630136986301</v>
      </c>
      <c r="D9" s="647">
        <v>15.158904109589042</v>
      </c>
      <c r="E9" s="647">
        <v>13.99</v>
      </c>
      <c r="F9" s="647">
        <v>17.19178082191781</v>
      </c>
      <c r="G9" s="647">
        <v>21.3</v>
      </c>
      <c r="H9" s="647">
        <v>25.3</v>
      </c>
      <c r="I9" s="652">
        <v>22.090163934426229</v>
      </c>
      <c r="J9" s="652">
        <v>24.789041095890411</v>
      </c>
      <c r="K9" s="401"/>
      <c r="L9" s="362"/>
      <c r="M9" s="362"/>
      <c r="N9" s="362"/>
      <c r="O9" s="362"/>
      <c r="P9" s="362"/>
      <c r="Q9" s="362"/>
      <c r="R9" s="362"/>
    </row>
    <row r="10" spans="1:18" x14ac:dyDescent="0.35">
      <c r="A10" s="205" t="s">
        <v>202</v>
      </c>
      <c r="B10" s="646">
        <v>8.956164383561644</v>
      </c>
      <c r="C10" s="647">
        <v>18.317808219178083</v>
      </c>
      <c r="D10" s="647">
        <v>3.6493150684931499</v>
      </c>
      <c r="E10" s="647">
        <v>4.3</v>
      </c>
      <c r="F10" s="647">
        <v>6.5835616438356164</v>
      </c>
      <c r="G10" s="647">
        <v>9.8000000000000007</v>
      </c>
      <c r="H10" s="647">
        <v>4.5</v>
      </c>
      <c r="I10" s="649">
        <v>15.991803278688524</v>
      </c>
      <c r="J10" s="649">
        <v>8.2547945205479447</v>
      </c>
      <c r="K10" s="401"/>
      <c r="L10" s="362"/>
      <c r="M10" s="362"/>
      <c r="N10" s="362"/>
      <c r="O10" s="362"/>
      <c r="P10" s="362"/>
      <c r="Q10" s="362"/>
      <c r="R10" s="362"/>
    </row>
    <row r="11" spans="1:18" x14ac:dyDescent="0.35">
      <c r="A11" s="207" t="s">
        <v>203</v>
      </c>
      <c r="B11" s="653">
        <v>10.676712328767124</v>
      </c>
      <c r="C11" s="653">
        <v>10.657534246575343</v>
      </c>
      <c r="D11" s="653">
        <v>11.865753424657534</v>
      </c>
      <c r="E11" s="653">
        <v>13.39</v>
      </c>
      <c r="F11" s="647">
        <v>13.63013698630137</v>
      </c>
      <c r="G11" s="653">
        <v>11.3</v>
      </c>
      <c r="H11" s="647">
        <v>12.7</v>
      </c>
      <c r="I11" s="647">
        <v>13.590163934426229</v>
      </c>
      <c r="J11" s="654">
        <v>12.915068493150685</v>
      </c>
      <c r="K11" s="401"/>
      <c r="L11" s="362"/>
      <c r="M11" s="362"/>
      <c r="N11" s="362"/>
      <c r="O11" s="362"/>
      <c r="P11" s="362"/>
      <c r="Q11" s="362"/>
      <c r="R11" s="362"/>
    </row>
    <row r="12" spans="1:18" s="3" customFormat="1" ht="15" x14ac:dyDescent="0.4">
      <c r="A12" s="334" t="s">
        <v>430</v>
      </c>
      <c r="B12" s="655"/>
      <c r="C12" s="655"/>
      <c r="D12" s="655"/>
      <c r="E12" s="655">
        <v>5.3890000000000002</v>
      </c>
      <c r="F12" s="655">
        <v>5</v>
      </c>
      <c r="G12" s="655">
        <v>4.8</v>
      </c>
      <c r="H12" s="656">
        <v>5</v>
      </c>
      <c r="I12" s="656">
        <v>4.9972677595628401</v>
      </c>
      <c r="J12" s="657">
        <v>5.3315068493150681</v>
      </c>
      <c r="K12" s="315"/>
    </row>
    <row r="13" spans="1:18" x14ac:dyDescent="0.35">
      <c r="A13" s="208"/>
      <c r="E13" s="154"/>
      <c r="F13" s="154"/>
      <c r="G13" s="154"/>
      <c r="H13" s="154"/>
      <c r="I13" s="154"/>
      <c r="J13" s="154"/>
    </row>
    <row r="14" spans="1:18" ht="13.15" x14ac:dyDescent="0.4">
      <c r="A14" s="3" t="s">
        <v>50</v>
      </c>
    </row>
    <row r="15" spans="1:18" ht="13.15" x14ac:dyDescent="0.35">
      <c r="A15" s="689" t="s">
        <v>51</v>
      </c>
      <c r="B15" s="689"/>
      <c r="C15" s="689"/>
      <c r="D15" s="689"/>
      <c r="E15" s="689"/>
      <c r="F15" s="689"/>
      <c r="G15" s="689"/>
      <c r="H15" s="689"/>
      <c r="I15" s="689"/>
      <c r="J15" s="689"/>
      <c r="K15" s="368"/>
      <c r="L15" s="368"/>
      <c r="M15" s="368"/>
      <c r="N15" s="368"/>
      <c r="O15" s="368"/>
      <c r="P15" s="368"/>
      <c r="Q15" s="368"/>
      <c r="R15" s="368"/>
    </row>
    <row r="16" spans="1:18" ht="27" customHeight="1" x14ac:dyDescent="0.35">
      <c r="A16" s="690" t="s">
        <v>524</v>
      </c>
      <c r="B16" s="690"/>
      <c r="C16" s="690"/>
      <c r="D16" s="690"/>
      <c r="E16" s="690"/>
      <c r="F16" s="690"/>
      <c r="G16" s="690"/>
      <c r="H16" s="690"/>
      <c r="I16" s="690"/>
      <c r="J16" s="690"/>
      <c r="K16" s="368"/>
      <c r="L16" s="368"/>
      <c r="M16" s="368"/>
      <c r="N16" s="368"/>
      <c r="O16" s="368"/>
      <c r="P16" s="368"/>
      <c r="Q16" s="368"/>
      <c r="R16" s="368"/>
    </row>
    <row r="17" spans="1:257" ht="12.75" customHeight="1" x14ac:dyDescent="0.35">
      <c r="A17" s="689" t="s">
        <v>204</v>
      </c>
      <c r="B17" s="689"/>
      <c r="C17" s="689"/>
      <c r="D17" s="689"/>
      <c r="E17" s="689"/>
      <c r="F17" s="689"/>
      <c r="G17" s="689"/>
      <c r="H17" s="689"/>
      <c r="I17" s="689"/>
      <c r="J17" s="689"/>
      <c r="K17" s="368"/>
      <c r="L17" s="368"/>
      <c r="M17" s="368"/>
      <c r="N17" s="368"/>
      <c r="O17" s="368"/>
      <c r="P17" s="368"/>
      <c r="Q17" s="368"/>
      <c r="R17" s="368"/>
    </row>
    <row r="18" spans="1:257" ht="13.15" x14ac:dyDescent="0.35">
      <c r="A18" s="691" t="s">
        <v>458</v>
      </c>
      <c r="B18" s="691"/>
      <c r="C18" s="691"/>
      <c r="D18" s="691"/>
      <c r="E18" s="691"/>
      <c r="F18" s="691"/>
      <c r="G18" s="691"/>
      <c r="H18" s="691"/>
      <c r="I18" s="691"/>
      <c r="J18" s="691"/>
      <c r="K18" s="368"/>
      <c r="L18" s="368"/>
      <c r="M18" s="368"/>
      <c r="N18" s="368"/>
      <c r="O18" s="368"/>
      <c r="P18" s="368"/>
      <c r="Q18" s="368"/>
      <c r="R18" s="368"/>
    </row>
    <row r="19" spans="1:257" ht="13.15" x14ac:dyDescent="0.35">
      <c r="A19" s="691" t="s">
        <v>451</v>
      </c>
      <c r="B19" s="691"/>
      <c r="C19" s="691"/>
      <c r="D19" s="691"/>
      <c r="E19" s="691"/>
      <c r="F19" s="691"/>
      <c r="G19" s="691"/>
      <c r="H19" s="691"/>
      <c r="I19" s="691"/>
      <c r="J19" s="691"/>
      <c r="K19" s="368"/>
      <c r="L19" s="368"/>
      <c r="M19" s="368"/>
      <c r="N19" s="368"/>
      <c r="O19" s="368"/>
      <c r="P19" s="368"/>
      <c r="Q19" s="368"/>
      <c r="R19" s="368"/>
    </row>
    <row r="20" spans="1:257" x14ac:dyDescent="0.35">
      <c r="K20" s="368"/>
      <c r="L20" s="368"/>
      <c r="M20" s="368"/>
      <c r="N20" s="368"/>
      <c r="O20" s="368"/>
      <c r="P20" s="368"/>
      <c r="Q20" s="368"/>
      <c r="R20" s="368"/>
    </row>
    <row r="21" spans="1:257" x14ac:dyDescent="0.35">
      <c r="I21" s="154"/>
      <c r="J21" s="154"/>
      <c r="K21" s="368"/>
      <c r="L21" s="368"/>
      <c r="M21" s="368"/>
      <c r="N21" s="368"/>
      <c r="O21" s="368"/>
      <c r="P21" s="368"/>
      <c r="Q21" s="368"/>
      <c r="R21" s="368"/>
    </row>
    <row r="22" spans="1:257" x14ac:dyDescent="0.35">
      <c r="B22" s="362"/>
      <c r="K22" s="368"/>
      <c r="L22" s="368"/>
      <c r="M22" s="368"/>
      <c r="N22" s="368"/>
      <c r="O22" s="368"/>
      <c r="P22" s="368"/>
      <c r="Q22" s="368"/>
      <c r="R22" s="368"/>
    </row>
    <row r="23" spans="1:257" x14ac:dyDescent="0.35">
      <c r="B23" s="362"/>
      <c r="K23" s="368"/>
      <c r="L23" s="368"/>
      <c r="M23" s="368"/>
      <c r="N23" s="368"/>
      <c r="O23" s="368"/>
      <c r="P23" s="368"/>
      <c r="Q23" s="368"/>
      <c r="R23" s="368"/>
    </row>
    <row r="24" spans="1:257" ht="13.5" x14ac:dyDescent="0.35">
      <c r="B24" s="362"/>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row>
    <row r="25" spans="1:257" x14ac:dyDescent="0.35">
      <c r="B25" s="362"/>
    </row>
    <row r="26" spans="1:257" x14ac:dyDescent="0.35">
      <c r="B26" s="362"/>
    </row>
    <row r="27" spans="1:257" x14ac:dyDescent="0.35">
      <c r="B27" s="362"/>
    </row>
    <row r="28" spans="1:257" x14ac:dyDescent="0.35">
      <c r="B28" s="362"/>
    </row>
    <row r="29" spans="1:257" x14ac:dyDescent="0.35">
      <c r="B29" s="362"/>
    </row>
  </sheetData>
  <mergeCells count="5">
    <mergeCell ref="A18:J18"/>
    <mergeCell ref="A19:J19"/>
    <mergeCell ref="A15:J15"/>
    <mergeCell ref="A16:J16"/>
    <mergeCell ref="A17:J17"/>
  </mergeCells>
  <pageMargins left="0.7" right="0.7" top="0.75" bottom="0.75" header="0.3" footer="0.3"/>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122"/>
  <sheetViews>
    <sheetView showGridLines="0" topLeftCell="C88" workbookViewId="0">
      <selection activeCell="K64" sqref="K64"/>
    </sheetView>
  </sheetViews>
  <sheetFormatPr defaultColWidth="8.86328125" defaultRowHeight="15" x14ac:dyDescent="0.4"/>
  <cols>
    <col min="1" max="1" width="23.59765625" style="225" customWidth="1"/>
    <col min="2" max="2" width="34.1328125" style="225" customWidth="1"/>
    <col min="3" max="4" width="12.59765625" style="225" customWidth="1"/>
    <col min="5" max="10" width="12.59765625" style="227" customWidth="1"/>
    <col min="11" max="11" width="17.3984375" style="232" customWidth="1"/>
    <col min="12" max="16384" width="8.86328125" style="362"/>
  </cols>
  <sheetData>
    <row r="1" spans="1:11" x14ac:dyDescent="0.4">
      <c r="A1" s="7" t="s">
        <v>29</v>
      </c>
      <c r="B1" s="7"/>
      <c r="C1" s="7"/>
      <c r="D1" s="7"/>
      <c r="E1" s="7"/>
      <c r="F1" s="210"/>
      <c r="G1" s="210"/>
      <c r="H1" s="210"/>
      <c r="I1" s="210"/>
      <c r="J1" s="210"/>
      <c r="K1" s="211"/>
    </row>
    <row r="2" spans="1:11" ht="17.649999999999999" customHeight="1" x14ac:dyDescent="0.4">
      <c r="A2" s="706" t="s">
        <v>478</v>
      </c>
      <c r="B2" s="706"/>
      <c r="C2" s="706"/>
      <c r="D2" s="706"/>
      <c r="E2" s="706"/>
      <c r="F2" s="706"/>
      <c r="G2" s="706"/>
      <c r="H2" s="706"/>
      <c r="I2" s="706"/>
      <c r="J2" s="706"/>
      <c r="K2" s="706"/>
    </row>
    <row r="3" spans="1:11" x14ac:dyDescent="0.4">
      <c r="A3" s="150"/>
      <c r="B3" s="150"/>
      <c r="C3" s="150"/>
      <c r="D3" s="150"/>
      <c r="E3" s="212"/>
      <c r="F3" s="212"/>
      <c r="G3" s="212"/>
      <c r="H3" s="212"/>
      <c r="I3" s="212"/>
      <c r="J3" s="212"/>
      <c r="K3" s="213"/>
    </row>
    <row r="4" spans="1:11" ht="13.15" customHeight="1" x14ac:dyDescent="0.4">
      <c r="A4" s="283"/>
      <c r="B4" s="284"/>
      <c r="C4" s="707" t="s">
        <v>205</v>
      </c>
      <c r="D4" s="707"/>
      <c r="E4" s="707"/>
      <c r="F4" s="587"/>
      <c r="G4" s="587"/>
      <c r="H4" s="298"/>
      <c r="I4" s="347"/>
      <c r="J4" s="347"/>
      <c r="K4" s="16"/>
    </row>
    <row r="5" spans="1:11" ht="25.5" x14ac:dyDescent="0.35">
      <c r="A5" s="214"/>
      <c r="B5" s="214" t="s">
        <v>206</v>
      </c>
      <c r="C5" s="470" t="s">
        <v>33</v>
      </c>
      <c r="D5" s="470" t="s">
        <v>34</v>
      </c>
      <c r="E5" s="471" t="s">
        <v>35</v>
      </c>
      <c r="F5" s="471" t="s">
        <v>36</v>
      </c>
      <c r="G5" s="471" t="s">
        <v>37</v>
      </c>
      <c r="H5" s="472" t="s">
        <v>427</v>
      </c>
      <c r="I5" s="543" t="s">
        <v>434</v>
      </c>
      <c r="J5" s="544" t="s">
        <v>470</v>
      </c>
      <c r="K5" s="473" t="s">
        <v>479</v>
      </c>
    </row>
    <row r="6" spans="1:11" ht="13.15" x14ac:dyDescent="0.4">
      <c r="A6" s="215" t="s">
        <v>207</v>
      </c>
      <c r="B6" s="216" t="s">
        <v>208</v>
      </c>
      <c r="C6" s="216">
        <v>58</v>
      </c>
      <c r="D6" s="216">
        <v>63</v>
      </c>
      <c r="E6" s="217">
        <v>111</v>
      </c>
      <c r="F6" s="217">
        <v>94</v>
      </c>
      <c r="G6" s="217">
        <v>127</v>
      </c>
      <c r="H6" s="217">
        <v>96</v>
      </c>
      <c r="I6" s="541">
        <v>169</v>
      </c>
      <c r="J6" s="435">
        <v>154</v>
      </c>
      <c r="K6" s="217">
        <v>1128</v>
      </c>
    </row>
    <row r="7" spans="1:11" ht="13.15" x14ac:dyDescent="0.4">
      <c r="A7" s="215"/>
      <c r="B7" s="216" t="s">
        <v>209</v>
      </c>
      <c r="C7" s="216">
        <v>16</v>
      </c>
      <c r="D7" s="216">
        <v>24</v>
      </c>
      <c r="E7" s="217">
        <v>23</v>
      </c>
      <c r="F7" s="217">
        <v>28</v>
      </c>
      <c r="G7" s="217">
        <v>22</v>
      </c>
      <c r="H7" s="217">
        <v>21</v>
      </c>
      <c r="I7" s="217">
        <v>34</v>
      </c>
      <c r="J7" s="436">
        <v>23</v>
      </c>
      <c r="K7" s="217">
        <v>535</v>
      </c>
    </row>
    <row r="8" spans="1:11" ht="13.15" x14ac:dyDescent="0.4">
      <c r="A8" s="215"/>
      <c r="B8" s="216"/>
      <c r="C8" s="216"/>
      <c r="D8" s="216"/>
      <c r="E8" s="216"/>
      <c r="F8" s="216"/>
      <c r="G8" s="216"/>
      <c r="H8" s="216"/>
      <c r="I8" s="216"/>
      <c r="J8" s="437"/>
      <c r="K8" s="217"/>
    </row>
    <row r="9" spans="1:11" ht="13.15" x14ac:dyDescent="0.4">
      <c r="A9" s="215" t="s">
        <v>480</v>
      </c>
      <c r="B9" s="216" t="s">
        <v>210</v>
      </c>
      <c r="C9" s="216">
        <v>0</v>
      </c>
      <c r="D9" s="216">
        <v>4</v>
      </c>
      <c r="E9" s="216">
        <v>2</v>
      </c>
      <c r="F9" s="216">
        <v>4</v>
      </c>
      <c r="G9" s="216">
        <v>0</v>
      </c>
      <c r="H9" s="216">
        <v>6</v>
      </c>
      <c r="I9" s="216">
        <v>2</v>
      </c>
      <c r="J9" s="437">
        <v>0</v>
      </c>
      <c r="K9" s="217">
        <v>36</v>
      </c>
    </row>
    <row r="10" spans="1:11" ht="13.15" x14ac:dyDescent="0.4">
      <c r="A10" s="215"/>
      <c r="B10" s="216" t="s">
        <v>211</v>
      </c>
      <c r="C10" s="216">
        <v>8</v>
      </c>
      <c r="D10" s="216">
        <v>7</v>
      </c>
      <c r="E10" s="216">
        <v>14</v>
      </c>
      <c r="F10" s="216">
        <v>9</v>
      </c>
      <c r="G10" s="216">
        <v>8</v>
      </c>
      <c r="H10" s="216">
        <v>14</v>
      </c>
      <c r="I10" s="216">
        <v>19</v>
      </c>
      <c r="J10" s="437">
        <v>13</v>
      </c>
      <c r="K10" s="217">
        <v>176</v>
      </c>
    </row>
    <row r="11" spans="1:11" ht="13.15" x14ac:dyDescent="0.4">
      <c r="A11" s="215"/>
      <c r="B11" s="216" t="s">
        <v>212</v>
      </c>
      <c r="C11" s="216">
        <v>0</v>
      </c>
      <c r="D11" s="216">
        <v>2</v>
      </c>
      <c r="E11" s="216">
        <v>2</v>
      </c>
      <c r="F11" s="216">
        <v>0</v>
      </c>
      <c r="G11" s="216">
        <v>1</v>
      </c>
      <c r="H11" s="216">
        <v>1</v>
      </c>
      <c r="I11" s="216">
        <v>2</v>
      </c>
      <c r="J11" s="437">
        <v>1</v>
      </c>
      <c r="K11" s="217">
        <v>17</v>
      </c>
    </row>
    <row r="12" spans="1:11" ht="13.15" x14ac:dyDescent="0.4">
      <c r="A12" s="215"/>
      <c r="B12" s="218" t="s">
        <v>213</v>
      </c>
      <c r="C12" s="218">
        <v>0</v>
      </c>
      <c r="D12" s="218">
        <v>1</v>
      </c>
      <c r="E12" s="218">
        <v>2</v>
      </c>
      <c r="F12" s="218">
        <v>1</v>
      </c>
      <c r="G12" s="218">
        <v>1</v>
      </c>
      <c r="H12" s="218">
        <v>0</v>
      </c>
      <c r="I12" s="542">
        <v>0</v>
      </c>
      <c r="J12" s="438">
        <v>0</v>
      </c>
      <c r="K12" s="219">
        <v>7</v>
      </c>
    </row>
    <row r="13" spans="1:11" ht="13.15" x14ac:dyDescent="0.4">
      <c r="A13" s="215"/>
      <c r="B13" s="216" t="s">
        <v>214</v>
      </c>
      <c r="C13" s="216">
        <v>6</v>
      </c>
      <c r="D13" s="216">
        <v>6</v>
      </c>
      <c r="E13" s="216">
        <v>8</v>
      </c>
      <c r="F13" s="216">
        <v>16</v>
      </c>
      <c r="G13" s="216">
        <v>9</v>
      </c>
      <c r="H13" s="216">
        <v>11</v>
      </c>
      <c r="I13" s="216">
        <v>14</v>
      </c>
      <c r="J13" s="437">
        <v>9</v>
      </c>
      <c r="K13" s="217">
        <v>99</v>
      </c>
    </row>
    <row r="14" spans="1:11" ht="13.15" x14ac:dyDescent="0.4">
      <c r="A14" s="215"/>
      <c r="B14" s="220" t="s">
        <v>215</v>
      </c>
      <c r="C14" s="220">
        <v>1</v>
      </c>
      <c r="D14" s="220">
        <v>3</v>
      </c>
      <c r="E14" s="220">
        <v>4</v>
      </c>
      <c r="F14" s="220">
        <v>2</v>
      </c>
      <c r="G14" s="220">
        <v>1</v>
      </c>
      <c r="H14" s="220">
        <v>1</v>
      </c>
      <c r="I14" s="216">
        <v>5</v>
      </c>
      <c r="J14" s="437">
        <v>3</v>
      </c>
      <c r="K14" s="221">
        <v>23</v>
      </c>
    </row>
    <row r="15" spans="1:11" ht="13.15" x14ac:dyDescent="0.4">
      <c r="A15" s="215"/>
      <c r="B15" s="216" t="s">
        <v>216</v>
      </c>
      <c r="C15" s="216">
        <v>3</v>
      </c>
      <c r="D15" s="216">
        <v>6</v>
      </c>
      <c r="E15" s="216">
        <v>7</v>
      </c>
      <c r="F15" s="216">
        <v>6</v>
      </c>
      <c r="G15" s="216">
        <v>13</v>
      </c>
      <c r="H15" s="216">
        <v>7</v>
      </c>
      <c r="I15" s="216">
        <v>13</v>
      </c>
      <c r="J15" s="437">
        <v>9</v>
      </c>
      <c r="K15" s="217">
        <v>110</v>
      </c>
    </row>
    <row r="16" spans="1:11" ht="13.15" x14ac:dyDescent="0.4">
      <c r="A16" s="215"/>
      <c r="B16" s="216" t="s">
        <v>217</v>
      </c>
      <c r="C16" s="216">
        <v>1</v>
      </c>
      <c r="D16" s="216">
        <v>0</v>
      </c>
      <c r="E16" s="217">
        <v>2</v>
      </c>
      <c r="F16" s="217">
        <v>2</v>
      </c>
      <c r="G16" s="217">
        <v>1</v>
      </c>
      <c r="H16" s="217">
        <v>1</v>
      </c>
      <c r="I16" s="217">
        <v>3</v>
      </c>
      <c r="J16" s="436">
        <v>2</v>
      </c>
      <c r="K16" s="217">
        <v>13</v>
      </c>
    </row>
    <row r="17" spans="1:11" ht="13.15" x14ac:dyDescent="0.4">
      <c r="A17" s="215"/>
      <c r="B17" s="216" t="s">
        <v>218</v>
      </c>
      <c r="C17" s="216">
        <v>3</v>
      </c>
      <c r="D17" s="216">
        <v>4</v>
      </c>
      <c r="E17" s="216">
        <v>4</v>
      </c>
      <c r="F17" s="216">
        <v>4</v>
      </c>
      <c r="G17" s="216">
        <v>6</v>
      </c>
      <c r="H17" s="216">
        <v>2</v>
      </c>
      <c r="I17" s="216">
        <v>4</v>
      </c>
      <c r="J17" s="437">
        <v>4</v>
      </c>
      <c r="K17" s="217">
        <v>40</v>
      </c>
    </row>
    <row r="18" spans="1:11" ht="13.15" x14ac:dyDescent="0.4">
      <c r="A18" s="215"/>
      <c r="B18" s="216" t="s">
        <v>219</v>
      </c>
      <c r="C18" s="216">
        <v>13</v>
      </c>
      <c r="D18" s="216">
        <v>19</v>
      </c>
      <c r="E18" s="216">
        <v>25</v>
      </c>
      <c r="F18" s="216">
        <v>13</v>
      </c>
      <c r="G18" s="216">
        <v>17</v>
      </c>
      <c r="H18" s="216">
        <v>21</v>
      </c>
      <c r="I18" s="216">
        <v>22</v>
      </c>
      <c r="J18" s="437">
        <v>21</v>
      </c>
      <c r="K18" s="217">
        <v>300</v>
      </c>
    </row>
    <row r="19" spans="1:11" ht="13.15" x14ac:dyDescent="0.4">
      <c r="A19" s="215"/>
      <c r="B19" s="216" t="s">
        <v>220</v>
      </c>
      <c r="C19" s="216">
        <v>26</v>
      </c>
      <c r="D19" s="216">
        <v>39</v>
      </c>
      <c r="E19" s="216">
        <v>30</v>
      </c>
      <c r="F19" s="216">
        <v>29</v>
      </c>
      <c r="G19" s="216">
        <v>31</v>
      </c>
      <c r="H19" s="216">
        <v>47</v>
      </c>
      <c r="I19" s="216">
        <v>30</v>
      </c>
      <c r="J19" s="437">
        <v>42</v>
      </c>
      <c r="K19" s="217">
        <v>531</v>
      </c>
    </row>
    <row r="20" spans="1:11" ht="13.15" x14ac:dyDescent="0.4">
      <c r="A20" s="215"/>
      <c r="B20" s="216" t="s">
        <v>221</v>
      </c>
      <c r="C20" s="216">
        <v>0</v>
      </c>
      <c r="D20" s="216">
        <v>1</v>
      </c>
      <c r="E20" s="216">
        <v>0</v>
      </c>
      <c r="F20" s="216">
        <v>2</v>
      </c>
      <c r="G20" s="216">
        <v>0</v>
      </c>
      <c r="H20" s="216">
        <v>0</v>
      </c>
      <c r="I20" s="216">
        <v>1</v>
      </c>
      <c r="J20" s="437">
        <v>2</v>
      </c>
      <c r="K20" s="217">
        <v>20</v>
      </c>
    </row>
    <row r="21" spans="1:11" ht="13.15" x14ac:dyDescent="0.4">
      <c r="A21" s="215"/>
      <c r="B21" s="220" t="s">
        <v>222</v>
      </c>
      <c r="C21" s="220">
        <v>0</v>
      </c>
      <c r="D21" s="220">
        <v>0</v>
      </c>
      <c r="E21" s="217">
        <v>0</v>
      </c>
      <c r="F21" s="217">
        <v>0</v>
      </c>
      <c r="G21" s="217">
        <v>1</v>
      </c>
      <c r="H21" s="217">
        <v>1</v>
      </c>
      <c r="I21" s="217">
        <v>0</v>
      </c>
      <c r="J21" s="436">
        <v>1</v>
      </c>
      <c r="K21" s="221">
        <v>11</v>
      </c>
    </row>
    <row r="22" spans="1:11" ht="13.15" x14ac:dyDescent="0.4">
      <c r="A22" s="215"/>
      <c r="B22" s="216" t="s">
        <v>223</v>
      </c>
      <c r="C22" s="216">
        <v>11</v>
      </c>
      <c r="D22" s="216">
        <v>15</v>
      </c>
      <c r="E22" s="216">
        <v>20</v>
      </c>
      <c r="F22" s="216">
        <v>21</v>
      </c>
      <c r="G22" s="216">
        <v>15</v>
      </c>
      <c r="H22" s="216">
        <v>18</v>
      </c>
      <c r="I22" s="216">
        <v>21</v>
      </c>
      <c r="J22" s="437">
        <v>18</v>
      </c>
      <c r="K22" s="217">
        <v>190</v>
      </c>
    </row>
    <row r="23" spans="1:11" ht="13.15" x14ac:dyDescent="0.4">
      <c r="A23" s="215"/>
      <c r="B23" s="216" t="s">
        <v>224</v>
      </c>
      <c r="C23" s="216">
        <v>0</v>
      </c>
      <c r="D23" s="216">
        <v>3</v>
      </c>
      <c r="E23" s="216">
        <v>0</v>
      </c>
      <c r="F23" s="216">
        <v>4</v>
      </c>
      <c r="G23" s="216">
        <v>1</v>
      </c>
      <c r="H23" s="216">
        <v>0</v>
      </c>
      <c r="I23" s="216">
        <v>2</v>
      </c>
      <c r="J23" s="437">
        <v>0</v>
      </c>
      <c r="K23" s="217">
        <v>15</v>
      </c>
    </row>
    <row r="24" spans="1:11" ht="13.15" x14ac:dyDescent="0.4">
      <c r="A24" s="215"/>
      <c r="B24" s="220" t="s">
        <v>225</v>
      </c>
      <c r="C24" s="220">
        <v>0</v>
      </c>
      <c r="D24" s="220">
        <v>0</v>
      </c>
      <c r="E24" s="217">
        <v>1</v>
      </c>
      <c r="F24" s="217">
        <v>1</v>
      </c>
      <c r="G24" s="217">
        <v>0</v>
      </c>
      <c r="H24" s="217">
        <v>0</v>
      </c>
      <c r="I24" s="217">
        <v>2</v>
      </c>
      <c r="J24" s="436">
        <v>0</v>
      </c>
      <c r="K24" s="221">
        <v>8</v>
      </c>
    </row>
    <row r="25" spans="1:11" ht="13.15" x14ac:dyDescent="0.4">
      <c r="A25" s="215"/>
      <c r="B25" s="216" t="s">
        <v>226</v>
      </c>
      <c r="C25" s="216">
        <v>14</v>
      </c>
      <c r="D25" s="216">
        <v>12</v>
      </c>
      <c r="E25" s="216">
        <v>14</v>
      </c>
      <c r="F25" s="216">
        <v>24</v>
      </c>
      <c r="G25" s="216">
        <v>18</v>
      </c>
      <c r="H25" s="216">
        <v>17</v>
      </c>
      <c r="I25" s="216">
        <v>15</v>
      </c>
      <c r="J25" s="437">
        <v>5</v>
      </c>
      <c r="K25" s="217">
        <v>130</v>
      </c>
    </row>
    <row r="26" spans="1:11" ht="13.15" x14ac:dyDescent="0.4">
      <c r="A26" s="215"/>
      <c r="B26" s="216" t="s">
        <v>227</v>
      </c>
      <c r="C26" s="216">
        <v>1</v>
      </c>
      <c r="D26" s="216">
        <v>4</v>
      </c>
      <c r="E26" s="216">
        <v>1</v>
      </c>
      <c r="F26" s="216">
        <v>8</v>
      </c>
      <c r="G26" s="216">
        <v>4</v>
      </c>
      <c r="H26" s="216">
        <v>9</v>
      </c>
      <c r="I26" s="216">
        <v>12</v>
      </c>
      <c r="J26" s="437">
        <v>9</v>
      </c>
      <c r="K26" s="217">
        <v>57</v>
      </c>
    </row>
    <row r="27" spans="1:11" ht="13.15" x14ac:dyDescent="0.4">
      <c r="A27" s="215"/>
      <c r="B27" s="216" t="s">
        <v>228</v>
      </c>
      <c r="C27" s="216">
        <v>37</v>
      </c>
      <c r="D27" s="216">
        <v>30</v>
      </c>
      <c r="E27" s="216">
        <v>58</v>
      </c>
      <c r="F27" s="216">
        <v>28</v>
      </c>
      <c r="G27" s="216">
        <v>42</v>
      </c>
      <c r="H27" s="216">
        <v>34</v>
      </c>
      <c r="I27" s="216">
        <v>34</v>
      </c>
      <c r="J27" s="437">
        <v>57</v>
      </c>
      <c r="K27" s="217">
        <v>627</v>
      </c>
    </row>
    <row r="28" spans="1:11" ht="13.15" x14ac:dyDescent="0.4">
      <c r="A28" s="215"/>
      <c r="B28" s="216" t="s">
        <v>229</v>
      </c>
      <c r="C28" s="216">
        <v>1</v>
      </c>
      <c r="D28" s="216">
        <v>1</v>
      </c>
      <c r="E28" s="216">
        <v>5</v>
      </c>
      <c r="F28" s="216">
        <v>3</v>
      </c>
      <c r="G28" s="216">
        <v>2</v>
      </c>
      <c r="H28" s="216">
        <v>3</v>
      </c>
      <c r="I28" s="216">
        <v>5</v>
      </c>
      <c r="J28" s="437">
        <v>1</v>
      </c>
      <c r="K28" s="217">
        <v>36</v>
      </c>
    </row>
    <row r="29" spans="1:11" ht="13.15" x14ac:dyDescent="0.4">
      <c r="A29" s="215"/>
      <c r="B29" s="216" t="s">
        <v>230</v>
      </c>
      <c r="C29" s="216">
        <v>1</v>
      </c>
      <c r="D29" s="216">
        <v>3</v>
      </c>
      <c r="E29" s="216">
        <v>6</v>
      </c>
      <c r="F29" s="216">
        <v>3</v>
      </c>
      <c r="G29" s="216">
        <v>6</v>
      </c>
      <c r="H29" s="216">
        <v>1</v>
      </c>
      <c r="I29" s="216">
        <v>4</v>
      </c>
      <c r="J29" s="437">
        <v>2</v>
      </c>
      <c r="K29" s="217">
        <v>34</v>
      </c>
    </row>
    <row r="30" spans="1:11" ht="13.15" x14ac:dyDescent="0.4">
      <c r="A30" s="215"/>
      <c r="B30" s="216" t="s">
        <v>231</v>
      </c>
      <c r="C30" s="216">
        <v>58</v>
      </c>
      <c r="D30" s="216">
        <v>53</v>
      </c>
      <c r="E30" s="216">
        <v>82</v>
      </c>
      <c r="F30" s="216">
        <v>88</v>
      </c>
      <c r="G30" s="216">
        <v>86</v>
      </c>
      <c r="H30" s="216">
        <v>70</v>
      </c>
      <c r="I30" s="216">
        <v>117</v>
      </c>
      <c r="J30" s="437">
        <v>88</v>
      </c>
      <c r="K30" s="217">
        <v>1134</v>
      </c>
    </row>
    <row r="31" spans="1:11" ht="13.15" x14ac:dyDescent="0.4">
      <c r="A31" s="215"/>
      <c r="B31" s="216" t="s">
        <v>232</v>
      </c>
      <c r="C31" s="216">
        <v>0</v>
      </c>
      <c r="D31" s="216">
        <v>6</v>
      </c>
      <c r="E31" s="216">
        <v>0</v>
      </c>
      <c r="F31" s="216">
        <v>0</v>
      </c>
      <c r="G31" s="216">
        <v>3</v>
      </c>
      <c r="H31" s="216">
        <v>1</v>
      </c>
      <c r="I31" s="216">
        <v>1</v>
      </c>
      <c r="J31" s="437">
        <v>1</v>
      </c>
      <c r="K31" s="217">
        <v>13</v>
      </c>
    </row>
    <row r="32" spans="1:11" ht="13.15" x14ac:dyDescent="0.4">
      <c r="A32" s="215"/>
      <c r="B32" s="220" t="s">
        <v>233</v>
      </c>
      <c r="C32" s="220">
        <v>0</v>
      </c>
      <c r="D32" s="220">
        <v>0</v>
      </c>
      <c r="E32" s="217">
        <v>0</v>
      </c>
      <c r="F32" s="217">
        <v>0</v>
      </c>
      <c r="G32" s="217">
        <v>0</v>
      </c>
      <c r="H32" s="217">
        <v>0</v>
      </c>
      <c r="I32" s="217">
        <v>0</v>
      </c>
      <c r="J32" s="436">
        <v>0</v>
      </c>
      <c r="K32" s="221">
        <v>1</v>
      </c>
    </row>
    <row r="33" spans="1:11" ht="13.15" x14ac:dyDescent="0.4">
      <c r="A33" s="215"/>
      <c r="B33" s="220" t="s">
        <v>234</v>
      </c>
      <c r="C33" s="220">
        <v>0</v>
      </c>
      <c r="D33" s="220">
        <v>0</v>
      </c>
      <c r="E33" s="217">
        <v>0</v>
      </c>
      <c r="F33" s="217">
        <v>0</v>
      </c>
      <c r="G33" s="217">
        <v>1</v>
      </c>
      <c r="H33" s="217">
        <v>0</v>
      </c>
      <c r="I33" s="217">
        <v>0</v>
      </c>
      <c r="J33" s="436">
        <v>0</v>
      </c>
      <c r="K33" s="221">
        <v>2</v>
      </c>
    </row>
    <row r="34" spans="1:11" ht="13.15" x14ac:dyDescent="0.4">
      <c r="A34" s="215"/>
      <c r="B34" s="216" t="s">
        <v>235</v>
      </c>
      <c r="C34" s="216">
        <v>10</v>
      </c>
      <c r="D34" s="216">
        <v>9</v>
      </c>
      <c r="E34" s="216">
        <v>15</v>
      </c>
      <c r="F34" s="216">
        <v>18</v>
      </c>
      <c r="G34" s="216">
        <v>15</v>
      </c>
      <c r="H34" s="216">
        <v>18</v>
      </c>
      <c r="I34" s="216">
        <v>14</v>
      </c>
      <c r="J34" s="437">
        <v>6</v>
      </c>
      <c r="K34" s="217">
        <v>182</v>
      </c>
    </row>
    <row r="35" spans="1:11" ht="13.15" x14ac:dyDescent="0.4">
      <c r="A35" s="215"/>
      <c r="B35" s="216" t="s">
        <v>236</v>
      </c>
      <c r="C35" s="216">
        <v>4</v>
      </c>
      <c r="D35" s="216">
        <v>9</v>
      </c>
      <c r="E35" s="216">
        <v>6</v>
      </c>
      <c r="F35" s="216">
        <v>7</v>
      </c>
      <c r="G35" s="216">
        <v>3</v>
      </c>
      <c r="H35" s="216">
        <v>10</v>
      </c>
      <c r="I35" s="216">
        <v>11</v>
      </c>
      <c r="J35" s="437">
        <v>9</v>
      </c>
      <c r="K35" s="217">
        <v>111</v>
      </c>
    </row>
    <row r="36" spans="1:11" ht="14.65" x14ac:dyDescent="0.4">
      <c r="A36" s="215"/>
      <c r="B36" s="216" t="s">
        <v>547</v>
      </c>
      <c r="C36" s="216">
        <v>0</v>
      </c>
      <c r="D36" s="216">
        <v>0</v>
      </c>
      <c r="E36" s="216">
        <v>0</v>
      </c>
      <c r="F36" s="216">
        <v>0</v>
      </c>
      <c r="G36" s="216">
        <v>0</v>
      </c>
      <c r="H36" s="216">
        <v>0</v>
      </c>
      <c r="I36" s="216">
        <v>0</v>
      </c>
      <c r="J36" s="437">
        <v>0</v>
      </c>
      <c r="K36" s="217">
        <v>3</v>
      </c>
    </row>
    <row r="37" spans="1:11" x14ac:dyDescent="0.4">
      <c r="A37" s="222"/>
      <c r="B37" s="216"/>
      <c r="C37" s="216"/>
      <c r="D37" s="216"/>
      <c r="E37" s="216"/>
      <c r="F37" s="216"/>
      <c r="G37" s="216"/>
      <c r="H37" s="216"/>
      <c r="I37" s="216"/>
      <c r="J37" s="437"/>
      <c r="K37" s="217"/>
    </row>
    <row r="38" spans="1:11" ht="13.15" x14ac:dyDescent="0.4">
      <c r="A38" s="215" t="s">
        <v>237</v>
      </c>
      <c r="B38" s="216" t="s">
        <v>238</v>
      </c>
      <c r="C38" s="216">
        <v>8</v>
      </c>
      <c r="D38" s="216">
        <v>16</v>
      </c>
      <c r="E38" s="216">
        <v>13</v>
      </c>
      <c r="F38" s="216">
        <v>17</v>
      </c>
      <c r="G38" s="216">
        <v>12</v>
      </c>
      <c r="H38" s="216">
        <v>21</v>
      </c>
      <c r="I38" s="216">
        <v>18</v>
      </c>
      <c r="J38" s="437">
        <v>17</v>
      </c>
      <c r="K38" s="217">
        <v>264</v>
      </c>
    </row>
    <row r="39" spans="1:11" ht="13.15" x14ac:dyDescent="0.4">
      <c r="A39" s="215"/>
      <c r="B39" s="216" t="s">
        <v>239</v>
      </c>
      <c r="C39" s="216">
        <v>2</v>
      </c>
      <c r="D39" s="216">
        <v>2</v>
      </c>
      <c r="E39" s="216">
        <v>4</v>
      </c>
      <c r="F39" s="216">
        <v>1</v>
      </c>
      <c r="G39" s="216">
        <v>2</v>
      </c>
      <c r="H39" s="216">
        <v>0</v>
      </c>
      <c r="I39" s="216">
        <v>1</v>
      </c>
      <c r="J39" s="437">
        <v>1</v>
      </c>
      <c r="K39" s="217">
        <v>40</v>
      </c>
    </row>
    <row r="40" spans="1:11" ht="13.15" x14ac:dyDescent="0.4">
      <c r="A40" s="215"/>
      <c r="B40" s="216" t="s">
        <v>240</v>
      </c>
      <c r="C40" s="216">
        <v>1</v>
      </c>
      <c r="D40" s="216">
        <v>0</v>
      </c>
      <c r="E40" s="217">
        <v>0</v>
      </c>
      <c r="F40" s="217">
        <v>2</v>
      </c>
      <c r="G40" s="217">
        <v>1</v>
      </c>
      <c r="H40" s="217">
        <v>1</v>
      </c>
      <c r="I40" s="217">
        <v>1</v>
      </c>
      <c r="J40" s="436">
        <v>0</v>
      </c>
      <c r="K40" s="217">
        <v>16</v>
      </c>
    </row>
    <row r="41" spans="1:11" ht="13.15" x14ac:dyDescent="0.4">
      <c r="A41" s="215"/>
      <c r="B41" s="216" t="s">
        <v>241</v>
      </c>
      <c r="C41" s="216">
        <v>0</v>
      </c>
      <c r="D41" s="216">
        <v>0</v>
      </c>
      <c r="E41" s="217">
        <v>0</v>
      </c>
      <c r="F41" s="217">
        <v>0</v>
      </c>
      <c r="G41" s="217">
        <v>0</v>
      </c>
      <c r="H41" s="217">
        <v>6</v>
      </c>
      <c r="I41" s="217">
        <v>0</v>
      </c>
      <c r="J41" s="436">
        <v>0</v>
      </c>
      <c r="K41" s="217">
        <v>11</v>
      </c>
    </row>
    <row r="42" spans="1:11" ht="13.15" x14ac:dyDescent="0.4">
      <c r="A42" s="215"/>
      <c r="B42" s="216" t="s">
        <v>242</v>
      </c>
      <c r="C42" s="216">
        <v>0</v>
      </c>
      <c r="D42" s="216">
        <v>0</v>
      </c>
      <c r="E42" s="217">
        <v>0</v>
      </c>
      <c r="F42" s="217">
        <v>1</v>
      </c>
      <c r="G42" s="217">
        <v>0</v>
      </c>
      <c r="H42" s="217">
        <v>3</v>
      </c>
      <c r="I42" s="217">
        <v>0</v>
      </c>
      <c r="J42" s="436">
        <v>0</v>
      </c>
      <c r="K42" s="217">
        <v>11</v>
      </c>
    </row>
    <row r="43" spans="1:11" ht="13.15" x14ac:dyDescent="0.4">
      <c r="A43" s="215"/>
      <c r="B43" s="216" t="s">
        <v>243</v>
      </c>
      <c r="C43" s="216">
        <v>7</v>
      </c>
      <c r="D43" s="216">
        <v>3</v>
      </c>
      <c r="E43" s="217">
        <v>6</v>
      </c>
      <c r="F43" s="217">
        <v>8</v>
      </c>
      <c r="G43" s="217">
        <v>3</v>
      </c>
      <c r="H43" s="217">
        <v>5</v>
      </c>
      <c r="I43" s="217">
        <v>3</v>
      </c>
      <c r="J43" s="436">
        <v>3</v>
      </c>
      <c r="K43" s="217">
        <v>91</v>
      </c>
    </row>
    <row r="44" spans="1:11" ht="13.15" x14ac:dyDescent="0.4">
      <c r="A44" s="215"/>
      <c r="B44" s="216" t="s">
        <v>244</v>
      </c>
      <c r="C44" s="216">
        <v>10</v>
      </c>
      <c r="D44" s="216">
        <v>8</v>
      </c>
      <c r="E44" s="217">
        <v>44</v>
      </c>
      <c r="F44" s="217">
        <v>42</v>
      </c>
      <c r="G44" s="217">
        <v>11</v>
      </c>
      <c r="H44" s="217">
        <v>3</v>
      </c>
      <c r="I44" s="217">
        <v>14</v>
      </c>
      <c r="J44" s="436">
        <v>8</v>
      </c>
      <c r="K44" s="217">
        <v>206</v>
      </c>
    </row>
    <row r="45" spans="1:11" ht="13.15" x14ac:dyDescent="0.4">
      <c r="A45" s="215"/>
      <c r="B45" s="216" t="s">
        <v>245</v>
      </c>
      <c r="C45" s="216">
        <v>11</v>
      </c>
      <c r="D45" s="216">
        <v>16</v>
      </c>
      <c r="E45" s="217">
        <v>26</v>
      </c>
      <c r="F45" s="217">
        <v>30</v>
      </c>
      <c r="G45" s="217">
        <v>30</v>
      </c>
      <c r="H45" s="217">
        <v>17</v>
      </c>
      <c r="I45" s="217">
        <v>15</v>
      </c>
      <c r="J45" s="436">
        <v>12</v>
      </c>
      <c r="K45" s="217">
        <v>309</v>
      </c>
    </row>
    <row r="46" spans="1:11" ht="13.15" x14ac:dyDescent="0.4">
      <c r="A46" s="215"/>
      <c r="B46" s="216" t="s">
        <v>246</v>
      </c>
      <c r="C46" s="216">
        <v>1</v>
      </c>
      <c r="D46" s="216">
        <v>0</v>
      </c>
      <c r="E46" s="217">
        <v>2</v>
      </c>
      <c r="F46" s="217">
        <v>0</v>
      </c>
      <c r="G46" s="217">
        <v>1</v>
      </c>
      <c r="H46" s="217">
        <v>0</v>
      </c>
      <c r="I46" s="217">
        <v>1</v>
      </c>
      <c r="J46" s="436">
        <v>0</v>
      </c>
      <c r="K46" s="217">
        <v>21</v>
      </c>
    </row>
    <row r="47" spans="1:11" ht="13.15" x14ac:dyDescent="0.4">
      <c r="A47" s="215"/>
      <c r="B47" s="216" t="s">
        <v>247</v>
      </c>
      <c r="C47" s="216">
        <v>4</v>
      </c>
      <c r="D47" s="216">
        <v>6</v>
      </c>
      <c r="E47" s="217">
        <v>4</v>
      </c>
      <c r="F47" s="217">
        <v>2</v>
      </c>
      <c r="G47" s="217">
        <v>10</v>
      </c>
      <c r="H47" s="217">
        <v>14</v>
      </c>
      <c r="I47" s="217">
        <v>7</v>
      </c>
      <c r="J47" s="436">
        <v>3</v>
      </c>
      <c r="K47" s="217">
        <v>117</v>
      </c>
    </row>
    <row r="48" spans="1:11" ht="13.15" x14ac:dyDescent="0.4">
      <c r="A48" s="215"/>
      <c r="B48" s="216" t="s">
        <v>248</v>
      </c>
      <c r="C48" s="216">
        <v>14</v>
      </c>
      <c r="D48" s="216">
        <v>14</v>
      </c>
      <c r="E48" s="217">
        <v>5</v>
      </c>
      <c r="F48" s="217">
        <v>14</v>
      </c>
      <c r="G48" s="217">
        <v>13</v>
      </c>
      <c r="H48" s="217">
        <v>11</v>
      </c>
      <c r="I48" s="217">
        <v>17</v>
      </c>
      <c r="J48" s="436">
        <v>5</v>
      </c>
      <c r="K48" s="217">
        <v>320</v>
      </c>
    </row>
    <row r="49" spans="1:11" ht="13.15" x14ac:dyDescent="0.4">
      <c r="A49" s="215"/>
      <c r="B49" s="216" t="s">
        <v>249</v>
      </c>
      <c r="C49" s="216">
        <v>0</v>
      </c>
      <c r="D49" s="216">
        <v>0</v>
      </c>
      <c r="E49" s="217">
        <v>0</v>
      </c>
      <c r="F49" s="217">
        <v>0</v>
      </c>
      <c r="G49" s="217">
        <v>0</v>
      </c>
      <c r="H49" s="217">
        <v>1</v>
      </c>
      <c r="I49" s="217">
        <v>0</v>
      </c>
      <c r="J49" s="436">
        <v>0</v>
      </c>
      <c r="K49" s="217">
        <v>8</v>
      </c>
    </row>
    <row r="50" spans="1:11" ht="13.15" x14ac:dyDescent="0.4">
      <c r="A50" s="215"/>
      <c r="B50" s="216" t="s">
        <v>250</v>
      </c>
      <c r="C50" s="216">
        <v>1</v>
      </c>
      <c r="D50" s="216">
        <v>0</v>
      </c>
      <c r="E50" s="217">
        <v>0</v>
      </c>
      <c r="F50" s="217">
        <v>0</v>
      </c>
      <c r="G50" s="217">
        <v>0</v>
      </c>
      <c r="H50" s="217">
        <v>0</v>
      </c>
      <c r="I50" s="217">
        <v>1</v>
      </c>
      <c r="J50" s="436">
        <v>1</v>
      </c>
      <c r="K50" s="217">
        <v>8</v>
      </c>
    </row>
    <row r="51" spans="1:11" ht="13.15" x14ac:dyDescent="0.4">
      <c r="A51" s="215"/>
      <c r="B51" s="216" t="s">
        <v>251</v>
      </c>
      <c r="C51" s="216">
        <v>3</v>
      </c>
      <c r="D51" s="216">
        <v>4</v>
      </c>
      <c r="E51" s="217">
        <v>2</v>
      </c>
      <c r="F51" s="217">
        <v>1</v>
      </c>
      <c r="G51" s="217">
        <v>0</v>
      </c>
      <c r="H51" s="217">
        <v>2</v>
      </c>
      <c r="I51" s="217">
        <v>1</v>
      </c>
      <c r="J51" s="436">
        <v>0</v>
      </c>
      <c r="K51" s="217">
        <v>29</v>
      </c>
    </row>
    <row r="52" spans="1:11" ht="13.15" x14ac:dyDescent="0.4">
      <c r="A52" s="215"/>
      <c r="B52" s="216" t="s">
        <v>252</v>
      </c>
      <c r="C52" s="216">
        <v>0</v>
      </c>
      <c r="D52" s="216">
        <v>0</v>
      </c>
      <c r="E52" s="216">
        <v>5</v>
      </c>
      <c r="F52" s="216">
        <v>1</v>
      </c>
      <c r="G52" s="216">
        <v>1</v>
      </c>
      <c r="H52" s="216">
        <v>2</v>
      </c>
      <c r="I52" s="216">
        <v>3</v>
      </c>
      <c r="J52" s="437">
        <v>2</v>
      </c>
      <c r="K52" s="217">
        <v>26</v>
      </c>
    </row>
    <row r="53" spans="1:11" ht="13.15" x14ac:dyDescent="0.4">
      <c r="A53" s="215"/>
      <c r="B53" s="216" t="s">
        <v>253</v>
      </c>
      <c r="C53" s="216">
        <v>5</v>
      </c>
      <c r="D53" s="216">
        <v>5</v>
      </c>
      <c r="E53" s="216">
        <v>3</v>
      </c>
      <c r="F53" s="216">
        <v>1</v>
      </c>
      <c r="G53" s="216">
        <v>2</v>
      </c>
      <c r="H53" s="216">
        <v>3</v>
      </c>
      <c r="I53" s="216">
        <v>6</v>
      </c>
      <c r="J53" s="437">
        <v>1</v>
      </c>
      <c r="K53" s="217">
        <v>71</v>
      </c>
    </row>
    <row r="54" spans="1:11" ht="13.15" x14ac:dyDescent="0.4">
      <c r="A54" s="215"/>
      <c r="B54" s="216" t="s">
        <v>254</v>
      </c>
      <c r="C54" s="216">
        <v>2</v>
      </c>
      <c r="D54" s="216">
        <v>5</v>
      </c>
      <c r="E54" s="216">
        <v>4</v>
      </c>
      <c r="F54" s="216">
        <v>6</v>
      </c>
      <c r="G54" s="216">
        <v>5</v>
      </c>
      <c r="H54" s="216">
        <v>6</v>
      </c>
      <c r="I54" s="216">
        <v>5</v>
      </c>
      <c r="J54" s="437">
        <v>6</v>
      </c>
      <c r="K54" s="217">
        <v>93</v>
      </c>
    </row>
    <row r="55" spans="1:11" ht="13.15" x14ac:dyDescent="0.4">
      <c r="A55" s="215"/>
      <c r="B55" s="216" t="s">
        <v>255</v>
      </c>
      <c r="C55" s="216">
        <v>0</v>
      </c>
      <c r="D55" s="216">
        <v>2</v>
      </c>
      <c r="E55" s="216">
        <v>2</v>
      </c>
      <c r="F55" s="216">
        <v>2</v>
      </c>
      <c r="G55" s="216">
        <v>0</v>
      </c>
      <c r="H55" s="216">
        <v>0</v>
      </c>
      <c r="I55" s="216">
        <v>2</v>
      </c>
      <c r="J55" s="437">
        <v>2</v>
      </c>
      <c r="K55" s="217">
        <v>34</v>
      </c>
    </row>
    <row r="56" spans="1:11" ht="13.15" x14ac:dyDescent="0.4">
      <c r="A56" s="215"/>
      <c r="B56" s="216" t="s">
        <v>256</v>
      </c>
      <c r="C56" s="216">
        <v>0</v>
      </c>
      <c r="D56" s="216">
        <v>0</v>
      </c>
      <c r="E56" s="216">
        <v>3</v>
      </c>
      <c r="F56" s="216">
        <v>1</v>
      </c>
      <c r="G56" s="216">
        <v>1</v>
      </c>
      <c r="H56" s="216">
        <v>1</v>
      </c>
      <c r="I56" s="216">
        <v>1</v>
      </c>
      <c r="J56" s="437">
        <v>0</v>
      </c>
      <c r="K56" s="217">
        <v>17</v>
      </c>
    </row>
    <row r="57" spans="1:11" ht="13.15" x14ac:dyDescent="0.4">
      <c r="A57" s="215"/>
      <c r="B57" s="216" t="s">
        <v>257</v>
      </c>
      <c r="C57" s="216">
        <v>9</v>
      </c>
      <c r="D57" s="216">
        <v>6</v>
      </c>
      <c r="E57" s="216">
        <v>0</v>
      </c>
      <c r="F57" s="216">
        <v>13</v>
      </c>
      <c r="G57" s="216">
        <v>5</v>
      </c>
      <c r="H57" s="216">
        <v>3</v>
      </c>
      <c r="I57" s="216">
        <v>9</v>
      </c>
      <c r="J57" s="437">
        <v>5</v>
      </c>
      <c r="K57" s="217">
        <v>91</v>
      </c>
    </row>
    <row r="58" spans="1:11" ht="13.15" x14ac:dyDescent="0.4">
      <c r="A58" s="215"/>
      <c r="B58" s="216" t="s">
        <v>258</v>
      </c>
      <c r="C58" s="216">
        <v>0</v>
      </c>
      <c r="D58" s="216">
        <v>0</v>
      </c>
      <c r="E58" s="217">
        <v>5</v>
      </c>
      <c r="F58" s="217">
        <v>2</v>
      </c>
      <c r="G58" s="217">
        <v>7</v>
      </c>
      <c r="H58" s="217">
        <v>1</v>
      </c>
      <c r="I58" s="217">
        <v>3</v>
      </c>
      <c r="J58" s="436">
        <v>3</v>
      </c>
      <c r="K58" s="217">
        <v>45</v>
      </c>
    </row>
    <row r="59" spans="1:11" ht="13.15" x14ac:dyDescent="0.4">
      <c r="A59" s="215"/>
      <c r="B59" s="216" t="s">
        <v>259</v>
      </c>
      <c r="C59" s="216">
        <v>0</v>
      </c>
      <c r="D59" s="216">
        <v>0</v>
      </c>
      <c r="E59" s="217">
        <v>0</v>
      </c>
      <c r="F59" s="217">
        <v>0</v>
      </c>
      <c r="G59" s="217">
        <v>1</v>
      </c>
      <c r="H59" s="217">
        <v>0</v>
      </c>
      <c r="I59" s="217">
        <v>0</v>
      </c>
      <c r="J59" s="436">
        <v>0</v>
      </c>
      <c r="K59" s="217">
        <v>20</v>
      </c>
    </row>
    <row r="60" spans="1:11" ht="13.15" x14ac:dyDescent="0.4">
      <c r="A60" s="215"/>
      <c r="B60" s="216" t="s">
        <v>260</v>
      </c>
      <c r="C60" s="216">
        <v>0</v>
      </c>
      <c r="D60" s="216">
        <v>0</v>
      </c>
      <c r="E60" s="217">
        <v>1</v>
      </c>
      <c r="F60" s="217">
        <v>0</v>
      </c>
      <c r="G60" s="217">
        <v>0</v>
      </c>
      <c r="H60" s="217">
        <v>1</v>
      </c>
      <c r="I60" s="217">
        <v>0</v>
      </c>
      <c r="J60" s="436">
        <v>1</v>
      </c>
      <c r="K60" s="217">
        <v>8</v>
      </c>
    </row>
    <row r="61" spans="1:11" ht="13.15" x14ac:dyDescent="0.4">
      <c r="A61" s="215"/>
      <c r="B61" s="216" t="s">
        <v>261</v>
      </c>
      <c r="C61" s="216">
        <v>0</v>
      </c>
      <c r="D61" s="216">
        <v>0</v>
      </c>
      <c r="E61" s="217">
        <v>0</v>
      </c>
      <c r="F61" s="217">
        <v>0</v>
      </c>
      <c r="G61" s="217">
        <v>0</v>
      </c>
      <c r="H61" s="217">
        <v>0</v>
      </c>
      <c r="I61" s="217">
        <v>0</v>
      </c>
      <c r="J61" s="436">
        <v>0</v>
      </c>
      <c r="K61" s="217">
        <v>5</v>
      </c>
    </row>
    <row r="62" spans="1:11" ht="13.15" x14ac:dyDescent="0.4">
      <c r="A62" s="215"/>
      <c r="B62" s="216" t="s">
        <v>262</v>
      </c>
      <c r="C62" s="216">
        <v>1</v>
      </c>
      <c r="D62" s="216">
        <v>0</v>
      </c>
      <c r="E62" s="217">
        <v>0</v>
      </c>
      <c r="F62" s="217">
        <v>1</v>
      </c>
      <c r="G62" s="217">
        <v>1</v>
      </c>
      <c r="H62" s="217">
        <v>0</v>
      </c>
      <c r="I62" s="217">
        <v>0</v>
      </c>
      <c r="J62" s="436">
        <v>0</v>
      </c>
      <c r="K62" s="217">
        <v>7</v>
      </c>
    </row>
    <row r="63" spans="1:11" ht="13.15" x14ac:dyDescent="0.4">
      <c r="A63" s="215"/>
      <c r="B63" s="216" t="s">
        <v>263</v>
      </c>
      <c r="C63" s="216">
        <v>0</v>
      </c>
      <c r="D63" s="216">
        <v>0</v>
      </c>
      <c r="E63" s="217">
        <v>2</v>
      </c>
      <c r="F63" s="217">
        <v>0</v>
      </c>
      <c r="G63" s="217">
        <v>0</v>
      </c>
      <c r="H63" s="217">
        <v>0</v>
      </c>
      <c r="I63" s="217">
        <v>0</v>
      </c>
      <c r="J63" s="436">
        <v>0</v>
      </c>
      <c r="K63" s="217">
        <v>6</v>
      </c>
    </row>
    <row r="64" spans="1:11" ht="13.15" x14ac:dyDescent="0.4">
      <c r="A64" s="215"/>
      <c r="B64" s="216" t="s">
        <v>495</v>
      </c>
      <c r="C64" s="216">
        <v>24</v>
      </c>
      <c r="D64" s="216">
        <v>28</v>
      </c>
      <c r="E64" s="216">
        <v>28</v>
      </c>
      <c r="F64" s="216">
        <v>32</v>
      </c>
      <c r="G64" s="216">
        <v>64</v>
      </c>
      <c r="H64" s="216">
        <v>31</v>
      </c>
      <c r="I64" s="216">
        <v>27</v>
      </c>
      <c r="J64" s="437">
        <v>82</v>
      </c>
      <c r="K64" s="217">
        <v>516</v>
      </c>
    </row>
    <row r="65" spans="1:11" ht="13.15" x14ac:dyDescent="0.4">
      <c r="A65" s="215"/>
      <c r="B65" s="216" t="s">
        <v>264</v>
      </c>
      <c r="C65" s="216">
        <v>0</v>
      </c>
      <c r="D65" s="216">
        <v>0</v>
      </c>
      <c r="E65" s="217">
        <v>1</v>
      </c>
      <c r="F65" s="217">
        <v>0</v>
      </c>
      <c r="G65" s="217">
        <v>0</v>
      </c>
      <c r="H65" s="217">
        <v>0</v>
      </c>
      <c r="I65" s="217">
        <v>0</v>
      </c>
      <c r="J65" s="436">
        <v>0</v>
      </c>
      <c r="K65" s="217">
        <v>6</v>
      </c>
    </row>
    <row r="66" spans="1:11" ht="13.15" x14ac:dyDescent="0.4">
      <c r="A66" s="215"/>
      <c r="B66" s="216" t="s">
        <v>265</v>
      </c>
      <c r="C66" s="216">
        <v>0</v>
      </c>
      <c r="D66" s="216">
        <v>0</v>
      </c>
      <c r="E66" s="217">
        <v>0</v>
      </c>
      <c r="F66" s="217">
        <v>0</v>
      </c>
      <c r="G66" s="217">
        <v>0</v>
      </c>
      <c r="H66" s="217">
        <v>0</v>
      </c>
      <c r="I66" s="217">
        <v>1</v>
      </c>
      <c r="J66" s="436">
        <v>0</v>
      </c>
      <c r="K66" s="217">
        <v>13</v>
      </c>
    </row>
    <row r="67" spans="1:11" ht="14.65" x14ac:dyDescent="0.4">
      <c r="A67" s="215"/>
      <c r="B67" s="216" t="s">
        <v>548</v>
      </c>
      <c r="C67" s="216">
        <v>0</v>
      </c>
      <c r="D67" s="216">
        <v>0</v>
      </c>
      <c r="E67" s="217">
        <v>4</v>
      </c>
      <c r="F67" s="217">
        <v>5</v>
      </c>
      <c r="G67" s="217">
        <v>2</v>
      </c>
      <c r="H67" s="217">
        <v>1</v>
      </c>
      <c r="I67" s="217">
        <v>1</v>
      </c>
      <c r="J67" s="436">
        <v>4</v>
      </c>
      <c r="K67" s="217">
        <v>463</v>
      </c>
    </row>
    <row r="68" spans="1:11" ht="13.15" x14ac:dyDescent="0.4">
      <c r="A68" s="215"/>
      <c r="B68" s="216"/>
      <c r="C68" s="216"/>
      <c r="D68" s="216"/>
      <c r="E68" s="216"/>
      <c r="F68" s="216"/>
      <c r="G68" s="216"/>
      <c r="H68" s="216"/>
      <c r="I68" s="216"/>
      <c r="J68" s="437"/>
      <c r="K68" s="217"/>
    </row>
    <row r="69" spans="1:11" ht="13.15" x14ac:dyDescent="0.4">
      <c r="A69" s="215" t="s">
        <v>266</v>
      </c>
      <c r="B69" s="216" t="s">
        <v>267</v>
      </c>
      <c r="C69" s="217">
        <v>0</v>
      </c>
      <c r="D69" s="217">
        <v>0</v>
      </c>
      <c r="E69" s="217">
        <v>0</v>
      </c>
      <c r="F69" s="217">
        <v>0</v>
      </c>
      <c r="G69" s="217">
        <v>0</v>
      </c>
      <c r="H69" s="217">
        <v>0</v>
      </c>
      <c r="I69" s="217">
        <v>0</v>
      </c>
      <c r="J69" s="436">
        <v>0</v>
      </c>
      <c r="K69" s="219">
        <v>3</v>
      </c>
    </row>
    <row r="70" spans="1:11" ht="13.15" x14ac:dyDescent="0.4">
      <c r="A70" s="215"/>
      <c r="B70" s="216" t="s">
        <v>268</v>
      </c>
      <c r="C70" s="216">
        <v>1</v>
      </c>
      <c r="D70" s="216">
        <v>0</v>
      </c>
      <c r="E70" s="217">
        <v>1</v>
      </c>
      <c r="F70" s="217">
        <v>0</v>
      </c>
      <c r="G70" s="217">
        <v>0</v>
      </c>
      <c r="H70" s="217">
        <v>1</v>
      </c>
      <c r="I70" s="217">
        <v>1</v>
      </c>
      <c r="J70" s="436">
        <v>0</v>
      </c>
      <c r="K70" s="219">
        <v>8</v>
      </c>
    </row>
    <row r="71" spans="1:11" ht="13.15" x14ac:dyDescent="0.4">
      <c r="A71" s="215"/>
      <c r="B71" s="216" t="s">
        <v>269</v>
      </c>
      <c r="C71" s="216">
        <v>0</v>
      </c>
      <c r="D71" s="216">
        <v>1</v>
      </c>
      <c r="E71" s="216">
        <v>1</v>
      </c>
      <c r="F71" s="216">
        <v>0</v>
      </c>
      <c r="G71" s="216">
        <v>0</v>
      </c>
      <c r="H71" s="216">
        <v>1</v>
      </c>
      <c r="I71" s="216">
        <v>0</v>
      </c>
      <c r="J71" s="437">
        <v>1</v>
      </c>
      <c r="K71" s="219">
        <v>18</v>
      </c>
    </row>
    <row r="72" spans="1:11" ht="13.15" x14ac:dyDescent="0.4">
      <c r="A72" s="215"/>
      <c r="B72" s="216" t="s">
        <v>270</v>
      </c>
      <c r="C72" s="216">
        <v>4</v>
      </c>
      <c r="D72" s="216">
        <v>9</v>
      </c>
      <c r="E72" s="216">
        <v>8</v>
      </c>
      <c r="F72" s="216">
        <v>7</v>
      </c>
      <c r="G72" s="216">
        <v>8</v>
      </c>
      <c r="H72" s="216">
        <v>10</v>
      </c>
      <c r="I72" s="216">
        <v>7</v>
      </c>
      <c r="J72" s="437">
        <v>4</v>
      </c>
      <c r="K72" s="219">
        <v>104</v>
      </c>
    </row>
    <row r="73" spans="1:11" ht="13.15" x14ac:dyDescent="0.4">
      <c r="A73" s="215"/>
      <c r="B73" s="216" t="s">
        <v>271</v>
      </c>
      <c r="C73" s="216">
        <v>0</v>
      </c>
      <c r="D73" s="216">
        <v>0</v>
      </c>
      <c r="E73" s="217">
        <v>0</v>
      </c>
      <c r="F73" s="217">
        <v>1</v>
      </c>
      <c r="G73" s="217">
        <v>0</v>
      </c>
      <c r="H73" s="217">
        <v>0</v>
      </c>
      <c r="I73" s="217">
        <v>0</v>
      </c>
      <c r="J73" s="436">
        <v>1</v>
      </c>
      <c r="K73" s="219">
        <v>3</v>
      </c>
    </row>
    <row r="74" spans="1:11" ht="13.15" x14ac:dyDescent="0.4">
      <c r="A74" s="215"/>
      <c r="B74" s="216" t="s">
        <v>272</v>
      </c>
      <c r="C74" s="216">
        <v>0</v>
      </c>
      <c r="D74" s="216">
        <v>0</v>
      </c>
      <c r="E74" s="217">
        <v>1</v>
      </c>
      <c r="F74" s="217">
        <v>1</v>
      </c>
      <c r="G74" s="217">
        <v>1</v>
      </c>
      <c r="H74" s="217">
        <v>0</v>
      </c>
      <c r="I74" s="217">
        <v>0</v>
      </c>
      <c r="J74" s="436">
        <v>0</v>
      </c>
      <c r="K74" s="219">
        <v>10</v>
      </c>
    </row>
    <row r="75" spans="1:11" ht="13.15" x14ac:dyDescent="0.4">
      <c r="A75" s="215"/>
      <c r="B75" s="216" t="s">
        <v>273</v>
      </c>
      <c r="C75" s="216">
        <v>12</v>
      </c>
      <c r="D75" s="216">
        <v>6</v>
      </c>
      <c r="E75" s="216">
        <v>8</v>
      </c>
      <c r="F75" s="216">
        <v>15</v>
      </c>
      <c r="G75" s="216">
        <v>17</v>
      </c>
      <c r="H75" s="216">
        <v>18</v>
      </c>
      <c r="I75" s="216">
        <v>11</v>
      </c>
      <c r="J75" s="437">
        <v>7</v>
      </c>
      <c r="K75" s="219">
        <v>150</v>
      </c>
    </row>
    <row r="76" spans="1:11" ht="13.15" x14ac:dyDescent="0.4">
      <c r="A76" s="215"/>
      <c r="B76" s="216" t="s">
        <v>274</v>
      </c>
      <c r="C76" s="216">
        <v>0</v>
      </c>
      <c r="D76" s="216">
        <v>0</v>
      </c>
      <c r="E76" s="217">
        <v>0</v>
      </c>
      <c r="F76" s="217">
        <v>0</v>
      </c>
      <c r="G76" s="217">
        <v>0</v>
      </c>
      <c r="H76" s="217">
        <v>2</v>
      </c>
      <c r="I76" s="217">
        <v>1</v>
      </c>
      <c r="J76" s="436">
        <v>0</v>
      </c>
      <c r="K76" s="219">
        <v>8</v>
      </c>
    </row>
    <row r="77" spans="1:11" ht="13.15" x14ac:dyDescent="0.4">
      <c r="A77" s="215"/>
      <c r="B77" s="216" t="s">
        <v>275</v>
      </c>
      <c r="C77" s="216">
        <v>0</v>
      </c>
      <c r="D77" s="216">
        <v>0</v>
      </c>
      <c r="E77" s="217">
        <v>0</v>
      </c>
      <c r="F77" s="217">
        <v>0</v>
      </c>
      <c r="G77" s="217">
        <v>0</v>
      </c>
      <c r="H77" s="217">
        <v>0</v>
      </c>
      <c r="I77" s="217">
        <v>0</v>
      </c>
      <c r="J77" s="436">
        <v>0</v>
      </c>
      <c r="K77" s="219">
        <v>4</v>
      </c>
    </row>
    <row r="78" spans="1:11" ht="13.15" x14ac:dyDescent="0.4">
      <c r="A78" s="215"/>
      <c r="B78" s="216" t="s">
        <v>276</v>
      </c>
      <c r="C78" s="216">
        <v>0</v>
      </c>
      <c r="D78" s="216">
        <v>0</v>
      </c>
      <c r="E78" s="217">
        <v>2</v>
      </c>
      <c r="F78" s="217">
        <v>0</v>
      </c>
      <c r="G78" s="217">
        <v>1</v>
      </c>
      <c r="H78" s="217">
        <v>1</v>
      </c>
      <c r="I78" s="217">
        <v>0</v>
      </c>
      <c r="J78" s="436">
        <v>2</v>
      </c>
      <c r="K78" s="219">
        <v>31</v>
      </c>
    </row>
    <row r="79" spans="1:11" ht="13.15" x14ac:dyDescent="0.4">
      <c r="A79" s="215"/>
      <c r="B79" s="216" t="s">
        <v>277</v>
      </c>
      <c r="C79" s="216">
        <v>0</v>
      </c>
      <c r="D79" s="216">
        <v>2</v>
      </c>
      <c r="E79" s="217">
        <v>1</v>
      </c>
      <c r="F79" s="217">
        <v>2</v>
      </c>
      <c r="G79" s="217">
        <v>0</v>
      </c>
      <c r="H79" s="217">
        <v>7</v>
      </c>
      <c r="I79" s="217">
        <v>7</v>
      </c>
      <c r="J79" s="436">
        <v>7</v>
      </c>
      <c r="K79" s="219">
        <v>33</v>
      </c>
    </row>
    <row r="80" spans="1:11" ht="13.15" x14ac:dyDescent="0.4">
      <c r="A80" s="215"/>
      <c r="B80" s="216" t="s">
        <v>278</v>
      </c>
      <c r="C80" s="216">
        <v>8</v>
      </c>
      <c r="D80" s="216">
        <v>13</v>
      </c>
      <c r="E80" s="217">
        <v>10</v>
      </c>
      <c r="F80" s="217">
        <v>12</v>
      </c>
      <c r="G80" s="217">
        <v>12</v>
      </c>
      <c r="H80" s="217">
        <v>6</v>
      </c>
      <c r="I80" s="217">
        <v>11</v>
      </c>
      <c r="J80" s="436">
        <v>5</v>
      </c>
      <c r="K80" s="219">
        <v>215</v>
      </c>
    </row>
    <row r="81" spans="1:11" ht="13.15" x14ac:dyDescent="0.4">
      <c r="A81" s="215"/>
      <c r="B81" s="216" t="s">
        <v>279</v>
      </c>
      <c r="C81" s="216">
        <v>0</v>
      </c>
      <c r="D81" s="216">
        <v>0</v>
      </c>
      <c r="E81" s="217">
        <v>0</v>
      </c>
      <c r="F81" s="217">
        <v>0</v>
      </c>
      <c r="G81" s="217">
        <v>1</v>
      </c>
      <c r="H81" s="217">
        <v>1</v>
      </c>
      <c r="I81" s="217">
        <v>1</v>
      </c>
      <c r="J81" s="436">
        <v>0</v>
      </c>
      <c r="K81" s="219">
        <v>10</v>
      </c>
    </row>
    <row r="82" spans="1:11" ht="13.15" x14ac:dyDescent="0.4">
      <c r="A82" s="215"/>
      <c r="B82" s="216" t="s">
        <v>280</v>
      </c>
      <c r="C82" s="216">
        <v>0</v>
      </c>
      <c r="D82" s="216">
        <v>0</v>
      </c>
      <c r="E82" s="217">
        <v>0</v>
      </c>
      <c r="F82" s="217">
        <v>0</v>
      </c>
      <c r="G82" s="217">
        <v>1</v>
      </c>
      <c r="H82" s="217">
        <v>0</v>
      </c>
      <c r="I82" s="217">
        <v>1</v>
      </c>
      <c r="J82" s="436">
        <v>1</v>
      </c>
      <c r="K82" s="219">
        <v>11</v>
      </c>
    </row>
    <row r="83" spans="1:11" ht="13.15" x14ac:dyDescent="0.4">
      <c r="A83" s="215"/>
      <c r="B83" s="216" t="s">
        <v>281</v>
      </c>
      <c r="C83" s="216">
        <v>0</v>
      </c>
      <c r="D83" s="216">
        <v>1</v>
      </c>
      <c r="E83" s="216">
        <v>0</v>
      </c>
      <c r="F83" s="216">
        <v>0</v>
      </c>
      <c r="G83" s="216">
        <v>2</v>
      </c>
      <c r="H83" s="216">
        <v>0</v>
      </c>
      <c r="I83" s="216">
        <v>1</v>
      </c>
      <c r="J83" s="437">
        <v>1</v>
      </c>
      <c r="K83" s="219">
        <v>9</v>
      </c>
    </row>
    <row r="84" spans="1:11" ht="13.15" x14ac:dyDescent="0.4">
      <c r="A84" s="215"/>
      <c r="B84" s="216" t="s">
        <v>282</v>
      </c>
      <c r="C84" s="216">
        <v>0</v>
      </c>
      <c r="D84" s="216">
        <v>2</v>
      </c>
      <c r="E84" s="216">
        <v>1</v>
      </c>
      <c r="F84" s="216">
        <v>0</v>
      </c>
      <c r="G84" s="216">
        <v>1</v>
      </c>
      <c r="H84" s="216">
        <v>3</v>
      </c>
      <c r="I84" s="216">
        <v>1</v>
      </c>
      <c r="J84" s="437">
        <v>0</v>
      </c>
      <c r="K84" s="219">
        <v>29</v>
      </c>
    </row>
    <row r="85" spans="1:11" ht="13.15" x14ac:dyDescent="0.4">
      <c r="A85" s="215"/>
      <c r="B85" s="216" t="s">
        <v>283</v>
      </c>
      <c r="C85" s="216">
        <v>0</v>
      </c>
      <c r="D85" s="216">
        <v>0</v>
      </c>
      <c r="E85" s="217">
        <v>1</v>
      </c>
      <c r="F85" s="217">
        <v>1</v>
      </c>
      <c r="G85" s="217">
        <v>0</v>
      </c>
      <c r="H85" s="217">
        <v>0</v>
      </c>
      <c r="I85" s="217">
        <v>1</v>
      </c>
      <c r="J85" s="436">
        <v>2</v>
      </c>
      <c r="K85" s="219">
        <v>14</v>
      </c>
    </row>
    <row r="86" spans="1:11" ht="13.15" x14ac:dyDescent="0.4">
      <c r="A86" s="215"/>
      <c r="B86" s="216" t="s">
        <v>284</v>
      </c>
      <c r="C86" s="216">
        <v>1</v>
      </c>
      <c r="D86" s="216">
        <v>0</v>
      </c>
      <c r="E86" s="217">
        <v>0</v>
      </c>
      <c r="F86" s="217">
        <v>0</v>
      </c>
      <c r="G86" s="217">
        <v>0</v>
      </c>
      <c r="H86" s="217">
        <v>0</v>
      </c>
      <c r="I86" s="217">
        <v>0</v>
      </c>
      <c r="J86" s="436">
        <v>0</v>
      </c>
      <c r="K86" s="219">
        <v>6</v>
      </c>
    </row>
    <row r="87" spans="1:11" ht="13.15" x14ac:dyDescent="0.4">
      <c r="A87" s="215"/>
      <c r="B87" s="216" t="s">
        <v>285</v>
      </c>
      <c r="C87" s="216">
        <v>1</v>
      </c>
      <c r="D87" s="216">
        <v>0</v>
      </c>
      <c r="E87" s="217">
        <v>0</v>
      </c>
      <c r="F87" s="217">
        <v>0</v>
      </c>
      <c r="G87" s="217">
        <v>1</v>
      </c>
      <c r="H87" s="217">
        <v>0</v>
      </c>
      <c r="I87" s="217">
        <v>0</v>
      </c>
      <c r="J87" s="436">
        <v>0</v>
      </c>
      <c r="K87" s="217">
        <v>4</v>
      </c>
    </row>
    <row r="88" spans="1:11" ht="14.25" customHeight="1" x14ac:dyDescent="0.4">
      <c r="A88" s="215"/>
      <c r="B88" s="216" t="s">
        <v>286</v>
      </c>
      <c r="C88" s="216">
        <v>4</v>
      </c>
      <c r="D88" s="216">
        <v>3</v>
      </c>
      <c r="E88" s="216">
        <v>3</v>
      </c>
      <c r="F88" s="216">
        <v>7</v>
      </c>
      <c r="G88" s="216">
        <v>4</v>
      </c>
      <c r="H88" s="216">
        <v>5</v>
      </c>
      <c r="I88" s="216">
        <v>9</v>
      </c>
      <c r="J88" s="437">
        <v>2</v>
      </c>
      <c r="K88" s="219">
        <v>71</v>
      </c>
    </row>
    <row r="89" spans="1:11" ht="13.15" x14ac:dyDescent="0.4">
      <c r="A89" s="215"/>
      <c r="B89" s="216" t="s">
        <v>287</v>
      </c>
      <c r="C89" s="216">
        <v>1</v>
      </c>
      <c r="D89" s="216">
        <v>1</v>
      </c>
      <c r="E89" s="216">
        <v>3</v>
      </c>
      <c r="F89" s="216">
        <v>1</v>
      </c>
      <c r="G89" s="216">
        <v>5</v>
      </c>
      <c r="H89" s="216">
        <v>1</v>
      </c>
      <c r="I89" s="216">
        <v>4</v>
      </c>
      <c r="J89" s="437">
        <v>1</v>
      </c>
      <c r="K89" s="219">
        <v>56</v>
      </c>
    </row>
    <row r="90" spans="1:11" ht="13.15" x14ac:dyDescent="0.4">
      <c r="A90" s="215"/>
      <c r="B90" s="216" t="s">
        <v>288</v>
      </c>
      <c r="C90" s="216">
        <v>1</v>
      </c>
      <c r="D90" s="216">
        <v>0</v>
      </c>
      <c r="E90" s="217">
        <v>0</v>
      </c>
      <c r="F90" s="217">
        <v>0</v>
      </c>
      <c r="G90" s="217">
        <v>0</v>
      </c>
      <c r="H90" s="217">
        <v>0</v>
      </c>
      <c r="I90" s="217">
        <v>0</v>
      </c>
      <c r="J90" s="436">
        <v>1</v>
      </c>
      <c r="K90" s="219">
        <v>5</v>
      </c>
    </row>
    <row r="91" spans="1:11" ht="13.15" x14ac:dyDescent="0.4">
      <c r="A91" s="215"/>
      <c r="B91" s="216" t="s">
        <v>289</v>
      </c>
      <c r="C91" s="216"/>
      <c r="D91" s="216">
        <v>0</v>
      </c>
      <c r="E91" s="216">
        <v>0</v>
      </c>
      <c r="F91" s="216">
        <v>1</v>
      </c>
      <c r="G91" s="216">
        <v>0</v>
      </c>
      <c r="H91" s="216">
        <v>0</v>
      </c>
      <c r="I91" s="216">
        <v>0</v>
      </c>
      <c r="J91" s="437">
        <v>1</v>
      </c>
      <c r="K91" s="219">
        <v>8</v>
      </c>
    </row>
    <row r="92" spans="1:11" ht="14.65" x14ac:dyDescent="0.4">
      <c r="A92" s="215"/>
      <c r="B92" s="216" t="s">
        <v>535</v>
      </c>
      <c r="C92" s="216">
        <v>2</v>
      </c>
      <c r="D92" s="216">
        <v>7</v>
      </c>
      <c r="E92" s="216">
        <v>3</v>
      </c>
      <c r="F92" s="216">
        <v>2</v>
      </c>
      <c r="G92" s="216">
        <v>4</v>
      </c>
      <c r="H92" s="216">
        <v>2</v>
      </c>
      <c r="I92" s="216">
        <v>5</v>
      </c>
      <c r="J92" s="437">
        <v>2</v>
      </c>
      <c r="K92" s="219">
        <v>53</v>
      </c>
    </row>
    <row r="93" spans="1:11" ht="13.15" x14ac:dyDescent="0.4">
      <c r="A93" s="215"/>
      <c r="B93" s="216" t="s">
        <v>290</v>
      </c>
      <c r="C93" s="216">
        <v>0</v>
      </c>
      <c r="D93" s="216">
        <v>0</v>
      </c>
      <c r="E93" s="217">
        <v>0</v>
      </c>
      <c r="F93" s="217">
        <v>0</v>
      </c>
      <c r="G93" s="217">
        <v>1</v>
      </c>
      <c r="H93" s="217">
        <v>0</v>
      </c>
      <c r="I93" s="217">
        <v>1</v>
      </c>
      <c r="J93" s="436">
        <v>0</v>
      </c>
      <c r="K93" s="219">
        <v>12</v>
      </c>
    </row>
    <row r="94" spans="1:11" ht="13.15" x14ac:dyDescent="0.4">
      <c r="A94" s="215"/>
      <c r="B94" s="216" t="s">
        <v>291</v>
      </c>
      <c r="C94" s="216">
        <v>5</v>
      </c>
      <c r="D94" s="216">
        <v>5</v>
      </c>
      <c r="E94" s="216">
        <v>4</v>
      </c>
      <c r="F94" s="216">
        <v>2</v>
      </c>
      <c r="G94" s="216">
        <v>5</v>
      </c>
      <c r="H94" s="216">
        <v>3</v>
      </c>
      <c r="I94" s="216">
        <v>13</v>
      </c>
      <c r="J94" s="437">
        <v>3</v>
      </c>
      <c r="K94" s="219">
        <v>88</v>
      </c>
    </row>
    <row r="95" spans="1:11" ht="13.15" x14ac:dyDescent="0.4">
      <c r="A95" s="215"/>
      <c r="B95" s="216" t="s">
        <v>292</v>
      </c>
      <c r="C95" s="216">
        <v>3</v>
      </c>
      <c r="D95" s="216">
        <v>11</v>
      </c>
      <c r="E95" s="216">
        <v>12</v>
      </c>
      <c r="F95" s="216">
        <v>11</v>
      </c>
      <c r="G95" s="216">
        <v>13</v>
      </c>
      <c r="H95" s="216">
        <v>9</v>
      </c>
      <c r="I95" s="216">
        <v>12</v>
      </c>
      <c r="J95" s="437">
        <v>5</v>
      </c>
      <c r="K95" s="219">
        <v>147</v>
      </c>
    </row>
    <row r="96" spans="1:11" ht="13.15" x14ac:dyDescent="0.4">
      <c r="A96" s="215"/>
      <c r="B96" s="216" t="s">
        <v>293</v>
      </c>
      <c r="C96" s="216">
        <v>0</v>
      </c>
      <c r="D96" s="216">
        <v>0</v>
      </c>
      <c r="E96" s="217">
        <v>0</v>
      </c>
      <c r="F96" s="217">
        <v>0</v>
      </c>
      <c r="G96" s="217">
        <v>1</v>
      </c>
      <c r="H96" s="217">
        <v>1</v>
      </c>
      <c r="I96" s="217">
        <v>0</v>
      </c>
      <c r="J96" s="436">
        <v>0</v>
      </c>
      <c r="K96" s="219">
        <v>15</v>
      </c>
    </row>
    <row r="97" spans="1:13" ht="13.15" x14ac:dyDescent="0.4">
      <c r="A97" s="215"/>
      <c r="B97" s="216" t="s">
        <v>294</v>
      </c>
      <c r="C97" s="216">
        <v>0</v>
      </c>
      <c r="D97" s="216">
        <v>0</v>
      </c>
      <c r="E97" s="217">
        <v>0</v>
      </c>
      <c r="F97" s="217">
        <v>0</v>
      </c>
      <c r="G97" s="217">
        <v>0</v>
      </c>
      <c r="H97" s="217">
        <v>0</v>
      </c>
      <c r="I97" s="217">
        <v>0</v>
      </c>
      <c r="J97" s="436">
        <v>0</v>
      </c>
      <c r="K97" s="219">
        <v>4</v>
      </c>
    </row>
    <row r="98" spans="1:13" ht="13.15" x14ac:dyDescent="0.4">
      <c r="A98" s="215"/>
      <c r="B98" s="216" t="s">
        <v>295</v>
      </c>
      <c r="C98" s="216">
        <v>2</v>
      </c>
      <c r="D98" s="216">
        <v>2</v>
      </c>
      <c r="E98" s="216">
        <v>4</v>
      </c>
      <c r="F98" s="216">
        <v>2</v>
      </c>
      <c r="G98" s="216">
        <v>2</v>
      </c>
      <c r="H98" s="216">
        <v>2</v>
      </c>
      <c r="I98" s="216">
        <v>3</v>
      </c>
      <c r="J98" s="437">
        <v>0</v>
      </c>
      <c r="K98" s="219">
        <v>46</v>
      </c>
    </row>
    <row r="99" spans="1:13" ht="13.15" x14ac:dyDescent="0.4">
      <c r="A99" s="215"/>
      <c r="B99" s="216" t="s">
        <v>296</v>
      </c>
      <c r="C99" s="216">
        <v>0</v>
      </c>
      <c r="D99" s="216">
        <v>0</v>
      </c>
      <c r="E99" s="216">
        <v>0</v>
      </c>
      <c r="F99" s="216">
        <v>1</v>
      </c>
      <c r="G99" s="216">
        <v>1</v>
      </c>
      <c r="H99" s="216">
        <v>0</v>
      </c>
      <c r="I99" s="216">
        <v>0</v>
      </c>
      <c r="J99" s="437">
        <v>1</v>
      </c>
      <c r="K99" s="219">
        <v>7</v>
      </c>
    </row>
    <row r="100" spans="1:13" ht="13.15" x14ac:dyDescent="0.4">
      <c r="A100" s="215"/>
      <c r="B100" s="216" t="s">
        <v>297</v>
      </c>
      <c r="C100" s="216">
        <v>5</v>
      </c>
      <c r="D100" s="216">
        <v>4</v>
      </c>
      <c r="E100" s="216">
        <v>5</v>
      </c>
      <c r="F100" s="216">
        <v>5</v>
      </c>
      <c r="G100" s="216">
        <v>4</v>
      </c>
      <c r="H100" s="216">
        <v>3</v>
      </c>
      <c r="I100" s="216">
        <v>7</v>
      </c>
      <c r="J100" s="437">
        <v>11</v>
      </c>
      <c r="K100" s="219">
        <v>57</v>
      </c>
    </row>
    <row r="101" spans="1:13" ht="13.15" x14ac:dyDescent="0.4">
      <c r="A101" s="215"/>
      <c r="B101" s="216" t="s">
        <v>298</v>
      </c>
      <c r="C101" s="216">
        <v>89</v>
      </c>
      <c r="D101" s="216">
        <v>75</v>
      </c>
      <c r="E101" s="216">
        <v>86</v>
      </c>
      <c r="F101" s="216">
        <v>82</v>
      </c>
      <c r="G101" s="216">
        <v>95</v>
      </c>
      <c r="H101" s="216">
        <v>98</v>
      </c>
      <c r="I101" s="216">
        <v>93</v>
      </c>
      <c r="J101" s="437">
        <v>78</v>
      </c>
      <c r="K101" s="219">
        <v>2574</v>
      </c>
    </row>
    <row r="102" spans="1:13" ht="13.15" x14ac:dyDescent="0.4">
      <c r="A102" s="215"/>
      <c r="B102" s="216" t="s">
        <v>494</v>
      </c>
      <c r="C102" s="216">
        <v>0</v>
      </c>
      <c r="D102" s="216">
        <v>0</v>
      </c>
      <c r="E102" s="216">
        <v>7</v>
      </c>
      <c r="F102" s="216">
        <v>16</v>
      </c>
      <c r="G102" s="216">
        <v>21</v>
      </c>
      <c r="H102" s="216">
        <v>21</v>
      </c>
      <c r="I102" s="217">
        <v>20</v>
      </c>
      <c r="J102" s="436">
        <v>21</v>
      </c>
      <c r="K102" s="217">
        <v>201</v>
      </c>
    </row>
    <row r="103" spans="1:13" ht="13.15" x14ac:dyDescent="0.4">
      <c r="A103" s="215"/>
      <c r="B103" s="216"/>
      <c r="C103" s="216"/>
      <c r="D103" s="216"/>
      <c r="E103" s="216"/>
      <c r="F103" s="216"/>
      <c r="G103" s="216"/>
      <c r="H103" s="216"/>
      <c r="I103" s="216"/>
      <c r="J103" s="437"/>
      <c r="K103" s="217"/>
    </row>
    <row r="104" spans="1:13" ht="13.15" x14ac:dyDescent="0.4">
      <c r="A104" s="215" t="s">
        <v>299</v>
      </c>
      <c r="B104" s="216" t="s">
        <v>207</v>
      </c>
      <c r="C104" s="216">
        <v>74</v>
      </c>
      <c r="D104" s="216">
        <v>87</v>
      </c>
      <c r="E104" s="216">
        <v>134</v>
      </c>
      <c r="F104" s="216">
        <v>122</v>
      </c>
      <c r="G104" s="216">
        <v>149</v>
      </c>
      <c r="H104" s="216">
        <v>117</v>
      </c>
      <c r="I104" s="216">
        <v>203</v>
      </c>
      <c r="J104" s="437">
        <v>177</v>
      </c>
      <c r="K104" s="216">
        <v>1663</v>
      </c>
    </row>
    <row r="105" spans="1:13" ht="13.15" x14ac:dyDescent="0.4">
      <c r="A105" s="215"/>
      <c r="B105" s="216" t="s">
        <v>480</v>
      </c>
      <c r="C105" s="216">
        <v>198</v>
      </c>
      <c r="D105" s="216">
        <v>237</v>
      </c>
      <c r="E105" s="216">
        <v>308</v>
      </c>
      <c r="F105" s="216">
        <v>293</v>
      </c>
      <c r="G105" s="216">
        <v>285</v>
      </c>
      <c r="H105" s="216">
        <v>293</v>
      </c>
      <c r="I105" s="216">
        <v>353</v>
      </c>
      <c r="J105" s="437">
        <v>303</v>
      </c>
      <c r="K105" s="216">
        <v>3926</v>
      </c>
    </row>
    <row r="106" spans="1:13" ht="13.15" x14ac:dyDescent="0.4">
      <c r="A106" s="215"/>
      <c r="B106" s="216" t="s">
        <v>237</v>
      </c>
      <c r="C106" s="216">
        <v>103</v>
      </c>
      <c r="D106" s="216">
        <v>115</v>
      </c>
      <c r="E106" s="216">
        <v>164</v>
      </c>
      <c r="F106" s="216">
        <v>182</v>
      </c>
      <c r="G106" s="216">
        <v>172</v>
      </c>
      <c r="H106" s="216">
        <v>133</v>
      </c>
      <c r="I106" s="216">
        <v>137</v>
      </c>
      <c r="J106" s="437">
        <v>156</v>
      </c>
      <c r="K106" s="216">
        <v>2872</v>
      </c>
    </row>
    <row r="107" spans="1:13" ht="14.65" x14ac:dyDescent="0.4">
      <c r="A107" s="215"/>
      <c r="B107" s="216" t="s">
        <v>549</v>
      </c>
      <c r="C107" s="223">
        <v>139</v>
      </c>
      <c r="D107" s="223">
        <v>142</v>
      </c>
      <c r="E107" s="223">
        <v>161</v>
      </c>
      <c r="F107" s="223">
        <v>169</v>
      </c>
      <c r="G107" s="223">
        <v>201</v>
      </c>
      <c r="H107" s="223">
        <v>195</v>
      </c>
      <c r="I107" s="223">
        <v>210</v>
      </c>
      <c r="J107" s="545">
        <v>157</v>
      </c>
      <c r="K107" s="396">
        <v>4014</v>
      </c>
    </row>
    <row r="108" spans="1:13" ht="13.15" x14ac:dyDescent="0.4">
      <c r="A108" s="285" t="s">
        <v>143</v>
      </c>
      <c r="B108" s="286"/>
      <c r="C108" s="224">
        <v>514</v>
      </c>
      <c r="D108" s="224">
        <v>581</v>
      </c>
      <c r="E108" s="224">
        <v>767</v>
      </c>
      <c r="F108" s="224">
        <v>766</v>
      </c>
      <c r="G108" s="224">
        <v>807</v>
      </c>
      <c r="H108" s="224">
        <v>738</v>
      </c>
      <c r="I108" s="546">
        <v>903</v>
      </c>
      <c r="J108" s="547">
        <v>793</v>
      </c>
      <c r="K108" s="397">
        <v>12475</v>
      </c>
    </row>
    <row r="109" spans="1:13" x14ac:dyDescent="0.4">
      <c r="A109" s="198"/>
      <c r="C109" s="226"/>
      <c r="D109" s="226"/>
      <c r="K109" s="344"/>
      <c r="M109" s="228"/>
    </row>
    <row r="110" spans="1:13" x14ac:dyDescent="0.4">
      <c r="A110" s="535" t="s">
        <v>50</v>
      </c>
      <c r="C110" s="226"/>
      <c r="D110" s="226"/>
      <c r="E110" s="229"/>
      <c r="F110" s="229"/>
      <c r="G110" s="229"/>
      <c r="H110" s="229"/>
      <c r="I110" s="229"/>
      <c r="J110" s="229"/>
      <c r="K110" s="230"/>
      <c r="L110" s="229"/>
      <c r="M110" s="231"/>
    </row>
    <row r="111" spans="1:13" ht="15" customHeight="1" x14ac:dyDescent="0.35">
      <c r="A111" s="691" t="s">
        <v>300</v>
      </c>
      <c r="B111" s="691"/>
      <c r="C111" s="691"/>
      <c r="D111" s="691"/>
      <c r="E111" s="691"/>
      <c r="F111" s="691"/>
      <c r="G111" s="691"/>
      <c r="H111" s="691"/>
      <c r="I111" s="691"/>
      <c r="J111" s="691"/>
      <c r="K111" s="691"/>
    </row>
    <row r="112" spans="1:13" ht="15" customHeight="1" x14ac:dyDescent="0.35">
      <c r="A112" s="691" t="s">
        <v>301</v>
      </c>
      <c r="B112" s="691"/>
      <c r="C112" s="691"/>
      <c r="D112" s="691"/>
      <c r="E112" s="691"/>
      <c r="F112" s="691"/>
      <c r="G112" s="691"/>
      <c r="H112" s="691"/>
      <c r="I112" s="691"/>
      <c r="J112" s="691"/>
      <c r="K112" s="691"/>
    </row>
    <row r="113" spans="1:11" ht="12.75" customHeight="1" x14ac:dyDescent="0.35">
      <c r="A113" s="690" t="s">
        <v>302</v>
      </c>
      <c r="B113" s="690"/>
      <c r="C113" s="690"/>
      <c r="D113" s="690"/>
      <c r="E113" s="690"/>
      <c r="F113" s="690"/>
      <c r="G113" s="690"/>
      <c r="H113" s="690"/>
      <c r="I113" s="690"/>
      <c r="J113" s="690"/>
      <c r="K113" s="690"/>
    </row>
    <row r="114" spans="1:11" ht="27" customHeight="1" x14ac:dyDescent="0.35">
      <c r="A114" s="690" t="s">
        <v>525</v>
      </c>
      <c r="B114" s="690"/>
      <c r="C114" s="690"/>
      <c r="D114" s="690"/>
      <c r="E114" s="690"/>
      <c r="F114" s="690"/>
      <c r="G114" s="690"/>
      <c r="H114" s="690"/>
      <c r="I114" s="690"/>
      <c r="J114" s="690"/>
      <c r="K114" s="690"/>
    </row>
    <row r="115" spans="1:11" ht="27" customHeight="1" x14ac:dyDescent="0.35">
      <c r="A115" s="690" t="s">
        <v>534</v>
      </c>
      <c r="B115" s="690"/>
      <c r="C115" s="690"/>
      <c r="D115" s="690"/>
      <c r="E115" s="690"/>
      <c r="F115" s="690"/>
      <c r="G115" s="690"/>
      <c r="H115" s="690"/>
      <c r="I115" s="690"/>
      <c r="J115" s="690"/>
      <c r="K115" s="690"/>
    </row>
    <row r="116" spans="1:11" ht="15" customHeight="1" x14ac:dyDescent="0.35">
      <c r="A116" s="691" t="s">
        <v>536</v>
      </c>
      <c r="B116" s="691"/>
      <c r="C116" s="691"/>
      <c r="D116" s="691"/>
      <c r="E116" s="691"/>
      <c r="F116" s="691"/>
      <c r="G116" s="691"/>
      <c r="H116" s="691"/>
      <c r="I116" s="691"/>
      <c r="J116" s="691"/>
      <c r="K116" s="691"/>
    </row>
    <row r="117" spans="1:11" ht="15" customHeight="1" x14ac:dyDescent="0.35">
      <c r="A117" s="691" t="s">
        <v>542</v>
      </c>
      <c r="B117" s="691"/>
      <c r="C117" s="691"/>
      <c r="D117" s="691"/>
      <c r="E117" s="691"/>
      <c r="F117" s="691"/>
      <c r="G117" s="691"/>
      <c r="H117" s="691"/>
      <c r="I117" s="691"/>
      <c r="J117" s="691"/>
      <c r="K117" s="691"/>
    </row>
    <row r="118" spans="1:11" ht="15" customHeight="1" x14ac:dyDescent="0.35">
      <c r="A118" s="691" t="s">
        <v>543</v>
      </c>
      <c r="B118" s="691"/>
      <c r="C118" s="691"/>
      <c r="D118" s="691"/>
      <c r="E118" s="691"/>
      <c r="F118" s="691"/>
      <c r="G118" s="691"/>
      <c r="H118" s="691"/>
      <c r="I118" s="691"/>
      <c r="J118" s="691"/>
      <c r="K118" s="691"/>
    </row>
    <row r="119" spans="1:11" ht="15" customHeight="1" x14ac:dyDescent="0.35">
      <c r="A119" s="691" t="s">
        <v>544</v>
      </c>
      <c r="B119" s="691"/>
      <c r="C119" s="691"/>
      <c r="D119" s="691"/>
      <c r="E119" s="691"/>
      <c r="F119" s="691"/>
      <c r="G119" s="691"/>
      <c r="H119" s="691"/>
      <c r="I119" s="691"/>
      <c r="J119" s="691"/>
      <c r="K119" s="691"/>
    </row>
    <row r="120" spans="1:11" ht="15" customHeight="1" x14ac:dyDescent="0.35">
      <c r="A120" s="691" t="s">
        <v>541</v>
      </c>
      <c r="B120" s="691"/>
      <c r="C120" s="691"/>
      <c r="D120" s="691"/>
      <c r="E120" s="691"/>
      <c r="F120" s="691"/>
      <c r="G120" s="691"/>
      <c r="H120" s="691"/>
      <c r="I120" s="691"/>
      <c r="J120" s="691"/>
      <c r="K120" s="691"/>
    </row>
    <row r="121" spans="1:11" ht="15" customHeight="1" x14ac:dyDescent="0.35">
      <c r="A121" s="691" t="s">
        <v>545</v>
      </c>
      <c r="B121" s="691"/>
      <c r="C121" s="691"/>
      <c r="D121" s="691"/>
      <c r="E121" s="691"/>
      <c r="F121" s="691"/>
      <c r="G121" s="691"/>
      <c r="H121" s="691"/>
      <c r="I121" s="691"/>
      <c r="J121" s="691"/>
      <c r="K121" s="691"/>
    </row>
    <row r="122" spans="1:11" ht="15" customHeight="1" x14ac:dyDescent="0.35">
      <c r="A122" s="691" t="s">
        <v>546</v>
      </c>
      <c r="B122" s="691"/>
      <c r="C122" s="691"/>
      <c r="D122" s="691"/>
      <c r="E122" s="691"/>
      <c r="F122" s="691"/>
      <c r="G122" s="691"/>
      <c r="H122" s="691"/>
      <c r="I122" s="691"/>
      <c r="J122" s="691"/>
      <c r="K122" s="691"/>
    </row>
  </sheetData>
  <mergeCells count="14">
    <mergeCell ref="A2:K2"/>
    <mergeCell ref="C4:E4"/>
    <mergeCell ref="A113:K113"/>
    <mergeCell ref="A111:K111"/>
    <mergeCell ref="A112:K112"/>
    <mergeCell ref="A121:K121"/>
    <mergeCell ref="A118:K118"/>
    <mergeCell ref="A122:K122"/>
    <mergeCell ref="A114:K114"/>
    <mergeCell ref="A115:K115"/>
    <mergeCell ref="A116:K116"/>
    <mergeCell ref="A120:K120"/>
    <mergeCell ref="A117:K117"/>
    <mergeCell ref="A119:K119"/>
  </mergeCells>
  <conditionalFormatting sqref="L6:M108">
    <cfRule type="containsText" dxfId="5" priority="1" operator="containsText" text="FALSE">
      <formula>NOT(ISERROR(SEARCH("FALSE",L6)))</formula>
    </cfRule>
  </conditionalFormatting>
  <pageMargins left="0.7" right="0.7" top="0.75" bottom="0.75" header="0.3" footer="0.3"/>
  <pageSetup paperSize="9" scale="6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6"/>
  <sheetViews>
    <sheetView workbookViewId="0">
      <selection activeCell="A26" sqref="A26:J26"/>
    </sheetView>
  </sheetViews>
  <sheetFormatPr defaultColWidth="3.59765625" defaultRowHeight="15" x14ac:dyDescent="0.4"/>
  <cols>
    <col min="1" max="1" width="40.3984375" style="225" bestFit="1" customWidth="1"/>
    <col min="2" max="5" width="10.59765625" style="225" customWidth="1"/>
    <col min="6" max="8" width="10.59765625" style="2" customWidth="1"/>
    <col min="9" max="9" width="10.59765625" style="362" customWidth="1"/>
    <col min="10" max="10" width="10.59765625" style="2" customWidth="1"/>
    <col min="11" max="255" width="8.59765625" style="2" customWidth="1"/>
    <col min="256" max="16384" width="3.59765625" style="2"/>
  </cols>
  <sheetData>
    <row r="1" spans="1:12" x14ac:dyDescent="0.4">
      <c r="A1" s="7" t="s">
        <v>29</v>
      </c>
      <c r="B1" s="7"/>
      <c r="C1" s="7"/>
      <c r="D1" s="7"/>
      <c r="E1" s="7"/>
      <c r="G1" s="203"/>
    </row>
    <row r="2" spans="1:12" ht="16.899999999999999" x14ac:dyDescent="0.4">
      <c r="A2" s="126" t="s">
        <v>499</v>
      </c>
      <c r="B2" s="182"/>
      <c r="C2" s="182"/>
      <c r="D2" s="182"/>
      <c r="E2" s="182"/>
      <c r="F2" s="109"/>
    </row>
    <row r="3" spans="1:12" x14ac:dyDescent="0.4">
      <c r="B3" s="234"/>
      <c r="C3" s="234"/>
      <c r="D3" s="234"/>
      <c r="E3" s="235"/>
      <c r="F3" s="236"/>
    </row>
    <row r="4" spans="1:12" x14ac:dyDescent="0.4">
      <c r="A4" s="509" t="s">
        <v>448</v>
      </c>
      <c r="B4" s="468" t="s">
        <v>32</v>
      </c>
      <c r="C4" s="468" t="s">
        <v>33</v>
      </c>
      <c r="D4" s="468" t="s">
        <v>34</v>
      </c>
      <c r="E4" s="469" t="s">
        <v>35</v>
      </c>
      <c r="F4" s="469" t="s">
        <v>36</v>
      </c>
      <c r="G4" s="469" t="s">
        <v>37</v>
      </c>
      <c r="H4" s="469" t="s">
        <v>427</v>
      </c>
      <c r="I4" s="469" t="s">
        <v>434</v>
      </c>
      <c r="J4" s="469" t="s">
        <v>470</v>
      </c>
    </row>
    <row r="5" spans="1:12" ht="13.9" x14ac:dyDescent="0.4">
      <c r="A5" s="497" t="s">
        <v>38</v>
      </c>
      <c r="B5" s="2"/>
      <c r="C5" s="2"/>
      <c r="D5" s="2"/>
      <c r="E5" s="2"/>
    </row>
    <row r="6" spans="1:12" ht="12.75" x14ac:dyDescent="0.35">
      <c r="A6" s="2" t="s">
        <v>40</v>
      </c>
      <c r="B6" s="237">
        <v>495</v>
      </c>
      <c r="C6" s="237">
        <v>526</v>
      </c>
      <c r="D6" s="237">
        <v>597</v>
      </c>
      <c r="E6" s="2">
        <v>742</v>
      </c>
      <c r="F6" s="2">
        <v>645</v>
      </c>
      <c r="G6" s="589">
        <v>1415</v>
      </c>
      <c r="H6" s="237">
        <v>752</v>
      </c>
      <c r="I6" s="237">
        <v>814</v>
      </c>
      <c r="J6" s="237">
        <v>708</v>
      </c>
      <c r="L6" s="304"/>
    </row>
    <row r="7" spans="1:12" x14ac:dyDescent="0.4">
      <c r="A7" s="2" t="s">
        <v>452</v>
      </c>
      <c r="B7" s="237">
        <v>12666</v>
      </c>
      <c r="C7" s="237">
        <v>13192</v>
      </c>
      <c r="D7" s="237">
        <v>13789</v>
      </c>
      <c r="E7" s="237">
        <v>14531</v>
      </c>
      <c r="F7" s="237">
        <v>15244</v>
      </c>
      <c r="G7" s="589">
        <v>16705</v>
      </c>
      <c r="H7" s="237">
        <v>17410</v>
      </c>
      <c r="I7" s="237">
        <v>18224</v>
      </c>
      <c r="J7" s="237">
        <v>18932</v>
      </c>
    </row>
    <row r="8" spans="1:12" ht="12.75" x14ac:dyDescent="0.35">
      <c r="A8" s="401"/>
      <c r="B8" s="238"/>
      <c r="C8" s="238"/>
      <c r="D8" s="238"/>
      <c r="E8" s="238"/>
      <c r="F8" s="238"/>
      <c r="G8" s="391"/>
      <c r="H8" s="308"/>
      <c r="I8" s="308"/>
      <c r="J8" s="308"/>
    </row>
    <row r="9" spans="1:12" ht="13.9" x14ac:dyDescent="0.4">
      <c r="A9" s="498" t="s">
        <v>47</v>
      </c>
      <c r="B9" s="237"/>
      <c r="C9" s="237"/>
      <c r="D9" s="237"/>
      <c r="E9" s="237"/>
      <c r="F9" s="237"/>
      <c r="G9" s="390"/>
      <c r="H9" s="237"/>
      <c r="I9" s="237"/>
      <c r="J9" s="237"/>
    </row>
    <row r="10" spans="1:12" ht="12.75" x14ac:dyDescent="0.35">
      <c r="A10" s="2" t="s">
        <v>40</v>
      </c>
      <c r="B10" s="237">
        <v>2270</v>
      </c>
      <c r="C10" s="237">
        <v>3499</v>
      </c>
      <c r="D10" s="237">
        <v>3884</v>
      </c>
      <c r="E10" s="237">
        <v>5706</v>
      </c>
      <c r="F10" s="237">
        <v>4932</v>
      </c>
      <c r="G10" s="589">
        <v>2689</v>
      </c>
      <c r="H10" s="237">
        <v>751</v>
      </c>
      <c r="I10" s="237">
        <v>657</v>
      </c>
      <c r="J10" s="237">
        <v>591</v>
      </c>
    </row>
    <row r="11" spans="1:12" ht="12.75" x14ac:dyDescent="0.35">
      <c r="A11" s="2" t="s">
        <v>303</v>
      </c>
      <c r="B11" s="237">
        <v>11099</v>
      </c>
      <c r="C11" s="237">
        <v>14598</v>
      </c>
      <c r="D11" s="237">
        <v>18482</v>
      </c>
      <c r="E11" s="237">
        <v>24188</v>
      </c>
      <c r="F11" s="237">
        <v>29709</v>
      </c>
      <c r="G11" s="589">
        <v>32485</v>
      </c>
      <c r="H11" s="237">
        <v>33642</v>
      </c>
      <c r="I11" s="237">
        <v>34300</v>
      </c>
      <c r="J11" s="237">
        <v>34891</v>
      </c>
    </row>
    <row r="12" spans="1:12" ht="12.75" x14ac:dyDescent="0.35">
      <c r="A12" s="194"/>
      <c r="B12" s="238"/>
      <c r="C12" s="238"/>
      <c r="D12" s="238"/>
      <c r="E12" s="238"/>
      <c r="F12" s="238"/>
      <c r="G12" s="391"/>
      <c r="H12" s="308"/>
      <c r="I12" s="308"/>
      <c r="J12" s="308"/>
    </row>
    <row r="13" spans="1:12" ht="13.9" x14ac:dyDescent="0.4">
      <c r="A13" s="497" t="s">
        <v>48</v>
      </c>
      <c r="B13" s="237"/>
      <c r="C13" s="237"/>
      <c r="D13" s="237"/>
      <c r="E13" s="237"/>
      <c r="F13" s="237"/>
      <c r="G13" s="390"/>
      <c r="H13" s="237"/>
      <c r="I13" s="237"/>
      <c r="J13" s="237"/>
    </row>
    <row r="14" spans="1:12" ht="12.75" x14ac:dyDescent="0.35">
      <c r="A14" s="2" t="s">
        <v>40</v>
      </c>
      <c r="B14" s="237">
        <v>4</v>
      </c>
      <c r="C14" s="237">
        <v>1</v>
      </c>
      <c r="D14" s="237">
        <v>64</v>
      </c>
      <c r="E14" s="237">
        <v>96</v>
      </c>
      <c r="F14" s="237">
        <v>73</v>
      </c>
      <c r="G14" s="589">
        <v>349</v>
      </c>
      <c r="H14" s="237">
        <v>63</v>
      </c>
      <c r="I14" s="237">
        <v>40</v>
      </c>
      <c r="J14" s="237">
        <v>32</v>
      </c>
    </row>
    <row r="15" spans="1:12" ht="12.75" x14ac:dyDescent="0.35">
      <c r="A15" s="2" t="s">
        <v>303</v>
      </c>
      <c r="B15" s="237">
        <v>62</v>
      </c>
      <c r="C15" s="237">
        <v>63</v>
      </c>
      <c r="D15" s="237">
        <v>127</v>
      </c>
      <c r="E15" s="237">
        <v>223</v>
      </c>
      <c r="F15" s="237">
        <v>297</v>
      </c>
      <c r="G15" s="589">
        <v>646</v>
      </c>
      <c r="H15" s="237">
        <v>709</v>
      </c>
      <c r="I15" s="237">
        <v>749</v>
      </c>
      <c r="J15" s="237">
        <v>781</v>
      </c>
    </row>
    <row r="16" spans="1:12" ht="12.75" x14ac:dyDescent="0.35">
      <c r="A16" s="194"/>
      <c r="B16" s="238"/>
      <c r="C16" s="238"/>
      <c r="D16" s="238"/>
      <c r="E16" s="238"/>
      <c r="F16" s="238"/>
      <c r="G16" s="391"/>
      <c r="H16" s="308"/>
      <c r="I16" s="308"/>
      <c r="J16" s="308"/>
    </row>
    <row r="17" spans="1:12" ht="13.9" x14ac:dyDescent="0.4">
      <c r="A17" s="497" t="s">
        <v>49</v>
      </c>
      <c r="B17" s="237"/>
      <c r="C17" s="237"/>
      <c r="D17" s="237"/>
      <c r="E17" s="237"/>
      <c r="F17" s="237"/>
      <c r="G17" s="390"/>
      <c r="H17" s="237"/>
      <c r="I17" s="237"/>
      <c r="J17" s="237"/>
    </row>
    <row r="18" spans="1:12" ht="12.75" x14ac:dyDescent="0.35">
      <c r="A18" s="2" t="s">
        <v>40</v>
      </c>
      <c r="B18" s="237">
        <v>2769</v>
      </c>
      <c r="C18" s="237">
        <v>4026</v>
      </c>
      <c r="D18" s="237">
        <v>4545</v>
      </c>
      <c r="E18" s="237">
        <v>6544</v>
      </c>
      <c r="F18" s="237">
        <v>5650</v>
      </c>
      <c r="G18" s="589">
        <v>4453</v>
      </c>
      <c r="H18" s="237">
        <v>1566</v>
      </c>
      <c r="I18" s="237">
        <v>1511</v>
      </c>
      <c r="J18" s="237">
        <v>1331</v>
      </c>
      <c r="K18" s="237"/>
    </row>
    <row r="19" spans="1:12" ht="12.75" x14ac:dyDescent="0.35">
      <c r="A19" s="2" t="s">
        <v>303</v>
      </c>
      <c r="B19" s="237">
        <v>23827</v>
      </c>
      <c r="C19" s="237">
        <v>27853</v>
      </c>
      <c r="D19" s="237">
        <v>32398</v>
      </c>
      <c r="E19" s="237">
        <v>38942</v>
      </c>
      <c r="F19" s="237">
        <v>45250</v>
      </c>
      <c r="G19" s="589">
        <v>49836</v>
      </c>
      <c r="H19" s="237">
        <v>51761</v>
      </c>
      <c r="I19" s="237">
        <v>53273</v>
      </c>
      <c r="J19" s="237">
        <v>54604</v>
      </c>
      <c r="K19" s="167"/>
      <c r="L19" s="167"/>
    </row>
    <row r="20" spans="1:12" ht="12.75" x14ac:dyDescent="0.35">
      <c r="A20" s="194"/>
      <c r="B20" s="194"/>
      <c r="C20" s="194"/>
      <c r="D20" s="194"/>
      <c r="E20" s="194"/>
      <c r="F20" s="194"/>
      <c r="G20" s="297"/>
      <c r="H20" s="297"/>
      <c r="I20" s="297"/>
      <c r="J20" s="297"/>
    </row>
    <row r="21" spans="1:12" x14ac:dyDescent="0.4">
      <c r="A21" s="239"/>
    </row>
    <row r="22" spans="1:12" x14ac:dyDescent="0.4">
      <c r="A22" s="3" t="s">
        <v>50</v>
      </c>
    </row>
    <row r="23" spans="1:12" ht="27" customHeight="1" x14ac:dyDescent="0.35">
      <c r="A23" s="690" t="s">
        <v>526</v>
      </c>
      <c r="B23" s="690"/>
      <c r="C23" s="690"/>
      <c r="D23" s="690"/>
      <c r="E23" s="690"/>
      <c r="F23" s="690"/>
      <c r="G23" s="690"/>
      <c r="H23" s="690"/>
      <c r="I23" s="690"/>
      <c r="J23" s="690"/>
    </row>
    <row r="24" spans="1:12" ht="15" customHeight="1" x14ac:dyDescent="0.35">
      <c r="A24" s="689" t="s">
        <v>453</v>
      </c>
      <c r="B24" s="689"/>
      <c r="C24" s="689"/>
      <c r="D24" s="689"/>
      <c r="E24" s="689"/>
      <c r="F24" s="689"/>
      <c r="G24" s="689"/>
      <c r="H24" s="689"/>
      <c r="I24" s="689"/>
      <c r="J24" s="689"/>
    </row>
    <row r="25" spans="1:12" s="677" customFormat="1" ht="39" customHeight="1" x14ac:dyDescent="0.35">
      <c r="A25" s="708" t="s">
        <v>527</v>
      </c>
      <c r="B25" s="708"/>
      <c r="C25" s="708"/>
      <c r="D25" s="708"/>
      <c r="E25" s="708"/>
      <c r="F25" s="708"/>
      <c r="G25" s="708"/>
      <c r="H25" s="708"/>
      <c r="I25" s="708"/>
      <c r="J25" s="709"/>
    </row>
    <row r="26" spans="1:12" s="609" customFormat="1" ht="27" customHeight="1" x14ac:dyDescent="0.35">
      <c r="A26" s="710" t="s">
        <v>528</v>
      </c>
      <c r="B26" s="710"/>
      <c r="C26" s="710"/>
      <c r="D26" s="710"/>
      <c r="E26" s="710"/>
      <c r="F26" s="710"/>
      <c r="G26" s="710"/>
      <c r="H26" s="710"/>
      <c r="I26" s="710"/>
      <c r="J26" s="711"/>
    </row>
    <row r="30" spans="1:12" x14ac:dyDescent="0.4">
      <c r="A30" s="502"/>
    </row>
    <row r="36" spans="1:1" x14ac:dyDescent="0.4">
      <c r="A36" s="225" t="s">
        <v>53</v>
      </c>
    </row>
  </sheetData>
  <mergeCells count="4">
    <mergeCell ref="A23:J23"/>
    <mergeCell ref="A24:J24"/>
    <mergeCell ref="A25:J25"/>
    <mergeCell ref="A26:J26"/>
  </mergeCells>
  <pageMargins left="0.7" right="0.7" top="0.75" bottom="0.75" header="0.3" footer="0.3"/>
  <pageSetup paperSize="9" scale="7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J28"/>
  <sheetViews>
    <sheetView showGridLines="0" topLeftCell="T1" workbookViewId="0">
      <selection activeCell="A28" sqref="A28:AJ28"/>
    </sheetView>
  </sheetViews>
  <sheetFormatPr defaultColWidth="8.86328125" defaultRowHeight="15" x14ac:dyDescent="0.4"/>
  <cols>
    <col min="1" max="1" width="63.59765625" style="225" customWidth="1"/>
    <col min="2" max="4" width="8.59765625" style="225" customWidth="1"/>
    <col min="5" max="5" width="2.59765625" style="225" customWidth="1"/>
    <col min="6" max="8" width="8.59765625" style="2" customWidth="1"/>
    <col min="9" max="9" width="2.59765625" style="2" customWidth="1"/>
    <col min="10" max="12" width="8.59765625" style="2" customWidth="1"/>
    <col min="13" max="13" width="2.59765625" style="2" customWidth="1"/>
    <col min="14" max="16" width="8.59765625" style="2" customWidth="1"/>
    <col min="17" max="17" width="2.59765625" style="2" customWidth="1"/>
    <col min="18" max="20" width="8.59765625" style="2" customWidth="1"/>
    <col min="21" max="21" width="3" style="362" customWidth="1"/>
    <col min="22" max="24" width="8.59765625" style="2" customWidth="1"/>
    <col min="25" max="25" width="2.1328125" style="362" customWidth="1"/>
    <col min="26" max="28" width="8.59765625" style="2" customWidth="1"/>
    <col min="29" max="29" width="2.265625" style="362" customWidth="1"/>
    <col min="30" max="32" width="8.59765625" style="362" customWidth="1"/>
    <col min="33" max="33" width="2.265625" style="362" customWidth="1"/>
    <col min="34" max="36" width="8.59765625" style="2" customWidth="1"/>
    <col min="37" max="16384" width="8.86328125" style="2"/>
  </cols>
  <sheetData>
    <row r="1" spans="1:36" x14ac:dyDescent="0.4">
      <c r="A1" s="7" t="s">
        <v>29</v>
      </c>
      <c r="B1" s="7"/>
      <c r="C1" s="7"/>
      <c r="D1" s="7"/>
      <c r="E1" s="7"/>
      <c r="F1" s="210"/>
    </row>
    <row r="2" spans="1:36" x14ac:dyDescent="0.4">
      <c r="A2" s="191" t="s">
        <v>507</v>
      </c>
      <c r="B2" s="182"/>
      <c r="C2" s="182"/>
      <c r="D2" s="182"/>
      <c r="E2" s="182"/>
    </row>
    <row r="3" spans="1:36" x14ac:dyDescent="0.4">
      <c r="A3" s="191"/>
      <c r="B3" s="182"/>
      <c r="C3" s="182"/>
      <c r="D3" s="182"/>
      <c r="E3" s="182"/>
      <c r="F3" s="401"/>
      <c r="G3" s="401"/>
      <c r="H3" s="401"/>
      <c r="I3" s="401"/>
      <c r="J3" s="401"/>
      <c r="K3" s="401"/>
      <c r="L3" s="401"/>
      <c r="M3" s="401"/>
      <c r="N3" s="401"/>
      <c r="O3" s="401"/>
      <c r="P3" s="401"/>
      <c r="Q3" s="401"/>
      <c r="R3" s="401"/>
      <c r="S3" s="401"/>
      <c r="T3" s="401"/>
      <c r="U3" s="401"/>
    </row>
    <row r="4" spans="1:36" x14ac:dyDescent="0.4">
      <c r="A4" s="442"/>
      <c r="B4" s="717" t="s">
        <v>32</v>
      </c>
      <c r="C4" s="717"/>
      <c r="D4" s="717"/>
      <c r="E4" s="443"/>
      <c r="F4" s="717" t="s">
        <v>33</v>
      </c>
      <c r="G4" s="717"/>
      <c r="H4" s="717"/>
      <c r="I4" s="443"/>
      <c r="J4" s="717" t="s">
        <v>34</v>
      </c>
      <c r="K4" s="717"/>
      <c r="L4" s="717"/>
      <c r="M4" s="417"/>
      <c r="N4" s="717" t="s">
        <v>35</v>
      </c>
      <c r="O4" s="717"/>
      <c r="P4" s="717"/>
      <c r="Q4" s="417"/>
      <c r="R4" s="717" t="s">
        <v>36</v>
      </c>
      <c r="S4" s="717"/>
      <c r="T4" s="717"/>
      <c r="U4" s="417"/>
      <c r="V4" s="717" t="s">
        <v>37</v>
      </c>
      <c r="W4" s="717"/>
      <c r="X4" s="717"/>
      <c r="Y4" s="417"/>
      <c r="Z4" s="717" t="s">
        <v>427</v>
      </c>
      <c r="AA4" s="717"/>
      <c r="AB4" s="717"/>
      <c r="AC4" s="417"/>
      <c r="AD4" s="717" t="s">
        <v>434</v>
      </c>
      <c r="AE4" s="717"/>
      <c r="AF4" s="717"/>
      <c r="AG4" s="417"/>
      <c r="AH4" s="717" t="s">
        <v>470</v>
      </c>
      <c r="AI4" s="717"/>
      <c r="AJ4" s="717"/>
    </row>
    <row r="5" spans="1:36" s="335" customFormat="1" ht="25.9" x14ac:dyDescent="0.4">
      <c r="A5" s="493" t="s">
        <v>318</v>
      </c>
      <c r="B5" s="444" t="s">
        <v>304</v>
      </c>
      <c r="C5" s="444" t="s">
        <v>305</v>
      </c>
      <c r="D5" s="444" t="s">
        <v>306</v>
      </c>
      <c r="E5" s="445"/>
      <c r="F5" s="444" t="s">
        <v>304</v>
      </c>
      <c r="G5" s="444" t="s">
        <v>305</v>
      </c>
      <c r="H5" s="444" t="s">
        <v>306</v>
      </c>
      <c r="I5" s="445"/>
      <c r="J5" s="444" t="s">
        <v>304</v>
      </c>
      <c r="K5" s="444" t="s">
        <v>305</v>
      </c>
      <c r="L5" s="444" t="s">
        <v>306</v>
      </c>
      <c r="M5" s="445"/>
      <c r="N5" s="444" t="s">
        <v>304</v>
      </c>
      <c r="O5" s="444" t="s">
        <v>305</v>
      </c>
      <c r="P5" s="444" t="s">
        <v>306</v>
      </c>
      <c r="Q5" s="445"/>
      <c r="R5" s="444" t="s">
        <v>304</v>
      </c>
      <c r="S5" s="444" t="s">
        <v>305</v>
      </c>
      <c r="T5" s="444" t="s">
        <v>306</v>
      </c>
      <c r="U5" s="445"/>
      <c r="V5" s="444" t="s">
        <v>304</v>
      </c>
      <c r="W5" s="444" t="s">
        <v>305</v>
      </c>
      <c r="X5" s="444" t="s">
        <v>306</v>
      </c>
      <c r="Y5" s="445"/>
      <c r="Z5" s="444" t="s">
        <v>304</v>
      </c>
      <c r="AA5" s="444" t="s">
        <v>305</v>
      </c>
      <c r="AB5" s="444" t="s">
        <v>306</v>
      </c>
      <c r="AC5" s="445"/>
      <c r="AD5" s="444" t="s">
        <v>304</v>
      </c>
      <c r="AE5" s="444" t="s">
        <v>305</v>
      </c>
      <c r="AF5" s="444" t="s">
        <v>306</v>
      </c>
      <c r="AG5" s="445"/>
      <c r="AH5" s="444" t="s">
        <v>304</v>
      </c>
      <c r="AI5" s="444" t="s">
        <v>305</v>
      </c>
      <c r="AJ5" s="444" t="s">
        <v>306</v>
      </c>
    </row>
    <row r="6" spans="1:36" ht="13.15" x14ac:dyDescent="0.4">
      <c r="A6" s="3"/>
      <c r="B6" s="364"/>
      <c r="C6" s="364"/>
      <c r="D6" s="364"/>
      <c r="E6" s="364"/>
      <c r="F6" s="364"/>
      <c r="G6" s="364"/>
      <c r="H6" s="364"/>
      <c r="I6" s="364"/>
      <c r="J6" s="364"/>
      <c r="K6" s="364"/>
      <c r="L6" s="364"/>
      <c r="M6" s="364"/>
      <c r="N6" s="364"/>
      <c r="O6" s="364"/>
      <c r="P6" s="364"/>
      <c r="Q6" s="364"/>
      <c r="R6" s="363"/>
      <c r="S6" s="363"/>
      <c r="T6" s="363"/>
      <c r="U6" s="363"/>
      <c r="V6" s="363"/>
      <c r="W6" s="363"/>
      <c r="X6" s="363"/>
      <c r="Y6" s="363"/>
      <c r="Z6" s="363"/>
      <c r="AA6" s="363"/>
      <c r="AB6" s="363"/>
      <c r="AC6" s="363"/>
      <c r="AD6" s="363"/>
      <c r="AE6" s="363"/>
      <c r="AF6" s="363"/>
      <c r="AG6" s="363"/>
      <c r="AH6" s="363"/>
      <c r="AI6" s="363"/>
      <c r="AJ6" s="363"/>
    </row>
    <row r="7" spans="1:36" ht="14.25" x14ac:dyDescent="0.35">
      <c r="A7" s="2" t="s">
        <v>550</v>
      </c>
      <c r="B7" s="364" t="s">
        <v>200</v>
      </c>
      <c r="C7" s="364" t="s">
        <v>200</v>
      </c>
      <c r="D7" s="364">
        <v>927</v>
      </c>
      <c r="E7" s="364"/>
      <c r="F7" s="364" t="s">
        <v>200</v>
      </c>
      <c r="G7" s="364" t="s">
        <v>200</v>
      </c>
      <c r="H7" s="364">
        <v>927</v>
      </c>
      <c r="I7" s="364"/>
      <c r="J7" s="364" t="s">
        <v>200</v>
      </c>
      <c r="K7" s="364" t="s">
        <v>200</v>
      </c>
      <c r="L7" s="364">
        <v>927</v>
      </c>
      <c r="M7" s="364"/>
      <c r="N7" s="364" t="s">
        <v>200</v>
      </c>
      <c r="O7" s="364" t="s">
        <v>200</v>
      </c>
      <c r="P7" s="363">
        <v>927</v>
      </c>
      <c r="Q7" s="363"/>
      <c r="R7" s="365" t="s">
        <v>145</v>
      </c>
      <c r="S7" s="365" t="s">
        <v>145</v>
      </c>
      <c r="T7" s="237">
        <v>926</v>
      </c>
      <c r="U7" s="237"/>
      <c r="V7" s="365" t="s">
        <v>145</v>
      </c>
      <c r="W7" s="365" t="s">
        <v>145</v>
      </c>
      <c r="X7" s="237">
        <v>926</v>
      </c>
      <c r="Y7" s="237"/>
      <c r="Z7" s="365" t="s">
        <v>200</v>
      </c>
      <c r="AA7" s="365" t="s">
        <v>200</v>
      </c>
      <c r="AB7" s="237">
        <v>926</v>
      </c>
      <c r="AC7" s="237"/>
      <c r="AD7" s="365" t="s">
        <v>145</v>
      </c>
      <c r="AE7" s="365" t="s">
        <v>145</v>
      </c>
      <c r="AF7" s="237">
        <v>926</v>
      </c>
      <c r="AG7" s="237"/>
      <c r="AH7" s="365" t="s">
        <v>145</v>
      </c>
      <c r="AI7" s="365" t="s">
        <v>145</v>
      </c>
      <c r="AJ7" s="237">
        <v>926</v>
      </c>
    </row>
    <row r="8" spans="1:36" ht="12.75" x14ac:dyDescent="0.35">
      <c r="A8" s="2"/>
      <c r="B8" s="364"/>
      <c r="C8" s="364"/>
      <c r="D8" s="364"/>
      <c r="E8" s="364"/>
      <c r="F8" s="364"/>
      <c r="G8" s="364"/>
      <c r="H8" s="364"/>
      <c r="I8" s="364"/>
      <c r="J8" s="364"/>
      <c r="K8" s="364"/>
      <c r="L8" s="364"/>
      <c r="M8" s="364"/>
      <c r="N8" s="364"/>
      <c r="O8" s="364"/>
      <c r="P8" s="363"/>
      <c r="Q8" s="363"/>
      <c r="R8" s="363"/>
      <c r="S8" s="363"/>
      <c r="T8" s="237"/>
      <c r="U8" s="237"/>
      <c r="V8" s="363"/>
      <c r="W8" s="363"/>
      <c r="X8" s="237"/>
      <c r="Y8" s="237"/>
      <c r="Z8" s="363"/>
      <c r="AA8" s="363"/>
      <c r="AB8" s="237"/>
      <c r="AC8" s="237"/>
      <c r="AD8" s="363"/>
      <c r="AE8" s="363"/>
      <c r="AF8" s="237"/>
      <c r="AG8" s="237"/>
      <c r="AH8" s="363"/>
      <c r="AI8" s="363"/>
      <c r="AJ8" s="237"/>
    </row>
    <row r="9" spans="1:36" ht="12.75" x14ac:dyDescent="0.35">
      <c r="A9" s="2" t="s">
        <v>307</v>
      </c>
      <c r="B9" s="364"/>
      <c r="C9" s="364"/>
      <c r="D9" s="364"/>
      <c r="E9" s="364"/>
      <c r="F9" s="364"/>
      <c r="G9" s="364"/>
      <c r="H9" s="364"/>
      <c r="I9" s="364"/>
      <c r="J9" s="364"/>
      <c r="K9" s="364"/>
      <c r="L9" s="364"/>
      <c r="M9" s="364"/>
      <c r="N9" s="364"/>
      <c r="O9" s="364"/>
      <c r="P9" s="363"/>
      <c r="Q9" s="363"/>
      <c r="R9" s="363"/>
      <c r="S9" s="363"/>
      <c r="T9" s="237"/>
      <c r="U9" s="237"/>
      <c r="V9" s="363"/>
      <c r="W9" s="363"/>
      <c r="X9" s="237"/>
      <c r="Y9" s="237"/>
      <c r="Z9" s="363"/>
      <c r="AA9" s="363"/>
      <c r="AB9" s="237"/>
      <c r="AC9" s="237"/>
      <c r="AD9" s="363"/>
      <c r="AE9" s="363"/>
      <c r="AF9" s="237"/>
      <c r="AG9" s="237"/>
      <c r="AH9" s="363"/>
      <c r="AI9" s="363"/>
      <c r="AJ9" s="237"/>
    </row>
    <row r="10" spans="1:36" ht="14.25" x14ac:dyDescent="0.35">
      <c r="A10" s="2" t="s">
        <v>551</v>
      </c>
      <c r="B10" s="363"/>
      <c r="C10" s="363"/>
      <c r="D10" s="365">
        <v>10007</v>
      </c>
      <c r="E10" s="365"/>
      <c r="F10" s="363"/>
      <c r="G10" s="363"/>
      <c r="H10" s="365">
        <v>10096</v>
      </c>
      <c r="I10" s="365"/>
      <c r="J10" s="363"/>
      <c r="K10" s="363"/>
      <c r="L10" s="365">
        <v>10070</v>
      </c>
      <c r="M10" s="365"/>
      <c r="N10" s="363"/>
      <c r="O10" s="365"/>
      <c r="P10" s="237">
        <v>10014</v>
      </c>
      <c r="Q10" s="363"/>
      <c r="R10" s="365"/>
      <c r="S10" s="363"/>
      <c r="T10" s="237">
        <v>9939</v>
      </c>
      <c r="U10" s="237"/>
      <c r="V10" s="365"/>
      <c r="W10" s="363"/>
      <c r="X10" s="237">
        <v>9697</v>
      </c>
      <c r="Y10" s="237"/>
      <c r="Z10" s="365"/>
      <c r="AA10" s="363"/>
      <c r="AB10" s="359">
        <v>9543</v>
      </c>
      <c r="AC10" s="359"/>
      <c r="AD10" s="365">
        <v>300</v>
      </c>
      <c r="AE10" s="363">
        <v>74</v>
      </c>
      <c r="AF10" s="237">
        <v>10906</v>
      </c>
      <c r="AG10" s="359"/>
      <c r="AH10" s="365">
        <v>215</v>
      </c>
      <c r="AI10" s="363">
        <v>23</v>
      </c>
      <c r="AJ10" s="237">
        <v>11984</v>
      </c>
    </row>
    <row r="11" spans="1:36" ht="14.25" x14ac:dyDescent="0.35">
      <c r="A11" s="2" t="s">
        <v>552</v>
      </c>
      <c r="B11" s="363">
        <v>6</v>
      </c>
      <c r="C11" s="363">
        <v>2</v>
      </c>
      <c r="D11" s="365">
        <v>833</v>
      </c>
      <c r="E11" s="365"/>
      <c r="F11" s="363">
        <v>7</v>
      </c>
      <c r="G11" s="363">
        <v>1</v>
      </c>
      <c r="H11" s="365">
        <v>842</v>
      </c>
      <c r="I11" s="365"/>
      <c r="J11" s="363">
        <v>5</v>
      </c>
      <c r="K11" s="364" t="s">
        <v>200</v>
      </c>
      <c r="L11" s="365">
        <v>847</v>
      </c>
      <c r="M11" s="365"/>
      <c r="N11" s="364">
        <v>2</v>
      </c>
      <c r="O11" s="365">
        <v>3</v>
      </c>
      <c r="P11" s="237">
        <v>846</v>
      </c>
      <c r="Q11" s="363"/>
      <c r="R11" s="363">
        <v>3</v>
      </c>
      <c r="S11" s="363">
        <v>2</v>
      </c>
      <c r="T11" s="237">
        <v>859</v>
      </c>
      <c r="U11" s="237"/>
      <c r="V11" s="363">
        <v>2</v>
      </c>
      <c r="W11" s="363">
        <v>2</v>
      </c>
      <c r="X11" s="237">
        <v>859</v>
      </c>
      <c r="Y11" s="237"/>
      <c r="Z11" s="363">
        <v>1</v>
      </c>
      <c r="AA11" s="365" t="s">
        <v>200</v>
      </c>
      <c r="AB11" s="237">
        <v>862</v>
      </c>
      <c r="AC11" s="237"/>
      <c r="AD11" s="363">
        <v>6</v>
      </c>
      <c r="AE11" s="365" t="s">
        <v>145</v>
      </c>
      <c r="AF11" s="237">
        <v>872</v>
      </c>
      <c r="AG11" s="237"/>
      <c r="AH11" s="365" t="s">
        <v>145</v>
      </c>
      <c r="AI11" s="365" t="s">
        <v>145</v>
      </c>
      <c r="AJ11" s="237">
        <v>878</v>
      </c>
    </row>
    <row r="12" spans="1:36" ht="14.25" x14ac:dyDescent="0.35">
      <c r="A12" s="2" t="s">
        <v>553</v>
      </c>
      <c r="B12" s="364" t="s">
        <v>200</v>
      </c>
      <c r="C12" s="364" t="s">
        <v>200</v>
      </c>
      <c r="D12" s="365">
        <v>45</v>
      </c>
      <c r="E12" s="365"/>
      <c r="F12" s="364" t="s">
        <v>200</v>
      </c>
      <c r="G12" s="364" t="s">
        <v>200</v>
      </c>
      <c r="H12" s="365">
        <v>46</v>
      </c>
      <c r="I12" s="365"/>
      <c r="J12" s="364" t="s">
        <v>200</v>
      </c>
      <c r="K12" s="364" t="s">
        <v>200</v>
      </c>
      <c r="L12" s="365">
        <v>46</v>
      </c>
      <c r="M12" s="365"/>
      <c r="N12" s="364" t="s">
        <v>200</v>
      </c>
      <c r="O12" s="365" t="s">
        <v>200</v>
      </c>
      <c r="P12" s="237">
        <v>46</v>
      </c>
      <c r="Q12" s="363"/>
      <c r="R12" s="365" t="s">
        <v>145</v>
      </c>
      <c r="S12" s="365" t="s">
        <v>145</v>
      </c>
      <c r="T12" s="237">
        <v>46</v>
      </c>
      <c r="U12" s="237"/>
      <c r="V12" s="365" t="s">
        <v>145</v>
      </c>
      <c r="W12" s="365" t="s">
        <v>145</v>
      </c>
      <c r="X12" s="237">
        <v>42</v>
      </c>
      <c r="Y12" s="237"/>
      <c r="Z12" s="365" t="s">
        <v>200</v>
      </c>
      <c r="AA12" s="365">
        <v>2</v>
      </c>
      <c r="AB12" s="237">
        <v>39</v>
      </c>
      <c r="AC12" s="237"/>
      <c r="AD12" s="365" t="s">
        <v>145</v>
      </c>
      <c r="AE12" s="365" t="s">
        <v>145</v>
      </c>
      <c r="AF12" s="399">
        <v>41</v>
      </c>
      <c r="AG12" s="237"/>
      <c r="AH12" s="365" t="s">
        <v>145</v>
      </c>
      <c r="AI12" s="365" t="s">
        <v>145</v>
      </c>
      <c r="AJ12" s="365" t="s">
        <v>145</v>
      </c>
    </row>
    <row r="13" spans="1:36" ht="14.25" x14ac:dyDescent="0.35">
      <c r="A13" s="2" t="s">
        <v>554</v>
      </c>
      <c r="B13" s="363">
        <v>14</v>
      </c>
      <c r="C13" s="363">
        <v>21</v>
      </c>
      <c r="D13" s="365">
        <v>567</v>
      </c>
      <c r="E13" s="365"/>
      <c r="F13" s="363">
        <v>15</v>
      </c>
      <c r="G13" s="363">
        <v>19</v>
      </c>
      <c r="H13" s="365">
        <v>598</v>
      </c>
      <c r="I13" s="365"/>
      <c r="J13" s="363">
        <v>7</v>
      </c>
      <c r="K13" s="363">
        <v>11</v>
      </c>
      <c r="L13" s="365">
        <v>595</v>
      </c>
      <c r="M13" s="365"/>
      <c r="N13" s="364" t="s">
        <v>200</v>
      </c>
      <c r="O13" s="365" t="s">
        <v>200</v>
      </c>
      <c r="P13" s="237">
        <v>595</v>
      </c>
      <c r="Q13" s="363"/>
      <c r="R13" s="365" t="s">
        <v>145</v>
      </c>
      <c r="S13" s="365" t="s">
        <v>200</v>
      </c>
      <c r="T13" s="237">
        <v>595</v>
      </c>
      <c r="U13" s="237"/>
      <c r="V13" s="365" t="s">
        <v>145</v>
      </c>
      <c r="W13" s="365" t="s">
        <v>145</v>
      </c>
      <c r="X13" s="237">
        <v>595</v>
      </c>
      <c r="Y13" s="237"/>
      <c r="Z13" s="365" t="s">
        <v>200</v>
      </c>
      <c r="AA13" s="365" t="s">
        <v>200</v>
      </c>
      <c r="AB13" s="237">
        <v>595</v>
      </c>
      <c r="AC13" s="237"/>
      <c r="AD13" s="365" t="s">
        <v>145</v>
      </c>
      <c r="AE13" s="365" t="s">
        <v>145</v>
      </c>
      <c r="AF13" s="512">
        <v>595</v>
      </c>
      <c r="AG13" s="237"/>
      <c r="AH13" s="365" t="s">
        <v>145</v>
      </c>
      <c r="AI13" s="365" t="s">
        <v>145</v>
      </c>
      <c r="AJ13" s="512">
        <v>595</v>
      </c>
    </row>
    <row r="14" spans="1:36" ht="14.25" x14ac:dyDescent="0.35">
      <c r="A14" s="362" t="s">
        <v>555</v>
      </c>
      <c r="B14" s="363">
        <v>15</v>
      </c>
      <c r="C14" s="363">
        <v>2</v>
      </c>
      <c r="D14" s="363">
        <v>257</v>
      </c>
      <c r="E14" s="363"/>
      <c r="F14" s="363">
        <v>11</v>
      </c>
      <c r="G14" s="363">
        <v>2</v>
      </c>
      <c r="H14" s="363">
        <v>266</v>
      </c>
      <c r="I14" s="363"/>
      <c r="J14" s="363">
        <v>14</v>
      </c>
      <c r="K14" s="363">
        <v>2</v>
      </c>
      <c r="L14" s="363">
        <v>278</v>
      </c>
      <c r="M14" s="363"/>
      <c r="N14" s="363">
        <v>15</v>
      </c>
      <c r="O14" s="365">
        <v>1</v>
      </c>
      <c r="P14" s="237">
        <v>292</v>
      </c>
      <c r="Q14" s="363"/>
      <c r="R14" s="363">
        <v>5</v>
      </c>
      <c r="S14" s="363">
        <v>1</v>
      </c>
      <c r="T14" s="237">
        <v>294</v>
      </c>
      <c r="U14" s="237"/>
      <c r="V14" s="363">
        <v>10</v>
      </c>
      <c r="W14" s="363">
        <v>1</v>
      </c>
      <c r="X14" s="237">
        <v>303</v>
      </c>
      <c r="Y14" s="237"/>
      <c r="Z14" s="363">
        <v>1</v>
      </c>
      <c r="AA14" s="363">
        <v>4</v>
      </c>
      <c r="AB14" s="237">
        <v>294</v>
      </c>
      <c r="AC14" s="237"/>
      <c r="AD14" s="403">
        <v>2</v>
      </c>
      <c r="AE14" s="363">
        <v>10</v>
      </c>
      <c r="AF14" s="237">
        <v>285</v>
      </c>
      <c r="AG14" s="237"/>
      <c r="AH14" s="365" t="s">
        <v>145</v>
      </c>
      <c r="AI14" s="365">
        <v>2</v>
      </c>
      <c r="AJ14" s="237">
        <v>282</v>
      </c>
    </row>
    <row r="15" spans="1:36" s="242" customFormat="1" ht="15" customHeight="1" x14ac:dyDescent="0.35">
      <c r="A15" s="240" t="s">
        <v>556</v>
      </c>
      <c r="B15" s="190">
        <v>39</v>
      </c>
      <c r="C15" s="190">
        <v>1</v>
      </c>
      <c r="D15" s="241">
        <v>60</v>
      </c>
      <c r="E15" s="241"/>
      <c r="F15" s="190">
        <v>4</v>
      </c>
      <c r="G15" s="190">
        <v>1</v>
      </c>
      <c r="H15" s="241">
        <v>63</v>
      </c>
      <c r="I15" s="241"/>
      <c r="J15" s="190">
        <v>4</v>
      </c>
      <c r="K15" s="190">
        <v>23</v>
      </c>
      <c r="L15" s="241">
        <v>44</v>
      </c>
      <c r="M15" s="241"/>
      <c r="N15" s="190">
        <v>15</v>
      </c>
      <c r="O15" s="241">
        <v>6</v>
      </c>
      <c r="P15" s="361">
        <v>53</v>
      </c>
      <c r="Q15" s="361"/>
      <c r="R15" s="361">
        <v>3</v>
      </c>
      <c r="S15" s="361">
        <v>11</v>
      </c>
      <c r="T15" s="360">
        <v>50</v>
      </c>
      <c r="U15" s="440"/>
      <c r="V15" s="361">
        <v>6</v>
      </c>
      <c r="W15" s="361">
        <v>15</v>
      </c>
      <c r="X15" s="360">
        <v>40</v>
      </c>
      <c r="Y15" s="440"/>
      <c r="Z15" s="361">
        <v>22</v>
      </c>
      <c r="AA15" s="361">
        <v>14</v>
      </c>
      <c r="AB15" s="360">
        <v>47</v>
      </c>
      <c r="AC15" s="441"/>
      <c r="AD15" s="361">
        <v>5</v>
      </c>
      <c r="AE15" s="398">
        <v>19</v>
      </c>
      <c r="AF15" s="360">
        <v>32</v>
      </c>
      <c r="AG15" s="441"/>
      <c r="AH15" s="681">
        <v>4</v>
      </c>
      <c r="AI15" s="398" t="s">
        <v>145</v>
      </c>
      <c r="AJ15" s="360">
        <v>28</v>
      </c>
    </row>
    <row r="16" spans="1:36" ht="15" customHeight="1" x14ac:dyDescent="0.4">
      <c r="A16" s="716"/>
      <c r="B16" s="716"/>
      <c r="C16" s="716"/>
      <c r="D16" s="716"/>
      <c r="E16" s="716"/>
      <c r="F16" s="243"/>
      <c r="G16" s="243"/>
    </row>
    <row r="17" spans="1:36" x14ac:dyDescent="0.4">
      <c r="A17" s="3" t="s">
        <v>50</v>
      </c>
    </row>
    <row r="18" spans="1:36" ht="13.15" x14ac:dyDescent="0.35">
      <c r="A18" s="691" t="s">
        <v>557</v>
      </c>
      <c r="B18" s="691"/>
      <c r="C18" s="691"/>
      <c r="D18" s="691"/>
      <c r="E18" s="691"/>
      <c r="F18" s="691"/>
      <c r="G18" s="691"/>
      <c r="H18" s="691"/>
      <c r="I18" s="691"/>
      <c r="J18" s="691"/>
      <c r="K18" s="691"/>
      <c r="L18" s="691"/>
      <c r="M18" s="691"/>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row>
    <row r="19" spans="1:36" ht="13.15" x14ac:dyDescent="0.35">
      <c r="A19" s="692" t="s">
        <v>558</v>
      </c>
      <c r="B19" s="689"/>
      <c r="C19" s="689"/>
      <c r="D19" s="689"/>
      <c r="E19" s="689"/>
      <c r="F19" s="689"/>
      <c r="G19" s="689"/>
      <c r="H19" s="689"/>
      <c r="I19" s="689"/>
      <c r="J19" s="689"/>
      <c r="K19" s="689"/>
      <c r="L19" s="68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row>
    <row r="20" spans="1:36" s="457" customFormat="1" ht="12.75" x14ac:dyDescent="0.35">
      <c r="A20" s="715" t="s">
        <v>559</v>
      </c>
      <c r="B20" s="715"/>
      <c r="C20" s="715"/>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row>
    <row r="21" spans="1:36" ht="27" customHeight="1" x14ac:dyDescent="0.35">
      <c r="A21" s="690" t="s">
        <v>560</v>
      </c>
      <c r="B21" s="690"/>
      <c r="C21" s="690"/>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row>
    <row r="22" spans="1:36" ht="27" customHeight="1" x14ac:dyDescent="0.35">
      <c r="A22" s="714" t="s">
        <v>561</v>
      </c>
      <c r="B22" s="714"/>
      <c r="C22" s="714"/>
      <c r="D22" s="714"/>
      <c r="E22" s="714"/>
      <c r="F22" s="714"/>
      <c r="G22" s="714"/>
      <c r="H22" s="714"/>
      <c r="I22" s="714"/>
      <c r="J22" s="714"/>
      <c r="K22" s="714"/>
      <c r="L22" s="714"/>
      <c r="M22" s="714"/>
      <c r="N22" s="714"/>
      <c r="O22" s="714"/>
      <c r="P22" s="714"/>
      <c r="Q22" s="714"/>
      <c r="R22" s="714"/>
      <c r="S22" s="714"/>
      <c r="T22" s="714"/>
      <c r="U22" s="714"/>
      <c r="V22" s="714"/>
      <c r="W22" s="714"/>
      <c r="X22" s="714"/>
      <c r="Y22" s="714"/>
      <c r="Z22" s="714"/>
      <c r="AA22" s="714"/>
      <c r="AB22" s="714"/>
      <c r="AC22" s="714"/>
      <c r="AD22" s="714"/>
      <c r="AE22" s="714"/>
      <c r="AF22" s="714"/>
      <c r="AG22" s="714"/>
      <c r="AH22" s="714"/>
      <c r="AI22" s="714"/>
      <c r="AJ22" s="714"/>
    </row>
    <row r="23" spans="1:36" ht="13.15" x14ac:dyDescent="0.35">
      <c r="A23" s="712" t="s">
        <v>562</v>
      </c>
      <c r="B23" s="712"/>
      <c r="C23" s="712"/>
      <c r="D23" s="712"/>
      <c r="E23" s="712"/>
      <c r="F23" s="712"/>
      <c r="G23" s="712"/>
      <c r="H23" s="712"/>
      <c r="I23" s="712"/>
      <c r="J23" s="712"/>
      <c r="K23" s="712"/>
      <c r="L23" s="712"/>
      <c r="M23" s="712"/>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row>
    <row r="24" spans="1:36" ht="13.15" x14ac:dyDescent="0.35">
      <c r="A24" s="713" t="s">
        <v>563</v>
      </c>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row>
    <row r="25" spans="1:36" ht="27" customHeight="1" x14ac:dyDescent="0.35">
      <c r="A25" s="714" t="s">
        <v>564</v>
      </c>
      <c r="B25" s="714"/>
      <c r="C25" s="714"/>
      <c r="D25" s="714"/>
      <c r="E25" s="714"/>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row>
    <row r="26" spans="1:36" ht="13.15" x14ac:dyDescent="0.35">
      <c r="A26" s="713" t="s">
        <v>565</v>
      </c>
      <c r="B26" s="713"/>
      <c r="C26" s="713"/>
      <c r="D26" s="713"/>
      <c r="E26" s="713"/>
      <c r="F26" s="713"/>
      <c r="G26" s="713"/>
      <c r="H26" s="713"/>
      <c r="I26" s="713"/>
      <c r="J26" s="713"/>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713"/>
    </row>
    <row r="27" spans="1:36" ht="27" customHeight="1" x14ac:dyDescent="0.35">
      <c r="A27" s="690" t="s">
        <v>566</v>
      </c>
      <c r="B27" s="690"/>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row>
    <row r="28" spans="1:36" ht="15" customHeight="1" x14ac:dyDescent="0.35">
      <c r="A28" s="691" t="s">
        <v>598</v>
      </c>
      <c r="B28" s="691"/>
      <c r="C28" s="691"/>
      <c r="D28" s="691"/>
      <c r="E28" s="691"/>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row>
  </sheetData>
  <mergeCells count="21">
    <mergeCell ref="A16:E16"/>
    <mergeCell ref="V4:X4"/>
    <mergeCell ref="AD4:AF4"/>
    <mergeCell ref="AH4:AJ4"/>
    <mergeCell ref="Z4:AB4"/>
    <mergeCell ref="B4:D4"/>
    <mergeCell ref="F4:H4"/>
    <mergeCell ref="R4:T4"/>
    <mergeCell ref="J4:L4"/>
    <mergeCell ref="N4:P4"/>
    <mergeCell ref="A18:AJ18"/>
    <mergeCell ref="A19:AJ19"/>
    <mergeCell ref="A20:AJ20"/>
    <mergeCell ref="A21:AJ21"/>
    <mergeCell ref="A22:AJ22"/>
    <mergeCell ref="A28:AJ28"/>
    <mergeCell ref="A23:AJ23"/>
    <mergeCell ref="A24:AJ24"/>
    <mergeCell ref="A25:AJ25"/>
    <mergeCell ref="A26:AJ26"/>
    <mergeCell ref="A27:AJ27"/>
  </mergeCells>
  <pageMargins left="0.7" right="0.7" top="0.75" bottom="0.75" header="0.3" footer="0.3"/>
  <pageSetup paperSize="9" scale="4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64"/>
  <sheetViews>
    <sheetView topLeftCell="D16" workbookViewId="0">
      <selection activeCell="D64" sqref="D64"/>
    </sheetView>
  </sheetViews>
  <sheetFormatPr defaultColWidth="8.86328125" defaultRowHeight="12.75" x14ac:dyDescent="0.35"/>
  <cols>
    <col min="1" max="1" width="41.1328125" style="362" customWidth="1"/>
    <col min="2" max="2" width="17.3984375" style="362" hidden="1" customWidth="1"/>
    <col min="3" max="8" width="11.59765625" style="362" customWidth="1"/>
    <col min="9" max="11" width="11.59765625" style="293" customWidth="1"/>
    <col min="12" max="16384" width="8.86328125" style="362"/>
  </cols>
  <sheetData>
    <row r="1" spans="1:14" ht="15" x14ac:dyDescent="0.4">
      <c r="A1" s="7" t="s">
        <v>29</v>
      </c>
      <c r="B1" s="3"/>
      <c r="C1" s="7"/>
      <c r="D1" s="7"/>
      <c r="E1" s="7"/>
      <c r="F1" s="210"/>
    </row>
    <row r="2" spans="1:14" s="9" customFormat="1" ht="17.25" x14ac:dyDescent="0.45">
      <c r="A2" s="7" t="s">
        <v>508</v>
      </c>
      <c r="B2" s="401"/>
      <c r="C2" s="244"/>
      <c r="D2" s="244"/>
      <c r="E2" s="244"/>
      <c r="F2" s="244"/>
      <c r="I2" s="294"/>
      <c r="J2" s="294"/>
      <c r="K2" s="294"/>
    </row>
    <row r="3" spans="1:14" ht="16.5" customHeight="1" x14ac:dyDescent="0.4">
      <c r="A3" s="194"/>
      <c r="B3" s="590"/>
      <c r="C3" s="245"/>
      <c r="D3" s="245"/>
      <c r="E3" s="245"/>
      <c r="F3" s="246"/>
      <c r="G3" s="246"/>
      <c r="H3" s="157"/>
    </row>
    <row r="4" spans="1:14" s="225" customFormat="1" ht="15" x14ac:dyDescent="0.4">
      <c r="A4" s="503" t="s">
        <v>449</v>
      </c>
      <c r="B4" s="591" t="s">
        <v>175</v>
      </c>
      <c r="C4" s="465" t="s">
        <v>32</v>
      </c>
      <c r="D4" s="465" t="s">
        <v>33</v>
      </c>
      <c r="E4" s="465" t="s">
        <v>34</v>
      </c>
      <c r="F4" s="465" t="s">
        <v>35</v>
      </c>
      <c r="G4" s="465" t="s">
        <v>36</v>
      </c>
      <c r="H4" s="465" t="s">
        <v>37</v>
      </c>
      <c r="I4" s="466" t="s">
        <v>427</v>
      </c>
      <c r="J4" s="466" t="s">
        <v>434</v>
      </c>
      <c r="K4" s="466" t="s">
        <v>470</v>
      </c>
    </row>
    <row r="5" spans="1:14" s="225" customFormat="1" ht="15" x14ac:dyDescent="0.4">
      <c r="A5" s="497" t="s">
        <v>38</v>
      </c>
      <c r="B5" s="72"/>
      <c r="C5" s="247"/>
      <c r="D5" s="247"/>
      <c r="E5" s="247"/>
      <c r="F5" s="247"/>
      <c r="G5" s="247"/>
    </row>
    <row r="6" spans="1:14" x14ac:dyDescent="0.35">
      <c r="A6" s="362" t="s">
        <v>39</v>
      </c>
      <c r="B6" s="248">
        <v>38422</v>
      </c>
      <c r="C6" s="248">
        <v>49000</v>
      </c>
      <c r="D6" s="248">
        <v>53472</v>
      </c>
      <c r="E6" s="248">
        <v>55920</v>
      </c>
      <c r="F6" s="248">
        <v>56305</v>
      </c>
      <c r="G6" s="248">
        <v>56413</v>
      </c>
      <c r="H6" s="292">
        <v>56998</v>
      </c>
      <c r="I6" s="292">
        <v>50086</v>
      </c>
      <c r="J6" s="292">
        <v>48755</v>
      </c>
      <c r="K6" s="292">
        <f>J11</f>
        <v>47626</v>
      </c>
      <c r="L6" s="209"/>
      <c r="M6" s="209"/>
      <c r="N6" s="209"/>
    </row>
    <row r="7" spans="1:14" x14ac:dyDescent="0.35">
      <c r="B7" s="248"/>
      <c r="C7" s="248"/>
      <c r="D7" s="248"/>
      <c r="E7" s="248"/>
      <c r="F7" s="248"/>
      <c r="G7" s="248"/>
      <c r="H7" s="292"/>
      <c r="I7" s="292"/>
      <c r="J7" s="292"/>
      <c r="K7" s="292"/>
      <c r="L7" s="209"/>
      <c r="M7" s="209"/>
      <c r="N7" s="209"/>
    </row>
    <row r="8" spans="1:14" x14ac:dyDescent="0.35">
      <c r="A8" s="362" t="s">
        <v>308</v>
      </c>
      <c r="B8" s="72">
        <v>9513</v>
      </c>
      <c r="C8" s="72">
        <v>9893</v>
      </c>
      <c r="D8" s="72">
        <v>8472</v>
      </c>
      <c r="E8" s="72">
        <v>6789</v>
      </c>
      <c r="F8" s="72">
        <v>8025</v>
      </c>
      <c r="G8" s="72">
        <v>8663</v>
      </c>
      <c r="H8" s="292">
        <v>5062</v>
      </c>
      <c r="I8" s="292">
        <v>4935</v>
      </c>
      <c r="J8" s="292">
        <v>4618</v>
      </c>
      <c r="K8" s="292">
        <v>5338</v>
      </c>
      <c r="L8" s="209"/>
      <c r="M8" s="209"/>
      <c r="N8" s="209"/>
    </row>
    <row r="9" spans="1:14" x14ac:dyDescent="0.35">
      <c r="A9" s="362" t="s">
        <v>309</v>
      </c>
      <c r="B9" s="72">
        <v>5091</v>
      </c>
      <c r="C9" s="72">
        <v>5529</v>
      </c>
      <c r="D9" s="72">
        <v>6046</v>
      </c>
      <c r="E9" s="72">
        <v>6506</v>
      </c>
      <c r="F9" s="72">
        <v>7916</v>
      </c>
      <c r="G9" s="72">
        <v>8130</v>
      </c>
      <c r="H9" s="292">
        <v>12254</v>
      </c>
      <c r="I9" s="292">
        <v>6353</v>
      </c>
      <c r="J9" s="292">
        <v>6042</v>
      </c>
      <c r="K9" s="292">
        <v>4229</v>
      </c>
      <c r="L9" s="209"/>
      <c r="M9" s="209"/>
      <c r="N9" s="209"/>
    </row>
    <row r="10" spans="1:14" x14ac:dyDescent="0.35">
      <c r="A10" s="362" t="s">
        <v>310</v>
      </c>
      <c r="B10" s="72">
        <v>101</v>
      </c>
      <c r="C10" s="72">
        <v>108</v>
      </c>
      <c r="D10" s="72">
        <v>103</v>
      </c>
      <c r="E10" s="72">
        <v>102</v>
      </c>
      <c r="F10" s="72">
        <v>145</v>
      </c>
      <c r="G10" s="72">
        <v>140</v>
      </c>
      <c r="H10" s="292">
        <v>170</v>
      </c>
      <c r="I10" s="292">
        <v>119</v>
      </c>
      <c r="J10" s="292">
        <v>142</v>
      </c>
      <c r="K10" s="292">
        <v>67</v>
      </c>
      <c r="L10" s="209"/>
      <c r="M10" s="209"/>
      <c r="N10" s="209"/>
    </row>
    <row r="11" spans="1:14" x14ac:dyDescent="0.35">
      <c r="A11" s="362" t="s">
        <v>42</v>
      </c>
      <c r="B11" s="72">
        <v>42945</v>
      </c>
      <c r="C11" s="72">
        <v>53472</v>
      </c>
      <c r="D11" s="72">
        <v>55920</v>
      </c>
      <c r="E11" s="72">
        <v>56305</v>
      </c>
      <c r="F11" s="72">
        <v>56413</v>
      </c>
      <c r="G11" s="72">
        <v>56998</v>
      </c>
      <c r="H11" s="292">
        <v>50086</v>
      </c>
      <c r="I11" s="292">
        <v>48755</v>
      </c>
      <c r="J11" s="292">
        <v>47626</v>
      </c>
      <c r="K11" s="292">
        <v>48676</v>
      </c>
      <c r="L11" s="209"/>
      <c r="M11" s="209"/>
      <c r="N11" s="209"/>
    </row>
    <row r="12" spans="1:14" x14ac:dyDescent="0.35">
      <c r="B12" s="72"/>
      <c r="C12" s="72"/>
      <c r="D12" s="72"/>
      <c r="E12" s="72"/>
      <c r="F12" s="72"/>
      <c r="G12" s="72"/>
      <c r="H12" s="292"/>
      <c r="I12" s="292"/>
      <c r="J12" s="292"/>
      <c r="K12" s="292"/>
      <c r="L12" s="209"/>
      <c r="M12" s="209"/>
      <c r="N12" s="209"/>
    </row>
    <row r="13" spans="1:14" x14ac:dyDescent="0.35">
      <c r="A13" s="362" t="s">
        <v>311</v>
      </c>
      <c r="B13" s="72">
        <v>332</v>
      </c>
      <c r="C13" s="72">
        <v>506</v>
      </c>
      <c r="D13" s="72">
        <v>531</v>
      </c>
      <c r="E13" s="72">
        <v>550</v>
      </c>
      <c r="F13" s="72">
        <v>634</v>
      </c>
      <c r="G13" s="72">
        <v>654</v>
      </c>
      <c r="H13" s="292">
        <v>792</v>
      </c>
      <c r="I13" s="292">
        <v>679</v>
      </c>
      <c r="J13" s="292">
        <v>686</v>
      </c>
      <c r="K13" s="292">
        <v>674</v>
      </c>
      <c r="L13" s="209"/>
      <c r="M13" s="209"/>
      <c r="N13" s="209"/>
    </row>
    <row r="14" spans="1:14" x14ac:dyDescent="0.35">
      <c r="A14" s="362" t="s">
        <v>312</v>
      </c>
      <c r="B14" s="72">
        <v>2131</v>
      </c>
      <c r="C14" s="72">
        <v>2666</v>
      </c>
      <c r="D14" s="72">
        <v>2791</v>
      </c>
      <c r="E14" s="72">
        <v>3254</v>
      </c>
      <c r="F14" s="72">
        <v>2780</v>
      </c>
      <c r="G14" s="72">
        <v>4343</v>
      </c>
      <c r="H14" s="292">
        <v>2148</v>
      </c>
      <c r="I14" s="292">
        <v>1997</v>
      </c>
      <c r="J14" s="292">
        <v>1730</v>
      </c>
      <c r="K14" s="292">
        <v>1734</v>
      </c>
      <c r="L14" s="209"/>
      <c r="M14" s="209"/>
      <c r="N14" s="209"/>
    </row>
    <row r="15" spans="1:14" x14ac:dyDescent="0.35">
      <c r="B15" s="72"/>
      <c r="C15" s="72"/>
      <c r="D15" s="72"/>
      <c r="E15" s="72"/>
      <c r="F15" s="72"/>
      <c r="G15" s="72"/>
      <c r="H15" s="292"/>
      <c r="I15" s="292"/>
      <c r="J15" s="292"/>
      <c r="K15" s="292"/>
      <c r="L15" s="209"/>
      <c r="M15" s="209"/>
      <c r="N15" s="209"/>
    </row>
    <row r="16" spans="1:14" x14ac:dyDescent="0.35">
      <c r="A16" s="446" t="s">
        <v>46</v>
      </c>
      <c r="B16" s="447">
        <v>40482</v>
      </c>
      <c r="C16" s="447">
        <v>50300</v>
      </c>
      <c r="D16" s="447">
        <v>52598</v>
      </c>
      <c r="E16" s="447">
        <v>52501</v>
      </c>
      <c r="F16" s="447">
        <v>53031</v>
      </c>
      <c r="G16" s="447">
        <v>52001</v>
      </c>
      <c r="H16" s="448">
        <v>47146</v>
      </c>
      <c r="I16" s="448">
        <v>46079</v>
      </c>
      <c r="J16" s="448">
        <v>45210</v>
      </c>
      <c r="K16" s="448">
        <v>46268</v>
      </c>
      <c r="L16" s="209"/>
      <c r="M16" s="209"/>
      <c r="N16" s="209"/>
    </row>
    <row r="17" spans="1:14" ht="15" x14ac:dyDescent="0.4">
      <c r="A17" s="499" t="s">
        <v>47</v>
      </c>
      <c r="B17" s="72"/>
      <c r="C17" s="247"/>
      <c r="D17" s="247"/>
      <c r="E17" s="247"/>
      <c r="F17" s="247"/>
      <c r="G17" s="247"/>
      <c r="H17" s="292"/>
      <c r="I17" s="292"/>
      <c r="J17" s="292"/>
      <c r="K17" s="292"/>
    </row>
    <row r="18" spans="1:14" x14ac:dyDescent="0.35">
      <c r="A18" s="362" t="s">
        <v>39</v>
      </c>
      <c r="B18" s="248">
        <v>2162</v>
      </c>
      <c r="C18" s="248">
        <v>2695</v>
      </c>
      <c r="D18" s="248">
        <v>2865</v>
      </c>
      <c r="E18" s="248">
        <v>3008</v>
      </c>
      <c r="F18" s="248">
        <v>3074</v>
      </c>
      <c r="G18" s="248">
        <v>3061</v>
      </c>
      <c r="H18" s="292">
        <v>3083</v>
      </c>
      <c r="I18" s="292">
        <v>3066</v>
      </c>
      <c r="J18" s="292">
        <v>2996</v>
      </c>
      <c r="K18" s="292">
        <f>J23</f>
        <v>2895</v>
      </c>
      <c r="L18" s="209"/>
      <c r="M18" s="209"/>
      <c r="N18" s="209"/>
    </row>
    <row r="19" spans="1:14" x14ac:dyDescent="0.35">
      <c r="B19" s="248"/>
      <c r="C19" s="248"/>
      <c r="D19" s="248"/>
      <c r="E19" s="248"/>
      <c r="F19" s="248"/>
      <c r="G19" s="248"/>
      <c r="H19" s="292"/>
      <c r="I19" s="292"/>
      <c r="J19" s="292"/>
      <c r="K19" s="292"/>
      <c r="L19" s="209"/>
      <c r="M19" s="209"/>
      <c r="N19" s="209"/>
    </row>
    <row r="20" spans="1:14" x14ac:dyDescent="0.35">
      <c r="A20" s="362" t="s">
        <v>308</v>
      </c>
      <c r="B20" s="72">
        <v>501</v>
      </c>
      <c r="C20" s="72">
        <v>482</v>
      </c>
      <c r="D20" s="72">
        <v>501</v>
      </c>
      <c r="E20" s="72">
        <v>446</v>
      </c>
      <c r="F20" s="72">
        <v>360</v>
      </c>
      <c r="G20" s="72">
        <v>385</v>
      </c>
      <c r="H20" s="292">
        <v>332</v>
      </c>
      <c r="I20" s="292">
        <v>301</v>
      </c>
      <c r="J20" s="292">
        <v>244</v>
      </c>
      <c r="K20" s="292">
        <v>280</v>
      </c>
      <c r="L20" s="209"/>
      <c r="M20" s="209"/>
      <c r="N20" s="209"/>
    </row>
    <row r="21" spans="1:14" x14ac:dyDescent="0.35">
      <c r="A21" s="362" t="s">
        <v>309</v>
      </c>
      <c r="B21" s="72">
        <v>301</v>
      </c>
      <c r="C21" s="72">
        <v>321</v>
      </c>
      <c r="D21" s="72">
        <v>367</v>
      </c>
      <c r="E21" s="72">
        <v>392</v>
      </c>
      <c r="F21" s="72">
        <v>389</v>
      </c>
      <c r="G21" s="72">
        <v>374</v>
      </c>
      <c r="H21" s="292">
        <v>349</v>
      </c>
      <c r="I21" s="292">
        <v>387</v>
      </c>
      <c r="J21" s="292">
        <v>360</v>
      </c>
      <c r="K21" s="292">
        <v>225</v>
      </c>
      <c r="L21" s="209"/>
      <c r="M21" s="209"/>
      <c r="N21" s="209"/>
    </row>
    <row r="22" spans="1:14" x14ac:dyDescent="0.35">
      <c r="A22" s="362" t="s">
        <v>310</v>
      </c>
      <c r="B22" s="72">
        <v>1</v>
      </c>
      <c r="C22" s="72">
        <v>9</v>
      </c>
      <c r="D22" s="72">
        <v>9</v>
      </c>
      <c r="E22" s="72">
        <v>12</v>
      </c>
      <c r="F22" s="72">
        <v>6</v>
      </c>
      <c r="G22" s="72">
        <v>14</v>
      </c>
      <c r="H22" s="292">
        <v>7</v>
      </c>
      <c r="I22" s="292">
        <v>7</v>
      </c>
      <c r="J22" s="292">
        <v>7</v>
      </c>
      <c r="K22" s="292">
        <v>6</v>
      </c>
      <c r="L22" s="209"/>
      <c r="M22" s="209"/>
      <c r="N22" s="209"/>
    </row>
    <row r="23" spans="1:14" x14ac:dyDescent="0.35">
      <c r="A23" s="362" t="s">
        <v>42</v>
      </c>
      <c r="B23" s="72">
        <v>2363</v>
      </c>
      <c r="C23" s="72">
        <v>2865</v>
      </c>
      <c r="D23" s="72">
        <v>3008</v>
      </c>
      <c r="E23" s="72">
        <v>3074</v>
      </c>
      <c r="F23" s="72">
        <v>3061</v>
      </c>
      <c r="G23" s="72">
        <v>3083</v>
      </c>
      <c r="H23" s="292">
        <v>3066</v>
      </c>
      <c r="I23" s="292">
        <v>2996</v>
      </c>
      <c r="J23" s="292">
        <v>2895</v>
      </c>
      <c r="K23" s="292">
        <v>2956</v>
      </c>
      <c r="L23" s="209"/>
      <c r="M23" s="209"/>
      <c r="N23" s="209"/>
    </row>
    <row r="24" spans="1:14" x14ac:dyDescent="0.35">
      <c r="B24" s="72"/>
      <c r="C24" s="72"/>
      <c r="D24" s="72"/>
      <c r="E24" s="72"/>
      <c r="F24" s="72"/>
      <c r="G24" s="72"/>
      <c r="H24" s="292"/>
      <c r="I24" s="292"/>
      <c r="J24" s="292"/>
      <c r="K24" s="292"/>
      <c r="L24" s="209"/>
      <c r="M24" s="209"/>
      <c r="N24" s="209"/>
    </row>
    <row r="25" spans="1:14" x14ac:dyDescent="0.35">
      <c r="A25" s="362" t="s">
        <v>311</v>
      </c>
      <c r="B25" s="72">
        <v>10</v>
      </c>
      <c r="C25" s="72">
        <v>21</v>
      </c>
      <c r="D25" s="72">
        <v>20</v>
      </c>
      <c r="E25" s="72">
        <v>19</v>
      </c>
      <c r="F25" s="72">
        <v>17</v>
      </c>
      <c r="G25" s="72">
        <v>21</v>
      </c>
      <c r="H25" s="292">
        <v>27</v>
      </c>
      <c r="I25" s="292">
        <v>33</v>
      </c>
      <c r="J25" s="292">
        <v>27</v>
      </c>
      <c r="K25" s="292">
        <v>25</v>
      </c>
      <c r="L25" s="209"/>
      <c r="M25" s="209"/>
      <c r="N25" s="209"/>
    </row>
    <row r="26" spans="1:14" x14ac:dyDescent="0.35">
      <c r="A26" s="362" t="s">
        <v>312</v>
      </c>
      <c r="B26" s="72">
        <v>107</v>
      </c>
      <c r="C26" s="72">
        <v>183</v>
      </c>
      <c r="D26" s="72">
        <v>158</v>
      </c>
      <c r="E26" s="72">
        <v>143</v>
      </c>
      <c r="F26" s="72">
        <v>128</v>
      </c>
      <c r="G26" s="72">
        <v>139</v>
      </c>
      <c r="H26" s="292">
        <v>130</v>
      </c>
      <c r="I26" s="292">
        <v>150</v>
      </c>
      <c r="J26" s="592">
        <v>95</v>
      </c>
      <c r="K26" s="593">
        <v>107</v>
      </c>
      <c r="L26" s="209"/>
      <c r="M26" s="209"/>
      <c r="N26" s="209"/>
    </row>
    <row r="27" spans="1:14" x14ac:dyDescent="0.35">
      <c r="B27" s="72"/>
      <c r="C27" s="72"/>
      <c r="D27" s="72"/>
      <c r="E27" s="72"/>
      <c r="F27" s="72"/>
      <c r="G27" s="72"/>
      <c r="H27" s="292"/>
      <c r="I27" s="292"/>
      <c r="J27" s="292"/>
      <c r="K27" s="292"/>
      <c r="L27" s="209"/>
      <c r="M27" s="209"/>
      <c r="N27" s="209"/>
    </row>
    <row r="28" spans="1:14" x14ac:dyDescent="0.35">
      <c r="A28" s="446" t="s">
        <v>46</v>
      </c>
      <c r="B28" s="447">
        <v>2246</v>
      </c>
      <c r="C28" s="447">
        <v>2661</v>
      </c>
      <c r="D28" s="447">
        <v>2830</v>
      </c>
      <c r="E28" s="447">
        <v>2912</v>
      </c>
      <c r="F28" s="447">
        <v>2916</v>
      </c>
      <c r="G28" s="447">
        <v>2923</v>
      </c>
      <c r="H28" s="448">
        <v>2909</v>
      </c>
      <c r="I28" s="448">
        <v>2813</v>
      </c>
      <c r="J28" s="448">
        <v>2773</v>
      </c>
      <c r="K28" s="448">
        <v>2824</v>
      </c>
      <c r="L28" s="209"/>
      <c r="M28" s="209"/>
      <c r="N28" s="209"/>
    </row>
    <row r="29" spans="1:14" ht="15" x14ac:dyDescent="0.4">
      <c r="A29" s="499" t="s">
        <v>48</v>
      </c>
      <c r="B29" s="72"/>
      <c r="C29" s="247"/>
      <c r="D29" s="247"/>
      <c r="E29" s="247"/>
      <c r="F29" s="247"/>
      <c r="G29" s="247"/>
      <c r="H29" s="292"/>
      <c r="I29" s="292"/>
      <c r="J29" s="292"/>
      <c r="K29" s="292"/>
    </row>
    <row r="30" spans="1:14" x14ac:dyDescent="0.35">
      <c r="A30" s="362" t="s">
        <v>39</v>
      </c>
      <c r="B30" s="248">
        <v>590</v>
      </c>
      <c r="C30" s="248">
        <v>653</v>
      </c>
      <c r="D30" s="248">
        <v>686</v>
      </c>
      <c r="E30" s="248">
        <v>761</v>
      </c>
      <c r="F30" s="248">
        <v>802</v>
      </c>
      <c r="G30" s="248">
        <v>734</v>
      </c>
      <c r="H30" s="292">
        <v>691</v>
      </c>
      <c r="I30" s="292">
        <v>690</v>
      </c>
      <c r="J30" s="292">
        <v>676</v>
      </c>
      <c r="K30" s="292">
        <f>J35</f>
        <v>632</v>
      </c>
      <c r="L30" s="209"/>
      <c r="M30" s="209"/>
      <c r="N30" s="209"/>
    </row>
    <row r="31" spans="1:14" x14ac:dyDescent="0.35">
      <c r="B31" s="248"/>
      <c r="C31" s="248"/>
      <c r="D31" s="248"/>
      <c r="E31" s="248"/>
      <c r="F31" s="248"/>
      <c r="G31" s="248"/>
      <c r="H31" s="292"/>
      <c r="I31" s="292"/>
      <c r="J31" s="292"/>
      <c r="K31" s="292"/>
      <c r="L31" s="209"/>
      <c r="M31" s="209"/>
      <c r="N31" s="209"/>
    </row>
    <row r="32" spans="1:14" x14ac:dyDescent="0.35">
      <c r="A32" s="362" t="s">
        <v>308</v>
      </c>
      <c r="B32" s="72">
        <v>131</v>
      </c>
      <c r="C32" s="72">
        <v>115</v>
      </c>
      <c r="D32" s="72">
        <v>148</v>
      </c>
      <c r="E32" s="72">
        <v>130</v>
      </c>
      <c r="F32" s="72">
        <v>68</v>
      </c>
      <c r="G32" s="72">
        <v>72</v>
      </c>
      <c r="H32" s="292">
        <v>89</v>
      </c>
      <c r="I32" s="292">
        <v>62</v>
      </c>
      <c r="J32" s="292">
        <v>47</v>
      </c>
      <c r="K32" s="292">
        <v>48</v>
      </c>
      <c r="L32" s="209"/>
      <c r="M32" s="209"/>
      <c r="N32" s="209"/>
    </row>
    <row r="33" spans="1:15" x14ac:dyDescent="0.35">
      <c r="A33" s="362" t="s">
        <v>309</v>
      </c>
      <c r="B33" s="72">
        <v>97</v>
      </c>
      <c r="C33" s="72">
        <v>87</v>
      </c>
      <c r="D33" s="72">
        <v>75</v>
      </c>
      <c r="E33" s="72">
        <v>90</v>
      </c>
      <c r="F33" s="72">
        <v>135</v>
      </c>
      <c r="G33" s="72">
        <v>119</v>
      </c>
      <c r="H33" s="292">
        <v>95</v>
      </c>
      <c r="I33" s="292">
        <v>76</v>
      </c>
      <c r="J33" s="292">
        <v>93</v>
      </c>
      <c r="K33" s="292">
        <v>52</v>
      </c>
      <c r="L33" s="209"/>
      <c r="M33" s="209"/>
      <c r="N33" s="209"/>
    </row>
    <row r="34" spans="1:15" x14ac:dyDescent="0.35">
      <c r="A34" s="362" t="s">
        <v>310</v>
      </c>
      <c r="B34" s="72">
        <v>0</v>
      </c>
      <c r="C34" s="72">
        <v>5</v>
      </c>
      <c r="D34" s="72">
        <v>1</v>
      </c>
      <c r="E34" s="72">
        <v>1</v>
      </c>
      <c r="F34" s="72">
        <v>2</v>
      </c>
      <c r="G34" s="72">
        <v>2</v>
      </c>
      <c r="H34" s="292">
        <v>3</v>
      </c>
      <c r="I34" s="292">
        <v>1</v>
      </c>
      <c r="J34" s="292">
        <v>2</v>
      </c>
      <c r="K34" s="292">
        <v>1</v>
      </c>
      <c r="L34" s="209"/>
      <c r="M34" s="209"/>
      <c r="N34" s="209"/>
    </row>
    <row r="35" spans="1:15" x14ac:dyDescent="0.35">
      <c r="A35" s="362" t="s">
        <v>42</v>
      </c>
      <c r="B35" s="72">
        <v>624</v>
      </c>
      <c r="C35" s="72">
        <v>686</v>
      </c>
      <c r="D35" s="72">
        <v>761</v>
      </c>
      <c r="E35" s="72">
        <v>802</v>
      </c>
      <c r="F35" s="72">
        <v>734</v>
      </c>
      <c r="G35" s="72">
        <v>691</v>
      </c>
      <c r="H35" s="292">
        <v>690</v>
      </c>
      <c r="I35" s="292">
        <v>676</v>
      </c>
      <c r="J35" s="292">
        <v>632</v>
      </c>
      <c r="K35" s="292">
        <v>629</v>
      </c>
      <c r="L35" s="209"/>
      <c r="M35" s="209"/>
      <c r="N35" s="209"/>
    </row>
    <row r="36" spans="1:15" x14ac:dyDescent="0.35">
      <c r="B36" s="72"/>
      <c r="C36" s="72"/>
      <c r="D36" s="72"/>
      <c r="E36" s="72"/>
      <c r="F36" s="72"/>
      <c r="G36" s="72"/>
      <c r="H36" s="292"/>
      <c r="I36" s="292"/>
      <c r="J36" s="292"/>
      <c r="K36" s="292"/>
      <c r="L36" s="209"/>
      <c r="M36" s="209"/>
      <c r="N36" s="209"/>
    </row>
    <row r="37" spans="1:15" x14ac:dyDescent="0.35">
      <c r="A37" s="362" t="s">
        <v>311</v>
      </c>
      <c r="B37" s="72">
        <v>11</v>
      </c>
      <c r="C37" s="72">
        <v>23</v>
      </c>
      <c r="D37" s="72">
        <v>25</v>
      </c>
      <c r="E37" s="72">
        <v>26</v>
      </c>
      <c r="F37" s="72">
        <v>27</v>
      </c>
      <c r="G37" s="72">
        <v>32</v>
      </c>
      <c r="H37" s="292">
        <v>30</v>
      </c>
      <c r="I37" s="292">
        <v>28</v>
      </c>
      <c r="J37" s="292">
        <v>18</v>
      </c>
      <c r="K37" s="292">
        <v>18</v>
      </c>
      <c r="L37" s="209"/>
      <c r="M37" s="209"/>
      <c r="N37" s="209"/>
    </row>
    <row r="38" spans="1:15" x14ac:dyDescent="0.35">
      <c r="A38" s="362" t="s">
        <v>312</v>
      </c>
      <c r="B38" s="72">
        <v>100</v>
      </c>
      <c r="C38" s="72">
        <v>41</v>
      </c>
      <c r="D38" s="72">
        <v>43</v>
      </c>
      <c r="E38" s="72">
        <v>60</v>
      </c>
      <c r="F38" s="72">
        <v>32</v>
      </c>
      <c r="G38" s="72">
        <v>31</v>
      </c>
      <c r="H38" s="292">
        <v>28</v>
      </c>
      <c r="I38" s="292">
        <v>30</v>
      </c>
      <c r="J38" s="292">
        <v>26</v>
      </c>
      <c r="K38" s="292">
        <v>27</v>
      </c>
      <c r="L38" s="209"/>
      <c r="M38" s="209"/>
      <c r="N38" s="209"/>
    </row>
    <row r="39" spans="1:15" x14ac:dyDescent="0.35">
      <c r="B39" s="72"/>
      <c r="C39" s="72"/>
      <c r="D39" s="72"/>
      <c r="E39" s="72"/>
      <c r="F39" s="72"/>
      <c r="G39" s="72"/>
      <c r="H39" s="292"/>
      <c r="I39" s="292"/>
      <c r="J39" s="292"/>
      <c r="K39" s="292"/>
      <c r="L39" s="209"/>
      <c r="M39" s="209"/>
      <c r="N39" s="209"/>
    </row>
    <row r="40" spans="1:15" x14ac:dyDescent="0.35">
      <c r="A40" s="446" t="s">
        <v>46</v>
      </c>
      <c r="B40" s="447">
        <v>513</v>
      </c>
      <c r="C40" s="447">
        <v>622</v>
      </c>
      <c r="D40" s="447">
        <v>693</v>
      </c>
      <c r="E40" s="447">
        <v>716</v>
      </c>
      <c r="F40" s="447">
        <v>675</v>
      </c>
      <c r="G40" s="447">
        <v>628</v>
      </c>
      <c r="H40" s="448">
        <v>632</v>
      </c>
      <c r="I40" s="448">
        <v>618</v>
      </c>
      <c r="J40" s="448">
        <v>588</v>
      </c>
      <c r="K40" s="448">
        <v>584</v>
      </c>
      <c r="L40" s="209"/>
      <c r="M40" s="209"/>
      <c r="N40" s="209"/>
    </row>
    <row r="41" spans="1:15" ht="15" x14ac:dyDescent="0.4">
      <c r="A41" s="497" t="s">
        <v>49</v>
      </c>
      <c r="B41" s="72"/>
      <c r="C41" s="247"/>
      <c r="D41" s="247"/>
      <c r="E41" s="247"/>
      <c r="F41" s="247"/>
      <c r="G41" s="247"/>
      <c r="H41" s="292"/>
      <c r="I41" s="292"/>
      <c r="J41" s="292"/>
      <c r="K41" s="292"/>
    </row>
    <row r="42" spans="1:15" x14ac:dyDescent="0.35">
      <c r="A42" s="362" t="s">
        <v>39</v>
      </c>
      <c r="B42" s="248">
        <v>41174</v>
      </c>
      <c r="C42" s="248">
        <v>52348</v>
      </c>
      <c r="D42" s="248">
        <v>57023</v>
      </c>
      <c r="E42" s="248">
        <v>59689</v>
      </c>
      <c r="F42" s="248">
        <v>60181</v>
      </c>
      <c r="G42" s="248">
        <v>60208</v>
      </c>
      <c r="H42" s="292">
        <v>60772</v>
      </c>
      <c r="I42" s="292">
        <v>53842</v>
      </c>
      <c r="J42" s="594">
        <v>52427</v>
      </c>
      <c r="K42" s="594">
        <f>J47</f>
        <v>51153</v>
      </c>
      <c r="L42" s="369"/>
      <c r="M42" s="209"/>
      <c r="N42" s="209"/>
      <c r="O42" s="293"/>
    </row>
    <row r="43" spans="1:15" x14ac:dyDescent="0.35">
      <c r="B43" s="248"/>
      <c r="C43" s="248"/>
      <c r="D43" s="248"/>
      <c r="E43" s="248"/>
      <c r="F43" s="248"/>
      <c r="G43" s="248"/>
      <c r="H43" s="292"/>
      <c r="I43" s="292"/>
      <c r="J43" s="594"/>
      <c r="K43" s="594"/>
      <c r="L43" s="369"/>
      <c r="M43" s="209"/>
      <c r="N43" s="209"/>
      <c r="O43" s="293"/>
    </row>
    <row r="44" spans="1:15" x14ac:dyDescent="0.35">
      <c r="A44" s="362" t="s">
        <v>308</v>
      </c>
      <c r="B44" s="248">
        <v>10145</v>
      </c>
      <c r="C44" s="248">
        <v>10490</v>
      </c>
      <c r="D44" s="248">
        <v>9121</v>
      </c>
      <c r="E44" s="248">
        <v>7365</v>
      </c>
      <c r="F44" s="248">
        <v>8453</v>
      </c>
      <c r="G44" s="248">
        <v>9120</v>
      </c>
      <c r="H44" s="292">
        <v>5483</v>
      </c>
      <c r="I44" s="292">
        <v>5298</v>
      </c>
      <c r="J44" s="292">
        <v>4909</v>
      </c>
      <c r="K44" s="292">
        <f>K32+K20+K8</f>
        <v>5666</v>
      </c>
      <c r="L44" s="209"/>
      <c r="M44" s="209"/>
      <c r="N44" s="209"/>
    </row>
    <row r="45" spans="1:15" x14ac:dyDescent="0.35">
      <c r="A45" s="362" t="s">
        <v>309</v>
      </c>
      <c r="B45" s="248">
        <v>5489</v>
      </c>
      <c r="C45" s="248">
        <v>5937</v>
      </c>
      <c r="D45" s="248">
        <v>6488</v>
      </c>
      <c r="E45" s="248">
        <v>6988</v>
      </c>
      <c r="F45" s="248">
        <v>8440</v>
      </c>
      <c r="G45" s="248">
        <v>8623</v>
      </c>
      <c r="H45" s="292">
        <v>12698</v>
      </c>
      <c r="I45" s="292">
        <v>6816</v>
      </c>
      <c r="J45" s="292">
        <v>6495</v>
      </c>
      <c r="K45" s="292">
        <f t="shared" ref="K45:K47" si="0">K33+K21+K9</f>
        <v>4506</v>
      </c>
      <c r="L45" s="209"/>
      <c r="M45" s="209"/>
      <c r="N45" s="209"/>
    </row>
    <row r="46" spans="1:15" x14ac:dyDescent="0.35">
      <c r="A46" s="362" t="s">
        <v>310</v>
      </c>
      <c r="B46" s="248">
        <v>102</v>
      </c>
      <c r="C46" s="248">
        <v>122</v>
      </c>
      <c r="D46" s="248">
        <v>113</v>
      </c>
      <c r="E46" s="248">
        <v>115</v>
      </c>
      <c r="F46" s="248">
        <v>153</v>
      </c>
      <c r="G46" s="248">
        <v>156</v>
      </c>
      <c r="H46" s="292">
        <v>180</v>
      </c>
      <c r="I46" s="292">
        <v>127</v>
      </c>
      <c r="J46" s="292">
        <v>151</v>
      </c>
      <c r="K46" s="292">
        <f t="shared" si="0"/>
        <v>74</v>
      </c>
      <c r="L46" s="209"/>
      <c r="M46" s="209"/>
      <c r="N46" s="209"/>
    </row>
    <row r="47" spans="1:15" x14ac:dyDescent="0.35">
      <c r="A47" s="362" t="s">
        <v>42</v>
      </c>
      <c r="B47" s="248">
        <v>45932</v>
      </c>
      <c r="C47" s="248">
        <v>57023</v>
      </c>
      <c r="D47" s="248">
        <v>59689</v>
      </c>
      <c r="E47" s="248">
        <v>60181</v>
      </c>
      <c r="F47" s="248">
        <v>60208</v>
      </c>
      <c r="G47" s="248">
        <v>60772</v>
      </c>
      <c r="H47" s="292">
        <v>53842</v>
      </c>
      <c r="I47" s="292">
        <v>52427</v>
      </c>
      <c r="J47" s="292">
        <v>51153</v>
      </c>
      <c r="K47" s="292">
        <f t="shared" si="0"/>
        <v>52261</v>
      </c>
      <c r="L47" s="209"/>
      <c r="M47" s="209"/>
      <c r="N47" s="209"/>
    </row>
    <row r="48" spans="1:15" x14ac:dyDescent="0.35">
      <c r="B48" s="248"/>
      <c r="C48" s="248"/>
      <c r="D48" s="248"/>
      <c r="E48" s="248"/>
      <c r="F48" s="248"/>
      <c r="G48" s="248"/>
      <c r="H48" s="292"/>
      <c r="I48" s="292"/>
      <c r="J48" s="292"/>
      <c r="K48" s="292"/>
      <c r="L48" s="209"/>
      <c r="M48" s="209"/>
      <c r="N48" s="209"/>
    </row>
    <row r="49" spans="1:14" x14ac:dyDescent="0.35">
      <c r="A49" s="362" t="s">
        <v>311</v>
      </c>
      <c r="B49" s="248">
        <v>353</v>
      </c>
      <c r="C49" s="248">
        <v>550</v>
      </c>
      <c r="D49" s="248">
        <v>576</v>
      </c>
      <c r="E49" s="248">
        <v>595</v>
      </c>
      <c r="F49" s="248">
        <v>678</v>
      </c>
      <c r="G49" s="248">
        <v>707</v>
      </c>
      <c r="H49" s="292">
        <v>849</v>
      </c>
      <c r="I49" s="292">
        <v>740</v>
      </c>
      <c r="J49" s="292">
        <v>731</v>
      </c>
      <c r="K49" s="292">
        <v>717</v>
      </c>
      <c r="L49" s="209"/>
      <c r="M49" s="209"/>
      <c r="N49" s="209"/>
    </row>
    <row r="50" spans="1:14" x14ac:dyDescent="0.35">
      <c r="A50" s="362" t="s">
        <v>312</v>
      </c>
      <c r="B50" s="248">
        <v>2338</v>
      </c>
      <c r="C50" s="248">
        <v>2890</v>
      </c>
      <c r="D50" s="248">
        <v>2992</v>
      </c>
      <c r="E50" s="248">
        <v>3457</v>
      </c>
      <c r="F50" s="248">
        <v>2940</v>
      </c>
      <c r="G50" s="248">
        <v>4513</v>
      </c>
      <c r="H50" s="292">
        <v>2306</v>
      </c>
      <c r="I50" s="292">
        <v>2177</v>
      </c>
      <c r="J50" s="292">
        <v>1851</v>
      </c>
      <c r="K50" s="292">
        <v>1868</v>
      </c>
      <c r="L50" s="293"/>
      <c r="M50" s="209"/>
      <c r="N50" s="209"/>
    </row>
    <row r="51" spans="1:14" x14ac:dyDescent="0.35">
      <c r="B51" s="248"/>
      <c r="C51" s="248"/>
      <c r="D51" s="248"/>
      <c r="E51" s="248"/>
      <c r="F51" s="248"/>
      <c r="G51" s="248"/>
      <c r="H51" s="292"/>
      <c r="I51" s="292"/>
      <c r="L51" s="209"/>
      <c r="M51" s="209"/>
      <c r="N51" s="209"/>
    </row>
    <row r="52" spans="1:14" x14ac:dyDescent="0.35">
      <c r="A52" s="446" t="s">
        <v>46</v>
      </c>
      <c r="B52" s="449">
        <v>43241</v>
      </c>
      <c r="C52" s="449">
        <v>53583</v>
      </c>
      <c r="D52" s="449">
        <v>56121</v>
      </c>
      <c r="E52" s="449">
        <v>56129</v>
      </c>
      <c r="F52" s="449">
        <v>56622</v>
      </c>
      <c r="G52" s="449">
        <v>55552</v>
      </c>
      <c r="H52" s="448">
        <v>50687</v>
      </c>
      <c r="I52" s="448">
        <v>49510</v>
      </c>
      <c r="J52" s="448">
        <v>48571</v>
      </c>
      <c r="K52" s="448">
        <v>49676</v>
      </c>
      <c r="L52" s="209"/>
      <c r="M52" s="209"/>
      <c r="N52" s="209"/>
    </row>
    <row r="54" spans="1:14" ht="13.15" x14ac:dyDescent="0.4">
      <c r="A54" s="3" t="s">
        <v>50</v>
      </c>
    </row>
    <row r="55" spans="1:14" s="584" customFormat="1" ht="39" customHeight="1" x14ac:dyDescent="0.35">
      <c r="A55" s="690" t="s">
        <v>529</v>
      </c>
      <c r="B55" s="690"/>
      <c r="C55" s="690"/>
      <c r="D55" s="690"/>
      <c r="E55" s="690"/>
      <c r="F55" s="690"/>
      <c r="G55" s="690"/>
      <c r="H55" s="690"/>
      <c r="I55" s="690"/>
      <c r="J55" s="690"/>
      <c r="K55" s="690"/>
    </row>
    <row r="64" spans="1:14" x14ac:dyDescent="0.35">
      <c r="D64" s="362" t="s">
        <v>53</v>
      </c>
    </row>
  </sheetData>
  <mergeCells count="1">
    <mergeCell ref="A55:K55"/>
  </mergeCells>
  <pageMargins left="0.7" right="0.7" top="0.75" bottom="0.75" header="0.3" footer="0.3"/>
  <pageSetup paperSize="9" scale="58"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A88"/>
  <sheetViews>
    <sheetView showGridLines="0" topLeftCell="A31" zoomScaleNormal="100" workbookViewId="0">
      <pane xSplit="1" topLeftCell="J1" activePane="topRight" state="frozen"/>
      <selection pane="topRight" activeCell="A5" sqref="A5:A34"/>
    </sheetView>
  </sheetViews>
  <sheetFormatPr defaultColWidth="4.3984375" defaultRowHeight="12.75" x14ac:dyDescent="0.35"/>
  <cols>
    <col min="1" max="1" width="68.59765625" style="156" customWidth="1"/>
    <col min="2" max="2" width="19.3984375" style="204" customWidth="1"/>
    <col min="3" max="3" width="15.86328125" style="204" customWidth="1"/>
    <col min="4" max="15" width="15.59765625" style="204" customWidth="1"/>
    <col min="16" max="16" width="10.3984375" style="204" bestFit="1" customWidth="1"/>
    <col min="17" max="17" width="9.1328125" style="204" customWidth="1"/>
    <col min="18" max="18" width="10" style="204" bestFit="1" customWidth="1"/>
    <col min="19" max="19" width="20.3984375" style="204" bestFit="1" customWidth="1"/>
    <col min="20" max="25" width="9.1328125" style="204" customWidth="1"/>
    <col min="26" max="26" width="42.59765625" style="204" customWidth="1"/>
    <col min="27" max="256" width="9.1328125" style="204" customWidth="1"/>
    <col min="257" max="16384" width="4.3984375" style="204"/>
  </cols>
  <sheetData>
    <row r="1" spans="1:53" s="2" customFormat="1" ht="16.899999999999999" x14ac:dyDescent="0.4">
      <c r="A1" s="7" t="s">
        <v>313</v>
      </c>
      <c r="C1" s="203"/>
      <c r="AA1" s="2" t="s">
        <v>314</v>
      </c>
    </row>
    <row r="2" spans="1:53" s="9" customFormat="1" ht="17.649999999999999" x14ac:dyDescent="0.5">
      <c r="A2" s="7" t="s">
        <v>433</v>
      </c>
      <c r="B2" s="249"/>
      <c r="C2" s="195"/>
      <c r="D2" s="195"/>
      <c r="E2" s="195"/>
      <c r="F2" s="195"/>
      <c r="AA2" s="2" t="s">
        <v>315</v>
      </c>
    </row>
    <row r="3" spans="1:53" ht="15" x14ac:dyDescent="0.4">
      <c r="A3" s="250"/>
      <c r="G3" s="251"/>
      <c r="P3" s="252"/>
      <c r="Q3" s="252"/>
      <c r="R3" s="252" t="s">
        <v>123</v>
      </c>
      <c r="AA3" s="278" t="s">
        <v>316</v>
      </c>
      <c r="AO3" s="204" t="s">
        <v>317</v>
      </c>
    </row>
    <row r="4" spans="1:53" s="211" customFormat="1" ht="15" x14ac:dyDescent="0.4">
      <c r="A4" s="500" t="s">
        <v>318</v>
      </c>
      <c r="B4" s="337">
        <v>2004</v>
      </c>
      <c r="C4" s="337">
        <v>2005</v>
      </c>
      <c r="D4" s="337">
        <v>2006</v>
      </c>
      <c r="E4" s="337">
        <v>2007</v>
      </c>
      <c r="F4" s="337">
        <v>2008</v>
      </c>
      <c r="G4" s="337">
        <v>2009</v>
      </c>
      <c r="H4" s="337">
        <v>2010</v>
      </c>
      <c r="I4" s="337">
        <v>2011</v>
      </c>
      <c r="J4" s="337">
        <v>2012</v>
      </c>
      <c r="K4" s="337">
        <v>2013</v>
      </c>
      <c r="L4" s="337">
        <v>2014</v>
      </c>
      <c r="M4" s="337">
        <v>2015</v>
      </c>
      <c r="N4" s="337">
        <v>2016</v>
      </c>
      <c r="O4" s="337">
        <v>2017</v>
      </c>
      <c r="P4" s="491">
        <v>2018</v>
      </c>
      <c r="Q4" s="337">
        <v>2019</v>
      </c>
      <c r="R4" s="337">
        <v>2020</v>
      </c>
      <c r="Z4" s="253">
        <v>2004</v>
      </c>
      <c r="AA4" s="253">
        <v>2005</v>
      </c>
      <c r="AB4" s="253">
        <v>2006</v>
      </c>
      <c r="AC4" s="253">
        <v>2007</v>
      </c>
      <c r="AD4" s="253">
        <v>2008</v>
      </c>
      <c r="AE4" s="253">
        <v>2009</v>
      </c>
      <c r="AF4" s="253">
        <v>2010</v>
      </c>
      <c r="AG4" s="253">
        <v>2011</v>
      </c>
      <c r="AH4" s="253">
        <v>2012</v>
      </c>
      <c r="AI4" s="253">
        <v>2013</v>
      </c>
      <c r="AJ4" s="253">
        <v>2014</v>
      </c>
      <c r="AK4" s="253">
        <v>2015</v>
      </c>
      <c r="AL4" s="253">
        <v>2016</v>
      </c>
      <c r="AM4" s="253">
        <v>2017</v>
      </c>
      <c r="AN4" s="253">
        <v>2004</v>
      </c>
      <c r="AO4" s="253">
        <v>2005</v>
      </c>
      <c r="AP4" s="253">
        <v>2006</v>
      </c>
      <c r="AQ4" s="253">
        <v>2007</v>
      </c>
      <c r="AR4" s="253">
        <v>2008</v>
      </c>
      <c r="AS4" s="253">
        <v>2009</v>
      </c>
      <c r="AT4" s="253">
        <v>2010</v>
      </c>
      <c r="AU4" s="253">
        <v>2011</v>
      </c>
      <c r="AV4" s="253">
        <v>2012</v>
      </c>
      <c r="AW4" s="253">
        <v>2013</v>
      </c>
      <c r="AX4" s="253">
        <v>2014</v>
      </c>
      <c r="AY4" s="253">
        <v>2015</v>
      </c>
      <c r="AZ4" s="253">
        <v>2016</v>
      </c>
      <c r="BA4" s="253">
        <v>2017</v>
      </c>
    </row>
    <row r="5" spans="1:53" x14ac:dyDescent="0.35">
      <c r="A5" s="254" t="s">
        <v>319</v>
      </c>
      <c r="B5" s="255">
        <v>933</v>
      </c>
      <c r="C5" s="255">
        <v>931</v>
      </c>
      <c r="D5" s="255">
        <v>931</v>
      </c>
      <c r="E5" s="255">
        <v>930</v>
      </c>
      <c r="F5" s="255">
        <v>929</v>
      </c>
      <c r="G5" s="255">
        <v>929</v>
      </c>
      <c r="H5" s="255">
        <v>929</v>
      </c>
      <c r="I5" s="255">
        <v>929</v>
      </c>
      <c r="J5" s="255">
        <v>929</v>
      </c>
      <c r="K5" s="255">
        <v>929</v>
      </c>
      <c r="L5" s="255">
        <v>929</v>
      </c>
      <c r="M5" s="255">
        <v>929</v>
      </c>
      <c r="N5" s="255">
        <v>926</v>
      </c>
      <c r="O5" s="255">
        <v>926</v>
      </c>
      <c r="P5" s="255">
        <v>926</v>
      </c>
      <c r="Q5" s="255">
        <v>926</v>
      </c>
      <c r="R5" s="255">
        <v>926</v>
      </c>
      <c r="S5" s="364"/>
      <c r="T5" s="204" t="s">
        <v>123</v>
      </c>
      <c r="Y5" s="254" t="s">
        <v>319</v>
      </c>
      <c r="Z5" s="255">
        <v>933</v>
      </c>
      <c r="AA5" s="255">
        <v>931</v>
      </c>
      <c r="AB5" s="255">
        <v>931</v>
      </c>
      <c r="AC5" s="255">
        <v>930</v>
      </c>
      <c r="AD5" s="255">
        <v>929</v>
      </c>
      <c r="AE5" s="255">
        <v>929</v>
      </c>
      <c r="AF5" s="255">
        <v>929</v>
      </c>
      <c r="AG5" s="255">
        <v>929</v>
      </c>
      <c r="AH5" s="255">
        <v>929</v>
      </c>
      <c r="AI5" s="255">
        <v>929</v>
      </c>
      <c r="AJ5" s="255">
        <v>929</v>
      </c>
      <c r="AK5" s="255">
        <v>929</v>
      </c>
      <c r="AL5" s="255">
        <v>926</v>
      </c>
      <c r="AM5" s="255">
        <v>926</v>
      </c>
      <c r="AN5" s="256">
        <v>4.4616619858269305E-4</v>
      </c>
      <c r="AO5" s="256">
        <v>4.1483625553022179E-4</v>
      </c>
      <c r="AP5" s="256">
        <v>3.85495434094359E-4</v>
      </c>
      <c r="AQ5" s="256">
        <v>3.5071510054775662E-4</v>
      </c>
      <c r="AR5" s="256">
        <v>3.3112004473863078E-4</v>
      </c>
      <c r="AS5" s="256">
        <v>3.2559761532166347E-4</v>
      </c>
      <c r="AT5" s="256">
        <v>3.4116569966327788E-4</v>
      </c>
      <c r="AU5" s="256">
        <v>3.3383522410800596E-4</v>
      </c>
      <c r="AV5" s="256">
        <v>3.1371802119234459E-4</v>
      </c>
      <c r="AW5" s="256">
        <v>2.9445147556956077E-4</v>
      </c>
      <c r="AX5" s="256">
        <v>2.7614283450959082E-4</v>
      </c>
      <c r="AY5" s="256">
        <v>2.6369893245929487E-4</v>
      </c>
      <c r="AZ5" s="256">
        <v>2.4344300975480873E-4</v>
      </c>
      <c r="BA5" s="256">
        <v>2.2986885063588775E-4</v>
      </c>
    </row>
    <row r="6" spans="1:53" x14ac:dyDescent="0.35">
      <c r="A6" s="254" t="s">
        <v>320</v>
      </c>
      <c r="B6" s="255"/>
      <c r="C6" s="255"/>
      <c r="D6" s="255"/>
      <c r="E6" s="255"/>
      <c r="F6" s="255"/>
      <c r="G6" s="255"/>
      <c r="H6" s="255"/>
      <c r="I6" s="255"/>
      <c r="J6" s="255"/>
      <c r="K6" s="255"/>
      <c r="L6" s="255"/>
      <c r="M6" s="255"/>
      <c r="N6" s="255"/>
      <c r="O6" s="255"/>
      <c r="P6" s="255">
        <v>13682</v>
      </c>
      <c r="Q6" s="255">
        <v>16999</v>
      </c>
      <c r="R6" s="255">
        <v>21351</v>
      </c>
      <c r="T6" s="204" t="s">
        <v>130</v>
      </c>
      <c r="Y6" s="254" t="s">
        <v>321</v>
      </c>
      <c r="Z6" s="255">
        <v>3967</v>
      </c>
      <c r="AA6" s="255">
        <v>4229</v>
      </c>
      <c r="AB6" s="255">
        <v>4539</v>
      </c>
      <c r="AC6" s="255">
        <v>4866</v>
      </c>
      <c r="AD6" s="255">
        <v>5103</v>
      </c>
      <c r="AE6" s="255">
        <v>4601</v>
      </c>
      <c r="AF6" s="255">
        <v>4171</v>
      </c>
      <c r="AG6" s="255">
        <v>3168</v>
      </c>
      <c r="AH6" s="255">
        <v>2160</v>
      </c>
      <c r="AI6" s="255">
        <v>1165</v>
      </c>
      <c r="AJ6" s="255">
        <v>232</v>
      </c>
      <c r="AK6" s="255">
        <v>17</v>
      </c>
      <c r="AL6" s="255">
        <v>24</v>
      </c>
      <c r="AM6" s="255">
        <v>110</v>
      </c>
      <c r="AN6" s="256">
        <v>1.8970432044775384E-3</v>
      </c>
      <c r="AO6" s="256">
        <v>1.8843636140035531E-3</v>
      </c>
      <c r="AP6" s="256">
        <v>1.8794455159552048E-3</v>
      </c>
      <c r="AQ6" s="256">
        <v>1.8350319131885849E-3</v>
      </c>
      <c r="AR6" s="256">
        <v>1.8188434750282378E-3</v>
      </c>
      <c r="AS6" s="256">
        <v>1.6125668763132116E-3</v>
      </c>
      <c r="AT6" s="256">
        <v>1.5317568711469668E-3</v>
      </c>
      <c r="AU6" s="256">
        <v>1.1384176425986681E-3</v>
      </c>
      <c r="AV6" s="256">
        <v>7.2941972634603261E-4</v>
      </c>
      <c r="AW6" s="256">
        <v>3.6925292684449762E-4</v>
      </c>
      <c r="AX6" s="256">
        <v>6.8961396777422041E-5</v>
      </c>
      <c r="AY6" s="256">
        <v>4.8254917672852664E-6</v>
      </c>
      <c r="AZ6" s="256">
        <v>6.3095380498006576E-6</v>
      </c>
      <c r="BA6" s="256">
        <v>2.7306234956746925E-5</v>
      </c>
    </row>
    <row r="7" spans="1:53" x14ac:dyDescent="0.35">
      <c r="A7" s="254" t="s">
        <v>321</v>
      </c>
      <c r="B7" s="255">
        <v>3967</v>
      </c>
      <c r="C7" s="255">
        <v>4229</v>
      </c>
      <c r="D7" s="255">
        <v>4539</v>
      </c>
      <c r="E7" s="255">
        <v>4866</v>
      </c>
      <c r="F7" s="255">
        <v>5103</v>
      </c>
      <c r="G7" s="255">
        <v>4601</v>
      </c>
      <c r="H7" s="255">
        <v>4171</v>
      </c>
      <c r="I7" s="255">
        <v>3168</v>
      </c>
      <c r="J7" s="255">
        <v>2160</v>
      </c>
      <c r="K7" s="255">
        <v>1165</v>
      </c>
      <c r="L7" s="255">
        <v>232</v>
      </c>
      <c r="M7" s="255">
        <v>17</v>
      </c>
      <c r="N7" s="255">
        <v>24</v>
      </c>
      <c r="O7" s="255">
        <v>110</v>
      </c>
      <c r="P7" s="255">
        <v>144</v>
      </c>
      <c r="Q7" s="255">
        <v>189</v>
      </c>
      <c r="R7" s="255">
        <v>195</v>
      </c>
      <c r="Y7" s="254" t="s">
        <v>322</v>
      </c>
      <c r="Z7" s="255">
        <v>183</v>
      </c>
      <c r="AA7" s="255">
        <v>187</v>
      </c>
      <c r="AB7" s="255">
        <v>187</v>
      </c>
      <c r="AC7" s="255">
        <v>189</v>
      </c>
      <c r="AD7" s="255">
        <v>201</v>
      </c>
      <c r="AE7" s="255">
        <v>210</v>
      </c>
      <c r="AF7" s="255">
        <v>222</v>
      </c>
      <c r="AG7" s="255">
        <v>235</v>
      </c>
      <c r="AH7" s="255">
        <v>244</v>
      </c>
      <c r="AI7" s="255">
        <v>257</v>
      </c>
      <c r="AJ7" s="255">
        <v>268</v>
      </c>
      <c r="AK7" s="255">
        <v>274</v>
      </c>
      <c r="AL7" s="255">
        <v>291</v>
      </c>
      <c r="AM7" s="255">
        <v>294</v>
      </c>
      <c r="AN7" s="256">
        <v>8.7511698114290276E-5</v>
      </c>
      <c r="AO7" s="256">
        <v>8.3323716202096098E-5</v>
      </c>
      <c r="AP7" s="256">
        <v>7.7430339608641389E-5</v>
      </c>
      <c r="AQ7" s="256">
        <v>7.1274359143576351E-5</v>
      </c>
      <c r="AR7" s="256">
        <v>7.164168890469837E-5</v>
      </c>
      <c r="AS7" s="256">
        <v>7.3601183226640825E-5</v>
      </c>
      <c r="AT7" s="256">
        <v>8.152721778821065E-5</v>
      </c>
      <c r="AU7" s="256">
        <v>8.4447015786201718E-5</v>
      </c>
      <c r="AV7" s="256">
        <v>8.2397413531681463E-5</v>
      </c>
      <c r="AW7" s="256">
        <v>8.1457512617198191E-5</v>
      </c>
      <c r="AX7" s="256">
        <v>7.9662303173918557E-5</v>
      </c>
      <c r="AY7" s="256">
        <v>7.7775573190362531E-5</v>
      </c>
      <c r="AZ7" s="256">
        <v>7.6503148853832983E-5</v>
      </c>
      <c r="BA7" s="256">
        <v>7.2982118884396319E-5</v>
      </c>
    </row>
    <row r="8" spans="1:53" x14ac:dyDescent="0.35">
      <c r="A8" s="254" t="s">
        <v>322</v>
      </c>
      <c r="B8" s="255">
        <v>183</v>
      </c>
      <c r="C8" s="255">
        <v>187</v>
      </c>
      <c r="D8" s="255">
        <v>187</v>
      </c>
      <c r="E8" s="255">
        <v>189</v>
      </c>
      <c r="F8" s="255">
        <v>201</v>
      </c>
      <c r="G8" s="255">
        <v>210</v>
      </c>
      <c r="H8" s="255">
        <v>222</v>
      </c>
      <c r="I8" s="255">
        <v>235</v>
      </c>
      <c r="J8" s="255">
        <v>244</v>
      </c>
      <c r="K8" s="255">
        <v>257</v>
      </c>
      <c r="L8" s="255">
        <v>268</v>
      </c>
      <c r="M8" s="255">
        <v>274</v>
      </c>
      <c r="N8" s="255">
        <v>291</v>
      </c>
      <c r="O8" s="255">
        <v>294</v>
      </c>
      <c r="P8" s="255">
        <v>303</v>
      </c>
      <c r="Q8" s="255">
        <v>294</v>
      </c>
      <c r="R8" s="255">
        <v>285</v>
      </c>
      <c r="Y8" s="254" t="s">
        <v>323</v>
      </c>
      <c r="Z8" s="257"/>
      <c r="AA8" s="255">
        <v>1</v>
      </c>
      <c r="AB8" s="255">
        <v>1</v>
      </c>
      <c r="AC8" s="255">
        <v>3</v>
      </c>
      <c r="AD8" s="255">
        <v>5</v>
      </c>
      <c r="AE8" s="255">
        <v>12</v>
      </c>
      <c r="AF8" s="255">
        <v>22</v>
      </c>
      <c r="AG8" s="255">
        <v>21</v>
      </c>
      <c r="AH8" s="255">
        <v>25</v>
      </c>
      <c r="AI8" s="255">
        <v>63</v>
      </c>
      <c r="AJ8" s="255">
        <v>62</v>
      </c>
      <c r="AK8" s="255">
        <v>45</v>
      </c>
      <c r="AL8" s="255">
        <v>53</v>
      </c>
      <c r="AM8" s="255">
        <v>50</v>
      </c>
      <c r="AN8" s="256">
        <v>0</v>
      </c>
      <c r="AO8" s="256">
        <v>4.4558137006468504E-7</v>
      </c>
      <c r="AP8" s="256">
        <v>4.1406598721198604E-7</v>
      </c>
      <c r="AQ8" s="256">
        <v>1.1313390340250214E-6</v>
      </c>
      <c r="AR8" s="256">
        <v>1.782131564793492E-6</v>
      </c>
      <c r="AS8" s="256">
        <v>4.20578189866519E-6</v>
      </c>
      <c r="AT8" s="256">
        <v>8.0792738348677213E-6</v>
      </c>
      <c r="AU8" s="256">
        <v>7.5463290702563239E-6</v>
      </c>
      <c r="AV8" s="256">
        <v>8.4423579438198223E-6</v>
      </c>
      <c r="AW8" s="256">
        <v>1.9968184026783991E-5</v>
      </c>
      <c r="AX8" s="256">
        <v>1.8429338793966235E-5</v>
      </c>
      <c r="AY8" s="256">
        <v>1.2773360560460999E-5</v>
      </c>
      <c r="AZ8" s="256">
        <v>1.3933563193309787E-5</v>
      </c>
      <c r="BA8" s="256">
        <v>1.241192498033951E-5</v>
      </c>
    </row>
    <row r="9" spans="1:53" x14ac:dyDescent="0.35">
      <c r="A9" s="254" t="s">
        <v>323</v>
      </c>
      <c r="B9" s="257"/>
      <c r="C9" s="255">
        <v>1</v>
      </c>
      <c r="D9" s="255">
        <v>1</v>
      </c>
      <c r="E9" s="255">
        <v>3</v>
      </c>
      <c r="F9" s="255">
        <v>5</v>
      </c>
      <c r="G9" s="255">
        <v>12</v>
      </c>
      <c r="H9" s="255">
        <v>22</v>
      </c>
      <c r="I9" s="255">
        <v>21</v>
      </c>
      <c r="J9" s="255">
        <v>25</v>
      </c>
      <c r="K9" s="255">
        <v>63</v>
      </c>
      <c r="L9" s="255">
        <v>62</v>
      </c>
      <c r="M9" s="255">
        <v>45</v>
      </c>
      <c r="N9" s="255">
        <v>53</v>
      </c>
      <c r="O9" s="255">
        <v>50</v>
      </c>
      <c r="P9" s="255">
        <v>40</v>
      </c>
      <c r="Q9" s="255">
        <v>47</v>
      </c>
      <c r="R9" s="255">
        <v>32</v>
      </c>
      <c r="S9" s="352"/>
      <c r="Y9" s="254" t="s">
        <v>324</v>
      </c>
      <c r="Z9" s="255">
        <v>8861</v>
      </c>
      <c r="AA9" s="255">
        <v>8801</v>
      </c>
      <c r="AB9" s="255">
        <v>8699</v>
      </c>
      <c r="AC9" s="255">
        <v>8553</v>
      </c>
      <c r="AD9" s="255">
        <v>8429</v>
      </c>
      <c r="AE9" s="255">
        <v>8618</v>
      </c>
      <c r="AF9" s="255">
        <v>8827</v>
      </c>
      <c r="AG9" s="255">
        <v>9063</v>
      </c>
      <c r="AH9" s="255">
        <v>9396</v>
      </c>
      <c r="AI9" s="255">
        <v>9739</v>
      </c>
      <c r="AJ9" s="255">
        <v>10061</v>
      </c>
      <c r="AK9" s="255">
        <v>10117</v>
      </c>
      <c r="AL9" s="255">
        <v>10077</v>
      </c>
      <c r="AM9" s="255">
        <v>9939</v>
      </c>
      <c r="AN9" s="256">
        <v>4.2373833715340231E-3</v>
      </c>
      <c r="AO9" s="256">
        <v>3.921561637939293E-3</v>
      </c>
      <c r="AP9" s="256">
        <v>3.6019600227570666E-3</v>
      </c>
      <c r="AQ9" s="256">
        <v>3.225447586005336E-3</v>
      </c>
      <c r="AR9" s="256">
        <v>3.0043173919288685E-3</v>
      </c>
      <c r="AS9" s="256">
        <v>3.0204523668913839E-3</v>
      </c>
      <c r="AT9" s="256">
        <v>3.2416250063807901E-3</v>
      </c>
      <c r="AU9" s="256">
        <v>3.2567800173206219E-3</v>
      </c>
      <c r="AV9" s="256">
        <v>3.172975809605242E-3</v>
      </c>
      <c r="AW9" s="256">
        <v>3.0868276862991949E-3</v>
      </c>
      <c r="AX9" s="256">
        <v>2.9906060904208755E-3</v>
      </c>
      <c r="AY9" s="256">
        <v>2.8717353064485317E-3</v>
      </c>
      <c r="AZ9" s="256">
        <v>2.6492172886600513E-3</v>
      </c>
      <c r="BA9" s="256">
        <v>2.4672424475918882E-3</v>
      </c>
    </row>
    <row r="10" spans="1:53" x14ac:dyDescent="0.35">
      <c r="A10" s="254" t="s">
        <v>438</v>
      </c>
      <c r="B10" s="257"/>
      <c r="C10" s="255"/>
      <c r="D10" s="255"/>
      <c r="E10" s="255"/>
      <c r="F10" s="255"/>
      <c r="G10" s="255"/>
      <c r="H10" s="255"/>
      <c r="I10" s="255"/>
      <c r="J10" s="255"/>
      <c r="K10" s="255"/>
      <c r="L10" s="255"/>
      <c r="M10" s="255"/>
      <c r="N10" s="255"/>
      <c r="O10" s="255"/>
      <c r="P10" s="255"/>
      <c r="Q10" s="255"/>
      <c r="R10" s="365">
        <v>2</v>
      </c>
      <c r="S10" s="352"/>
      <c r="Y10" s="254"/>
      <c r="Z10" s="255"/>
      <c r="AA10" s="255"/>
      <c r="AB10" s="255"/>
      <c r="AC10" s="255"/>
      <c r="AD10" s="255"/>
      <c r="AE10" s="255"/>
      <c r="AF10" s="255"/>
      <c r="AG10" s="255"/>
      <c r="AH10" s="255"/>
      <c r="AI10" s="255"/>
      <c r="AJ10" s="255"/>
      <c r="AK10" s="255"/>
      <c r="AL10" s="255"/>
      <c r="AM10" s="255"/>
      <c r="AN10" s="256"/>
      <c r="AO10" s="256"/>
      <c r="AP10" s="256"/>
      <c r="AQ10" s="256"/>
      <c r="AR10" s="256"/>
      <c r="AS10" s="256"/>
      <c r="AT10" s="256"/>
      <c r="AU10" s="256"/>
      <c r="AV10" s="256"/>
      <c r="AW10" s="256"/>
      <c r="AX10" s="256"/>
      <c r="AY10" s="256"/>
      <c r="AZ10" s="256"/>
      <c r="BA10" s="256"/>
    </row>
    <row r="11" spans="1:53" x14ac:dyDescent="0.35">
      <c r="A11" s="254" t="s">
        <v>324</v>
      </c>
      <c r="B11" s="255"/>
      <c r="C11" s="255"/>
      <c r="D11" s="255"/>
      <c r="E11" s="255"/>
      <c r="F11" s="255"/>
      <c r="G11" s="255"/>
      <c r="H11" s="255"/>
      <c r="I11" s="255"/>
      <c r="J11" s="255"/>
      <c r="K11" s="255"/>
      <c r="L11" s="255"/>
      <c r="M11" s="255"/>
      <c r="N11" s="255"/>
      <c r="O11" s="255"/>
      <c r="P11" s="255"/>
      <c r="Q11" s="255"/>
      <c r="R11" s="255"/>
      <c r="Y11" s="254" t="s">
        <v>325</v>
      </c>
      <c r="Z11" s="255">
        <v>11</v>
      </c>
      <c r="AA11" s="255">
        <v>11</v>
      </c>
      <c r="AB11" s="255">
        <v>11</v>
      </c>
      <c r="AC11" s="255">
        <v>11</v>
      </c>
      <c r="AD11" s="255">
        <v>11</v>
      </c>
      <c r="AE11" s="255">
        <v>11</v>
      </c>
      <c r="AF11" s="255">
        <v>11</v>
      </c>
      <c r="AG11" s="255">
        <v>11</v>
      </c>
      <c r="AH11" s="255">
        <v>11</v>
      </c>
      <c r="AI11" s="255">
        <v>11</v>
      </c>
      <c r="AJ11" s="255">
        <v>11</v>
      </c>
      <c r="AK11" s="255">
        <v>11</v>
      </c>
      <c r="AL11" s="255">
        <v>11</v>
      </c>
      <c r="AM11" s="255">
        <v>552</v>
      </c>
      <c r="AN11" s="256">
        <v>5.2602660068699071E-6</v>
      </c>
      <c r="AO11" s="256">
        <v>4.9013950707115359E-6</v>
      </c>
      <c r="AP11" s="256">
        <v>4.5547258593318468E-6</v>
      </c>
      <c r="AQ11" s="256">
        <v>4.1482431247584118E-6</v>
      </c>
      <c r="AR11" s="256">
        <v>3.9206894425456824E-6</v>
      </c>
      <c r="AS11" s="256">
        <v>3.8553000737764242E-6</v>
      </c>
      <c r="AT11" s="256">
        <v>4.0396369174338607E-6</v>
      </c>
      <c r="AU11" s="256">
        <v>3.9528390368009317E-6</v>
      </c>
      <c r="AV11" s="256">
        <v>3.7146374952807221E-6</v>
      </c>
      <c r="AW11" s="256">
        <v>3.4865083221368872E-6</v>
      </c>
      <c r="AX11" s="256">
        <v>3.269721398929493E-6</v>
      </c>
      <c r="AY11" s="256">
        <v>3.1223770258904666E-6</v>
      </c>
      <c r="AZ11" s="256">
        <v>2.8918716061586348E-6</v>
      </c>
      <c r="BA11" s="256">
        <v>1.3702765178294821E-4</v>
      </c>
    </row>
    <row r="12" spans="1:53" x14ac:dyDescent="0.35">
      <c r="A12" s="254" t="s">
        <v>326</v>
      </c>
      <c r="B12" s="255">
        <v>104</v>
      </c>
      <c r="C12" s="255">
        <v>134</v>
      </c>
      <c r="D12" s="255">
        <v>166</v>
      </c>
      <c r="E12" s="255">
        <v>223</v>
      </c>
      <c r="F12" s="255">
        <v>283</v>
      </c>
      <c r="G12" s="255">
        <v>334</v>
      </c>
      <c r="H12" s="255">
        <v>373</v>
      </c>
      <c r="I12" s="255">
        <v>405</v>
      </c>
      <c r="J12" s="255">
        <v>422</v>
      </c>
      <c r="K12" s="255">
        <v>496</v>
      </c>
      <c r="L12" s="255">
        <v>532</v>
      </c>
      <c r="M12" s="255">
        <v>543</v>
      </c>
      <c r="N12" s="255">
        <v>552</v>
      </c>
      <c r="O12" s="255">
        <v>552</v>
      </c>
      <c r="P12" s="255">
        <v>561</v>
      </c>
      <c r="Q12" s="255">
        <v>583</v>
      </c>
      <c r="R12" s="255">
        <v>594</v>
      </c>
      <c r="Y12" s="258" t="s">
        <v>327</v>
      </c>
      <c r="Z12" s="259">
        <v>90</v>
      </c>
      <c r="AA12" s="259">
        <v>90</v>
      </c>
      <c r="AB12" s="259">
        <v>90</v>
      </c>
      <c r="AC12" s="259">
        <v>90</v>
      </c>
      <c r="AD12" s="259">
        <v>90</v>
      </c>
      <c r="AE12" s="259">
        <v>90</v>
      </c>
      <c r="AF12" s="259">
        <v>90</v>
      </c>
      <c r="AG12" s="259">
        <v>90</v>
      </c>
      <c r="AH12" s="259">
        <v>90</v>
      </c>
      <c r="AI12" s="259">
        <v>90</v>
      </c>
      <c r="AJ12" s="259">
        <v>90</v>
      </c>
      <c r="AK12" s="259">
        <v>88</v>
      </c>
      <c r="AL12" s="259">
        <v>86</v>
      </c>
      <c r="AM12" s="259">
        <v>11</v>
      </c>
      <c r="AN12" s="256">
        <v>4.3038540056208335E-5</v>
      </c>
      <c r="AO12" s="256">
        <v>4.0102323305821652E-5</v>
      </c>
      <c r="AP12" s="256">
        <v>3.7265938849078744E-5</v>
      </c>
      <c r="AQ12" s="256">
        <v>3.3940171020750645E-5</v>
      </c>
      <c r="AR12" s="256">
        <v>3.2078368166282854E-5</v>
      </c>
      <c r="AS12" s="256">
        <v>3.1543364239988925E-5</v>
      </c>
      <c r="AT12" s="256">
        <v>3.3051574779004319E-5</v>
      </c>
      <c r="AU12" s="256">
        <v>3.2341410301098531E-5</v>
      </c>
      <c r="AV12" s="256">
        <v>3.0392488597751362E-5</v>
      </c>
      <c r="AW12" s="256">
        <v>2.8525977181119986E-5</v>
      </c>
      <c r="AX12" s="256">
        <v>2.6752265991241308E-5</v>
      </c>
      <c r="AY12" s="256">
        <v>2.4979016207123733E-5</v>
      </c>
      <c r="AZ12" s="256">
        <v>2.2609178011785691E-5</v>
      </c>
      <c r="BA12" s="256">
        <v>2.7306234956746922E-6</v>
      </c>
    </row>
    <row r="13" spans="1:53" x14ac:dyDescent="0.35">
      <c r="A13" s="254" t="s">
        <v>325</v>
      </c>
      <c r="B13" s="255">
        <v>11</v>
      </c>
      <c r="C13" s="255">
        <v>11</v>
      </c>
      <c r="D13" s="255">
        <v>11</v>
      </c>
      <c r="E13" s="255">
        <v>11</v>
      </c>
      <c r="F13" s="255">
        <v>11</v>
      </c>
      <c r="G13" s="255">
        <v>11</v>
      </c>
      <c r="H13" s="255">
        <v>11</v>
      </c>
      <c r="I13" s="255">
        <v>11</v>
      </c>
      <c r="J13" s="255">
        <v>11</v>
      </c>
      <c r="K13" s="255">
        <v>11</v>
      </c>
      <c r="L13" s="255">
        <v>11</v>
      </c>
      <c r="M13" s="255">
        <v>11</v>
      </c>
      <c r="N13" s="255">
        <v>11</v>
      </c>
      <c r="O13" s="255">
        <v>11</v>
      </c>
      <c r="P13" s="255">
        <v>10</v>
      </c>
      <c r="Q13" s="255">
        <v>10</v>
      </c>
      <c r="R13" s="255">
        <v>10</v>
      </c>
      <c r="Y13" s="254" t="s">
        <v>326</v>
      </c>
      <c r="Z13" s="255">
        <v>104</v>
      </c>
      <c r="AA13" s="255">
        <v>134</v>
      </c>
      <c r="AB13" s="255">
        <v>166</v>
      </c>
      <c r="AC13" s="255">
        <v>223</v>
      </c>
      <c r="AD13" s="255">
        <v>283</v>
      </c>
      <c r="AE13" s="255">
        <v>334</v>
      </c>
      <c r="AF13" s="255">
        <v>373</v>
      </c>
      <c r="AG13" s="255">
        <v>405</v>
      </c>
      <c r="AH13" s="255">
        <v>422</v>
      </c>
      <c r="AI13" s="255">
        <v>496</v>
      </c>
      <c r="AJ13" s="255">
        <v>532</v>
      </c>
      <c r="AK13" s="255">
        <v>543</v>
      </c>
      <c r="AL13" s="255">
        <v>552</v>
      </c>
      <c r="AM13" s="255">
        <v>86</v>
      </c>
      <c r="AN13" s="256">
        <v>4.9733424064951855E-5</v>
      </c>
      <c r="AO13" s="256">
        <v>5.97079035886678E-5</v>
      </c>
      <c r="AP13" s="256">
        <v>6.8734953877189688E-5</v>
      </c>
      <c r="AQ13" s="256">
        <v>8.4096201529193265E-5</v>
      </c>
      <c r="AR13" s="256">
        <v>1.0086864656731164E-4</v>
      </c>
      <c r="AS13" s="256">
        <v>1.1706092951284779E-4</v>
      </c>
      <c r="AT13" s="256">
        <v>1.3698041547298455E-4</v>
      </c>
      <c r="AU13" s="256">
        <v>1.4553634635494338E-4</v>
      </c>
      <c r="AV13" s="256">
        <v>1.4250700209167861E-4</v>
      </c>
      <c r="AW13" s="256">
        <v>1.5720982979817237E-4</v>
      </c>
      <c r="AX13" s="256">
        <v>1.5813561674822639E-4</v>
      </c>
      <c r="AY13" s="256">
        <v>1.5413188409622939E-4</v>
      </c>
      <c r="AZ13" s="256">
        <v>1.4511937514541514E-4</v>
      </c>
      <c r="BA13" s="256">
        <v>2.1348510966183959E-5</v>
      </c>
    </row>
    <row r="14" spans="1:53" x14ac:dyDescent="0.35">
      <c r="A14" s="258" t="s">
        <v>327</v>
      </c>
      <c r="B14" s="259">
        <v>90</v>
      </c>
      <c r="C14" s="259">
        <v>90</v>
      </c>
      <c r="D14" s="259">
        <v>90</v>
      </c>
      <c r="E14" s="259">
        <v>90</v>
      </c>
      <c r="F14" s="259">
        <v>90</v>
      </c>
      <c r="G14" s="259">
        <v>90</v>
      </c>
      <c r="H14" s="259">
        <v>90</v>
      </c>
      <c r="I14" s="259">
        <v>90</v>
      </c>
      <c r="J14" s="259">
        <v>90</v>
      </c>
      <c r="K14" s="259">
        <v>90</v>
      </c>
      <c r="L14" s="259">
        <v>90</v>
      </c>
      <c r="M14" s="259">
        <v>88</v>
      </c>
      <c r="N14" s="259">
        <v>86</v>
      </c>
      <c r="O14" s="259">
        <v>86</v>
      </c>
      <c r="P14" s="259">
        <v>84</v>
      </c>
      <c r="Q14" s="259">
        <v>80</v>
      </c>
      <c r="R14" s="366">
        <v>76</v>
      </c>
      <c r="S14" s="364"/>
      <c r="Y14" s="254" t="s">
        <v>328</v>
      </c>
      <c r="Z14" s="255">
        <v>7396</v>
      </c>
      <c r="AA14" s="255">
        <v>11942</v>
      </c>
      <c r="AB14" s="255">
        <v>17620</v>
      </c>
      <c r="AC14" s="255">
        <v>24825</v>
      </c>
      <c r="AD14" s="255">
        <v>32499</v>
      </c>
      <c r="AE14" s="255">
        <v>38956</v>
      </c>
      <c r="AF14" s="255">
        <v>41386</v>
      </c>
      <c r="AG14" s="255">
        <v>46034</v>
      </c>
      <c r="AH14" s="255">
        <v>52438</v>
      </c>
      <c r="AI14" s="255">
        <v>57100</v>
      </c>
      <c r="AJ14" s="255">
        <v>59710</v>
      </c>
      <c r="AK14" s="255">
        <v>59743</v>
      </c>
      <c r="AL14" s="255">
        <v>60209</v>
      </c>
      <c r="AM14" s="255">
        <v>60778</v>
      </c>
      <c r="AN14" s="256">
        <v>3.5368115806190758E-3</v>
      </c>
      <c r="AO14" s="256">
        <v>5.3211327213124691E-3</v>
      </c>
      <c r="AP14" s="256">
        <v>7.2958426946751944E-3</v>
      </c>
      <c r="AQ14" s="256">
        <v>9.3618305065570531E-3</v>
      </c>
      <c r="AR14" s="256">
        <v>1.1583498744844739E-2</v>
      </c>
      <c r="AS14" s="256">
        <v>1.3653369970366761E-2</v>
      </c>
      <c r="AT14" s="256">
        <v>1.5198583042265252E-2</v>
      </c>
      <c r="AU14" s="256">
        <v>1.6542272020008554E-2</v>
      </c>
      <c r="AV14" s="256">
        <v>1.7708014634320954E-2</v>
      </c>
      <c r="AW14" s="256">
        <v>1.8098147744910569E-2</v>
      </c>
      <c r="AX14" s="256">
        <v>1.7748642248189096E-2</v>
      </c>
      <c r="AY14" s="256">
        <v>1.6958197332524922E-2</v>
      </c>
      <c r="AZ14" s="256">
        <v>1.5828790685018659E-2</v>
      </c>
      <c r="BA14" s="256">
        <v>1.5087439529101496E-2</v>
      </c>
    </row>
    <row r="15" spans="1:53" x14ac:dyDescent="0.35">
      <c r="A15" s="254" t="s">
        <v>328</v>
      </c>
      <c r="B15" s="255">
        <v>7396</v>
      </c>
      <c r="C15" s="255">
        <v>11942</v>
      </c>
      <c r="D15" s="255">
        <v>17620</v>
      </c>
      <c r="E15" s="255">
        <v>24825</v>
      </c>
      <c r="F15" s="255">
        <v>32499</v>
      </c>
      <c r="G15" s="255">
        <v>38956</v>
      </c>
      <c r="H15" s="255">
        <v>41386</v>
      </c>
      <c r="I15" s="255">
        <v>46034</v>
      </c>
      <c r="J15" s="255">
        <v>52438</v>
      </c>
      <c r="K15" s="255">
        <v>57100</v>
      </c>
      <c r="L15" s="255">
        <v>59710</v>
      </c>
      <c r="M15" s="255">
        <v>59743</v>
      </c>
      <c r="N15" s="255">
        <v>60209</v>
      </c>
      <c r="O15" s="255">
        <v>60778</v>
      </c>
      <c r="P15" s="255">
        <v>53848</v>
      </c>
      <c r="Q15" s="255">
        <v>52429</v>
      </c>
      <c r="R15" s="255">
        <v>51154</v>
      </c>
      <c r="Y15" s="254" t="s">
        <v>329</v>
      </c>
      <c r="Z15" s="255">
        <v>11270</v>
      </c>
      <c r="AA15" s="255">
        <v>12390</v>
      </c>
      <c r="AB15" s="255">
        <v>13448</v>
      </c>
      <c r="AC15" s="255">
        <v>14430</v>
      </c>
      <c r="AD15" s="255">
        <v>15634</v>
      </c>
      <c r="AE15" s="255">
        <v>16789</v>
      </c>
      <c r="AF15" s="255">
        <v>17893</v>
      </c>
      <c r="AG15" s="255">
        <v>19438</v>
      </c>
      <c r="AH15" s="255">
        <v>21720</v>
      </c>
      <c r="AI15" s="255">
        <v>24489</v>
      </c>
      <c r="AJ15" s="255">
        <v>28515</v>
      </c>
      <c r="AK15" s="255">
        <v>32021</v>
      </c>
      <c r="AL15" s="255">
        <v>39601</v>
      </c>
      <c r="AM15" s="255">
        <v>45250</v>
      </c>
      <c r="AN15" s="256">
        <v>5.3893816270385326E-3</v>
      </c>
      <c r="AO15" s="256">
        <v>5.5207531751014479E-3</v>
      </c>
      <c r="AP15" s="256">
        <v>5.5683593960267888E-3</v>
      </c>
      <c r="AQ15" s="256">
        <v>5.4417407536603533E-3</v>
      </c>
      <c r="AR15" s="256">
        <v>5.5723689767962908E-3</v>
      </c>
      <c r="AS15" s="256">
        <v>5.8842393580574893E-3</v>
      </c>
      <c r="AT15" s="256">
        <v>6.5710203057858249E-3</v>
      </c>
      <c r="AU15" s="256">
        <v>6.9850259270305918E-3</v>
      </c>
      <c r="AV15" s="256">
        <v>7.3347205815906622E-3</v>
      </c>
      <c r="AW15" s="256">
        <v>7.7619183909827484E-3</v>
      </c>
      <c r="AX15" s="256">
        <v>8.4760096082249544E-3</v>
      </c>
      <c r="AY15" s="256">
        <v>9.0892395223671485E-3</v>
      </c>
      <c r="AZ15" s="256">
        <v>1.0411000679589827E-2</v>
      </c>
      <c r="BA15" s="256">
        <v>1.1232792107207257E-2</v>
      </c>
    </row>
    <row r="16" spans="1:53" x14ac:dyDescent="0.35">
      <c r="A16" s="254" t="s">
        <v>329</v>
      </c>
      <c r="B16" s="255">
        <v>11270</v>
      </c>
      <c r="C16" s="255">
        <v>12390</v>
      </c>
      <c r="D16" s="255">
        <v>13448</v>
      </c>
      <c r="E16" s="255">
        <v>14430</v>
      </c>
      <c r="F16" s="255">
        <v>15634</v>
      </c>
      <c r="G16" s="255">
        <v>16789</v>
      </c>
      <c r="H16" s="255">
        <v>17893</v>
      </c>
      <c r="I16" s="255">
        <v>19438</v>
      </c>
      <c r="J16" s="255">
        <v>21720</v>
      </c>
      <c r="K16" s="255">
        <v>24489</v>
      </c>
      <c r="L16" s="255">
        <v>28515</v>
      </c>
      <c r="M16" s="255">
        <v>32021</v>
      </c>
      <c r="N16" s="255">
        <v>39601</v>
      </c>
      <c r="O16" s="255">
        <v>45250</v>
      </c>
      <c r="P16" s="255">
        <v>49287</v>
      </c>
      <c r="Q16" s="255">
        <v>51761</v>
      </c>
      <c r="R16" s="255">
        <v>53273</v>
      </c>
      <c r="Y16" s="254" t="s">
        <v>330</v>
      </c>
      <c r="Z16" s="255">
        <v>24</v>
      </c>
      <c r="AA16" s="255">
        <v>14</v>
      </c>
      <c r="AB16" s="255">
        <v>8</v>
      </c>
      <c r="AC16" s="255">
        <v>3</v>
      </c>
      <c r="AD16" s="255">
        <v>1</v>
      </c>
      <c r="AE16" s="255">
        <v>1</v>
      </c>
      <c r="AF16" s="255">
        <v>1</v>
      </c>
      <c r="AG16" s="257"/>
      <c r="AH16" s="257"/>
      <c r="AI16" s="257"/>
      <c r="AJ16" s="257"/>
      <c r="AK16" s="257"/>
      <c r="AL16" s="257"/>
      <c r="AM16" s="257"/>
      <c r="AN16" s="256">
        <v>1.1476944014988889E-5</v>
      </c>
      <c r="AO16" s="256">
        <v>6.2381391809055907E-6</v>
      </c>
      <c r="AP16" s="256">
        <v>3.3125278976958883E-6</v>
      </c>
      <c r="AQ16" s="256">
        <v>1.1313390340250214E-6</v>
      </c>
      <c r="AR16" s="256">
        <v>3.564263129586984E-7</v>
      </c>
      <c r="AS16" s="256">
        <v>3.5048182488876584E-7</v>
      </c>
      <c r="AT16" s="256">
        <v>3.6723971976671462E-7</v>
      </c>
      <c r="AU16" s="256">
        <v>0</v>
      </c>
      <c r="AV16" s="256">
        <v>0</v>
      </c>
      <c r="AW16" s="256">
        <v>0</v>
      </c>
      <c r="AX16" s="256">
        <v>0</v>
      </c>
      <c r="AY16" s="256">
        <v>0</v>
      </c>
      <c r="AZ16" s="256">
        <v>0</v>
      </c>
      <c r="BA16" s="256">
        <v>0</v>
      </c>
    </row>
    <row r="17" spans="1:53" x14ac:dyDescent="0.35">
      <c r="A17" s="254" t="s">
        <v>330</v>
      </c>
      <c r="B17" s="255">
        <v>24</v>
      </c>
      <c r="C17" s="255">
        <v>14</v>
      </c>
      <c r="D17" s="255">
        <v>8</v>
      </c>
      <c r="E17" s="255">
        <v>3</v>
      </c>
      <c r="F17" s="255">
        <v>1</v>
      </c>
      <c r="G17" s="255">
        <v>1</v>
      </c>
      <c r="H17" s="255">
        <v>1</v>
      </c>
      <c r="I17" s="257"/>
      <c r="J17" s="257"/>
      <c r="K17" s="257"/>
      <c r="L17" s="257"/>
      <c r="M17" s="257"/>
      <c r="N17" s="257"/>
      <c r="O17" s="257"/>
      <c r="P17" s="257"/>
      <c r="Q17" s="257"/>
      <c r="R17" s="255"/>
      <c r="Y17" s="254" t="s">
        <v>331</v>
      </c>
      <c r="Z17" s="255">
        <v>53</v>
      </c>
      <c r="AA17" s="255">
        <v>33</v>
      </c>
      <c r="AB17" s="255">
        <v>30</v>
      </c>
      <c r="AC17" s="255">
        <v>29</v>
      </c>
      <c r="AD17" s="255">
        <v>29</v>
      </c>
      <c r="AE17" s="255">
        <v>29</v>
      </c>
      <c r="AF17" s="255">
        <v>28</v>
      </c>
      <c r="AG17" s="255">
        <v>28</v>
      </c>
      <c r="AH17" s="255">
        <v>27</v>
      </c>
      <c r="AI17" s="255">
        <v>27</v>
      </c>
      <c r="AJ17" s="255">
        <v>27</v>
      </c>
      <c r="AK17" s="255">
        <v>28</v>
      </c>
      <c r="AL17" s="255">
        <v>28</v>
      </c>
      <c r="AM17" s="255">
        <v>31</v>
      </c>
      <c r="AN17" s="256">
        <v>2.5344918033100463E-5</v>
      </c>
      <c r="AO17" s="256">
        <v>1.4704185212134607E-5</v>
      </c>
      <c r="AP17" s="256">
        <v>1.2421979616359582E-5</v>
      </c>
      <c r="AQ17" s="256">
        <v>1.0936277328908541E-5</v>
      </c>
      <c r="AR17" s="256">
        <v>1.0336363075802253E-5</v>
      </c>
      <c r="AS17" s="256">
        <v>1.0163972921774209E-5</v>
      </c>
      <c r="AT17" s="256">
        <v>1.028271215346801E-5</v>
      </c>
      <c r="AU17" s="256">
        <v>1.0061772093675097E-5</v>
      </c>
      <c r="AV17" s="256">
        <v>9.1177465793254077E-6</v>
      </c>
      <c r="AW17" s="256">
        <v>8.5577931543359968E-6</v>
      </c>
      <c r="AX17" s="256">
        <v>8.0256797973723925E-6</v>
      </c>
      <c r="AY17" s="256">
        <v>7.9478687931757326E-6</v>
      </c>
      <c r="AZ17" s="256">
        <v>7.3611277247674346E-6</v>
      </c>
      <c r="BA17" s="256">
        <v>7.695393487810496E-6</v>
      </c>
    </row>
    <row r="18" spans="1:53" x14ac:dyDescent="0.35">
      <c r="A18" s="254" t="s">
        <v>331</v>
      </c>
      <c r="B18" s="255">
        <v>53</v>
      </c>
      <c r="C18" s="255">
        <v>33</v>
      </c>
      <c r="D18" s="255">
        <v>30</v>
      </c>
      <c r="E18" s="255">
        <v>29</v>
      </c>
      <c r="F18" s="255">
        <v>29</v>
      </c>
      <c r="G18" s="255">
        <v>29</v>
      </c>
      <c r="H18" s="255">
        <v>28</v>
      </c>
      <c r="I18" s="255">
        <v>28</v>
      </c>
      <c r="J18" s="255">
        <v>27</v>
      </c>
      <c r="K18" s="255">
        <v>27</v>
      </c>
      <c r="L18" s="255">
        <v>27</v>
      </c>
      <c r="M18" s="255">
        <v>28</v>
      </c>
      <c r="N18" s="255">
        <v>28</v>
      </c>
      <c r="O18" s="255">
        <v>31</v>
      </c>
      <c r="P18" s="255">
        <v>35</v>
      </c>
      <c r="Q18" s="255">
        <v>35</v>
      </c>
      <c r="R18" s="255">
        <v>35</v>
      </c>
      <c r="Y18" s="254" t="s">
        <v>332</v>
      </c>
      <c r="Z18" s="255">
        <v>16</v>
      </c>
      <c r="AA18" s="255">
        <v>15</v>
      </c>
      <c r="AB18" s="255">
        <v>14</v>
      </c>
      <c r="AC18" s="255">
        <v>13</v>
      </c>
      <c r="AD18" s="255">
        <v>12</v>
      </c>
      <c r="AE18" s="255">
        <v>12</v>
      </c>
      <c r="AF18" s="255">
        <v>12</v>
      </c>
      <c r="AG18" s="255">
        <v>12</v>
      </c>
      <c r="AH18" s="255">
        <v>12</v>
      </c>
      <c r="AI18" s="255">
        <v>12</v>
      </c>
      <c r="AJ18" s="255">
        <v>12</v>
      </c>
      <c r="AK18" s="255">
        <v>14</v>
      </c>
      <c r="AL18" s="255">
        <v>7</v>
      </c>
      <c r="AM18" s="255">
        <v>7</v>
      </c>
      <c r="AN18" s="256">
        <v>7.6512960099925932E-6</v>
      </c>
      <c r="AO18" s="256">
        <v>6.6837205509702757E-6</v>
      </c>
      <c r="AP18" s="256">
        <v>5.7969238209678045E-6</v>
      </c>
      <c r="AQ18" s="256">
        <v>4.9024691474417599E-6</v>
      </c>
      <c r="AR18" s="256">
        <v>4.2771157555043808E-6</v>
      </c>
      <c r="AS18" s="256">
        <v>4.20578189866519E-6</v>
      </c>
      <c r="AT18" s="256">
        <v>4.4068766372005757E-6</v>
      </c>
      <c r="AU18" s="256">
        <v>4.3121880401464704E-6</v>
      </c>
      <c r="AV18" s="256">
        <v>4.0523318130335148E-6</v>
      </c>
      <c r="AW18" s="256">
        <v>3.8034636241493318E-6</v>
      </c>
      <c r="AX18" s="256">
        <v>3.5669687988321743E-6</v>
      </c>
      <c r="AY18" s="256">
        <v>3.9739343965878663E-6</v>
      </c>
      <c r="AZ18" s="256">
        <v>1.8402819311918587E-6</v>
      </c>
      <c r="BA18" s="256">
        <v>1.7376694972475315E-6</v>
      </c>
    </row>
    <row r="19" spans="1:53" x14ac:dyDescent="0.35">
      <c r="A19" s="254" t="s">
        <v>332</v>
      </c>
      <c r="B19" s="255">
        <v>16</v>
      </c>
      <c r="C19" s="255">
        <v>15</v>
      </c>
      <c r="D19" s="255">
        <v>14</v>
      </c>
      <c r="E19" s="255">
        <v>13</v>
      </c>
      <c r="F19" s="255">
        <v>12</v>
      </c>
      <c r="G19" s="255">
        <v>12</v>
      </c>
      <c r="H19" s="255">
        <v>12</v>
      </c>
      <c r="I19" s="255">
        <v>12</v>
      </c>
      <c r="J19" s="255">
        <v>12</v>
      </c>
      <c r="K19" s="255">
        <v>12</v>
      </c>
      <c r="L19" s="255">
        <v>12</v>
      </c>
      <c r="M19" s="255">
        <v>14</v>
      </c>
      <c r="N19" s="255">
        <v>7</v>
      </c>
      <c r="O19" s="255">
        <v>7</v>
      </c>
      <c r="P19" s="255">
        <v>7</v>
      </c>
      <c r="Q19" s="255">
        <v>7</v>
      </c>
      <c r="R19" s="255">
        <v>7</v>
      </c>
      <c r="Y19" s="254" t="s">
        <v>333</v>
      </c>
      <c r="Z19" s="257"/>
      <c r="AA19" s="257"/>
      <c r="AB19" s="257"/>
      <c r="AC19" s="257"/>
      <c r="AD19" s="257"/>
      <c r="AE19" s="257"/>
      <c r="AF19" s="257"/>
      <c r="AG19" s="257"/>
      <c r="AH19" s="257"/>
      <c r="AI19" s="257"/>
      <c r="AJ19" s="257"/>
      <c r="AK19" s="257"/>
      <c r="AL19" s="257"/>
      <c r="AM19" s="257"/>
      <c r="AN19" s="256">
        <v>0</v>
      </c>
      <c r="AO19" s="256">
        <v>0</v>
      </c>
      <c r="AP19" s="256">
        <v>0</v>
      </c>
      <c r="AQ19" s="256">
        <v>0</v>
      </c>
      <c r="AR19" s="256">
        <v>0</v>
      </c>
      <c r="AS19" s="256">
        <v>0</v>
      </c>
      <c r="AT19" s="256">
        <v>0</v>
      </c>
      <c r="AU19" s="256">
        <v>0</v>
      </c>
      <c r="AV19" s="256">
        <v>0</v>
      </c>
      <c r="AW19" s="256">
        <v>0</v>
      </c>
      <c r="AX19" s="256">
        <v>0</v>
      </c>
      <c r="AY19" s="256">
        <v>0</v>
      </c>
      <c r="AZ19" s="256">
        <v>0</v>
      </c>
      <c r="BA19" s="256">
        <v>0</v>
      </c>
    </row>
    <row r="20" spans="1:53" x14ac:dyDescent="0.35">
      <c r="A20" s="254" t="s">
        <v>333</v>
      </c>
      <c r="B20" s="257"/>
      <c r="C20" s="257"/>
      <c r="D20" s="257"/>
      <c r="E20" s="257"/>
      <c r="F20" s="257"/>
      <c r="G20" s="257"/>
      <c r="H20" s="257"/>
      <c r="I20" s="257"/>
      <c r="J20" s="257"/>
      <c r="K20" s="257"/>
      <c r="L20" s="257"/>
      <c r="M20" s="257"/>
      <c r="N20" s="257"/>
      <c r="O20" s="257"/>
      <c r="P20" s="257"/>
      <c r="Q20" s="257"/>
      <c r="R20" s="255"/>
      <c r="Y20" s="254" t="s">
        <v>334</v>
      </c>
      <c r="Z20" s="255">
        <v>7746</v>
      </c>
      <c r="AA20" s="255">
        <v>7827</v>
      </c>
      <c r="AB20" s="255">
        <v>7997</v>
      </c>
      <c r="AC20" s="255">
        <v>8078</v>
      </c>
      <c r="AD20" s="255">
        <v>8255</v>
      </c>
      <c r="AE20" s="255">
        <v>8700</v>
      </c>
      <c r="AF20" s="255">
        <v>9148</v>
      </c>
      <c r="AG20" s="255">
        <v>9623</v>
      </c>
      <c r="AH20" s="255">
        <v>10079</v>
      </c>
      <c r="AI20" s="255">
        <v>10526</v>
      </c>
      <c r="AJ20" s="255">
        <v>10945</v>
      </c>
      <c r="AK20" s="255">
        <v>11118</v>
      </c>
      <c r="AL20" s="255">
        <v>11456</v>
      </c>
      <c r="AM20" s="255">
        <v>11720</v>
      </c>
      <c r="AN20" s="256">
        <v>3.7041836808376638E-3</v>
      </c>
      <c r="AO20" s="256">
        <v>3.48756538349629E-3</v>
      </c>
      <c r="AP20" s="256">
        <v>3.3112856997342525E-3</v>
      </c>
      <c r="AQ20" s="256">
        <v>3.0463189056180412E-3</v>
      </c>
      <c r="AR20" s="256">
        <v>2.9422992134740551E-3</v>
      </c>
      <c r="AS20" s="256">
        <v>3.0491918765322627E-3</v>
      </c>
      <c r="AT20" s="256">
        <v>3.3595089564259057E-3</v>
      </c>
      <c r="AU20" s="256">
        <v>3.4580154591941237E-3</v>
      </c>
      <c r="AV20" s="256">
        <v>3.4036210286303996E-3</v>
      </c>
      <c r="AW20" s="256">
        <v>3.3362715089829886E-3</v>
      </c>
      <c r="AX20" s="256">
        <v>3.2533727919348459E-3</v>
      </c>
      <c r="AY20" s="256">
        <v>3.1558716158045642E-3</v>
      </c>
      <c r="AZ20" s="256">
        <v>3.0117528291048476E-3</v>
      </c>
      <c r="BA20" s="256">
        <v>2.9093552153915815E-3</v>
      </c>
    </row>
    <row r="21" spans="1:53" x14ac:dyDescent="0.35">
      <c r="A21" s="254" t="s">
        <v>334</v>
      </c>
      <c r="B21" s="255">
        <v>7746</v>
      </c>
      <c r="C21" s="255">
        <v>7827</v>
      </c>
      <c r="D21" s="255">
        <v>7997</v>
      </c>
      <c r="E21" s="255">
        <v>8078</v>
      </c>
      <c r="F21" s="255">
        <v>8255</v>
      </c>
      <c r="G21" s="255">
        <v>8700</v>
      </c>
      <c r="H21" s="255">
        <v>9148</v>
      </c>
      <c r="I21" s="255">
        <v>9623</v>
      </c>
      <c r="J21" s="255">
        <v>10079</v>
      </c>
      <c r="K21" s="255">
        <v>10526</v>
      </c>
      <c r="L21" s="255">
        <v>10945</v>
      </c>
      <c r="M21" s="255">
        <v>11118</v>
      </c>
      <c r="N21" s="255">
        <v>11456</v>
      </c>
      <c r="O21" s="255">
        <v>11720</v>
      </c>
      <c r="P21" s="255">
        <v>11941</v>
      </c>
      <c r="Q21" s="255">
        <v>12236</v>
      </c>
      <c r="R21" s="255">
        <v>12668</v>
      </c>
      <c r="Y21" s="254" t="s">
        <v>335</v>
      </c>
      <c r="Z21" s="255">
        <v>1965319</v>
      </c>
      <c r="AA21" s="255">
        <v>2105481</v>
      </c>
      <c r="AB21" s="255">
        <v>2263552</v>
      </c>
      <c r="AC21" s="255">
        <v>2485605</v>
      </c>
      <c r="AD21" s="255">
        <v>2624110</v>
      </c>
      <c r="AE21" s="255">
        <v>2659145</v>
      </c>
      <c r="AF21" s="255">
        <v>2523132</v>
      </c>
      <c r="AG21" s="255">
        <v>2569555</v>
      </c>
      <c r="AH21" s="255">
        <v>2730394</v>
      </c>
      <c r="AI21" s="255">
        <v>2908898</v>
      </c>
      <c r="AJ21" s="255">
        <v>3105290</v>
      </c>
      <c r="AK21" s="255">
        <v>3257092</v>
      </c>
      <c r="AL21" s="255">
        <v>3524747</v>
      </c>
      <c r="AM21" s="255">
        <v>3737487</v>
      </c>
      <c r="AN21" s="256">
        <v>0.93982733894141446</v>
      </c>
      <c r="AO21" s="256">
        <v>0.93816310862516317</v>
      </c>
      <c r="AP21" s="256">
        <v>0.93725989348566541</v>
      </c>
      <c r="AQ21" s="256">
        <v>0.93735398655592117</v>
      </c>
      <c r="AR21" s="256">
        <v>0.93530185209805006</v>
      </c>
      <c r="AS21" s="256">
        <v>0.93198199224383727</v>
      </c>
      <c r="AT21" s="256">
        <v>0.92659428861443027</v>
      </c>
      <c r="AU21" s="256">
        <v>0.92336702829154704</v>
      </c>
      <c r="AV21" s="256">
        <v>0.92203853902631927</v>
      </c>
      <c r="AW21" s="256">
        <v>0.92199064411339515</v>
      </c>
      <c r="AX21" s="256">
        <v>0.92303937844379691</v>
      </c>
      <c r="AY21" s="256">
        <v>0.92453356654651198</v>
      </c>
      <c r="AZ21" s="256">
        <v>0.92664688801753003</v>
      </c>
      <c r="BA21" s="256">
        <v>0.92778816517988349</v>
      </c>
    </row>
    <row r="22" spans="1:53" x14ac:dyDescent="0.35">
      <c r="A22" s="254" t="s">
        <v>336</v>
      </c>
      <c r="B22" s="255">
        <v>1965319</v>
      </c>
      <c r="C22" s="255">
        <v>2105481</v>
      </c>
      <c r="D22" s="255">
        <v>2263552</v>
      </c>
      <c r="E22" s="255">
        <v>2485605</v>
      </c>
      <c r="F22" s="255">
        <v>2624110</v>
      </c>
      <c r="G22" s="255">
        <v>2659145</v>
      </c>
      <c r="H22" s="255">
        <v>2523132</v>
      </c>
      <c r="I22" s="255">
        <v>2569555</v>
      </c>
      <c r="J22" s="255">
        <v>2730394</v>
      </c>
      <c r="K22" s="255">
        <v>2908898</v>
      </c>
      <c r="L22" s="255">
        <v>3105290</v>
      </c>
      <c r="M22" s="255">
        <v>3257092</v>
      </c>
      <c r="N22" s="255">
        <v>3524747</v>
      </c>
      <c r="O22" s="255">
        <v>3737487</v>
      </c>
      <c r="P22" s="255">
        <v>3874968</v>
      </c>
      <c r="Q22" s="255">
        <v>4040779</v>
      </c>
      <c r="R22" s="255">
        <v>4183970</v>
      </c>
      <c r="Y22" s="254" t="s">
        <v>337</v>
      </c>
      <c r="Z22" s="255">
        <v>45469</v>
      </c>
      <c r="AA22" s="255">
        <v>49701</v>
      </c>
      <c r="AB22" s="255">
        <v>53647</v>
      </c>
      <c r="AC22" s="255">
        <v>58013</v>
      </c>
      <c r="AD22" s="255">
        <v>62561</v>
      </c>
      <c r="AE22" s="255">
        <v>66244</v>
      </c>
      <c r="AF22" s="255">
        <v>68218</v>
      </c>
      <c r="AG22" s="255">
        <v>72905</v>
      </c>
      <c r="AH22" s="255">
        <v>79045</v>
      </c>
      <c r="AI22" s="255">
        <v>86339</v>
      </c>
      <c r="AJ22" s="255">
        <v>91920</v>
      </c>
      <c r="AK22" s="255">
        <v>95059</v>
      </c>
      <c r="AL22" s="255">
        <v>100048</v>
      </c>
      <c r="AM22" s="255">
        <v>105429</v>
      </c>
      <c r="AN22" s="256">
        <v>2.1743548642397074E-2</v>
      </c>
      <c r="AO22" s="256">
        <v>2.2145839673584911E-2</v>
      </c>
      <c r="AP22" s="256">
        <v>2.2213398015961415E-2</v>
      </c>
      <c r="AQ22" s="256">
        <v>2.1877457126964522E-2</v>
      </c>
      <c r="AR22" s="256">
        <v>2.229838656500913E-2</v>
      </c>
      <c r="AS22" s="256">
        <v>2.3217318007931403E-2</v>
      </c>
      <c r="AT22" s="256">
        <v>2.505235920304574E-2</v>
      </c>
      <c r="AU22" s="256">
        <v>2.6198339088906536E-2</v>
      </c>
      <c r="AV22" s="256">
        <v>2.6693047346769513E-2</v>
      </c>
      <c r="AW22" s="256">
        <v>2.7365603820452427E-2</v>
      </c>
      <c r="AX22" s="256">
        <v>2.7322980999054457E-2</v>
      </c>
      <c r="AY22" s="256">
        <v>2.6982730700374713E-2</v>
      </c>
      <c r="AZ22" s="256">
        <v>2.630236095026901E-2</v>
      </c>
      <c r="BA22" s="256">
        <v>2.6171536775044284E-2</v>
      </c>
    </row>
    <row r="23" spans="1:53" x14ac:dyDescent="0.35">
      <c r="A23" s="254" t="s">
        <v>338</v>
      </c>
      <c r="B23" s="255">
        <v>45469</v>
      </c>
      <c r="C23" s="255">
        <v>49701</v>
      </c>
      <c r="D23" s="255">
        <v>53647</v>
      </c>
      <c r="E23" s="255">
        <v>58013</v>
      </c>
      <c r="F23" s="255">
        <v>62561</v>
      </c>
      <c r="G23" s="255">
        <v>66244</v>
      </c>
      <c r="H23" s="255">
        <v>68218</v>
      </c>
      <c r="I23" s="255">
        <v>72905</v>
      </c>
      <c r="J23" s="255">
        <v>79045</v>
      </c>
      <c r="K23" s="255">
        <v>86339</v>
      </c>
      <c r="L23" s="255">
        <v>91920</v>
      </c>
      <c r="M23" s="255">
        <v>95059</v>
      </c>
      <c r="N23" s="255">
        <v>100048</v>
      </c>
      <c r="O23" s="255">
        <v>105429</v>
      </c>
      <c r="P23" s="255">
        <v>105092</v>
      </c>
      <c r="Q23" s="255">
        <v>108483</v>
      </c>
      <c r="R23" s="255">
        <v>115142</v>
      </c>
      <c r="Y23" s="254" t="s">
        <v>339</v>
      </c>
      <c r="Z23" s="255">
        <v>22168</v>
      </c>
      <c r="AA23" s="255">
        <v>24506</v>
      </c>
      <c r="AB23" s="255">
        <v>26290</v>
      </c>
      <c r="AC23" s="255">
        <v>27895</v>
      </c>
      <c r="AD23" s="255">
        <v>29837</v>
      </c>
      <c r="AE23" s="255">
        <v>31717</v>
      </c>
      <c r="AF23" s="255">
        <v>32861</v>
      </c>
      <c r="AG23" s="255">
        <v>35162</v>
      </c>
      <c r="AH23" s="255">
        <v>38222</v>
      </c>
      <c r="AI23" s="255">
        <v>40438</v>
      </c>
      <c r="AJ23" s="255">
        <v>41605</v>
      </c>
      <c r="AK23" s="255">
        <v>42085</v>
      </c>
      <c r="AL23" s="255">
        <v>42295</v>
      </c>
      <c r="AM23" s="255">
        <v>42482</v>
      </c>
      <c r="AN23" s="256">
        <v>1.0600870621844737E-2</v>
      </c>
      <c r="AO23" s="256">
        <v>1.0919417054805172E-2</v>
      </c>
      <c r="AP23" s="256">
        <v>1.0885794803803113E-2</v>
      </c>
      <c r="AQ23" s="256">
        <v>1.0519567451375991E-2</v>
      </c>
      <c r="AR23" s="256">
        <v>1.0634691899748683E-2</v>
      </c>
      <c r="AS23" s="256">
        <v>1.1116232039996985E-2</v>
      </c>
      <c r="AT23" s="256">
        <v>1.2067864431254009E-2</v>
      </c>
      <c r="AU23" s="256">
        <v>1.263542965563585E-2</v>
      </c>
      <c r="AV23" s="256">
        <v>1.290735221314725E-2</v>
      </c>
      <c r="AW23" s="256">
        <v>1.2817038502779222E-2</v>
      </c>
      <c r="AX23" s="256">
        <v>1.2366978072951052E-2</v>
      </c>
      <c r="AY23" s="256">
        <v>1.1945930648600025E-2</v>
      </c>
      <c r="AZ23" s="256">
        <v>1.1119246325679951E-2</v>
      </c>
      <c r="BA23" s="256">
        <v>1.0545667940295662E-2</v>
      </c>
    </row>
    <row r="24" spans="1:53" x14ac:dyDescent="0.35">
      <c r="A24" s="254" t="s">
        <v>340</v>
      </c>
      <c r="B24" s="255">
        <v>22168</v>
      </c>
      <c r="C24" s="255">
        <v>24506</v>
      </c>
      <c r="D24" s="255">
        <v>26290</v>
      </c>
      <c r="E24" s="255">
        <v>27895</v>
      </c>
      <c r="F24" s="255">
        <v>29837</v>
      </c>
      <c r="G24" s="255">
        <v>31717</v>
      </c>
      <c r="H24" s="255">
        <v>32861</v>
      </c>
      <c r="I24" s="255">
        <v>35162</v>
      </c>
      <c r="J24" s="255">
        <v>38222</v>
      </c>
      <c r="K24" s="255">
        <v>40438</v>
      </c>
      <c r="L24" s="255">
        <v>41605</v>
      </c>
      <c r="M24" s="255">
        <v>42085</v>
      </c>
      <c r="N24" s="255">
        <v>42295</v>
      </c>
      <c r="O24" s="255">
        <v>42482</v>
      </c>
      <c r="P24" s="255">
        <v>42174</v>
      </c>
      <c r="Q24" s="255">
        <v>41923</v>
      </c>
      <c r="R24" s="255">
        <v>41201</v>
      </c>
      <c r="Y24" s="254" t="s">
        <v>341</v>
      </c>
      <c r="Z24" s="255">
        <v>21</v>
      </c>
      <c r="AA24" s="255">
        <v>21</v>
      </c>
      <c r="AB24" s="255">
        <v>21</v>
      </c>
      <c r="AC24" s="255">
        <v>21</v>
      </c>
      <c r="AD24" s="255">
        <v>20</v>
      </c>
      <c r="AE24" s="255">
        <v>20</v>
      </c>
      <c r="AF24" s="255">
        <v>20</v>
      </c>
      <c r="AG24" s="255">
        <v>19</v>
      </c>
      <c r="AH24" s="255">
        <v>17</v>
      </c>
      <c r="AI24" s="255">
        <v>18</v>
      </c>
      <c r="AJ24" s="255">
        <v>18</v>
      </c>
      <c r="AK24" s="255">
        <v>17</v>
      </c>
      <c r="AL24" s="255">
        <v>20</v>
      </c>
      <c r="AM24" s="255">
        <v>20</v>
      </c>
      <c r="AN24" s="256">
        <v>1.0042326013115278E-5</v>
      </c>
      <c r="AO24" s="256">
        <v>9.3572087713583861E-6</v>
      </c>
      <c r="AP24" s="256">
        <v>8.6953857314517072E-6</v>
      </c>
      <c r="AQ24" s="256">
        <v>7.9193732381751499E-6</v>
      </c>
      <c r="AR24" s="256">
        <v>7.128526259173968E-6</v>
      </c>
      <c r="AS24" s="256">
        <v>7.0096364977753167E-6</v>
      </c>
      <c r="AT24" s="256">
        <v>7.3447943953342931E-6</v>
      </c>
      <c r="AU24" s="256">
        <v>6.8276310635652456E-6</v>
      </c>
      <c r="AV24" s="256">
        <v>5.7408034017974791E-6</v>
      </c>
      <c r="AW24" s="256">
        <v>5.705195436223997E-6</v>
      </c>
      <c r="AX24" s="256">
        <v>5.3504531982482617E-6</v>
      </c>
      <c r="AY24" s="256">
        <v>4.8254917672852664E-6</v>
      </c>
      <c r="AZ24" s="256">
        <v>5.2579483748338815E-6</v>
      </c>
      <c r="BA24" s="256">
        <v>4.9647699921358047E-6</v>
      </c>
    </row>
    <row r="25" spans="1:53" x14ac:dyDescent="0.35">
      <c r="A25" s="254" t="s">
        <v>342</v>
      </c>
      <c r="B25" s="255">
        <v>21</v>
      </c>
      <c r="C25" s="255">
        <v>21</v>
      </c>
      <c r="D25" s="255">
        <v>21</v>
      </c>
      <c r="E25" s="255">
        <v>21</v>
      </c>
      <c r="F25" s="255">
        <v>20</v>
      </c>
      <c r="G25" s="255">
        <v>20</v>
      </c>
      <c r="H25" s="255">
        <v>20</v>
      </c>
      <c r="I25" s="255">
        <v>19</v>
      </c>
      <c r="J25" s="255">
        <v>17</v>
      </c>
      <c r="K25" s="255">
        <v>18</v>
      </c>
      <c r="L25" s="255">
        <v>18</v>
      </c>
      <c r="M25" s="255">
        <v>17</v>
      </c>
      <c r="N25" s="255">
        <v>20</v>
      </c>
      <c r="O25" s="255">
        <v>20</v>
      </c>
      <c r="P25" s="255">
        <v>18</v>
      </c>
      <c r="Q25" s="255">
        <v>18</v>
      </c>
      <c r="R25" s="255">
        <v>18</v>
      </c>
      <c r="Y25" s="254" t="s">
        <v>343</v>
      </c>
      <c r="Z25" s="255">
        <v>7278</v>
      </c>
      <c r="AA25" s="255">
        <v>7536</v>
      </c>
      <c r="AB25" s="255">
        <v>7202</v>
      </c>
      <c r="AC25" s="255">
        <v>7126</v>
      </c>
      <c r="AD25" s="255">
        <v>6765</v>
      </c>
      <c r="AE25" s="255">
        <v>6113</v>
      </c>
      <c r="AF25" s="255">
        <v>5574</v>
      </c>
      <c r="AG25" s="255">
        <v>6607</v>
      </c>
      <c r="AH25" s="255">
        <v>6838</v>
      </c>
      <c r="AI25" s="255">
        <v>5499</v>
      </c>
      <c r="AJ25" s="255">
        <v>5093</v>
      </c>
      <c r="AK25" s="255">
        <v>4954</v>
      </c>
      <c r="AL25" s="255">
        <v>4601</v>
      </c>
      <c r="AM25" s="255">
        <v>4420</v>
      </c>
      <c r="AN25" s="256">
        <v>3.4803832725453804E-3</v>
      </c>
      <c r="AO25" s="256">
        <v>3.3579012048074665E-3</v>
      </c>
      <c r="AP25" s="256">
        <v>2.9821032399007237E-3</v>
      </c>
      <c r="AQ25" s="256">
        <v>2.6873073188207674E-3</v>
      </c>
      <c r="AR25" s="256">
        <v>2.4112240071655945E-3</v>
      </c>
      <c r="AS25" s="256">
        <v>2.1424953955450255E-3</v>
      </c>
      <c r="AT25" s="256">
        <v>2.0469941979796673E-3</v>
      </c>
      <c r="AU25" s="256">
        <v>2.3742188651039776E-3</v>
      </c>
      <c r="AV25" s="256">
        <v>2.3091537447935979E-3</v>
      </c>
      <c r="AW25" s="256">
        <v>1.7429372057664312E-3</v>
      </c>
      <c r="AX25" s="256">
        <v>1.5138810077043553E-3</v>
      </c>
      <c r="AY25" s="256">
        <v>1.4062050714783063E-3</v>
      </c>
      <c r="AZ25" s="256">
        <v>1.2095910236305345E-3</v>
      </c>
      <c r="BA25" s="256">
        <v>1.0972141682620128E-3</v>
      </c>
    </row>
    <row r="26" spans="1:53" x14ac:dyDescent="0.35">
      <c r="A26" s="254" t="s">
        <v>344</v>
      </c>
      <c r="B26" s="255">
        <v>7278</v>
      </c>
      <c r="C26" s="255">
        <v>7536</v>
      </c>
      <c r="D26" s="255">
        <v>7202</v>
      </c>
      <c r="E26" s="255">
        <v>7126</v>
      </c>
      <c r="F26" s="255">
        <v>6765</v>
      </c>
      <c r="G26" s="255">
        <v>6113</v>
      </c>
      <c r="H26" s="255">
        <v>5574</v>
      </c>
      <c r="I26" s="255">
        <v>6607</v>
      </c>
      <c r="J26" s="255">
        <v>6838</v>
      </c>
      <c r="K26" s="255">
        <v>5499</v>
      </c>
      <c r="L26" s="255">
        <v>5093</v>
      </c>
      <c r="M26" s="255">
        <v>4954</v>
      </c>
      <c r="N26" s="255">
        <v>4601</v>
      </c>
      <c r="O26" s="255">
        <v>4420</v>
      </c>
      <c r="P26" s="255">
        <v>4374</v>
      </c>
      <c r="Q26" s="255">
        <v>4291</v>
      </c>
      <c r="R26" s="255">
        <v>4263</v>
      </c>
      <c r="Y26" s="254" t="s">
        <v>345</v>
      </c>
      <c r="Z26" s="255">
        <v>117</v>
      </c>
      <c r="AA26" s="255">
        <v>118</v>
      </c>
      <c r="AB26" s="255">
        <v>115</v>
      </c>
      <c r="AC26" s="255">
        <v>107</v>
      </c>
      <c r="AD26" s="255">
        <v>107</v>
      </c>
      <c r="AE26" s="255">
        <v>105</v>
      </c>
      <c r="AF26" s="255">
        <v>108</v>
      </c>
      <c r="AG26" s="255">
        <v>114</v>
      </c>
      <c r="AH26" s="255">
        <v>127</v>
      </c>
      <c r="AI26" s="255">
        <v>141</v>
      </c>
      <c r="AJ26" s="255">
        <v>205</v>
      </c>
      <c r="AK26" s="255">
        <v>230</v>
      </c>
      <c r="AL26" s="255">
        <v>264</v>
      </c>
      <c r="AM26" s="255">
        <v>254</v>
      </c>
      <c r="AN26" s="256">
        <v>5.5950102073070832E-5</v>
      </c>
      <c r="AO26" s="256">
        <v>5.2578601667632834E-5</v>
      </c>
      <c r="AP26" s="256">
        <v>4.7617588529378397E-5</v>
      </c>
      <c r="AQ26" s="256">
        <v>4.0351092213559095E-5</v>
      </c>
      <c r="AR26" s="256">
        <v>3.8137615486580726E-5</v>
      </c>
      <c r="AS26" s="256">
        <v>3.6800591613320413E-5</v>
      </c>
      <c r="AT26" s="256">
        <v>3.9661889734805178E-5</v>
      </c>
      <c r="AU26" s="256">
        <v>4.0965786381391474E-5</v>
      </c>
      <c r="AV26" s="256">
        <v>4.2887178354604697E-5</v>
      </c>
      <c r="AW26" s="256">
        <v>4.4690697583754644E-5</v>
      </c>
      <c r="AX26" s="256">
        <v>6.0935716980049643E-5</v>
      </c>
      <c r="AY26" s="256">
        <v>6.5286065086800666E-5</v>
      </c>
      <c r="AZ26" s="256">
        <v>6.9404918547807235E-5</v>
      </c>
      <c r="BA26" s="256">
        <v>6.3052578900124715E-5</v>
      </c>
    </row>
    <row r="27" spans="1:53" x14ac:dyDescent="0.35">
      <c r="A27" s="254" t="s">
        <v>346</v>
      </c>
      <c r="B27" s="255">
        <v>117</v>
      </c>
      <c r="C27" s="255">
        <v>118</v>
      </c>
      <c r="D27" s="255">
        <v>115</v>
      </c>
      <c r="E27" s="255">
        <v>107</v>
      </c>
      <c r="F27" s="255">
        <v>107</v>
      </c>
      <c r="G27" s="255">
        <v>105</v>
      </c>
      <c r="H27" s="255">
        <v>108</v>
      </c>
      <c r="I27" s="255">
        <v>114</v>
      </c>
      <c r="J27" s="255">
        <v>127</v>
      </c>
      <c r="K27" s="255">
        <v>141</v>
      </c>
      <c r="L27" s="255">
        <v>205</v>
      </c>
      <c r="M27" s="255">
        <v>230</v>
      </c>
      <c r="N27" s="255">
        <v>264</v>
      </c>
      <c r="O27" s="255">
        <v>254</v>
      </c>
      <c r="P27" s="255">
        <v>250</v>
      </c>
      <c r="Q27" s="255">
        <v>140</v>
      </c>
      <c r="R27" s="255">
        <v>125</v>
      </c>
      <c r="Y27" s="254" t="s">
        <v>347</v>
      </c>
      <c r="Z27" s="255">
        <v>9273</v>
      </c>
      <c r="AA27" s="255">
        <v>9441</v>
      </c>
      <c r="AB27" s="255">
        <v>9656</v>
      </c>
      <c r="AC27" s="255">
        <v>9866</v>
      </c>
      <c r="AD27" s="255">
        <v>9900</v>
      </c>
      <c r="AE27" s="255">
        <v>9723</v>
      </c>
      <c r="AF27" s="255">
        <v>9127</v>
      </c>
      <c r="AG27" s="255">
        <v>8521</v>
      </c>
      <c r="AH27" s="255">
        <v>8188</v>
      </c>
      <c r="AI27" s="255">
        <v>7902</v>
      </c>
      <c r="AJ27" s="255">
        <v>7788</v>
      </c>
      <c r="AK27" s="255">
        <v>7592</v>
      </c>
      <c r="AL27" s="255">
        <v>7144</v>
      </c>
      <c r="AM27" s="255">
        <v>6939</v>
      </c>
      <c r="AN27" s="256">
        <v>4.434404243791332E-3</v>
      </c>
      <c r="AO27" s="256">
        <v>4.2067337147806919E-3</v>
      </c>
      <c r="AP27" s="256">
        <v>3.9982211725189372E-3</v>
      </c>
      <c r="AQ27" s="256">
        <v>3.720596969896954E-3</v>
      </c>
      <c r="AR27" s="256">
        <v>3.5286204982911142E-3</v>
      </c>
      <c r="AS27" s="256">
        <v>3.4077347833934703E-3</v>
      </c>
      <c r="AT27" s="256">
        <v>3.3517969223108043E-3</v>
      </c>
      <c r="AU27" s="256">
        <v>3.0620128575073397E-3</v>
      </c>
      <c r="AV27" s="256">
        <v>2.7650410737598682E-3</v>
      </c>
      <c r="AW27" s="256">
        <v>2.5045807965023347E-3</v>
      </c>
      <c r="AX27" s="256">
        <v>2.3149627504420811E-3</v>
      </c>
      <c r="AY27" s="256">
        <v>2.15500785277822E-3</v>
      </c>
      <c r="AZ27" s="256">
        <v>1.8781391594906625E-3</v>
      </c>
      <c r="BA27" s="256">
        <v>1.7225269487715173E-3</v>
      </c>
    </row>
    <row r="28" spans="1:53" x14ac:dyDescent="0.35">
      <c r="A28" s="254" t="s">
        <v>348</v>
      </c>
      <c r="B28" s="255">
        <v>9273</v>
      </c>
      <c r="C28" s="255">
        <v>9441</v>
      </c>
      <c r="D28" s="255">
        <v>9656</v>
      </c>
      <c r="E28" s="255">
        <v>9866</v>
      </c>
      <c r="F28" s="255">
        <v>9900</v>
      </c>
      <c r="G28" s="255">
        <v>9723</v>
      </c>
      <c r="H28" s="255">
        <v>9127</v>
      </c>
      <c r="I28" s="255">
        <v>8521</v>
      </c>
      <c r="J28" s="255">
        <v>8188</v>
      </c>
      <c r="K28" s="255">
        <v>7902</v>
      </c>
      <c r="L28" s="255">
        <v>7788</v>
      </c>
      <c r="M28" s="255">
        <v>7592</v>
      </c>
      <c r="N28" s="255">
        <v>7144</v>
      </c>
      <c r="O28" s="255">
        <v>6939</v>
      </c>
      <c r="P28" s="255">
        <v>6756</v>
      </c>
      <c r="Q28" s="255">
        <v>6529</v>
      </c>
      <c r="R28" s="364">
        <v>6198</v>
      </c>
      <c r="Y28" s="278" t="s">
        <v>349</v>
      </c>
      <c r="AK28" s="204">
        <v>88</v>
      </c>
      <c r="AL28" s="204">
        <v>429</v>
      </c>
      <c r="AM28" s="204">
        <v>697</v>
      </c>
      <c r="AN28" s="256">
        <v>0</v>
      </c>
      <c r="AO28" s="256">
        <v>0</v>
      </c>
      <c r="AP28" s="256">
        <v>0</v>
      </c>
      <c r="AQ28" s="256">
        <v>0</v>
      </c>
      <c r="AR28" s="256">
        <v>0</v>
      </c>
      <c r="AS28" s="256">
        <v>0</v>
      </c>
      <c r="AT28" s="256">
        <v>0</v>
      </c>
      <c r="AU28" s="256">
        <v>0</v>
      </c>
      <c r="AV28" s="256">
        <v>0</v>
      </c>
      <c r="AW28" s="256">
        <v>0</v>
      </c>
      <c r="AX28" s="256">
        <v>0</v>
      </c>
      <c r="AY28" s="256">
        <v>2.4979016207123733E-5</v>
      </c>
      <c r="AZ28" s="256">
        <v>1.1278299264018677E-4</v>
      </c>
      <c r="BA28" s="256">
        <v>1.7302223422593278E-4</v>
      </c>
    </row>
    <row r="29" spans="1:53" x14ac:dyDescent="0.35">
      <c r="A29" s="254" t="s">
        <v>431</v>
      </c>
      <c r="B29" s="255"/>
      <c r="C29" s="255"/>
      <c r="D29" s="255"/>
      <c r="E29" s="255"/>
      <c r="F29" s="255"/>
      <c r="G29" s="255"/>
      <c r="H29" s="255"/>
      <c r="I29" s="255"/>
      <c r="J29" s="255"/>
      <c r="K29" s="255"/>
      <c r="L29" s="255"/>
      <c r="M29" s="255"/>
      <c r="N29" s="255"/>
      <c r="O29" s="255"/>
      <c r="P29" s="255">
        <v>1</v>
      </c>
      <c r="Q29" s="255">
        <v>4</v>
      </c>
      <c r="R29" s="255">
        <v>4</v>
      </c>
      <c r="Y29" s="341"/>
      <c r="AN29" s="256"/>
      <c r="AO29" s="256"/>
      <c r="AP29" s="256"/>
      <c r="AQ29" s="256"/>
      <c r="AR29" s="256"/>
      <c r="AS29" s="256"/>
      <c r="AT29" s="256"/>
      <c r="AU29" s="256"/>
      <c r="AV29" s="256"/>
      <c r="AW29" s="256"/>
      <c r="AX29" s="256"/>
      <c r="AY29" s="256"/>
      <c r="AZ29" s="256"/>
      <c r="BA29" s="256"/>
    </row>
    <row r="30" spans="1:53" x14ac:dyDescent="0.35">
      <c r="A30" s="349" t="s">
        <v>349</v>
      </c>
      <c r="B30" s="155">
        <v>8861</v>
      </c>
      <c r="C30" s="155">
        <v>8801</v>
      </c>
      <c r="D30" s="155">
        <v>8699</v>
      </c>
      <c r="E30" s="155">
        <v>8553</v>
      </c>
      <c r="F30" s="155">
        <v>8429</v>
      </c>
      <c r="G30" s="155">
        <v>8618</v>
      </c>
      <c r="H30" s="155">
        <v>8827</v>
      </c>
      <c r="I30" s="155">
        <v>9063</v>
      </c>
      <c r="J30" s="155">
        <v>9396</v>
      </c>
      <c r="K30" s="155">
        <v>9739</v>
      </c>
      <c r="L30" s="155">
        <v>10061</v>
      </c>
      <c r="M30" s="365">
        <v>10205</v>
      </c>
      <c r="N30" s="365">
        <v>10506</v>
      </c>
      <c r="O30" s="365">
        <v>10636</v>
      </c>
      <c r="P30" s="365">
        <v>10639</v>
      </c>
      <c r="Q30" s="365">
        <v>10677</v>
      </c>
      <c r="R30" s="365">
        <v>10906</v>
      </c>
      <c r="Y30" s="254" t="s">
        <v>350</v>
      </c>
      <c r="Z30" s="255">
        <v>800</v>
      </c>
      <c r="AA30" s="255">
        <v>800</v>
      </c>
      <c r="AB30" s="255">
        <v>800</v>
      </c>
      <c r="AC30" s="255">
        <v>800</v>
      </c>
      <c r="AD30" s="255">
        <v>800</v>
      </c>
      <c r="AE30" s="255">
        <v>808</v>
      </c>
      <c r="AF30" s="255">
        <v>818</v>
      </c>
      <c r="AG30" s="255">
        <v>824</v>
      </c>
      <c r="AH30" s="255">
        <v>828</v>
      </c>
      <c r="AI30" s="255">
        <v>836</v>
      </c>
      <c r="AJ30" s="255">
        <v>844</v>
      </c>
      <c r="AK30" s="255">
        <v>849</v>
      </c>
      <c r="AL30" s="255">
        <v>853</v>
      </c>
      <c r="AM30" s="255">
        <v>859</v>
      </c>
      <c r="AN30" s="256">
        <v>3.8256480049962964E-4</v>
      </c>
      <c r="AO30" s="256">
        <v>3.5646509605174803E-4</v>
      </c>
      <c r="AP30" s="256">
        <v>3.3125278976958884E-4</v>
      </c>
      <c r="AQ30" s="256">
        <v>3.0169040907333908E-4</v>
      </c>
      <c r="AR30" s="256">
        <v>2.8514105036695869E-4</v>
      </c>
      <c r="AS30" s="256">
        <v>2.8318931451012279E-4</v>
      </c>
      <c r="AT30" s="256">
        <v>3.0040209076917258E-4</v>
      </c>
      <c r="AU30" s="256">
        <v>2.9610357875672433E-4</v>
      </c>
      <c r="AV30" s="256">
        <v>2.796108950993125E-4</v>
      </c>
      <c r="AW30" s="256">
        <v>2.6497463248240343E-4</v>
      </c>
      <c r="AX30" s="256">
        <v>2.5087680551786294E-4</v>
      </c>
      <c r="AY30" s="256">
        <v>2.4099073590736419E-4</v>
      </c>
      <c r="AZ30" s="256">
        <v>2.2425149818666506E-4</v>
      </c>
      <c r="BA30" s="256">
        <v>2.132368711622328E-4</v>
      </c>
    </row>
    <row r="31" spans="1:53" x14ac:dyDescent="0.35">
      <c r="A31" s="254" t="s">
        <v>350</v>
      </c>
      <c r="B31" s="255">
        <v>800</v>
      </c>
      <c r="C31" s="255">
        <v>800</v>
      </c>
      <c r="D31" s="255">
        <v>800</v>
      </c>
      <c r="E31" s="255">
        <v>800</v>
      </c>
      <c r="F31" s="255">
        <v>800</v>
      </c>
      <c r="G31" s="255">
        <v>808</v>
      </c>
      <c r="H31" s="255">
        <v>818</v>
      </c>
      <c r="I31" s="255">
        <v>824</v>
      </c>
      <c r="J31" s="255">
        <v>828</v>
      </c>
      <c r="K31" s="255">
        <v>836</v>
      </c>
      <c r="L31" s="255">
        <v>844</v>
      </c>
      <c r="M31" s="255">
        <v>849</v>
      </c>
      <c r="N31" s="255">
        <v>853</v>
      </c>
      <c r="O31" s="255">
        <v>859</v>
      </c>
      <c r="P31" s="255">
        <v>859</v>
      </c>
      <c r="Q31" s="255">
        <v>862</v>
      </c>
      <c r="R31" s="255">
        <v>872</v>
      </c>
      <c r="Y31" s="254" t="s">
        <v>351</v>
      </c>
      <c r="Z31" s="255">
        <v>50</v>
      </c>
      <c r="AA31" s="255">
        <v>50</v>
      </c>
      <c r="AB31" s="255">
        <v>50</v>
      </c>
      <c r="AC31" s="255">
        <v>49</v>
      </c>
      <c r="AD31" s="255">
        <v>48</v>
      </c>
      <c r="AE31" s="255">
        <v>48</v>
      </c>
      <c r="AF31" s="255">
        <v>46</v>
      </c>
      <c r="AG31" s="255">
        <v>46</v>
      </c>
      <c r="AH31" s="255">
        <v>46</v>
      </c>
      <c r="AI31" s="255">
        <v>44</v>
      </c>
      <c r="AJ31" s="255">
        <v>44</v>
      </c>
      <c r="AK31" s="255">
        <v>43</v>
      </c>
      <c r="AL31" s="255">
        <v>43</v>
      </c>
      <c r="AM31" s="255">
        <v>43</v>
      </c>
      <c r="AN31" s="256">
        <v>2.3910300031226853E-5</v>
      </c>
      <c r="AO31" s="256">
        <v>2.2279068503234252E-5</v>
      </c>
      <c r="AP31" s="256">
        <v>2.0703299360599303E-5</v>
      </c>
      <c r="AQ31" s="256">
        <v>1.8478537555742017E-5</v>
      </c>
      <c r="AR31" s="256">
        <v>1.7108463022017523E-5</v>
      </c>
      <c r="AS31" s="256">
        <v>1.682312759466076E-5</v>
      </c>
      <c r="AT31" s="256">
        <v>1.6893027109268873E-5</v>
      </c>
      <c r="AU31" s="256">
        <v>1.6530054153894804E-5</v>
      </c>
      <c r="AV31" s="256">
        <v>1.5533938616628474E-5</v>
      </c>
      <c r="AW31" s="256">
        <v>1.3946033288547549E-5</v>
      </c>
      <c r="AX31" s="256">
        <v>1.3078885595717972E-5</v>
      </c>
      <c r="AY31" s="256">
        <v>1.2205655646662732E-5</v>
      </c>
      <c r="AZ31" s="256">
        <v>1.1304589005892846E-5</v>
      </c>
      <c r="BA31" s="256">
        <v>1.0674255483091979E-5</v>
      </c>
    </row>
    <row r="32" spans="1:53" x14ac:dyDescent="0.35">
      <c r="A32" s="254" t="s">
        <v>352</v>
      </c>
      <c r="B32" s="255"/>
      <c r="C32" s="255"/>
      <c r="D32" s="255"/>
      <c r="E32" s="255"/>
      <c r="F32" s="255"/>
      <c r="G32" s="255"/>
      <c r="H32" s="255"/>
      <c r="I32" s="255"/>
      <c r="J32" s="255"/>
      <c r="K32" s="255"/>
      <c r="L32" s="255"/>
      <c r="M32" s="255"/>
      <c r="N32" s="255"/>
      <c r="O32" s="255"/>
      <c r="P32" s="255">
        <v>3310</v>
      </c>
      <c r="Q32" s="255">
        <v>3864</v>
      </c>
      <c r="R32" s="255">
        <v>4420</v>
      </c>
      <c r="Y32" s="254"/>
      <c r="Z32" s="255"/>
      <c r="AA32" s="255"/>
      <c r="AB32" s="255"/>
      <c r="AC32" s="255"/>
      <c r="AD32" s="255"/>
      <c r="AE32" s="255"/>
      <c r="AF32" s="255"/>
      <c r="AG32" s="255"/>
      <c r="AH32" s="255"/>
      <c r="AI32" s="255"/>
      <c r="AJ32" s="255"/>
      <c r="AK32" s="255"/>
      <c r="AL32" s="255"/>
      <c r="AM32" s="255"/>
      <c r="AN32" s="256"/>
      <c r="AO32" s="256"/>
      <c r="AP32" s="256"/>
      <c r="AQ32" s="256"/>
      <c r="AR32" s="256"/>
      <c r="AS32" s="256"/>
      <c r="AT32" s="256"/>
      <c r="AU32" s="256"/>
      <c r="AV32" s="256"/>
      <c r="AW32" s="256"/>
      <c r="AX32" s="256"/>
      <c r="AY32" s="256"/>
      <c r="AZ32" s="256"/>
      <c r="BA32" s="256"/>
    </row>
    <row r="33" spans="1:53" x14ac:dyDescent="0.35">
      <c r="A33" s="254" t="s">
        <v>353</v>
      </c>
      <c r="B33" s="255"/>
      <c r="C33" s="255"/>
      <c r="D33" s="255"/>
      <c r="E33" s="255"/>
      <c r="F33" s="255"/>
      <c r="G33" s="255"/>
      <c r="H33" s="255"/>
      <c r="I33" s="255"/>
      <c r="J33" s="255"/>
      <c r="K33" s="255"/>
      <c r="L33" s="255"/>
      <c r="M33" s="255"/>
      <c r="N33" s="255"/>
      <c r="O33" s="255"/>
      <c r="P33" s="255">
        <v>549</v>
      </c>
      <c r="Q33" s="255">
        <v>369</v>
      </c>
      <c r="R33" s="255">
        <v>328</v>
      </c>
      <c r="Y33" s="254"/>
      <c r="Z33" s="255"/>
      <c r="AA33" s="255"/>
      <c r="AB33" s="255"/>
      <c r="AC33" s="255"/>
      <c r="AD33" s="255"/>
      <c r="AE33" s="255"/>
      <c r="AF33" s="255"/>
      <c r="AG33" s="255"/>
      <c r="AH33" s="255"/>
      <c r="AI33" s="255"/>
      <c r="AJ33" s="255"/>
      <c r="AK33" s="255"/>
      <c r="AL33" s="255"/>
      <c r="AM33" s="255"/>
      <c r="AN33" s="256"/>
      <c r="AO33" s="256"/>
      <c r="AP33" s="256"/>
      <c r="AQ33" s="256"/>
      <c r="AR33" s="256"/>
      <c r="AS33" s="256"/>
      <c r="AT33" s="256"/>
      <c r="AU33" s="256"/>
      <c r="AV33" s="256"/>
      <c r="AW33" s="256"/>
      <c r="AX33" s="256"/>
      <c r="AY33" s="256"/>
      <c r="AZ33" s="256"/>
      <c r="BA33" s="256"/>
    </row>
    <row r="34" spans="1:53" x14ac:dyDescent="0.35">
      <c r="A34" s="254" t="s">
        <v>351</v>
      </c>
      <c r="B34" s="255">
        <v>50</v>
      </c>
      <c r="C34" s="255">
        <v>50</v>
      </c>
      <c r="D34" s="255">
        <v>50</v>
      </c>
      <c r="E34" s="255">
        <v>49</v>
      </c>
      <c r="F34" s="255">
        <v>48</v>
      </c>
      <c r="G34" s="255">
        <v>48</v>
      </c>
      <c r="H34" s="255">
        <v>46</v>
      </c>
      <c r="I34" s="255">
        <v>46</v>
      </c>
      <c r="J34" s="255">
        <v>46</v>
      </c>
      <c r="K34" s="255">
        <v>44</v>
      </c>
      <c r="L34" s="255">
        <v>44</v>
      </c>
      <c r="M34" s="255">
        <v>43</v>
      </c>
      <c r="N34" s="255">
        <v>43</v>
      </c>
      <c r="O34" s="255">
        <v>43</v>
      </c>
      <c r="P34" s="255">
        <v>42</v>
      </c>
      <c r="Q34" s="255">
        <v>39</v>
      </c>
      <c r="R34" s="255">
        <v>41</v>
      </c>
      <c r="Y34" s="254"/>
      <c r="Z34" s="255"/>
      <c r="AA34" s="255"/>
      <c r="AB34" s="255"/>
      <c r="AC34" s="255"/>
      <c r="AD34" s="255"/>
      <c r="AE34" s="255"/>
      <c r="AF34" s="255"/>
      <c r="AG34" s="255"/>
      <c r="AH34" s="255"/>
      <c r="AI34" s="255"/>
      <c r="AJ34" s="255"/>
      <c r="AK34" s="255"/>
      <c r="AL34" s="255"/>
      <c r="AM34" s="255"/>
      <c r="AN34" s="256"/>
      <c r="AO34" s="256"/>
      <c r="AP34" s="256"/>
      <c r="AQ34" s="256"/>
      <c r="AR34" s="256"/>
      <c r="AS34" s="256"/>
      <c r="AT34" s="256"/>
      <c r="AU34" s="256"/>
      <c r="AV34" s="256"/>
      <c r="AW34" s="256"/>
      <c r="AX34" s="256"/>
      <c r="AY34" s="256"/>
      <c r="AZ34" s="256"/>
      <c r="BA34" s="256"/>
    </row>
    <row r="35" spans="1:53" s="260" customFormat="1" ht="13.15" x14ac:dyDescent="0.4">
      <c r="A35" s="350" t="s">
        <v>354</v>
      </c>
      <c r="B35" s="353">
        <f t="shared" ref="B35:Q35" si="0">SUM(B5:B34)-B7</f>
        <v>2087182</v>
      </c>
      <c r="C35" s="353">
        <f t="shared" si="0"/>
        <v>2240030</v>
      </c>
      <c r="D35" s="353">
        <f t="shared" si="0"/>
        <v>2410535</v>
      </c>
      <c r="E35" s="353">
        <f t="shared" si="0"/>
        <v>2646859</v>
      </c>
      <c r="F35" s="353">
        <f t="shared" si="0"/>
        <v>2800526</v>
      </c>
      <c r="G35" s="353">
        <f t="shared" si="0"/>
        <v>2848614</v>
      </c>
      <c r="H35" s="353">
        <f t="shared" si="0"/>
        <v>2718846</v>
      </c>
      <c r="I35" s="353">
        <f t="shared" si="0"/>
        <v>2779642</v>
      </c>
      <c r="J35" s="353">
        <f t="shared" si="0"/>
        <v>2959098</v>
      </c>
      <c r="K35" s="353">
        <f t="shared" si="0"/>
        <v>3153854</v>
      </c>
      <c r="L35" s="353">
        <f t="shared" si="0"/>
        <v>3363969</v>
      </c>
      <c r="M35" s="353">
        <f t="shared" si="0"/>
        <v>3522940</v>
      </c>
      <c r="N35" s="353">
        <f t="shared" si="0"/>
        <v>3803741</v>
      </c>
      <c r="O35" s="353">
        <f t="shared" si="0"/>
        <v>4028274</v>
      </c>
      <c r="P35" s="353">
        <f t="shared" si="0"/>
        <v>4179756</v>
      </c>
      <c r="Q35" s="353">
        <f t="shared" si="0"/>
        <v>4353385</v>
      </c>
      <c r="R35" s="353">
        <f>SUM(R5:R34)-R7</f>
        <v>4507901</v>
      </c>
      <c r="T35" s="318"/>
      <c r="Y35" s="280" t="s">
        <v>354</v>
      </c>
      <c r="Z35" s="261">
        <v>2091149</v>
      </c>
      <c r="AA35" s="261">
        <v>2244259</v>
      </c>
      <c r="AB35" s="261">
        <v>2415074</v>
      </c>
      <c r="AC35" s="261">
        <v>2651725</v>
      </c>
      <c r="AD35" s="261">
        <v>2805629</v>
      </c>
      <c r="AE35" s="261">
        <v>2853215</v>
      </c>
      <c r="AF35" s="261">
        <v>2723017</v>
      </c>
      <c r="AG35" s="261">
        <v>2782810</v>
      </c>
      <c r="AH35" s="261">
        <v>2961258</v>
      </c>
      <c r="AI35" s="261">
        <v>3155019</v>
      </c>
      <c r="AJ35" s="261">
        <v>3364201</v>
      </c>
      <c r="AK35" s="261">
        <v>3522957</v>
      </c>
      <c r="AL35" s="261">
        <v>3803765</v>
      </c>
      <c r="AM35" s="261">
        <v>4028384</v>
      </c>
      <c r="AN35" s="261">
        <v>0.99999999999999989</v>
      </c>
      <c r="AO35" s="261">
        <v>1</v>
      </c>
      <c r="AP35" s="261">
        <v>0.99999999999999989</v>
      </c>
      <c r="AQ35" s="261">
        <v>1</v>
      </c>
      <c r="AR35" s="261">
        <v>1</v>
      </c>
      <c r="AS35" s="261">
        <v>1.0000000000000002</v>
      </c>
      <c r="AT35" s="261">
        <v>1</v>
      </c>
      <c r="AU35" s="261">
        <v>1</v>
      </c>
      <c r="AV35" s="261">
        <v>1</v>
      </c>
      <c r="AW35" s="261">
        <v>0.99999999999999989</v>
      </c>
      <c r="AX35" s="261">
        <v>1</v>
      </c>
      <c r="AY35" s="261">
        <v>1</v>
      </c>
      <c r="AZ35" s="261">
        <v>0.99999999999999989</v>
      </c>
      <c r="BA35" s="261">
        <v>0.99999999999999989</v>
      </c>
    </row>
    <row r="36" spans="1:53" x14ac:dyDescent="0.35">
      <c r="B36" s="364"/>
      <c r="C36" s="364"/>
      <c r="D36" s="364"/>
      <c r="E36" s="364"/>
      <c r="F36" s="364"/>
      <c r="G36" s="364"/>
      <c r="H36" s="364"/>
      <c r="I36" s="364"/>
      <c r="J36" s="364"/>
      <c r="K36" s="364"/>
      <c r="L36" s="364"/>
      <c r="M36" s="364"/>
      <c r="N36" s="364"/>
      <c r="O36" s="364"/>
      <c r="P36" s="364"/>
      <c r="Q36" s="364"/>
      <c r="R36" s="364"/>
    </row>
    <row r="37" spans="1:53" ht="13.15" x14ac:dyDescent="0.4">
      <c r="A37" s="3" t="s">
        <v>50</v>
      </c>
      <c r="B37" s="364"/>
      <c r="C37" s="364"/>
      <c r="D37" s="364"/>
      <c r="E37" s="364"/>
      <c r="F37" s="364"/>
      <c r="G37" s="364"/>
      <c r="H37" s="364"/>
      <c r="I37" s="364"/>
      <c r="J37" s="364"/>
      <c r="K37" s="364"/>
      <c r="L37" s="364"/>
      <c r="M37" s="364"/>
      <c r="N37" s="364"/>
      <c r="O37" s="364"/>
      <c r="P37" s="364"/>
      <c r="Q37" s="364"/>
      <c r="R37" s="364"/>
    </row>
    <row r="38" spans="1:53" x14ac:dyDescent="0.35">
      <c r="A38" s="262" t="s">
        <v>355</v>
      </c>
    </row>
    <row r="39" spans="1:53" ht="13.15" x14ac:dyDescent="0.4">
      <c r="A39" s="3" t="s">
        <v>51</v>
      </c>
    </row>
    <row r="40" spans="1:53" ht="13.15" x14ac:dyDescent="0.4">
      <c r="A40" s="2" t="s">
        <v>356</v>
      </c>
    </row>
    <row r="41" spans="1:53" x14ac:dyDescent="0.35">
      <c r="A41" s="233" t="s">
        <v>357</v>
      </c>
    </row>
    <row r="42" spans="1:53" ht="13.15" x14ac:dyDescent="0.4">
      <c r="A42" s="203" t="s">
        <v>358</v>
      </c>
    </row>
    <row r="43" spans="1:53" ht="13.15" x14ac:dyDescent="0.4">
      <c r="A43" s="2" t="s">
        <v>359</v>
      </c>
      <c r="AQ43" s="204" t="s">
        <v>53</v>
      </c>
    </row>
    <row r="44" spans="1:53" ht="13.15" x14ac:dyDescent="0.4">
      <c r="A44" s="2" t="s">
        <v>360</v>
      </c>
    </row>
    <row r="45" spans="1:53" s="2" customFormat="1" x14ac:dyDescent="0.35">
      <c r="A45" s="695" t="s">
        <v>90</v>
      </c>
      <c r="B45" s="695"/>
      <c r="C45" s="695"/>
      <c r="D45" s="695"/>
      <c r="E45" s="695"/>
      <c r="F45" s="695"/>
      <c r="G45" s="695"/>
    </row>
    <row r="47" spans="1:53" x14ac:dyDescent="0.35">
      <c r="A47" s="278"/>
      <c r="R47" s="252" t="s">
        <v>130</v>
      </c>
    </row>
    <row r="48" spans="1:53" ht="15" x14ac:dyDescent="0.4">
      <c r="A48" s="263" t="s">
        <v>318</v>
      </c>
      <c r="B48" s="492">
        <v>2004</v>
      </c>
      <c r="C48" s="492">
        <v>2005</v>
      </c>
      <c r="D48" s="492">
        <v>2006</v>
      </c>
      <c r="E48" s="492">
        <v>2007</v>
      </c>
      <c r="F48" s="492">
        <v>2008</v>
      </c>
      <c r="G48" s="492">
        <v>2009</v>
      </c>
      <c r="H48" s="492">
        <v>2010</v>
      </c>
      <c r="I48" s="492">
        <v>2011</v>
      </c>
      <c r="J48" s="492">
        <v>2012</v>
      </c>
      <c r="K48" s="492">
        <v>2013</v>
      </c>
      <c r="L48" s="492">
        <v>2014</v>
      </c>
      <c r="M48" s="492">
        <v>2015</v>
      </c>
      <c r="N48" s="492">
        <v>2016</v>
      </c>
      <c r="O48" s="492">
        <v>2017</v>
      </c>
      <c r="P48" s="492">
        <v>2018</v>
      </c>
      <c r="Q48" s="492">
        <v>2019</v>
      </c>
      <c r="R48" s="492">
        <v>2020</v>
      </c>
    </row>
    <row r="49" spans="1:18" x14ac:dyDescent="0.35">
      <c r="A49" s="254" t="s">
        <v>319</v>
      </c>
      <c r="B49" s="371">
        <f t="shared" ref="B49:Q49" si="1">(B5/B$35)*100</f>
        <v>4.4701420384039341E-2</v>
      </c>
      <c r="C49" s="371">
        <f t="shared" si="1"/>
        <v>4.1561943366829904E-2</v>
      </c>
      <c r="D49" s="371">
        <f t="shared" si="1"/>
        <v>3.8622131601490958E-2</v>
      </c>
      <c r="E49" s="371">
        <f t="shared" si="1"/>
        <v>3.5135985709854586E-2</v>
      </c>
      <c r="F49" s="371">
        <f t="shared" si="1"/>
        <v>3.3172339767600804E-2</v>
      </c>
      <c r="G49" s="371">
        <f t="shared" si="1"/>
        <v>3.2612351129356239E-2</v>
      </c>
      <c r="H49" s="371">
        <f t="shared" si="1"/>
        <v>3.416890842658981E-2</v>
      </c>
      <c r="I49" s="371">
        <f t="shared" si="1"/>
        <v>3.3421570115863844E-2</v>
      </c>
      <c r="J49" s="371">
        <f t="shared" si="1"/>
        <v>3.1394702034200965E-2</v>
      </c>
      <c r="K49" s="371">
        <f t="shared" si="1"/>
        <v>2.9456024280134718E-2</v>
      </c>
      <c r="L49" s="371">
        <f t="shared" si="1"/>
        <v>2.7616187901850459E-2</v>
      </c>
      <c r="M49" s="371">
        <f t="shared" si="1"/>
        <v>2.637002049424628E-2</v>
      </c>
      <c r="N49" s="371">
        <f t="shared" si="1"/>
        <v>2.4344454577743334E-2</v>
      </c>
      <c r="O49" s="371">
        <f t="shared" si="1"/>
        <v>2.2987512766013435E-2</v>
      </c>
      <c r="P49" s="371">
        <f t="shared" si="1"/>
        <v>2.2154403271387135E-2</v>
      </c>
      <c r="Q49" s="371">
        <f t="shared" si="1"/>
        <v>2.1270804213273122E-2</v>
      </c>
      <c r="R49" s="371">
        <f>(R5/R$35)*100</f>
        <v>2.0541711097914528E-2</v>
      </c>
    </row>
    <row r="50" spans="1:18" x14ac:dyDescent="0.35">
      <c r="A50" s="254" t="s">
        <v>320</v>
      </c>
      <c r="B50" s="371">
        <f t="shared" ref="B50:Q50" si="2">(B6/B$35)*100</f>
        <v>0</v>
      </c>
      <c r="C50" s="371">
        <f t="shared" si="2"/>
        <v>0</v>
      </c>
      <c r="D50" s="371">
        <f t="shared" si="2"/>
        <v>0</v>
      </c>
      <c r="E50" s="371">
        <f t="shared" si="2"/>
        <v>0</v>
      </c>
      <c r="F50" s="371">
        <f t="shared" si="2"/>
        <v>0</v>
      </c>
      <c r="G50" s="371">
        <f t="shared" si="2"/>
        <v>0</v>
      </c>
      <c r="H50" s="371">
        <f t="shared" si="2"/>
        <v>0</v>
      </c>
      <c r="I50" s="371">
        <f t="shared" si="2"/>
        <v>0</v>
      </c>
      <c r="J50" s="371">
        <f t="shared" si="2"/>
        <v>0</v>
      </c>
      <c r="K50" s="371">
        <f t="shared" si="2"/>
        <v>0</v>
      </c>
      <c r="L50" s="371">
        <f t="shared" si="2"/>
        <v>0</v>
      </c>
      <c r="M50" s="371">
        <f t="shared" si="2"/>
        <v>0</v>
      </c>
      <c r="N50" s="371">
        <f t="shared" si="2"/>
        <v>0</v>
      </c>
      <c r="O50" s="371">
        <f t="shared" si="2"/>
        <v>0</v>
      </c>
      <c r="P50" s="371">
        <f t="shared" si="2"/>
        <v>0.32733968202928593</v>
      </c>
      <c r="Q50" s="371">
        <f t="shared" si="2"/>
        <v>0.39047775466677082</v>
      </c>
      <c r="R50" s="371">
        <f>(R6/R$35)*100</f>
        <v>0.47363506873819988</v>
      </c>
    </row>
    <row r="51" spans="1:18" x14ac:dyDescent="0.35">
      <c r="A51" s="254" t="s">
        <v>321</v>
      </c>
      <c r="B51" s="371">
        <f t="shared" ref="B51:Q51" si="3">(B7/B$35)*100</f>
        <v>0.19006488174006866</v>
      </c>
      <c r="C51" s="371">
        <f t="shared" si="3"/>
        <v>0.18879211439132512</v>
      </c>
      <c r="D51" s="371">
        <f t="shared" si="3"/>
        <v>0.18829844826978243</v>
      </c>
      <c r="E51" s="371">
        <f t="shared" si="3"/>
        <v>0.18384054458511012</v>
      </c>
      <c r="F51" s="371">
        <f t="shared" si="3"/>
        <v>0.18221576946616458</v>
      </c>
      <c r="G51" s="371">
        <f t="shared" si="3"/>
        <v>0.16151714482902912</v>
      </c>
      <c r="H51" s="371">
        <f t="shared" si="3"/>
        <v>0.15341067497018956</v>
      </c>
      <c r="I51" s="371">
        <f t="shared" si="3"/>
        <v>0.1139715114392429</v>
      </c>
      <c r="J51" s="371">
        <f t="shared" si="3"/>
        <v>7.2995216785655626E-2</v>
      </c>
      <c r="K51" s="371">
        <f t="shared" si="3"/>
        <v>3.6938932493387457E-2</v>
      </c>
      <c r="L51" s="371">
        <f t="shared" si="3"/>
        <v>6.8966152779648092E-3</v>
      </c>
      <c r="M51" s="371">
        <f t="shared" si="3"/>
        <v>4.8255150527684262E-4</v>
      </c>
      <c r="N51" s="371">
        <f t="shared" si="3"/>
        <v>6.3095778603222468E-4</v>
      </c>
      <c r="O51" s="371">
        <f t="shared" si="3"/>
        <v>2.7306980607575354E-3</v>
      </c>
      <c r="P51" s="371">
        <f t="shared" si="3"/>
        <v>3.4451771825915198E-3</v>
      </c>
      <c r="Q51" s="371">
        <f t="shared" si="3"/>
        <v>4.3414492400741037E-3</v>
      </c>
      <c r="R51" s="371">
        <f>(R7/R$35)*100</f>
        <v>4.325738298156947E-3</v>
      </c>
    </row>
    <row r="52" spans="1:18" x14ac:dyDescent="0.35">
      <c r="A52" s="254" t="s">
        <v>322</v>
      </c>
      <c r="B52" s="371">
        <f t="shared" ref="B52:Q52" si="4">(B8/B$35)*100</f>
        <v>8.7678027119819941E-3</v>
      </c>
      <c r="C52" s="371">
        <f t="shared" si="4"/>
        <v>8.3481024807703468E-3</v>
      </c>
      <c r="D52" s="371">
        <f t="shared" si="4"/>
        <v>7.7576139736614484E-3</v>
      </c>
      <c r="E52" s="371">
        <f t="shared" si="4"/>
        <v>7.1405390313575446E-3</v>
      </c>
      <c r="F52" s="371">
        <f t="shared" si="4"/>
        <v>7.1772231359394627E-3</v>
      </c>
      <c r="G52" s="371">
        <f t="shared" si="4"/>
        <v>7.3720061756348872E-3</v>
      </c>
      <c r="H52" s="371">
        <f t="shared" si="4"/>
        <v>8.1652289243303953E-3</v>
      </c>
      <c r="I52" s="371">
        <f t="shared" si="4"/>
        <v>8.4543261326458577E-3</v>
      </c>
      <c r="J52" s="371">
        <f t="shared" si="4"/>
        <v>8.2457559702314685E-3</v>
      </c>
      <c r="K52" s="371">
        <f t="shared" si="4"/>
        <v>8.1487602152794641E-3</v>
      </c>
      <c r="L52" s="371">
        <f t="shared" si="4"/>
        <v>7.9667797176490029E-3</v>
      </c>
      <c r="M52" s="371">
        <f t="shared" si="4"/>
        <v>7.7775948497561696E-3</v>
      </c>
      <c r="N52" s="371">
        <f t="shared" si="4"/>
        <v>7.6503631556407237E-3</v>
      </c>
      <c r="O52" s="371">
        <f t="shared" si="4"/>
        <v>7.298411180570139E-3</v>
      </c>
      <c r="P52" s="371">
        <f t="shared" si="4"/>
        <v>7.2492269883696562E-3</v>
      </c>
      <c r="Q52" s="371">
        <f t="shared" si="4"/>
        <v>6.753365484559716E-3</v>
      </c>
      <c r="R52" s="371">
        <f>(R8/R$35)*100</f>
        <v>6.3222328973063079E-3</v>
      </c>
    </row>
    <row r="53" spans="1:18" x14ac:dyDescent="0.35">
      <c r="A53" s="254" t="s">
        <v>323</v>
      </c>
      <c r="B53" s="371">
        <f t="shared" ref="B53:Q53" si="5">(B9/B$35)*100</f>
        <v>0</v>
      </c>
      <c r="C53" s="371">
        <f t="shared" si="5"/>
        <v>4.4642259255456401E-5</v>
      </c>
      <c r="D53" s="371">
        <f t="shared" si="5"/>
        <v>4.1484566704071919E-5</v>
      </c>
      <c r="E53" s="371">
        <f t="shared" si="5"/>
        <v>1.133418893866277E-4</v>
      </c>
      <c r="F53" s="371">
        <f t="shared" si="5"/>
        <v>1.78537888953718E-4</v>
      </c>
      <c r="G53" s="371">
        <f t="shared" si="5"/>
        <v>4.2125749575056503E-4</v>
      </c>
      <c r="H53" s="371">
        <f t="shared" si="5"/>
        <v>8.0916683033904833E-4</v>
      </c>
      <c r="I53" s="371">
        <f t="shared" si="5"/>
        <v>7.5549297355558746E-4</v>
      </c>
      <c r="J53" s="371">
        <f t="shared" si="5"/>
        <v>8.4485204613027353E-4</v>
      </c>
      <c r="K53" s="371">
        <f t="shared" si="5"/>
        <v>1.9975560060801799E-3</v>
      </c>
      <c r="L53" s="371">
        <f t="shared" si="5"/>
        <v>1.8430609794561127E-3</v>
      </c>
      <c r="M53" s="371">
        <f t="shared" si="5"/>
        <v>1.2773422198504658E-3</v>
      </c>
      <c r="N53" s="371">
        <f t="shared" si="5"/>
        <v>1.3933651108211627E-3</v>
      </c>
      <c r="O53" s="371">
        <f t="shared" si="5"/>
        <v>1.2412263912534251E-3</v>
      </c>
      <c r="P53" s="371">
        <f t="shared" si="5"/>
        <v>9.5699366183097767E-4</v>
      </c>
      <c r="Q53" s="371">
        <f t="shared" si="5"/>
        <v>1.0796196522935601E-3</v>
      </c>
      <c r="R53" s="371">
        <f>(R9/R$35)*100</f>
        <v>7.09864746364217E-4</v>
      </c>
    </row>
    <row r="54" spans="1:18" x14ac:dyDescent="0.35">
      <c r="A54" s="254" t="s">
        <v>324</v>
      </c>
      <c r="B54" s="371">
        <f t="shared" ref="B54:Q54" si="6">(B11/B$35)*100</f>
        <v>0</v>
      </c>
      <c r="C54" s="371">
        <f t="shared" si="6"/>
        <v>0</v>
      </c>
      <c r="D54" s="371">
        <f t="shared" si="6"/>
        <v>0</v>
      </c>
      <c r="E54" s="371">
        <f t="shared" si="6"/>
        <v>0</v>
      </c>
      <c r="F54" s="371">
        <f t="shared" si="6"/>
        <v>0</v>
      </c>
      <c r="G54" s="371">
        <f t="shared" si="6"/>
        <v>0</v>
      </c>
      <c r="H54" s="371">
        <f t="shared" si="6"/>
        <v>0</v>
      </c>
      <c r="I54" s="371">
        <f t="shared" si="6"/>
        <v>0</v>
      </c>
      <c r="J54" s="371">
        <f t="shared" si="6"/>
        <v>0</v>
      </c>
      <c r="K54" s="371">
        <f t="shared" si="6"/>
        <v>0</v>
      </c>
      <c r="L54" s="371">
        <f t="shared" si="6"/>
        <v>0</v>
      </c>
      <c r="M54" s="371">
        <f t="shared" si="6"/>
        <v>0</v>
      </c>
      <c r="N54" s="371">
        <f t="shared" si="6"/>
        <v>0</v>
      </c>
      <c r="O54" s="371">
        <f t="shared" si="6"/>
        <v>0</v>
      </c>
      <c r="P54" s="371">
        <f t="shared" si="6"/>
        <v>0</v>
      </c>
      <c r="Q54" s="371">
        <f t="shared" si="6"/>
        <v>0</v>
      </c>
      <c r="R54" s="371">
        <f t="shared" ref="R54:R77" si="7">(R11/R$35)*100</f>
        <v>0</v>
      </c>
    </row>
    <row r="55" spans="1:18" x14ac:dyDescent="0.35">
      <c r="A55" s="254" t="s">
        <v>326</v>
      </c>
      <c r="B55" s="371">
        <f t="shared" ref="B55:Q55" si="8">(B12/B$35)*100</f>
        <v>4.9827949838586192E-3</v>
      </c>
      <c r="C55" s="371">
        <f t="shared" si="8"/>
        <v>5.9820627402311574E-3</v>
      </c>
      <c r="D55" s="371">
        <f t="shared" si="8"/>
        <v>6.8864380728759387E-3</v>
      </c>
      <c r="E55" s="371">
        <f t="shared" si="8"/>
        <v>8.4250804444059926E-3</v>
      </c>
      <c r="F55" s="371">
        <f t="shared" si="8"/>
        <v>1.0105244514780438E-2</v>
      </c>
      <c r="G55" s="371">
        <f t="shared" si="8"/>
        <v>1.1725000298390726E-2</v>
      </c>
      <c r="H55" s="371">
        <f t="shared" si="8"/>
        <v>1.3719055805293864E-2</v>
      </c>
      <c r="I55" s="371">
        <f t="shared" si="8"/>
        <v>1.4570221632857757E-2</v>
      </c>
      <c r="J55" s="371">
        <f t="shared" si="8"/>
        <v>1.4261102538679018E-2</v>
      </c>
      <c r="K55" s="371">
        <f t="shared" si="8"/>
        <v>1.5726790143107447E-2</v>
      </c>
      <c r="L55" s="371">
        <f t="shared" si="8"/>
        <v>1.5814652275333095E-2</v>
      </c>
      <c r="M55" s="371">
        <f t="shared" si="8"/>
        <v>1.5413262786195621E-2</v>
      </c>
      <c r="N55" s="371">
        <f t="shared" si="8"/>
        <v>1.4512029078741167E-2</v>
      </c>
      <c r="O55" s="371">
        <f t="shared" si="8"/>
        <v>1.3703139359437814E-2</v>
      </c>
      <c r="P55" s="371">
        <f t="shared" si="8"/>
        <v>1.3421836107179461E-2</v>
      </c>
      <c r="Q55" s="371">
        <f t="shared" si="8"/>
        <v>1.3391877814620116E-2</v>
      </c>
      <c r="R55" s="371">
        <f t="shared" si="7"/>
        <v>1.3176864354385776E-2</v>
      </c>
    </row>
    <row r="56" spans="1:18" x14ac:dyDescent="0.35">
      <c r="A56" s="254" t="s">
        <v>325</v>
      </c>
      <c r="B56" s="371">
        <f t="shared" ref="B56:Q56" si="9">(B13/B$35)*100</f>
        <v>5.2702639252350772E-4</v>
      </c>
      <c r="C56" s="371">
        <f t="shared" si="9"/>
        <v>4.9106485181002045E-4</v>
      </c>
      <c r="D56" s="371">
        <f t="shared" si="9"/>
        <v>4.5633023374479112E-4</v>
      </c>
      <c r="E56" s="371">
        <f t="shared" si="9"/>
        <v>4.1558692775096824E-4</v>
      </c>
      <c r="F56" s="371">
        <f t="shared" si="9"/>
        <v>3.9278335569817958E-4</v>
      </c>
      <c r="G56" s="371">
        <f t="shared" si="9"/>
        <v>3.8615270443801791E-4</v>
      </c>
      <c r="H56" s="371">
        <f t="shared" si="9"/>
        <v>4.0458341516952417E-4</v>
      </c>
      <c r="I56" s="371">
        <f t="shared" si="9"/>
        <v>3.9573441471959337E-4</v>
      </c>
      <c r="J56" s="371">
        <f t="shared" si="9"/>
        <v>3.7173490029732034E-4</v>
      </c>
      <c r="K56" s="371">
        <f t="shared" si="9"/>
        <v>3.4877962010923779E-4</v>
      </c>
      <c r="L56" s="371">
        <f t="shared" si="9"/>
        <v>3.2699468990350384E-4</v>
      </c>
      <c r="M56" s="371">
        <f t="shared" si="9"/>
        <v>3.122392092967805E-4</v>
      </c>
      <c r="N56" s="371">
        <f t="shared" si="9"/>
        <v>2.8918898526476957E-4</v>
      </c>
      <c r="O56" s="371">
        <f t="shared" si="9"/>
        <v>2.7306980607575353E-4</v>
      </c>
      <c r="P56" s="371">
        <f t="shared" si="9"/>
        <v>2.3924841545774442E-4</v>
      </c>
      <c r="Q56" s="371">
        <f t="shared" si="9"/>
        <v>2.2970630899862981E-4</v>
      </c>
      <c r="R56" s="371">
        <f t="shared" si="7"/>
        <v>2.2183273323881779E-4</v>
      </c>
    </row>
    <row r="57" spans="1:18" x14ac:dyDescent="0.35">
      <c r="A57" s="258" t="s">
        <v>327</v>
      </c>
      <c r="B57" s="371">
        <f t="shared" ref="B57:Q57" si="10">(B14/B$35)*100</f>
        <v>4.3120341206468824E-3</v>
      </c>
      <c r="C57" s="371">
        <f t="shared" si="10"/>
        <v>4.017803332991076E-3</v>
      </c>
      <c r="D57" s="371">
        <f t="shared" si="10"/>
        <v>3.7336110033664724E-3</v>
      </c>
      <c r="E57" s="371">
        <f t="shared" si="10"/>
        <v>3.4002566815988307E-3</v>
      </c>
      <c r="F57" s="371">
        <f t="shared" si="10"/>
        <v>3.2136820011669236E-3</v>
      </c>
      <c r="G57" s="371">
        <f t="shared" si="10"/>
        <v>3.1594312181292376E-3</v>
      </c>
      <c r="H57" s="371">
        <f t="shared" si="10"/>
        <v>3.3102279422961064E-3</v>
      </c>
      <c r="I57" s="371">
        <f t="shared" si="10"/>
        <v>3.2378270295239458E-3</v>
      </c>
      <c r="J57" s="371">
        <f t="shared" si="10"/>
        <v>3.0414673660689845E-3</v>
      </c>
      <c r="K57" s="371">
        <f t="shared" si="10"/>
        <v>2.8536514372574E-3</v>
      </c>
      <c r="L57" s="371">
        <f t="shared" si="10"/>
        <v>2.6754110992104861E-3</v>
      </c>
      <c r="M57" s="371">
        <f t="shared" si="10"/>
        <v>2.497913674374244E-3</v>
      </c>
      <c r="N57" s="371">
        <f t="shared" si="10"/>
        <v>2.2609320666154716E-3</v>
      </c>
      <c r="O57" s="371">
        <f t="shared" si="10"/>
        <v>2.1349093929558913E-3</v>
      </c>
      <c r="P57" s="371">
        <f t="shared" si="10"/>
        <v>2.0096866898450532E-3</v>
      </c>
      <c r="Q57" s="371">
        <f t="shared" si="10"/>
        <v>1.8376504719890385E-3</v>
      </c>
      <c r="R57" s="371">
        <f t="shared" si="7"/>
        <v>1.6859287726150151E-3</v>
      </c>
    </row>
    <row r="58" spans="1:18" x14ac:dyDescent="0.35">
      <c r="A58" s="254" t="s">
        <v>328</v>
      </c>
      <c r="B58" s="371">
        <f t="shared" ref="B58:Q58" si="11">(B15/B$35)*100</f>
        <v>0.35435338173671488</v>
      </c>
      <c r="C58" s="371">
        <f t="shared" si="11"/>
        <v>0.53311786002866035</v>
      </c>
      <c r="D58" s="371">
        <f t="shared" si="11"/>
        <v>0.73095806532574725</v>
      </c>
      <c r="E58" s="371">
        <f t="shared" si="11"/>
        <v>0.93790413467434419</v>
      </c>
      <c r="F58" s="371">
        <f t="shared" si="11"/>
        <v>1.1604605706213762</v>
      </c>
      <c r="G58" s="371">
        <f t="shared" si="11"/>
        <v>1.3675422503715844</v>
      </c>
      <c r="H58" s="371">
        <f t="shared" si="11"/>
        <v>1.5221899291096295</v>
      </c>
      <c r="I58" s="371">
        <f t="shared" si="11"/>
        <v>1.6561125497456148</v>
      </c>
      <c r="J58" s="371">
        <f t="shared" si="11"/>
        <v>1.7720940637991713</v>
      </c>
      <c r="K58" s="371">
        <f t="shared" si="11"/>
        <v>1.8104833007488614</v>
      </c>
      <c r="L58" s="371">
        <f t="shared" si="11"/>
        <v>1.7749866303762014</v>
      </c>
      <c r="M58" s="371">
        <f t="shared" si="11"/>
        <v>1.6958279164561416</v>
      </c>
      <c r="N58" s="371">
        <f t="shared" si="11"/>
        <v>1.5828890558005921</v>
      </c>
      <c r="O58" s="371">
        <f t="shared" si="11"/>
        <v>1.5087851521520135</v>
      </c>
      <c r="P58" s="371">
        <f t="shared" si="11"/>
        <v>1.288304867556862</v>
      </c>
      <c r="Q58" s="371">
        <f t="shared" si="11"/>
        <v>1.2043272074489162</v>
      </c>
      <c r="R58" s="371">
        <f t="shared" si="7"/>
        <v>1.1347631636098485</v>
      </c>
    </row>
    <row r="59" spans="1:18" x14ac:dyDescent="0.35">
      <c r="A59" s="254" t="s">
        <v>329</v>
      </c>
      <c r="B59" s="371">
        <f t="shared" ref="B59:Q59" si="12">(B16/B$35)*100</f>
        <v>0.53996249488544845</v>
      </c>
      <c r="C59" s="371">
        <f t="shared" si="12"/>
        <v>0.55311759217510481</v>
      </c>
      <c r="D59" s="371">
        <f t="shared" si="12"/>
        <v>0.55788445303635914</v>
      </c>
      <c r="E59" s="371">
        <f t="shared" si="12"/>
        <v>0.54517448794967915</v>
      </c>
      <c r="F59" s="371">
        <f t="shared" si="12"/>
        <v>0.55825227118048537</v>
      </c>
      <c r="G59" s="371">
        <f t="shared" si="12"/>
        <v>0.58937434134635303</v>
      </c>
      <c r="H59" s="371">
        <f t="shared" si="12"/>
        <v>0.65811009523893593</v>
      </c>
      <c r="I59" s="371">
        <f t="shared" si="12"/>
        <v>0.69929868666540507</v>
      </c>
      <c r="J59" s="371">
        <f t="shared" si="12"/>
        <v>0.73400745767798159</v>
      </c>
      <c r="K59" s="371">
        <f t="shared" si="12"/>
        <v>0.77647855607773852</v>
      </c>
      <c r="L59" s="371">
        <f t="shared" si="12"/>
        <v>0.84765941659985578</v>
      </c>
      <c r="M59" s="371">
        <f t="shared" si="12"/>
        <v>0.90892833826292807</v>
      </c>
      <c r="N59" s="371">
        <f t="shared" si="12"/>
        <v>1.0411066368609219</v>
      </c>
      <c r="O59" s="371">
        <f t="shared" si="12"/>
        <v>1.1233098840843498</v>
      </c>
      <c r="P59" s="371">
        <f t="shared" si="12"/>
        <v>1.179183665266585</v>
      </c>
      <c r="Q59" s="371">
        <f t="shared" si="12"/>
        <v>1.1889828260078077</v>
      </c>
      <c r="R59" s="371">
        <f t="shared" si="7"/>
        <v>1.1817695197831541</v>
      </c>
    </row>
    <row r="60" spans="1:18" x14ac:dyDescent="0.35">
      <c r="A60" s="254" t="s">
        <v>330</v>
      </c>
      <c r="B60" s="371">
        <f t="shared" ref="B60:Q60" si="13">(B17/B$35)*100</f>
        <v>1.149875765505835E-3</v>
      </c>
      <c r="C60" s="371">
        <f t="shared" si="13"/>
        <v>6.2499162957638959E-4</v>
      </c>
      <c r="D60" s="371">
        <f t="shared" si="13"/>
        <v>3.3187653363257535E-4</v>
      </c>
      <c r="E60" s="371">
        <f t="shared" si="13"/>
        <v>1.133418893866277E-4</v>
      </c>
      <c r="F60" s="371">
        <f t="shared" si="13"/>
        <v>3.5707577790743597E-5</v>
      </c>
      <c r="G60" s="371">
        <f t="shared" si="13"/>
        <v>3.5104791312547085E-5</v>
      </c>
      <c r="H60" s="371">
        <f t="shared" si="13"/>
        <v>3.678031046995674E-5</v>
      </c>
      <c r="I60" s="371">
        <f t="shared" si="13"/>
        <v>0</v>
      </c>
      <c r="J60" s="371">
        <f t="shared" si="13"/>
        <v>0</v>
      </c>
      <c r="K60" s="371">
        <f t="shared" si="13"/>
        <v>0</v>
      </c>
      <c r="L60" s="371">
        <f t="shared" si="13"/>
        <v>0</v>
      </c>
      <c r="M60" s="371">
        <f t="shared" si="13"/>
        <v>0</v>
      </c>
      <c r="N60" s="371">
        <f t="shared" si="13"/>
        <v>0</v>
      </c>
      <c r="O60" s="371">
        <f t="shared" si="13"/>
        <v>0</v>
      </c>
      <c r="P60" s="371">
        <f t="shared" si="13"/>
        <v>0</v>
      </c>
      <c r="Q60" s="371">
        <f t="shared" si="13"/>
        <v>0</v>
      </c>
      <c r="R60" s="371">
        <f t="shared" si="7"/>
        <v>0</v>
      </c>
    </row>
    <row r="61" spans="1:18" x14ac:dyDescent="0.35">
      <c r="A61" s="254" t="s">
        <v>331</v>
      </c>
      <c r="B61" s="371">
        <f t="shared" ref="B61:Q61" si="14">(B18/B$35)*100</f>
        <v>2.539308982158719E-3</v>
      </c>
      <c r="C61" s="371">
        <f t="shared" si="14"/>
        <v>1.4731945554300613E-3</v>
      </c>
      <c r="D61" s="371">
        <f t="shared" si="14"/>
        <v>1.2445370011221575E-3</v>
      </c>
      <c r="E61" s="371">
        <f t="shared" si="14"/>
        <v>1.0956382640707344E-3</v>
      </c>
      <c r="F61" s="371">
        <f t="shared" si="14"/>
        <v>1.0355197559315642E-3</v>
      </c>
      <c r="G61" s="371">
        <f t="shared" si="14"/>
        <v>1.0180389480638655E-3</v>
      </c>
      <c r="H61" s="371">
        <f t="shared" si="14"/>
        <v>1.0298486931587887E-3</v>
      </c>
      <c r="I61" s="371">
        <f t="shared" si="14"/>
        <v>1.007323964740783E-3</v>
      </c>
      <c r="J61" s="371">
        <f t="shared" si="14"/>
        <v>9.1244020982069536E-4</v>
      </c>
      <c r="K61" s="371">
        <f t="shared" si="14"/>
        <v>8.5609543117721998E-4</v>
      </c>
      <c r="L61" s="371">
        <f t="shared" si="14"/>
        <v>8.0262332976314586E-4</v>
      </c>
      <c r="M61" s="371">
        <f t="shared" si="14"/>
        <v>7.9479071457362312E-4</v>
      </c>
      <c r="N61" s="371">
        <f t="shared" si="14"/>
        <v>7.3611741703759543E-4</v>
      </c>
      <c r="O61" s="371">
        <f t="shared" si="14"/>
        <v>7.6956036257712357E-4</v>
      </c>
      <c r="P61" s="371">
        <f t="shared" si="14"/>
        <v>8.3736945410210544E-4</v>
      </c>
      <c r="Q61" s="371">
        <f t="shared" si="14"/>
        <v>8.0397208149520438E-4</v>
      </c>
      <c r="R61" s="371">
        <f t="shared" si="7"/>
        <v>7.7641456633586233E-4</v>
      </c>
    </row>
    <row r="62" spans="1:18" x14ac:dyDescent="0.35">
      <c r="A62" s="254" t="s">
        <v>332</v>
      </c>
      <c r="B62" s="371">
        <f t="shared" ref="B62:Q62" si="15">(B19/B$35)*100</f>
        <v>7.6658384367055674E-4</v>
      </c>
      <c r="C62" s="371">
        <f t="shared" si="15"/>
        <v>6.6963388883184601E-4</v>
      </c>
      <c r="D62" s="371">
        <f t="shared" si="15"/>
        <v>5.8078393385700678E-4</v>
      </c>
      <c r="E62" s="371">
        <f t="shared" si="15"/>
        <v>4.9114818734205328E-4</v>
      </c>
      <c r="F62" s="371">
        <f t="shared" si="15"/>
        <v>4.2849093348892316E-4</v>
      </c>
      <c r="G62" s="371">
        <f t="shared" si="15"/>
        <v>4.2125749575056503E-4</v>
      </c>
      <c r="H62" s="371">
        <f t="shared" si="15"/>
        <v>4.4136372563948086E-4</v>
      </c>
      <c r="I62" s="371">
        <f t="shared" si="15"/>
        <v>4.3171027060319282E-4</v>
      </c>
      <c r="J62" s="371">
        <f t="shared" si="15"/>
        <v>4.0552898214253125E-4</v>
      </c>
      <c r="K62" s="371">
        <f t="shared" si="15"/>
        <v>3.8048685830098663E-4</v>
      </c>
      <c r="L62" s="371">
        <f t="shared" si="15"/>
        <v>3.5672147989473149E-4</v>
      </c>
      <c r="M62" s="371">
        <f t="shared" si="15"/>
        <v>3.9739535728681156E-4</v>
      </c>
      <c r="N62" s="371">
        <f t="shared" si="15"/>
        <v>1.8402935425939886E-4</v>
      </c>
      <c r="O62" s="371">
        <f t="shared" si="15"/>
        <v>1.7377169477547953E-4</v>
      </c>
      <c r="P62" s="371">
        <f t="shared" si="15"/>
        <v>1.6747389082042108E-4</v>
      </c>
      <c r="Q62" s="371">
        <f t="shared" si="15"/>
        <v>1.6079441629904086E-4</v>
      </c>
      <c r="R62" s="371">
        <f t="shared" si="7"/>
        <v>1.5528291326717247E-4</v>
      </c>
    </row>
    <row r="63" spans="1:18" x14ac:dyDescent="0.35">
      <c r="A63" s="254" t="s">
        <v>333</v>
      </c>
      <c r="B63" s="371">
        <f t="shared" ref="B63:Q63" si="16">(B20/B$35)*100</f>
        <v>0</v>
      </c>
      <c r="C63" s="371">
        <f t="shared" si="16"/>
        <v>0</v>
      </c>
      <c r="D63" s="371">
        <f t="shared" si="16"/>
        <v>0</v>
      </c>
      <c r="E63" s="371">
        <f t="shared" si="16"/>
        <v>0</v>
      </c>
      <c r="F63" s="371">
        <f t="shared" si="16"/>
        <v>0</v>
      </c>
      <c r="G63" s="371">
        <f t="shared" si="16"/>
        <v>0</v>
      </c>
      <c r="H63" s="371">
        <f t="shared" si="16"/>
        <v>0</v>
      </c>
      <c r="I63" s="371">
        <f t="shared" si="16"/>
        <v>0</v>
      </c>
      <c r="J63" s="371">
        <f t="shared" si="16"/>
        <v>0</v>
      </c>
      <c r="K63" s="371">
        <f t="shared" si="16"/>
        <v>0</v>
      </c>
      <c r="L63" s="371">
        <f t="shared" si="16"/>
        <v>0</v>
      </c>
      <c r="M63" s="371">
        <f t="shared" si="16"/>
        <v>0</v>
      </c>
      <c r="N63" s="371">
        <f t="shared" si="16"/>
        <v>0</v>
      </c>
      <c r="O63" s="371">
        <f t="shared" si="16"/>
        <v>0</v>
      </c>
      <c r="P63" s="371">
        <f t="shared" si="16"/>
        <v>0</v>
      </c>
      <c r="Q63" s="371">
        <f t="shared" si="16"/>
        <v>0</v>
      </c>
      <c r="R63" s="371">
        <f t="shared" si="7"/>
        <v>0</v>
      </c>
    </row>
    <row r="64" spans="1:18" x14ac:dyDescent="0.35">
      <c r="A64" s="254" t="s">
        <v>334</v>
      </c>
      <c r="B64" s="371">
        <f t="shared" ref="B64:Q64" si="17">(B21/B$35)*100</f>
        <v>0.3711224033170083</v>
      </c>
      <c r="C64" s="371">
        <f t="shared" si="17"/>
        <v>0.34941496319245724</v>
      </c>
      <c r="D64" s="371">
        <f t="shared" si="17"/>
        <v>0.33175207993246314</v>
      </c>
      <c r="E64" s="371">
        <f t="shared" si="17"/>
        <v>0.30519192748839286</v>
      </c>
      <c r="F64" s="371">
        <f t="shared" si="17"/>
        <v>0.29476605466258837</v>
      </c>
      <c r="G64" s="371">
        <f t="shared" si="17"/>
        <v>0.30541168441915961</v>
      </c>
      <c r="H64" s="371">
        <f t="shared" si="17"/>
        <v>0.33646628017916425</v>
      </c>
      <c r="I64" s="371">
        <f t="shared" si="17"/>
        <v>0.34619566116787703</v>
      </c>
      <c r="J64" s="371">
        <f t="shared" si="17"/>
        <v>0.34061055091788106</v>
      </c>
      <c r="K64" s="371">
        <f t="shared" si="17"/>
        <v>0.33375038920634881</v>
      </c>
      <c r="L64" s="371">
        <f t="shared" si="17"/>
        <v>0.32535971645398637</v>
      </c>
      <c r="M64" s="371">
        <f t="shared" si="17"/>
        <v>0.31558868445105509</v>
      </c>
      <c r="N64" s="371">
        <f t="shared" si="17"/>
        <v>0.30117718319938186</v>
      </c>
      <c r="O64" s="371">
        <f t="shared" si="17"/>
        <v>0.29094346610980287</v>
      </c>
      <c r="P64" s="371">
        <f t="shared" si="17"/>
        <v>0.28568653289809265</v>
      </c>
      <c r="Q64" s="371">
        <f t="shared" si="17"/>
        <v>0.28106863969072343</v>
      </c>
      <c r="R64" s="371">
        <f t="shared" si="7"/>
        <v>0.28101770646693436</v>
      </c>
    </row>
    <row r="65" spans="1:18" x14ac:dyDescent="0.35">
      <c r="A65" s="254" t="s">
        <v>336</v>
      </c>
      <c r="B65" s="371">
        <f t="shared" ref="B65:Q65" si="18">(B22/B$35)*100</f>
        <v>94.161362066173439</v>
      </c>
      <c r="C65" s="371">
        <f t="shared" si="18"/>
        <v>93.993428659437598</v>
      </c>
      <c r="D65" s="371">
        <f t="shared" si="18"/>
        <v>93.902473932135393</v>
      </c>
      <c r="E65" s="371">
        <f t="shared" si="18"/>
        <v>93.907722322949581</v>
      </c>
      <c r="F65" s="371">
        <f t="shared" si="18"/>
        <v>93.70061195646818</v>
      </c>
      <c r="G65" s="371">
        <f t="shared" si="18"/>
        <v>93.348730294803019</v>
      </c>
      <c r="H65" s="371">
        <f t="shared" si="18"/>
        <v>92.801578316682892</v>
      </c>
      <c r="I65" s="371">
        <f t="shared" si="18"/>
        <v>92.441940364982258</v>
      </c>
      <c r="J65" s="371">
        <f t="shared" si="18"/>
        <v>92.27115830567287</v>
      </c>
      <c r="K65" s="371">
        <f t="shared" si="18"/>
        <v>92.233121761501963</v>
      </c>
      <c r="L65" s="371">
        <f t="shared" si="18"/>
        <v>92.310303691859232</v>
      </c>
      <c r="M65" s="371">
        <f t="shared" si="18"/>
        <v>92.453802789715411</v>
      </c>
      <c r="N65" s="371">
        <f t="shared" si="18"/>
        <v>92.665273476821895</v>
      </c>
      <c r="O65" s="371">
        <f t="shared" si="18"/>
        <v>92.781350027331811</v>
      </c>
      <c r="P65" s="371">
        <f t="shared" si="18"/>
        <v>92.707995394946494</v>
      </c>
      <c r="Q65" s="371">
        <f t="shared" si="18"/>
        <v>92.819242956917435</v>
      </c>
      <c r="R65" s="371">
        <f t="shared" si="7"/>
        <v>92.81415008892165</v>
      </c>
    </row>
    <row r="66" spans="1:18" x14ac:dyDescent="0.35">
      <c r="A66" s="254" t="s">
        <v>338</v>
      </c>
      <c r="B66" s="371">
        <f t="shared" ref="B66:Q66" si="19">(B23/B$35)*100</f>
        <v>2.178487549241034</v>
      </c>
      <c r="C66" s="371">
        <f t="shared" si="19"/>
        <v>2.2187649272554384</v>
      </c>
      <c r="D66" s="371">
        <f t="shared" si="19"/>
        <v>2.2255225499733462</v>
      </c>
      <c r="E66" s="371">
        <f t="shared" si="19"/>
        <v>2.1917676763288112</v>
      </c>
      <c r="F66" s="371">
        <f t="shared" si="19"/>
        <v>2.2339017741667102</v>
      </c>
      <c r="G66" s="371">
        <f t="shared" si="19"/>
        <v>2.3254817957083689</v>
      </c>
      <c r="H66" s="371">
        <f t="shared" si="19"/>
        <v>2.5090792196395086</v>
      </c>
      <c r="I66" s="371">
        <f t="shared" si="19"/>
        <v>2.6228197731938141</v>
      </c>
      <c r="J66" s="371">
        <f t="shared" si="19"/>
        <v>2.6712531994546986</v>
      </c>
      <c r="K66" s="371">
        <f t="shared" si="19"/>
        <v>2.7375712382374076</v>
      </c>
      <c r="L66" s="371">
        <f t="shared" si="19"/>
        <v>2.732486535993643</v>
      </c>
      <c r="M66" s="371">
        <f t="shared" si="19"/>
        <v>2.6982860905947872</v>
      </c>
      <c r="N66" s="371">
        <f t="shared" si="19"/>
        <v>2.6302526907063339</v>
      </c>
      <c r="O66" s="371">
        <f t="shared" si="19"/>
        <v>2.6172251440691472</v>
      </c>
      <c r="P66" s="371">
        <f t="shared" si="19"/>
        <v>2.5143094477285279</v>
      </c>
      <c r="Q66" s="371">
        <f t="shared" si="19"/>
        <v>2.4919229519098356</v>
      </c>
      <c r="R66" s="371">
        <f t="shared" si="7"/>
        <v>2.5542264570583959</v>
      </c>
    </row>
    <row r="67" spans="1:18" x14ac:dyDescent="0.35">
      <c r="A67" s="254" t="s">
        <v>340</v>
      </c>
      <c r="B67" s="371">
        <f t="shared" ref="B67:Q67" si="20">(B24/B$35)*100</f>
        <v>1.0621019154055564</v>
      </c>
      <c r="C67" s="371">
        <f t="shared" si="20"/>
        <v>1.0940032053142146</v>
      </c>
      <c r="D67" s="371">
        <f t="shared" si="20"/>
        <v>1.0906292586500508</v>
      </c>
      <c r="E67" s="371">
        <f t="shared" si="20"/>
        <v>1.05389066814666</v>
      </c>
      <c r="F67" s="371">
        <f t="shared" si="20"/>
        <v>1.0654069985424166</v>
      </c>
      <c r="G67" s="371">
        <f t="shared" si="20"/>
        <v>1.113418666060056</v>
      </c>
      <c r="H67" s="371">
        <f t="shared" si="20"/>
        <v>1.2086377823532484</v>
      </c>
      <c r="I67" s="371">
        <f t="shared" si="20"/>
        <v>1.2649830445791221</v>
      </c>
      <c r="J67" s="371">
        <f t="shared" si="20"/>
        <v>1.2916773962876524</v>
      </c>
      <c r="K67" s="371">
        <f t="shared" si="20"/>
        <v>1.2821772979979416</v>
      </c>
      <c r="L67" s="371">
        <f t="shared" si="20"/>
        <v>1.2367830975850254</v>
      </c>
      <c r="M67" s="371">
        <f t="shared" si="20"/>
        <v>1.194598829386819</v>
      </c>
      <c r="N67" s="371">
        <f t="shared" si="20"/>
        <v>1.1119316483430393</v>
      </c>
      <c r="O67" s="371">
        <f t="shared" si="20"/>
        <v>1.0545955910645601</v>
      </c>
      <c r="P67" s="371">
        <f t="shared" si="20"/>
        <v>1.0090062673514912</v>
      </c>
      <c r="Q67" s="371">
        <f t="shared" si="20"/>
        <v>0.96299775921495567</v>
      </c>
      <c r="R67" s="371">
        <f t="shared" si="7"/>
        <v>0.91397304421725312</v>
      </c>
    </row>
    <row r="68" spans="1:18" x14ac:dyDescent="0.35">
      <c r="A68" s="254" t="s">
        <v>342</v>
      </c>
      <c r="B68" s="371">
        <f t="shared" ref="B68:Q68" si="21">(B25/B$35)*100</f>
        <v>1.0061412948176058E-3</v>
      </c>
      <c r="C68" s="371">
        <f t="shared" si="21"/>
        <v>9.3748744436458439E-4</v>
      </c>
      <c r="D68" s="371">
        <f t="shared" si="21"/>
        <v>8.7117590078551017E-4</v>
      </c>
      <c r="E68" s="371">
        <f t="shared" si="21"/>
        <v>7.9339322570639377E-4</v>
      </c>
      <c r="F68" s="371">
        <f t="shared" si="21"/>
        <v>7.1415155581487199E-4</v>
      </c>
      <c r="G68" s="371">
        <f t="shared" si="21"/>
        <v>7.0209582625094171E-4</v>
      </c>
      <c r="H68" s="371">
        <f t="shared" si="21"/>
        <v>7.3560620939913484E-4</v>
      </c>
      <c r="I68" s="371">
        <f t="shared" si="21"/>
        <v>6.8354126178838857E-4</v>
      </c>
      <c r="J68" s="371">
        <f t="shared" si="21"/>
        <v>5.7449939136858599E-4</v>
      </c>
      <c r="K68" s="371">
        <f t="shared" si="21"/>
        <v>5.7073028745148002E-4</v>
      </c>
      <c r="L68" s="371">
        <f t="shared" si="21"/>
        <v>5.3508221984209731E-4</v>
      </c>
      <c r="M68" s="371">
        <f t="shared" si="21"/>
        <v>4.8255150527684262E-4</v>
      </c>
      <c r="N68" s="371">
        <f t="shared" si="21"/>
        <v>5.2579815502685383E-4</v>
      </c>
      <c r="O68" s="371">
        <f t="shared" si="21"/>
        <v>4.9649055650137009E-4</v>
      </c>
      <c r="P68" s="371">
        <f t="shared" si="21"/>
        <v>4.3064714782393998E-4</v>
      </c>
      <c r="Q68" s="371">
        <f t="shared" si="21"/>
        <v>4.1347135619753365E-4</v>
      </c>
      <c r="R68" s="371">
        <f t="shared" si="7"/>
        <v>3.9929891982987202E-4</v>
      </c>
    </row>
    <row r="69" spans="1:18" x14ac:dyDescent="0.35">
      <c r="A69" s="254" t="s">
        <v>344</v>
      </c>
      <c r="B69" s="371">
        <f t="shared" ref="B69:Q69" si="22">(B26/B$35)*100</f>
        <v>0.34869982588964449</v>
      </c>
      <c r="C69" s="371">
        <f t="shared" si="22"/>
        <v>0.33642406574911943</v>
      </c>
      <c r="D69" s="371">
        <f t="shared" si="22"/>
        <v>0.29877184940272594</v>
      </c>
      <c r="E69" s="371">
        <f t="shared" si="22"/>
        <v>0.26922476792303635</v>
      </c>
      <c r="F69" s="371">
        <f t="shared" si="22"/>
        <v>0.24156176375438043</v>
      </c>
      <c r="G69" s="371">
        <f t="shared" si="22"/>
        <v>0.21459558929360031</v>
      </c>
      <c r="H69" s="371">
        <f t="shared" si="22"/>
        <v>0.20501345055953887</v>
      </c>
      <c r="I69" s="371">
        <f t="shared" si="22"/>
        <v>0.23769247982294123</v>
      </c>
      <c r="J69" s="371">
        <f t="shared" si="22"/>
        <v>0.23108393165755239</v>
      </c>
      <c r="K69" s="371">
        <f t="shared" si="22"/>
        <v>0.17435810281642714</v>
      </c>
      <c r="L69" s="371">
        <f t="shared" si="22"/>
        <v>0.1513985414253223</v>
      </c>
      <c r="M69" s="371">
        <f t="shared" si="22"/>
        <v>0.14062118571420462</v>
      </c>
      <c r="N69" s="371">
        <f t="shared" si="22"/>
        <v>0.12095986556392771</v>
      </c>
      <c r="O69" s="371">
        <f t="shared" si="22"/>
        <v>0.10972441298680279</v>
      </c>
      <c r="P69" s="371">
        <f t="shared" si="22"/>
        <v>0.1046472569212174</v>
      </c>
      <c r="Q69" s="371">
        <f t="shared" si="22"/>
        <v>9.856697719131205E-2</v>
      </c>
      <c r="R69" s="371">
        <f t="shared" si="7"/>
        <v>9.4567294179708022E-2</v>
      </c>
    </row>
    <row r="70" spans="1:18" x14ac:dyDescent="0.35">
      <c r="A70" s="254" t="s">
        <v>346</v>
      </c>
      <c r="B70" s="371">
        <f t="shared" ref="B70:Q70" si="23">(B27/B$35)*100</f>
        <v>5.6056443568409465E-3</v>
      </c>
      <c r="C70" s="371">
        <f t="shared" si="23"/>
        <v>5.2677865921438556E-3</v>
      </c>
      <c r="D70" s="371">
        <f t="shared" si="23"/>
        <v>4.7707251709682708E-3</v>
      </c>
      <c r="E70" s="371">
        <f t="shared" si="23"/>
        <v>4.0425273881230551E-3</v>
      </c>
      <c r="F70" s="371">
        <f t="shared" si="23"/>
        <v>3.8207108236095644E-3</v>
      </c>
      <c r="G70" s="371">
        <f t="shared" si="23"/>
        <v>3.6860030878174436E-3</v>
      </c>
      <c r="H70" s="371">
        <f t="shared" si="23"/>
        <v>3.9722735307553278E-3</v>
      </c>
      <c r="I70" s="371">
        <f t="shared" si="23"/>
        <v>4.1012475707303316E-3</v>
      </c>
      <c r="J70" s="371">
        <f t="shared" si="23"/>
        <v>4.2918483943417893E-3</v>
      </c>
      <c r="K70" s="371">
        <f t="shared" si="23"/>
        <v>4.470720585036593E-3</v>
      </c>
      <c r="L70" s="371">
        <f t="shared" si="23"/>
        <v>6.093991948201663E-3</v>
      </c>
      <c r="M70" s="371">
        <f t="shared" si="23"/>
        <v>6.5286380125690472E-3</v>
      </c>
      <c r="N70" s="371">
        <f t="shared" si="23"/>
        <v>6.9405356463544711E-3</v>
      </c>
      <c r="O70" s="371">
        <f t="shared" si="23"/>
        <v>6.3054300675673995E-3</v>
      </c>
      <c r="P70" s="371">
        <f t="shared" si="23"/>
        <v>5.9812103864436104E-3</v>
      </c>
      <c r="Q70" s="371">
        <f t="shared" si="23"/>
        <v>3.2158883259808175E-3</v>
      </c>
      <c r="R70" s="371">
        <f t="shared" si="7"/>
        <v>2.7729091654852224E-3</v>
      </c>
    </row>
    <row r="71" spans="1:18" x14ac:dyDescent="0.35">
      <c r="A71" s="254" t="s">
        <v>348</v>
      </c>
      <c r="B71" s="371">
        <f t="shared" ref="B71:Q71" si="24">(B28/B$35)*100</f>
        <v>0.44428324889731707</v>
      </c>
      <c r="C71" s="371">
        <f t="shared" si="24"/>
        <v>0.42146756963076387</v>
      </c>
      <c r="D71" s="371">
        <f t="shared" si="24"/>
        <v>0.40057497609451848</v>
      </c>
      <c r="E71" s="371">
        <f t="shared" si="24"/>
        <v>0.37274369356282294</v>
      </c>
      <c r="F71" s="371">
        <f t="shared" si="24"/>
        <v>0.3535050201283616</v>
      </c>
      <c r="G71" s="371">
        <f t="shared" si="24"/>
        <v>0.34132388593189533</v>
      </c>
      <c r="H71" s="371">
        <f t="shared" si="24"/>
        <v>0.33569389365929514</v>
      </c>
      <c r="I71" s="371">
        <f t="shared" si="24"/>
        <v>0.30655026798415047</v>
      </c>
      <c r="J71" s="371">
        <f t="shared" si="24"/>
        <v>0.27670594214858718</v>
      </c>
      <c r="K71" s="371">
        <f t="shared" si="24"/>
        <v>0.25055059619119968</v>
      </c>
      <c r="L71" s="371">
        <f t="shared" si="24"/>
        <v>0.23151224045168073</v>
      </c>
      <c r="M71" s="371">
        <f t="shared" si="24"/>
        <v>0.21550182518010524</v>
      </c>
      <c r="N71" s="371">
        <f t="shared" si="24"/>
        <v>0.18781510097559218</v>
      </c>
      <c r="O71" s="371">
        <f t="shared" si="24"/>
        <v>0.17225739857815037</v>
      </c>
      <c r="P71" s="371">
        <f t="shared" si="24"/>
        <v>0.16163622948325213</v>
      </c>
      <c r="Q71" s="371">
        <f t="shared" si="24"/>
        <v>0.14997524914520541</v>
      </c>
      <c r="R71" s="371">
        <f>(R28/R$35)*100</f>
        <v>0.13749192806141927</v>
      </c>
    </row>
    <row r="72" spans="1:18" x14ac:dyDescent="0.35">
      <c r="A72" s="254" t="s">
        <v>431</v>
      </c>
      <c r="B72" s="371">
        <f t="shared" ref="B72:Q72" si="25">(B29/B$35)*100</f>
        <v>0</v>
      </c>
      <c r="C72" s="371">
        <f t="shared" si="25"/>
        <v>0</v>
      </c>
      <c r="D72" s="371">
        <f t="shared" si="25"/>
        <v>0</v>
      </c>
      <c r="E72" s="371">
        <f t="shared" si="25"/>
        <v>0</v>
      </c>
      <c r="F72" s="371">
        <f t="shared" si="25"/>
        <v>0</v>
      </c>
      <c r="G72" s="371">
        <f t="shared" si="25"/>
        <v>0</v>
      </c>
      <c r="H72" s="371">
        <f t="shared" si="25"/>
        <v>0</v>
      </c>
      <c r="I72" s="371">
        <f t="shared" si="25"/>
        <v>0</v>
      </c>
      <c r="J72" s="371">
        <f t="shared" si="25"/>
        <v>0</v>
      </c>
      <c r="K72" s="371">
        <f t="shared" si="25"/>
        <v>0</v>
      </c>
      <c r="L72" s="371">
        <f t="shared" si="25"/>
        <v>0</v>
      </c>
      <c r="M72" s="371">
        <f t="shared" si="25"/>
        <v>0</v>
      </c>
      <c r="N72" s="371">
        <f t="shared" si="25"/>
        <v>0</v>
      </c>
      <c r="O72" s="371">
        <f t="shared" si="25"/>
        <v>0</v>
      </c>
      <c r="P72" s="371">
        <f t="shared" si="25"/>
        <v>2.3924841545774445E-5</v>
      </c>
      <c r="Q72" s="371">
        <f t="shared" si="25"/>
        <v>9.1882523599451921E-5</v>
      </c>
      <c r="R72" s="371">
        <f>(R29/R$35)*100</f>
        <v>8.8733093295527126E-5</v>
      </c>
    </row>
    <row r="73" spans="1:18" x14ac:dyDescent="0.35">
      <c r="A73" s="278" t="s">
        <v>349</v>
      </c>
      <c r="B73" s="371">
        <f t="shared" ref="B73:Q73" si="26">(B30/B$35)*100</f>
        <v>0.42454371492280019</v>
      </c>
      <c r="C73" s="371">
        <f t="shared" si="26"/>
        <v>0.39289652370727179</v>
      </c>
      <c r="D73" s="371">
        <f t="shared" si="26"/>
        <v>0.36087424575872162</v>
      </c>
      <c r="E73" s="371">
        <f t="shared" si="26"/>
        <v>0.32313772664127555</v>
      </c>
      <c r="F73" s="371">
        <f t="shared" si="26"/>
        <v>0.30097917319817774</v>
      </c>
      <c r="G73" s="371">
        <f t="shared" si="26"/>
        <v>0.30253309153153074</v>
      </c>
      <c r="H73" s="371">
        <f t="shared" si="26"/>
        <v>0.32465980051830812</v>
      </c>
      <c r="I73" s="371">
        <f t="shared" si="26"/>
        <v>0.32604918187306137</v>
      </c>
      <c r="J73" s="371">
        <f t="shared" si="26"/>
        <v>0.31752919301760196</v>
      </c>
      <c r="K73" s="371">
        <f t="shared" si="26"/>
        <v>0.30879679274944244</v>
      </c>
      <c r="L73" s="371">
        <f t="shared" si="26"/>
        <v>0.29908123410174114</v>
      </c>
      <c r="M73" s="371">
        <f t="shared" si="26"/>
        <v>0.28967283007942229</v>
      </c>
      <c r="N73" s="371">
        <f t="shared" si="26"/>
        <v>0.27620177083560632</v>
      </c>
      <c r="O73" s="371">
        <f t="shared" si="26"/>
        <v>0.2640336779474286</v>
      </c>
      <c r="P73" s="371">
        <f t="shared" si="26"/>
        <v>0.25453638920549432</v>
      </c>
      <c r="Q73" s="371">
        <f t="shared" si="26"/>
        <v>0.24525742611783705</v>
      </c>
      <c r="R73" s="371">
        <f>(R30/R$35)*100</f>
        <v>0.24193077887025466</v>
      </c>
    </row>
    <row r="74" spans="1:18" x14ac:dyDescent="0.35">
      <c r="A74" s="254" t="s">
        <v>350</v>
      </c>
      <c r="B74" s="371">
        <f t="shared" ref="B74:Q74" si="27">(B31/B$35)*100</f>
        <v>3.8329192183527837E-2</v>
      </c>
      <c r="C74" s="371">
        <f t="shared" si="27"/>
        <v>3.5713807404365118E-2</v>
      </c>
      <c r="D74" s="371">
        <f t="shared" si="27"/>
        <v>3.3187653363257533E-2</v>
      </c>
      <c r="E74" s="371">
        <f t="shared" si="27"/>
        <v>3.0224503836434054E-2</v>
      </c>
      <c r="F74" s="371">
        <f t="shared" si="27"/>
        <v>2.8566062232594877E-2</v>
      </c>
      <c r="G74" s="371">
        <f t="shared" si="27"/>
        <v>2.8364671380538043E-2</v>
      </c>
      <c r="H74" s="371">
        <f t="shared" si="27"/>
        <v>3.0086293964424613E-2</v>
      </c>
      <c r="I74" s="371">
        <f t="shared" si="27"/>
        <v>2.9644105248085906E-2</v>
      </c>
      <c r="J74" s="371">
        <f t="shared" si="27"/>
        <v>2.798149976783466E-2</v>
      </c>
      <c r="K74" s="371">
        <f t="shared" si="27"/>
        <v>2.6507251128302073E-2</v>
      </c>
      <c r="L74" s="371">
        <f t="shared" si="27"/>
        <v>2.5089410752596117E-2</v>
      </c>
      <c r="M74" s="371">
        <f t="shared" si="27"/>
        <v>2.409918988117879E-2</v>
      </c>
      <c r="N74" s="371">
        <f t="shared" si="27"/>
        <v>2.2425291311895315E-2</v>
      </c>
      <c r="O74" s="371">
        <f t="shared" si="27"/>
        <v>2.1324269401733844E-2</v>
      </c>
      <c r="P74" s="371">
        <f t="shared" si="27"/>
        <v>2.0551438887820246E-2</v>
      </c>
      <c r="Q74" s="371">
        <f t="shared" si="27"/>
        <v>1.9800683835681888E-2</v>
      </c>
      <c r="R74" s="371">
        <f t="shared" si="7"/>
        <v>1.9343814338424914E-2</v>
      </c>
    </row>
    <row r="75" spans="1:18" x14ac:dyDescent="0.35">
      <c r="A75" s="254" t="s">
        <v>352</v>
      </c>
      <c r="B75" s="371">
        <f t="shared" ref="B75:Q75" si="28">(B32/B$35)*100</f>
        <v>0</v>
      </c>
      <c r="C75" s="371">
        <f t="shared" si="28"/>
        <v>0</v>
      </c>
      <c r="D75" s="371">
        <f t="shared" si="28"/>
        <v>0</v>
      </c>
      <c r="E75" s="371">
        <f t="shared" si="28"/>
        <v>0</v>
      </c>
      <c r="F75" s="371">
        <f t="shared" si="28"/>
        <v>0</v>
      </c>
      <c r="G75" s="371">
        <f t="shared" si="28"/>
        <v>0</v>
      </c>
      <c r="H75" s="371">
        <f t="shared" si="28"/>
        <v>0</v>
      </c>
      <c r="I75" s="371">
        <f t="shared" si="28"/>
        <v>0</v>
      </c>
      <c r="J75" s="371">
        <f t="shared" si="28"/>
        <v>0</v>
      </c>
      <c r="K75" s="371">
        <f t="shared" si="28"/>
        <v>0</v>
      </c>
      <c r="L75" s="371">
        <f t="shared" si="28"/>
        <v>0</v>
      </c>
      <c r="M75" s="371">
        <f t="shared" si="28"/>
        <v>0</v>
      </c>
      <c r="N75" s="371">
        <f t="shared" si="28"/>
        <v>0</v>
      </c>
      <c r="O75" s="371">
        <f t="shared" si="28"/>
        <v>0</v>
      </c>
      <c r="P75" s="371">
        <f t="shared" si="28"/>
        <v>7.9191225516513405E-2</v>
      </c>
      <c r="Q75" s="371">
        <f t="shared" si="28"/>
        <v>8.8758517797070557E-2</v>
      </c>
      <c r="R75" s="371">
        <f t="shared" si="7"/>
        <v>9.805006809155746E-2</v>
      </c>
    </row>
    <row r="76" spans="1:18" x14ac:dyDescent="0.35">
      <c r="A76" s="254" t="s">
        <v>353</v>
      </c>
      <c r="B76" s="371">
        <f t="shared" ref="B76:Q76" si="29">(B33/B$35)*100</f>
        <v>0</v>
      </c>
      <c r="C76" s="371">
        <f t="shared" si="29"/>
        <v>0</v>
      </c>
      <c r="D76" s="371">
        <f t="shared" si="29"/>
        <v>0</v>
      </c>
      <c r="E76" s="371">
        <f t="shared" si="29"/>
        <v>0</v>
      </c>
      <c r="F76" s="371">
        <f t="shared" si="29"/>
        <v>0</v>
      </c>
      <c r="G76" s="371">
        <f t="shared" si="29"/>
        <v>0</v>
      </c>
      <c r="H76" s="371">
        <f t="shared" si="29"/>
        <v>0</v>
      </c>
      <c r="I76" s="371">
        <f t="shared" si="29"/>
        <v>0</v>
      </c>
      <c r="J76" s="371">
        <f t="shared" si="29"/>
        <v>0</v>
      </c>
      <c r="K76" s="371">
        <f t="shared" si="29"/>
        <v>0</v>
      </c>
      <c r="L76" s="371">
        <f t="shared" si="29"/>
        <v>0</v>
      </c>
      <c r="M76" s="371">
        <f t="shared" si="29"/>
        <v>0</v>
      </c>
      <c r="N76" s="371">
        <f t="shared" si="29"/>
        <v>0</v>
      </c>
      <c r="O76" s="371">
        <f t="shared" si="29"/>
        <v>0</v>
      </c>
      <c r="P76" s="371">
        <f t="shared" si="29"/>
        <v>1.3134738008630168E-2</v>
      </c>
      <c r="Q76" s="371">
        <f t="shared" si="29"/>
        <v>8.4761628020494396E-3</v>
      </c>
      <c r="R76" s="371">
        <f t="shared" si="7"/>
        <v>7.2761136502332239E-3</v>
      </c>
    </row>
    <row r="77" spans="1:18" x14ac:dyDescent="0.35">
      <c r="A77" s="254" t="s">
        <v>351</v>
      </c>
      <c r="B77" s="371">
        <f t="shared" ref="B77:Q77" si="30">(B34/B$35)*100</f>
        <v>2.3955745114704898E-3</v>
      </c>
      <c r="C77" s="371">
        <f t="shared" si="30"/>
        <v>2.2321129627728199E-3</v>
      </c>
      <c r="D77" s="371">
        <f t="shared" si="30"/>
        <v>2.0742283352035958E-3</v>
      </c>
      <c r="E77" s="371">
        <f t="shared" si="30"/>
        <v>1.8512508599815855E-3</v>
      </c>
      <c r="F77" s="371">
        <f t="shared" si="30"/>
        <v>1.7139637339556927E-3</v>
      </c>
      <c r="G77" s="371">
        <f t="shared" si="30"/>
        <v>1.6850299830022601E-3</v>
      </c>
      <c r="H77" s="371">
        <f t="shared" si="30"/>
        <v>1.6918942816180102E-3</v>
      </c>
      <c r="I77" s="371">
        <f t="shared" si="30"/>
        <v>1.6548893706455725E-3</v>
      </c>
      <c r="J77" s="371">
        <f t="shared" si="30"/>
        <v>1.5545277648797032E-3</v>
      </c>
      <c r="K77" s="371">
        <f t="shared" si="30"/>
        <v>1.3951184804369512E-3</v>
      </c>
      <c r="L77" s="371">
        <f t="shared" si="30"/>
        <v>1.3079787596140154E-3</v>
      </c>
      <c r="M77" s="371">
        <f t="shared" si="30"/>
        <v>1.2205714545237784E-3</v>
      </c>
      <c r="N77" s="371">
        <f t="shared" si="30"/>
        <v>1.1304660333077358E-3</v>
      </c>
      <c r="O77" s="371">
        <f t="shared" si="30"/>
        <v>1.0674546964779456E-3</v>
      </c>
      <c r="P77" s="371">
        <f t="shared" si="30"/>
        <v>1.0048433449225266E-3</v>
      </c>
      <c r="Q77" s="371">
        <f t="shared" si="30"/>
        <v>8.958546050946562E-4</v>
      </c>
      <c r="R77" s="371">
        <f t="shared" si="7"/>
        <v>9.0951420627915299E-4</v>
      </c>
    </row>
    <row r="78" spans="1:18" ht="13.15" x14ac:dyDescent="0.4">
      <c r="A78" s="280" t="s">
        <v>143</v>
      </c>
      <c r="B78" s="354">
        <v>99.999999999999986</v>
      </c>
      <c r="C78" s="354">
        <v>100</v>
      </c>
      <c r="D78" s="354">
        <v>99.999999999999986</v>
      </c>
      <c r="E78" s="354">
        <v>100</v>
      </c>
      <c r="F78" s="354">
        <v>100</v>
      </c>
      <c r="G78" s="354">
        <v>100.00000000000003</v>
      </c>
      <c r="H78" s="354">
        <v>100</v>
      </c>
      <c r="I78" s="354">
        <v>100</v>
      </c>
      <c r="J78" s="355">
        <f>SUM(J49:J77)</f>
        <v>100.07299521678564</v>
      </c>
      <c r="K78" s="355">
        <v>99.999999999999986</v>
      </c>
      <c r="L78" s="355">
        <v>100</v>
      </c>
      <c r="M78" s="355">
        <v>100</v>
      </c>
      <c r="N78" s="355">
        <v>99.999999999999986</v>
      </c>
      <c r="O78" s="355">
        <v>99.999999999999986</v>
      </c>
      <c r="P78" s="356">
        <v>100</v>
      </c>
      <c r="Q78" s="357">
        <v>99.999999999999972</v>
      </c>
      <c r="R78" s="357">
        <v>99.999999999999972</v>
      </c>
    </row>
    <row r="80" spans="1:18" ht="13.15" x14ac:dyDescent="0.4">
      <c r="A80" s="3" t="s">
        <v>50</v>
      </c>
    </row>
    <row r="81" spans="1:7" x14ac:dyDescent="0.35">
      <c r="A81" s="262" t="s">
        <v>355</v>
      </c>
    </row>
    <row r="82" spans="1:7" ht="13.15" x14ac:dyDescent="0.4">
      <c r="A82" s="3" t="s">
        <v>51</v>
      </c>
    </row>
    <row r="83" spans="1:7" ht="13.15" x14ac:dyDescent="0.4">
      <c r="A83" s="2" t="s">
        <v>356</v>
      </c>
    </row>
    <row r="84" spans="1:7" x14ac:dyDescent="0.35">
      <c r="A84" s="233" t="s">
        <v>357</v>
      </c>
    </row>
    <row r="85" spans="1:7" ht="13.15" x14ac:dyDescent="0.4">
      <c r="A85" s="203" t="s">
        <v>358</v>
      </c>
    </row>
    <row r="86" spans="1:7" ht="13.15" x14ac:dyDescent="0.4">
      <c r="A86" s="2" t="s">
        <v>359</v>
      </c>
    </row>
    <row r="87" spans="1:7" ht="13.15" x14ac:dyDescent="0.4">
      <c r="A87" s="2" t="s">
        <v>360</v>
      </c>
    </row>
    <row r="88" spans="1:7" x14ac:dyDescent="0.35">
      <c r="A88" s="695" t="s">
        <v>90</v>
      </c>
      <c r="B88" s="695"/>
      <c r="C88" s="695"/>
      <c r="D88" s="695"/>
      <c r="E88" s="695"/>
      <c r="F88" s="695"/>
      <c r="G88" s="695"/>
    </row>
  </sheetData>
  <sortState xmlns:xlrd2="http://schemas.microsoft.com/office/spreadsheetml/2017/richdata2" ref="A5:AO31">
    <sortCondition ref="A5:A31"/>
  </sortState>
  <mergeCells count="2">
    <mergeCell ref="A45:G45"/>
    <mergeCell ref="A88:G88"/>
  </mergeCells>
  <phoneticPr fontId="7" type="noConversion"/>
  <conditionalFormatting sqref="B78:O78 B49:Q77">
    <cfRule type="cellIs" dxfId="4" priority="2" stopIfTrue="1" operator="equal">
      <formula>"."</formula>
    </cfRule>
  </conditionalFormatting>
  <conditionalFormatting sqref="R49:R77">
    <cfRule type="cellIs" dxfId="3" priority="1" stopIfTrue="1" operator="equal">
      <formula>"."</formula>
    </cfRule>
  </conditionalFormatting>
  <dataValidations count="1">
    <dataValidation type="list" allowBlank="1" showInputMessage="1" showErrorMessage="1" sqref="B65507" xr:uid="{00000000-0002-0000-1200-000000000000}">
      <formula1>$AA$1:$AA$2</formula1>
    </dataValidation>
  </dataValidations>
  <hyperlinks>
    <hyperlink ref="A41" r:id="rId1" xr:uid="{00000000-0004-0000-1200-000000000000}"/>
    <hyperlink ref="A84" r:id="rId2" xr:uid="{00000000-0004-0000-1200-000001000000}"/>
  </hyperlinks>
  <pageMargins left="0.7" right="0.7" top="0.75" bottom="0.75" header="0.3" footer="0.3"/>
  <pageSetup paperSize="9" scale="18" fitToHeight="0" orientation="landscape" r:id="rId3"/>
  <ignoredErrors>
    <ignoredError sqref="B35:R3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25"/>
  <sheetViews>
    <sheetView showGridLines="0" topLeftCell="B1" workbookViewId="0">
      <selection activeCell="B32" sqref="B32"/>
    </sheetView>
  </sheetViews>
  <sheetFormatPr defaultColWidth="8.86328125" defaultRowHeight="13.5" x14ac:dyDescent="0.35"/>
  <cols>
    <col min="1" max="1" width="2.59765625" style="42" customWidth="1"/>
    <col min="2" max="2" width="137.3984375" style="42" customWidth="1"/>
    <col min="3" max="16384" width="8.86328125" style="42"/>
  </cols>
  <sheetData>
    <row r="1" spans="2:17" ht="17.649999999999999" x14ac:dyDescent="0.5">
      <c r="B1" s="45" t="s">
        <v>473</v>
      </c>
    </row>
    <row r="3" spans="2:17" ht="15" x14ac:dyDescent="0.4">
      <c r="B3" s="46" t="s">
        <v>27</v>
      </c>
    </row>
    <row r="4" spans="2:17" x14ac:dyDescent="0.35">
      <c r="B4" s="688" t="s">
        <v>474</v>
      </c>
      <c r="C4" s="688"/>
      <c r="D4" s="688"/>
      <c r="E4" s="688"/>
      <c r="F4" s="688"/>
      <c r="G4" s="688"/>
      <c r="H4" s="688"/>
      <c r="I4" s="688"/>
      <c r="J4" s="688"/>
      <c r="K4" s="688"/>
      <c r="L4" s="688"/>
    </row>
    <row r="5" spans="2:17" x14ac:dyDescent="0.35">
      <c r="B5" s="688" t="s">
        <v>500</v>
      </c>
      <c r="C5" s="688"/>
      <c r="D5" s="688"/>
      <c r="E5" s="688"/>
      <c r="F5" s="688"/>
      <c r="G5" s="688"/>
      <c r="H5" s="688"/>
      <c r="I5" s="688"/>
      <c r="J5" s="688"/>
      <c r="K5" s="688"/>
      <c r="L5" s="688"/>
    </row>
    <row r="6" spans="2:17" x14ac:dyDescent="0.35">
      <c r="B6" s="688" t="s">
        <v>501</v>
      </c>
      <c r="C6" s="688"/>
      <c r="D6" s="688"/>
      <c r="E6" s="688"/>
      <c r="F6" s="688"/>
      <c r="G6" s="688"/>
      <c r="H6" s="688"/>
      <c r="I6" s="688"/>
      <c r="J6" s="688"/>
      <c r="K6" s="688"/>
      <c r="L6" s="688"/>
      <c r="M6" s="688"/>
    </row>
    <row r="7" spans="2:17" x14ac:dyDescent="0.35">
      <c r="B7" s="688" t="s">
        <v>28</v>
      </c>
      <c r="C7" s="688"/>
      <c r="D7" s="688"/>
      <c r="E7" s="688"/>
      <c r="F7" s="688"/>
      <c r="G7" s="688"/>
      <c r="H7" s="688"/>
      <c r="I7" s="688"/>
    </row>
    <row r="8" spans="2:17" x14ac:dyDescent="0.35">
      <c r="B8" s="688" t="s">
        <v>475</v>
      </c>
      <c r="C8" s="688"/>
      <c r="D8" s="688"/>
      <c r="E8" s="688"/>
      <c r="F8" s="688"/>
      <c r="G8" s="688"/>
      <c r="H8" s="688"/>
      <c r="I8" s="688"/>
      <c r="J8" s="688"/>
      <c r="K8" s="688"/>
    </row>
    <row r="9" spans="2:17" x14ac:dyDescent="0.35">
      <c r="B9" s="585" t="s">
        <v>502</v>
      </c>
      <c r="C9" s="585"/>
      <c r="D9" s="585"/>
      <c r="E9" s="585"/>
      <c r="F9" s="585"/>
      <c r="G9" s="585"/>
      <c r="H9" s="585"/>
      <c r="I9" s="585"/>
      <c r="J9" s="585"/>
      <c r="K9" s="585"/>
      <c r="L9" s="585"/>
      <c r="M9" s="585"/>
      <c r="N9" s="585"/>
      <c r="O9" s="276"/>
      <c r="P9" s="276"/>
      <c r="Q9" s="276"/>
    </row>
    <row r="10" spans="2:17" x14ac:dyDescent="0.35">
      <c r="B10" s="688" t="s">
        <v>489</v>
      </c>
      <c r="C10" s="688"/>
      <c r="D10" s="688"/>
      <c r="E10" s="688"/>
      <c r="F10" s="688"/>
      <c r="G10" s="688"/>
      <c r="H10" s="688"/>
      <c r="I10" s="688"/>
      <c r="J10" s="688"/>
    </row>
    <row r="11" spans="2:17" x14ac:dyDescent="0.35">
      <c r="B11" s="688" t="s">
        <v>503</v>
      </c>
      <c r="C11" s="688"/>
      <c r="D11" s="688"/>
      <c r="E11" s="688"/>
      <c r="F11" s="688"/>
      <c r="G11" s="688"/>
      <c r="H11" s="688"/>
      <c r="I11" s="688"/>
      <c r="J11" s="688"/>
      <c r="K11" s="688"/>
      <c r="L11" s="688"/>
      <c r="M11" s="688"/>
    </row>
    <row r="12" spans="2:17" x14ac:dyDescent="0.35">
      <c r="B12" s="585" t="s">
        <v>504</v>
      </c>
      <c r="C12" s="585"/>
      <c r="D12" s="585"/>
      <c r="E12" s="585"/>
      <c r="F12" s="585"/>
      <c r="G12" s="585"/>
      <c r="H12" s="47"/>
      <c r="I12" s="47"/>
      <c r="J12" s="47"/>
      <c r="K12" s="47"/>
    </row>
    <row r="13" spans="2:17" x14ac:dyDescent="0.35">
      <c r="B13" s="688" t="s">
        <v>505</v>
      </c>
      <c r="C13" s="688"/>
      <c r="D13" s="688"/>
      <c r="E13" s="688"/>
      <c r="F13" s="688"/>
    </row>
    <row r="14" spans="2:17" x14ac:dyDescent="0.35">
      <c r="B14" s="585" t="s">
        <v>490</v>
      </c>
      <c r="C14" s="585"/>
      <c r="D14" s="585"/>
      <c r="E14" s="585"/>
      <c r="F14" s="585"/>
    </row>
    <row r="16" spans="2:17" ht="13.9" x14ac:dyDescent="0.4">
      <c r="B16" s="320" t="s">
        <v>29</v>
      </c>
    </row>
    <row r="17" spans="2:14" x14ac:dyDescent="0.35">
      <c r="B17" s="688" t="s">
        <v>478</v>
      </c>
      <c r="C17" s="688"/>
      <c r="D17" s="688"/>
      <c r="E17" s="688"/>
      <c r="F17" s="688"/>
      <c r="G17" s="688"/>
      <c r="H17" s="688"/>
      <c r="I17" s="688"/>
    </row>
    <row r="18" spans="2:14" x14ac:dyDescent="0.35">
      <c r="B18" s="688" t="s">
        <v>506</v>
      </c>
      <c r="C18" s="688"/>
      <c r="D18" s="688"/>
      <c r="E18" s="688"/>
      <c r="F18" s="688"/>
      <c r="G18" s="688"/>
      <c r="H18" s="688"/>
      <c r="I18" s="688"/>
      <c r="J18" s="688"/>
      <c r="K18" s="688"/>
      <c r="L18" s="688"/>
      <c r="M18" s="688"/>
      <c r="N18" s="688"/>
    </row>
    <row r="19" spans="2:14" x14ac:dyDescent="0.35">
      <c r="B19" s="585" t="s">
        <v>507</v>
      </c>
      <c r="C19" s="585"/>
      <c r="D19" s="585"/>
      <c r="E19" s="585"/>
      <c r="F19" s="585"/>
      <c r="G19" s="585"/>
      <c r="H19" s="585"/>
      <c r="I19" s="47"/>
      <c r="J19" s="47"/>
      <c r="K19" s="47"/>
      <c r="L19" s="47"/>
      <c r="M19" s="47"/>
      <c r="N19" s="47"/>
    </row>
    <row r="20" spans="2:14" x14ac:dyDescent="0.35">
      <c r="B20" s="585" t="s">
        <v>508</v>
      </c>
      <c r="C20" s="585"/>
      <c r="D20" s="585"/>
      <c r="E20" s="585"/>
      <c r="F20" s="585"/>
      <c r="G20" s="585"/>
      <c r="H20" s="585"/>
      <c r="I20" s="47"/>
      <c r="J20" s="47"/>
      <c r="K20" s="47"/>
      <c r="L20" s="47"/>
      <c r="M20" s="47"/>
      <c r="N20" s="47"/>
    </row>
    <row r="22" spans="2:14" ht="13.9" x14ac:dyDescent="0.4">
      <c r="B22" s="320" t="s">
        <v>30</v>
      </c>
    </row>
    <row r="23" spans="2:14" x14ac:dyDescent="0.35">
      <c r="B23" s="688" t="s">
        <v>509</v>
      </c>
      <c r="C23" s="688"/>
      <c r="D23" s="688"/>
      <c r="E23" s="688"/>
      <c r="F23" s="688"/>
      <c r="G23" s="688"/>
      <c r="H23" s="688"/>
      <c r="I23" s="688"/>
      <c r="J23" s="688"/>
    </row>
    <row r="24" spans="2:14" x14ac:dyDescent="0.35">
      <c r="B24" s="585" t="s">
        <v>510</v>
      </c>
      <c r="C24" s="585"/>
      <c r="D24" s="585"/>
      <c r="E24" s="585"/>
      <c r="F24" s="585"/>
      <c r="G24" s="585"/>
      <c r="H24" s="585"/>
      <c r="I24" s="585"/>
      <c r="J24" s="47"/>
      <c r="K24" s="47"/>
      <c r="L24" s="47"/>
      <c r="M24" s="47"/>
      <c r="N24" s="47"/>
    </row>
    <row r="25" spans="2:14" x14ac:dyDescent="0.35">
      <c r="B25" s="48" t="s">
        <v>497</v>
      </c>
    </row>
  </sheetData>
  <mergeCells count="11">
    <mergeCell ref="B23:J23"/>
    <mergeCell ref="B4:L4"/>
    <mergeCell ref="B5:L5"/>
    <mergeCell ref="B6:M6"/>
    <mergeCell ref="B7:I7"/>
    <mergeCell ref="B8:K8"/>
    <mergeCell ref="B10:J10"/>
    <mergeCell ref="B11:M11"/>
    <mergeCell ref="B13:F13"/>
    <mergeCell ref="B17:I17"/>
    <mergeCell ref="B18:N18"/>
  </mergeCells>
  <hyperlinks>
    <hyperlink ref="B4" location="'Table A1'!A1" display="Table A1: Summary of Changes in the Number of Companies on The Register 2011-12 to 2015-16" xr:uid="{00000000-0004-0000-0100-000000000000}"/>
    <hyperlink ref="B5" location="'Table A2'!A1" display="Table A2: Summary of Changes in the Number of Private Companies on The Register 2011-12 to 2015-16" xr:uid="{00000000-0004-0000-0100-000001000000}"/>
    <hyperlink ref="B6" location="'Table A3'!A1" display="Table A3: Summary of Changes in the Number of Public Limited Companies on The Register 2011-12 to 2015-16" xr:uid="{00000000-0004-0000-0100-000002000000}"/>
    <hyperlink ref="B7" location="'Table A4'!A1" display="Table A4: Analysis of Companies on The Register by Period of Incorporation" xr:uid="{00000000-0004-0000-0100-000003000000}"/>
    <hyperlink ref="B8" location="'Table A5'!A1" display="Table A5: Percentage of Companies on The Register at 31 March 2016 by Age Since Incorporation" xr:uid="{00000000-0004-0000-0100-000004000000}"/>
    <hyperlink ref="B9" location="'Table A6'!A1" display="Table A6: Companies on the register in the United Kingdom at 31 March 2020: Analysis of Accounting Reference Date (ARD) by period of incorporation" xr:uid="{00000000-0004-0000-0100-000005000000}"/>
    <hyperlink ref="B11" location="'Table A8'!A1" display="Table A8: Civil Penalties for Late Filing of Annual Accounts by Private Limited and Public Limited Company 2015-16" xr:uid="{00000000-0004-0000-0100-000006000000}"/>
    <hyperlink ref="B12" location="'Table A9'!A1" display="Table A9: Typical Company Profile as at 31 March 2016" xr:uid="{00000000-0004-0000-0100-000007000000}"/>
    <hyperlink ref="B13" location="'Table A10'!A1" display="Table A10: Historical data, 1939 to 2015-16" xr:uid="{00000000-0004-0000-0100-000008000000}"/>
    <hyperlink ref="B17" location="'Table B1'!A1" display="Table B1: Companies Removed from The Register 2011-12 to 2015-16" xr:uid="{00000000-0004-0000-0100-000009000000}"/>
    <hyperlink ref="B18" location="'Table B2'!A1" display="Table B2: Liquidations and Receiverships Notified 2011-12 to 2015-16" xr:uid="{00000000-0004-0000-0100-00000A000000}"/>
    <hyperlink ref="B19" location="'Table B3'!A1" display="Table B3: Average Age of Dissolved Companies 2011-12 to 2015-16" xr:uid="{00000000-0004-0000-0100-00000B000000}"/>
    <hyperlink ref="B23" location="'Table C1'!A1" display="Table C1: Disqualification Orders Notified to The Secretary of State: 2011-12 to 2015-16" xr:uid="{00000000-0004-0000-0100-00000C000000}"/>
    <hyperlink ref="B24" location="'Table C2'!A1" display="Table C2:  Prosecutions by the Department under the Companies Act 2006" xr:uid="{00000000-0004-0000-0100-00000D000000}"/>
    <hyperlink ref="B14" location="'Table A11'!A1" display="Table A11: Average age of dissolved/closed companies in the United Kingdom, 2012-13 to 2016-17" xr:uid="{00000000-0004-0000-0100-00000E000000}"/>
    <hyperlink ref="B25" location="'Table C3'!Print_Area" display="Table C3: Average age of dissolved/closed corporate bodies in the United Kingdom, 2012-13 to 2016-17" xr:uid="{00000000-0004-0000-0100-00000F000000}"/>
    <hyperlink ref="B23:J23" location="'Table C1'!A1" display="Table C1: Register size in the United Kingdom by corporate body type, 2004 to 2020" xr:uid="{6729E791-5F40-48C4-9356-4171070DEE7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111F-C20F-4C49-BB4B-D8857FB8C748}">
  <dimension ref="A1:S86"/>
  <sheetViews>
    <sheetView topLeftCell="C37" zoomScaleNormal="100" workbookViewId="0">
      <selection activeCell="H44" sqref="H44"/>
    </sheetView>
  </sheetViews>
  <sheetFormatPr defaultColWidth="4.3984375" defaultRowHeight="12.75" x14ac:dyDescent="0.35"/>
  <cols>
    <col min="1" max="1" width="72.86328125" style="536" customWidth="1"/>
    <col min="2" max="18" width="13.59765625" style="204" customWidth="1"/>
    <col min="19" max="19" width="11.59765625" style="204" bestFit="1" customWidth="1"/>
    <col min="20" max="223" width="9.1328125" style="204" customWidth="1"/>
    <col min="224" max="16384" width="4.3984375" style="204"/>
  </cols>
  <sheetData>
    <row r="1" spans="1:19" s="362" customFormat="1" ht="16.899999999999999" x14ac:dyDescent="0.4">
      <c r="A1" s="191" t="s">
        <v>456</v>
      </c>
      <c r="B1" s="401"/>
    </row>
    <row r="2" spans="1:19" s="9" customFormat="1" ht="17.649999999999999" x14ac:dyDescent="0.5">
      <c r="A2" s="191" t="s">
        <v>486</v>
      </c>
      <c r="B2" s="249"/>
      <c r="C2" s="195"/>
      <c r="D2" s="195"/>
      <c r="E2" s="195"/>
      <c r="F2" s="195"/>
    </row>
    <row r="3" spans="1:19" s="9" customFormat="1" ht="17.649999999999999" x14ac:dyDescent="0.5">
      <c r="A3" s="191"/>
      <c r="B3" s="249"/>
      <c r="C3" s="195"/>
      <c r="D3" s="195"/>
      <c r="E3" s="195"/>
      <c r="F3" s="195"/>
    </row>
    <row r="4" spans="1:19" ht="15" x14ac:dyDescent="0.4">
      <c r="A4" s="510" t="s">
        <v>123</v>
      </c>
      <c r="G4" s="251"/>
    </row>
    <row r="5" spans="1:19" s="336" customFormat="1" ht="15" x14ac:dyDescent="0.4">
      <c r="A5" s="493" t="s">
        <v>318</v>
      </c>
      <c r="B5" s="548" t="s">
        <v>487</v>
      </c>
      <c r="C5" s="548" t="s">
        <v>485</v>
      </c>
      <c r="D5" s="549" t="s">
        <v>484</v>
      </c>
      <c r="E5" s="549" t="s">
        <v>483</v>
      </c>
      <c r="F5" s="549" t="s">
        <v>482</v>
      </c>
      <c r="G5" s="549" t="s">
        <v>481</v>
      </c>
      <c r="H5" s="549" t="s">
        <v>174</v>
      </c>
      <c r="I5" s="549" t="s">
        <v>175</v>
      </c>
      <c r="J5" s="549" t="s">
        <v>176</v>
      </c>
      <c r="K5" s="549" t="s">
        <v>32</v>
      </c>
      <c r="L5" s="551" t="s">
        <v>33</v>
      </c>
      <c r="M5" s="551" t="s">
        <v>34</v>
      </c>
      <c r="N5" s="550" t="s">
        <v>35</v>
      </c>
      <c r="O5" s="550" t="s">
        <v>36</v>
      </c>
      <c r="P5" s="550" t="s">
        <v>37</v>
      </c>
      <c r="Q5" s="550" t="s">
        <v>427</v>
      </c>
      <c r="R5" s="550" t="s">
        <v>434</v>
      </c>
      <c r="S5" s="550" t="s">
        <v>470</v>
      </c>
    </row>
    <row r="6" spans="1:19" x14ac:dyDescent="0.35">
      <c r="A6" s="254" t="s">
        <v>319</v>
      </c>
      <c r="B6" s="552">
        <v>933</v>
      </c>
      <c r="C6" s="552">
        <v>931</v>
      </c>
      <c r="D6" s="552">
        <v>931</v>
      </c>
      <c r="E6" s="552">
        <v>930</v>
      </c>
      <c r="F6" s="552">
        <v>929</v>
      </c>
      <c r="G6" s="552">
        <v>929</v>
      </c>
      <c r="H6" s="552">
        <v>929</v>
      </c>
      <c r="I6" s="552">
        <v>929</v>
      </c>
      <c r="J6" s="552">
        <v>929</v>
      </c>
      <c r="K6" s="552">
        <v>929</v>
      </c>
      <c r="L6" s="552">
        <v>929</v>
      </c>
      <c r="M6" s="552">
        <v>929</v>
      </c>
      <c r="N6" s="552">
        <v>926</v>
      </c>
      <c r="O6" s="552">
        <v>926</v>
      </c>
      <c r="P6" s="552">
        <v>926</v>
      </c>
      <c r="Q6" s="552">
        <v>926</v>
      </c>
      <c r="R6" s="552">
        <v>926</v>
      </c>
      <c r="S6" s="552">
        <v>926</v>
      </c>
    </row>
    <row r="7" spans="1:19" ht="14.25" x14ac:dyDescent="0.35">
      <c r="A7" s="254" t="s">
        <v>567</v>
      </c>
      <c r="B7" s="552" t="s">
        <v>450</v>
      </c>
      <c r="C7" s="552" t="s">
        <v>450</v>
      </c>
      <c r="D7" s="552" t="s">
        <v>450</v>
      </c>
      <c r="E7" s="552" t="s">
        <v>450</v>
      </c>
      <c r="F7" s="552" t="s">
        <v>450</v>
      </c>
      <c r="G7" s="552" t="s">
        <v>450</v>
      </c>
      <c r="H7" s="552" t="s">
        <v>450</v>
      </c>
      <c r="I7" s="552" t="s">
        <v>450</v>
      </c>
      <c r="J7" s="552" t="s">
        <v>450</v>
      </c>
      <c r="K7" s="552" t="s">
        <v>450</v>
      </c>
      <c r="L7" s="552" t="s">
        <v>450</v>
      </c>
      <c r="M7" s="552" t="s">
        <v>450</v>
      </c>
      <c r="N7" s="552" t="s">
        <v>450</v>
      </c>
      <c r="O7" s="552" t="s">
        <v>450</v>
      </c>
      <c r="P7" s="552">
        <v>13682</v>
      </c>
      <c r="Q7" s="552">
        <v>16999</v>
      </c>
      <c r="R7" s="552">
        <v>21351</v>
      </c>
      <c r="S7" s="552">
        <v>25028</v>
      </c>
    </row>
    <row r="8" spans="1:19" x14ac:dyDescent="0.35">
      <c r="A8" s="254" t="s">
        <v>322</v>
      </c>
      <c r="B8" s="552">
        <v>183</v>
      </c>
      <c r="C8" s="552">
        <v>187</v>
      </c>
      <c r="D8" s="552">
        <v>187</v>
      </c>
      <c r="E8" s="552">
        <v>189</v>
      </c>
      <c r="F8" s="552">
        <v>201</v>
      </c>
      <c r="G8" s="552">
        <v>210</v>
      </c>
      <c r="H8" s="552">
        <v>222</v>
      </c>
      <c r="I8" s="552">
        <v>235</v>
      </c>
      <c r="J8" s="552">
        <v>244</v>
      </c>
      <c r="K8" s="552">
        <v>257</v>
      </c>
      <c r="L8" s="552">
        <v>268</v>
      </c>
      <c r="M8" s="552">
        <v>274</v>
      </c>
      <c r="N8" s="552">
        <v>291</v>
      </c>
      <c r="O8" s="552">
        <v>294</v>
      </c>
      <c r="P8" s="552">
        <v>303</v>
      </c>
      <c r="Q8" s="552">
        <v>294</v>
      </c>
      <c r="R8" s="552">
        <v>285</v>
      </c>
      <c r="S8" s="552">
        <v>12</v>
      </c>
    </row>
    <row r="9" spans="1:19" x14ac:dyDescent="0.35">
      <c r="A9" s="254" t="s">
        <v>323</v>
      </c>
      <c r="B9" s="552" t="s">
        <v>450</v>
      </c>
      <c r="C9" s="552">
        <v>1</v>
      </c>
      <c r="D9" s="552">
        <v>1</v>
      </c>
      <c r="E9" s="552">
        <v>3</v>
      </c>
      <c r="F9" s="552">
        <v>5</v>
      </c>
      <c r="G9" s="552">
        <v>12</v>
      </c>
      <c r="H9" s="552">
        <v>22</v>
      </c>
      <c r="I9" s="552">
        <v>21</v>
      </c>
      <c r="J9" s="552">
        <v>25</v>
      </c>
      <c r="K9" s="552">
        <v>63</v>
      </c>
      <c r="L9" s="552">
        <v>62</v>
      </c>
      <c r="M9" s="552">
        <v>45</v>
      </c>
      <c r="N9" s="552">
        <v>53</v>
      </c>
      <c r="O9" s="552">
        <v>50</v>
      </c>
      <c r="P9" s="552">
        <v>40</v>
      </c>
      <c r="Q9" s="552">
        <v>47</v>
      </c>
      <c r="R9" s="552">
        <v>32</v>
      </c>
      <c r="S9" s="552">
        <v>1</v>
      </c>
    </row>
    <row r="10" spans="1:19" x14ac:dyDescent="0.35">
      <c r="A10" s="254" t="s">
        <v>438</v>
      </c>
      <c r="B10" s="552" t="s">
        <v>450</v>
      </c>
      <c r="C10" s="552" t="s">
        <v>450</v>
      </c>
      <c r="D10" s="552" t="s">
        <v>450</v>
      </c>
      <c r="E10" s="552" t="s">
        <v>450</v>
      </c>
      <c r="F10" s="552" t="s">
        <v>450</v>
      </c>
      <c r="G10" s="552" t="s">
        <v>450</v>
      </c>
      <c r="H10" s="552" t="s">
        <v>450</v>
      </c>
      <c r="I10" s="552" t="s">
        <v>450</v>
      </c>
      <c r="J10" s="552" t="s">
        <v>450</v>
      </c>
      <c r="K10" s="552" t="s">
        <v>450</v>
      </c>
      <c r="L10" s="552" t="s">
        <v>450</v>
      </c>
      <c r="M10" s="552" t="s">
        <v>450</v>
      </c>
      <c r="N10" s="552" t="s">
        <v>450</v>
      </c>
      <c r="O10" s="552" t="s">
        <v>450</v>
      </c>
      <c r="P10" s="552" t="s">
        <v>450</v>
      </c>
      <c r="Q10" s="552" t="s">
        <v>450</v>
      </c>
      <c r="R10" s="553">
        <v>2</v>
      </c>
      <c r="S10" s="553">
        <v>2</v>
      </c>
    </row>
    <row r="11" spans="1:19" x14ac:dyDescent="0.35">
      <c r="A11" s="254" t="s">
        <v>326</v>
      </c>
      <c r="B11" s="552">
        <v>104</v>
      </c>
      <c r="C11" s="552">
        <v>134</v>
      </c>
      <c r="D11" s="552">
        <v>166</v>
      </c>
      <c r="E11" s="552">
        <v>223</v>
      </c>
      <c r="F11" s="552">
        <v>283</v>
      </c>
      <c r="G11" s="552">
        <v>334</v>
      </c>
      <c r="H11" s="552">
        <v>373</v>
      </c>
      <c r="I11" s="552">
        <v>405</v>
      </c>
      <c r="J11" s="552">
        <v>422</v>
      </c>
      <c r="K11" s="552">
        <v>496</v>
      </c>
      <c r="L11" s="552">
        <v>532</v>
      </c>
      <c r="M11" s="552">
        <v>543</v>
      </c>
      <c r="N11" s="552">
        <v>552</v>
      </c>
      <c r="O11" s="552">
        <v>552</v>
      </c>
      <c r="P11" s="552">
        <v>561</v>
      </c>
      <c r="Q11" s="552">
        <v>583</v>
      </c>
      <c r="R11" s="552">
        <v>594</v>
      </c>
      <c r="S11" s="552">
        <v>623</v>
      </c>
    </row>
    <row r="12" spans="1:19" x14ac:dyDescent="0.35">
      <c r="A12" s="254" t="s">
        <v>325</v>
      </c>
      <c r="B12" s="552">
        <v>11</v>
      </c>
      <c r="C12" s="552">
        <v>11</v>
      </c>
      <c r="D12" s="552">
        <v>11</v>
      </c>
      <c r="E12" s="552">
        <v>11</v>
      </c>
      <c r="F12" s="552">
        <v>11</v>
      </c>
      <c r="G12" s="552">
        <v>11</v>
      </c>
      <c r="H12" s="552">
        <v>11</v>
      </c>
      <c r="I12" s="552">
        <v>11</v>
      </c>
      <c r="J12" s="552">
        <v>11</v>
      </c>
      <c r="K12" s="552">
        <v>11</v>
      </c>
      <c r="L12" s="552">
        <v>11</v>
      </c>
      <c r="M12" s="552">
        <v>11</v>
      </c>
      <c r="N12" s="552">
        <v>11</v>
      </c>
      <c r="O12" s="552">
        <v>11</v>
      </c>
      <c r="P12" s="552">
        <v>10</v>
      </c>
      <c r="Q12" s="552">
        <v>10</v>
      </c>
      <c r="R12" s="552">
        <v>10</v>
      </c>
      <c r="S12" s="552">
        <v>10</v>
      </c>
    </row>
    <row r="13" spans="1:19" x14ac:dyDescent="0.35">
      <c r="A13" s="258" t="s">
        <v>327</v>
      </c>
      <c r="B13" s="552">
        <v>90</v>
      </c>
      <c r="C13" s="552">
        <v>90</v>
      </c>
      <c r="D13" s="552">
        <v>90</v>
      </c>
      <c r="E13" s="552">
        <v>90</v>
      </c>
      <c r="F13" s="552">
        <v>90</v>
      </c>
      <c r="G13" s="552">
        <v>90</v>
      </c>
      <c r="H13" s="552">
        <v>90</v>
      </c>
      <c r="I13" s="552">
        <v>90</v>
      </c>
      <c r="J13" s="552">
        <v>90</v>
      </c>
      <c r="K13" s="552">
        <v>90</v>
      </c>
      <c r="L13" s="552">
        <v>90</v>
      </c>
      <c r="M13" s="552">
        <v>88</v>
      </c>
      <c r="N13" s="552">
        <v>86</v>
      </c>
      <c r="O13" s="552">
        <v>86</v>
      </c>
      <c r="P13" s="552">
        <v>84</v>
      </c>
      <c r="Q13" s="552">
        <v>80</v>
      </c>
      <c r="R13" s="552">
        <v>76</v>
      </c>
      <c r="S13" s="552">
        <v>74</v>
      </c>
    </row>
    <row r="14" spans="1:19" x14ac:dyDescent="0.35">
      <c r="A14" s="254" t="s">
        <v>328</v>
      </c>
      <c r="B14" s="552">
        <v>7396</v>
      </c>
      <c r="C14" s="552">
        <v>11942</v>
      </c>
      <c r="D14" s="552">
        <v>17620</v>
      </c>
      <c r="E14" s="552">
        <v>24825</v>
      </c>
      <c r="F14" s="552">
        <v>32499</v>
      </c>
      <c r="G14" s="552">
        <v>38956</v>
      </c>
      <c r="H14" s="552">
        <v>41386</v>
      </c>
      <c r="I14" s="552">
        <v>46034</v>
      </c>
      <c r="J14" s="552">
        <v>52438</v>
      </c>
      <c r="K14" s="552">
        <v>57100</v>
      </c>
      <c r="L14" s="552">
        <v>59710</v>
      </c>
      <c r="M14" s="552">
        <v>59743</v>
      </c>
      <c r="N14" s="552">
        <v>60209</v>
      </c>
      <c r="O14" s="552">
        <v>60778</v>
      </c>
      <c r="P14" s="552">
        <v>53848</v>
      </c>
      <c r="Q14" s="552">
        <v>52429</v>
      </c>
      <c r="R14" s="552">
        <v>51154</v>
      </c>
      <c r="S14" s="552">
        <v>52262</v>
      </c>
    </row>
    <row r="15" spans="1:19" ht="14.25" x14ac:dyDescent="0.35">
      <c r="A15" s="254" t="s">
        <v>568</v>
      </c>
      <c r="B15" s="552">
        <v>11270</v>
      </c>
      <c r="C15" s="552">
        <v>12390</v>
      </c>
      <c r="D15" s="552">
        <v>13448</v>
      </c>
      <c r="E15" s="552">
        <v>14430</v>
      </c>
      <c r="F15" s="552">
        <v>15634</v>
      </c>
      <c r="G15" s="552">
        <v>16789</v>
      </c>
      <c r="H15" s="552">
        <v>17893</v>
      </c>
      <c r="I15" s="552">
        <v>19438</v>
      </c>
      <c r="J15" s="552">
        <v>21720</v>
      </c>
      <c r="K15" s="552">
        <v>24489</v>
      </c>
      <c r="L15" s="552">
        <v>28515</v>
      </c>
      <c r="M15" s="552">
        <v>32021</v>
      </c>
      <c r="N15" s="552">
        <v>39601</v>
      </c>
      <c r="O15" s="552">
        <v>45250</v>
      </c>
      <c r="P15" s="552">
        <v>49287</v>
      </c>
      <c r="Q15" s="552">
        <v>51761</v>
      </c>
      <c r="R15" s="554">
        <v>53273</v>
      </c>
      <c r="S15" s="558">
        <v>54604</v>
      </c>
    </row>
    <row r="16" spans="1:19" x14ac:dyDescent="0.35">
      <c r="A16" s="254" t="s">
        <v>330</v>
      </c>
      <c r="B16" s="552">
        <v>24</v>
      </c>
      <c r="C16" s="552">
        <v>14</v>
      </c>
      <c r="D16" s="552">
        <v>8</v>
      </c>
      <c r="E16" s="552">
        <v>3</v>
      </c>
      <c r="F16" s="552">
        <v>1</v>
      </c>
      <c r="G16" s="552">
        <v>1</v>
      </c>
      <c r="H16" s="552">
        <v>1</v>
      </c>
      <c r="I16" s="552" t="s">
        <v>450</v>
      </c>
      <c r="J16" s="552" t="s">
        <v>450</v>
      </c>
      <c r="K16" s="552" t="s">
        <v>450</v>
      </c>
      <c r="L16" s="552" t="s">
        <v>450</v>
      </c>
      <c r="M16" s="552" t="s">
        <v>450</v>
      </c>
      <c r="N16" s="552" t="s">
        <v>450</v>
      </c>
      <c r="O16" s="552" t="s">
        <v>450</v>
      </c>
      <c r="P16" s="552" t="s">
        <v>450</v>
      </c>
      <c r="Q16" s="552" t="s">
        <v>450</v>
      </c>
      <c r="R16" s="554" t="s">
        <v>450</v>
      </c>
      <c r="S16" s="554" t="s">
        <v>450</v>
      </c>
    </row>
    <row r="17" spans="1:19" x14ac:dyDescent="0.35">
      <c r="A17" s="254" t="s">
        <v>331</v>
      </c>
      <c r="B17" s="552">
        <v>53</v>
      </c>
      <c r="C17" s="552">
        <v>33</v>
      </c>
      <c r="D17" s="552">
        <v>30</v>
      </c>
      <c r="E17" s="552">
        <v>29</v>
      </c>
      <c r="F17" s="552">
        <v>29</v>
      </c>
      <c r="G17" s="552">
        <v>29</v>
      </c>
      <c r="H17" s="552">
        <v>28</v>
      </c>
      <c r="I17" s="552">
        <v>28</v>
      </c>
      <c r="J17" s="552">
        <v>27</v>
      </c>
      <c r="K17" s="552">
        <v>27</v>
      </c>
      <c r="L17" s="552">
        <v>27</v>
      </c>
      <c r="M17" s="552">
        <v>28</v>
      </c>
      <c r="N17" s="552">
        <v>28</v>
      </c>
      <c r="O17" s="552">
        <v>31</v>
      </c>
      <c r="P17" s="552">
        <v>35</v>
      </c>
      <c r="Q17" s="552">
        <v>35</v>
      </c>
      <c r="R17" s="554">
        <v>35</v>
      </c>
      <c r="S17" s="558">
        <v>32</v>
      </c>
    </row>
    <row r="18" spans="1:19" x14ac:dyDescent="0.35">
      <c r="A18" s="254" t="s">
        <v>332</v>
      </c>
      <c r="B18" s="552">
        <v>16</v>
      </c>
      <c r="C18" s="552">
        <v>15</v>
      </c>
      <c r="D18" s="552">
        <v>14</v>
      </c>
      <c r="E18" s="552">
        <v>13</v>
      </c>
      <c r="F18" s="552">
        <v>12</v>
      </c>
      <c r="G18" s="552">
        <v>12</v>
      </c>
      <c r="H18" s="552">
        <v>12</v>
      </c>
      <c r="I18" s="552">
        <v>12</v>
      </c>
      <c r="J18" s="552">
        <v>12</v>
      </c>
      <c r="K18" s="552">
        <v>12</v>
      </c>
      <c r="L18" s="552">
        <v>12</v>
      </c>
      <c r="M18" s="552">
        <v>14</v>
      </c>
      <c r="N18" s="552">
        <v>7</v>
      </c>
      <c r="O18" s="552">
        <v>7</v>
      </c>
      <c r="P18" s="552">
        <v>7</v>
      </c>
      <c r="Q18" s="552">
        <v>7</v>
      </c>
      <c r="R18" s="555">
        <v>7</v>
      </c>
      <c r="S18" s="559">
        <v>7</v>
      </c>
    </row>
    <row r="19" spans="1:19" x14ac:dyDescent="0.35">
      <c r="A19" s="254" t="s">
        <v>333</v>
      </c>
      <c r="B19" s="552" t="s">
        <v>450</v>
      </c>
      <c r="C19" s="552" t="s">
        <v>450</v>
      </c>
      <c r="D19" s="552" t="s">
        <v>450</v>
      </c>
      <c r="E19" s="552" t="s">
        <v>450</v>
      </c>
      <c r="F19" s="552" t="s">
        <v>450</v>
      </c>
      <c r="G19" s="552" t="s">
        <v>450</v>
      </c>
      <c r="H19" s="552" t="s">
        <v>450</v>
      </c>
      <c r="I19" s="552" t="s">
        <v>450</v>
      </c>
      <c r="J19" s="552" t="s">
        <v>450</v>
      </c>
      <c r="K19" s="552" t="s">
        <v>450</v>
      </c>
      <c r="L19" s="552" t="s">
        <v>450</v>
      </c>
      <c r="M19" s="552" t="s">
        <v>450</v>
      </c>
      <c r="N19" s="552" t="s">
        <v>450</v>
      </c>
      <c r="O19" s="552" t="s">
        <v>450</v>
      </c>
      <c r="P19" s="552" t="s">
        <v>450</v>
      </c>
      <c r="Q19" s="552" t="s">
        <v>450</v>
      </c>
      <c r="R19" s="554" t="s">
        <v>450</v>
      </c>
      <c r="S19" s="554" t="s">
        <v>450</v>
      </c>
    </row>
    <row r="20" spans="1:19" x14ac:dyDescent="0.35">
      <c r="A20" s="254" t="s">
        <v>334</v>
      </c>
      <c r="B20" s="552">
        <v>7746</v>
      </c>
      <c r="C20" s="552">
        <v>7827</v>
      </c>
      <c r="D20" s="552">
        <v>7997</v>
      </c>
      <c r="E20" s="552">
        <v>8078</v>
      </c>
      <c r="F20" s="552">
        <v>8255</v>
      </c>
      <c r="G20" s="552">
        <v>8700</v>
      </c>
      <c r="H20" s="552">
        <v>9148</v>
      </c>
      <c r="I20" s="552">
        <v>9623</v>
      </c>
      <c r="J20" s="552">
        <v>10079</v>
      </c>
      <c r="K20" s="552">
        <v>10526</v>
      </c>
      <c r="L20" s="552">
        <v>10945</v>
      </c>
      <c r="M20" s="552">
        <v>11118</v>
      </c>
      <c r="N20" s="552">
        <v>11456</v>
      </c>
      <c r="O20" s="552">
        <v>11720</v>
      </c>
      <c r="P20" s="552">
        <v>11941</v>
      </c>
      <c r="Q20" s="552">
        <v>12236</v>
      </c>
      <c r="R20" s="554">
        <v>12668</v>
      </c>
      <c r="S20" s="558">
        <v>12910</v>
      </c>
    </row>
    <row r="21" spans="1:19" x14ac:dyDescent="0.35">
      <c r="A21" s="254" t="s">
        <v>336</v>
      </c>
      <c r="B21" s="552">
        <v>1965319</v>
      </c>
      <c r="C21" s="552">
        <v>2105481</v>
      </c>
      <c r="D21" s="552">
        <v>2263552</v>
      </c>
      <c r="E21" s="552">
        <v>2485605</v>
      </c>
      <c r="F21" s="552">
        <v>2624110</v>
      </c>
      <c r="G21" s="552">
        <v>2659145</v>
      </c>
      <c r="H21" s="552">
        <v>2523132</v>
      </c>
      <c r="I21" s="552">
        <v>2569555</v>
      </c>
      <c r="J21" s="552">
        <v>2730394</v>
      </c>
      <c r="K21" s="552">
        <v>2908898</v>
      </c>
      <c r="L21" s="552">
        <v>3105290</v>
      </c>
      <c r="M21" s="552">
        <v>3257092</v>
      </c>
      <c r="N21" s="552">
        <v>3524747</v>
      </c>
      <c r="O21" s="552">
        <v>3737487</v>
      </c>
      <c r="P21" s="552">
        <v>3874968</v>
      </c>
      <c r="Q21" s="552">
        <v>4040779</v>
      </c>
      <c r="R21" s="554">
        <v>4183970</v>
      </c>
      <c r="S21" s="558">
        <v>4539191</v>
      </c>
    </row>
    <row r="22" spans="1:19" x14ac:dyDescent="0.35">
      <c r="A22" s="254" t="s">
        <v>338</v>
      </c>
      <c r="B22" s="552">
        <v>45469</v>
      </c>
      <c r="C22" s="552">
        <v>49701</v>
      </c>
      <c r="D22" s="552">
        <v>53647</v>
      </c>
      <c r="E22" s="552">
        <v>58013</v>
      </c>
      <c r="F22" s="552">
        <v>62561</v>
      </c>
      <c r="G22" s="552">
        <v>66244</v>
      </c>
      <c r="H22" s="552">
        <v>68218</v>
      </c>
      <c r="I22" s="552">
        <v>72905</v>
      </c>
      <c r="J22" s="552">
        <v>79045</v>
      </c>
      <c r="K22" s="552">
        <v>86339</v>
      </c>
      <c r="L22" s="552">
        <v>91920</v>
      </c>
      <c r="M22" s="552">
        <v>95059</v>
      </c>
      <c r="N22" s="552">
        <v>100048</v>
      </c>
      <c r="O22" s="552">
        <v>105429</v>
      </c>
      <c r="P22" s="552">
        <v>105092</v>
      </c>
      <c r="Q22" s="552">
        <v>108483</v>
      </c>
      <c r="R22" s="554">
        <v>115142</v>
      </c>
      <c r="S22" s="558">
        <v>125478</v>
      </c>
    </row>
    <row r="23" spans="1:19" x14ac:dyDescent="0.35">
      <c r="A23" s="254" t="s">
        <v>340</v>
      </c>
      <c r="B23" s="552">
        <v>22168</v>
      </c>
      <c r="C23" s="552">
        <v>24506</v>
      </c>
      <c r="D23" s="552">
        <v>26290</v>
      </c>
      <c r="E23" s="552">
        <v>27895</v>
      </c>
      <c r="F23" s="552">
        <v>29837</v>
      </c>
      <c r="G23" s="552">
        <v>31717</v>
      </c>
      <c r="H23" s="552">
        <v>32861</v>
      </c>
      <c r="I23" s="552">
        <v>35162</v>
      </c>
      <c r="J23" s="552">
        <v>38222</v>
      </c>
      <c r="K23" s="552">
        <v>40438</v>
      </c>
      <c r="L23" s="552">
        <v>41605</v>
      </c>
      <c r="M23" s="552">
        <v>42085</v>
      </c>
      <c r="N23" s="552">
        <v>42295</v>
      </c>
      <c r="O23" s="552">
        <v>42482</v>
      </c>
      <c r="P23" s="552">
        <v>42174</v>
      </c>
      <c r="Q23" s="552">
        <v>41923</v>
      </c>
      <c r="R23" s="554">
        <v>41201</v>
      </c>
      <c r="S23" s="558">
        <v>40920</v>
      </c>
    </row>
    <row r="24" spans="1:19" x14ac:dyDescent="0.35">
      <c r="A24" s="254" t="s">
        <v>342</v>
      </c>
      <c r="B24" s="552">
        <v>21</v>
      </c>
      <c r="C24" s="552">
        <v>21</v>
      </c>
      <c r="D24" s="552">
        <v>21</v>
      </c>
      <c r="E24" s="552">
        <v>21</v>
      </c>
      <c r="F24" s="552">
        <v>20</v>
      </c>
      <c r="G24" s="552">
        <v>20</v>
      </c>
      <c r="H24" s="552">
        <v>20</v>
      </c>
      <c r="I24" s="552">
        <v>19</v>
      </c>
      <c r="J24" s="552">
        <v>17</v>
      </c>
      <c r="K24" s="552">
        <v>18</v>
      </c>
      <c r="L24" s="552">
        <v>18</v>
      </c>
      <c r="M24" s="552">
        <v>17</v>
      </c>
      <c r="N24" s="552">
        <v>20</v>
      </c>
      <c r="O24" s="552">
        <v>20</v>
      </c>
      <c r="P24" s="552">
        <v>18</v>
      </c>
      <c r="Q24" s="552">
        <v>18</v>
      </c>
      <c r="R24" s="554">
        <v>18</v>
      </c>
      <c r="S24" s="558">
        <v>17</v>
      </c>
    </row>
    <row r="25" spans="1:19" x14ac:dyDescent="0.35">
      <c r="A25" s="254" t="s">
        <v>344</v>
      </c>
      <c r="B25" s="552">
        <v>7278</v>
      </c>
      <c r="C25" s="552">
        <v>7536</v>
      </c>
      <c r="D25" s="552">
        <v>7202</v>
      </c>
      <c r="E25" s="552">
        <v>7126</v>
      </c>
      <c r="F25" s="552">
        <v>6765</v>
      </c>
      <c r="G25" s="552">
        <v>6113</v>
      </c>
      <c r="H25" s="552">
        <v>5574</v>
      </c>
      <c r="I25" s="552">
        <v>6607</v>
      </c>
      <c r="J25" s="552">
        <v>6838</v>
      </c>
      <c r="K25" s="552">
        <v>5499</v>
      </c>
      <c r="L25" s="552">
        <v>5093</v>
      </c>
      <c r="M25" s="552">
        <v>4954</v>
      </c>
      <c r="N25" s="552">
        <v>4601</v>
      </c>
      <c r="O25" s="552">
        <v>4420</v>
      </c>
      <c r="P25" s="552">
        <v>4374</v>
      </c>
      <c r="Q25" s="552">
        <v>4291</v>
      </c>
      <c r="R25" s="554">
        <v>4263</v>
      </c>
      <c r="S25" s="558">
        <v>4303</v>
      </c>
    </row>
    <row r="26" spans="1:19" x14ac:dyDescent="0.35">
      <c r="A26" s="254" t="s">
        <v>346</v>
      </c>
      <c r="B26" s="552">
        <v>117</v>
      </c>
      <c r="C26" s="552">
        <v>118</v>
      </c>
      <c r="D26" s="552">
        <v>115</v>
      </c>
      <c r="E26" s="552">
        <v>107</v>
      </c>
      <c r="F26" s="552">
        <v>107</v>
      </c>
      <c r="G26" s="552">
        <v>105</v>
      </c>
      <c r="H26" s="552">
        <v>108</v>
      </c>
      <c r="I26" s="552">
        <v>114</v>
      </c>
      <c r="J26" s="552">
        <v>127</v>
      </c>
      <c r="K26" s="552">
        <v>141</v>
      </c>
      <c r="L26" s="552">
        <v>205</v>
      </c>
      <c r="M26" s="552">
        <v>230</v>
      </c>
      <c r="N26" s="552">
        <v>264</v>
      </c>
      <c r="O26" s="552">
        <v>254</v>
      </c>
      <c r="P26" s="552">
        <v>250</v>
      </c>
      <c r="Q26" s="552">
        <v>140</v>
      </c>
      <c r="R26" s="554">
        <v>125</v>
      </c>
      <c r="S26" s="558">
        <v>118</v>
      </c>
    </row>
    <row r="27" spans="1:19" x14ac:dyDescent="0.35">
      <c r="A27" s="254" t="s">
        <v>348</v>
      </c>
      <c r="B27" s="552">
        <v>9273</v>
      </c>
      <c r="C27" s="552">
        <v>9441</v>
      </c>
      <c r="D27" s="552">
        <v>9656</v>
      </c>
      <c r="E27" s="552">
        <v>9866</v>
      </c>
      <c r="F27" s="552">
        <v>9900</v>
      </c>
      <c r="G27" s="552">
        <v>9723</v>
      </c>
      <c r="H27" s="552">
        <v>9127</v>
      </c>
      <c r="I27" s="552">
        <v>8521</v>
      </c>
      <c r="J27" s="552">
        <v>8188</v>
      </c>
      <c r="K27" s="552">
        <v>7902</v>
      </c>
      <c r="L27" s="552">
        <v>7788</v>
      </c>
      <c r="M27" s="552">
        <v>7592</v>
      </c>
      <c r="N27" s="552">
        <v>7144</v>
      </c>
      <c r="O27" s="552">
        <v>6939</v>
      </c>
      <c r="P27" s="552">
        <v>6756</v>
      </c>
      <c r="Q27" s="552">
        <v>6529</v>
      </c>
      <c r="R27" s="554">
        <v>6198</v>
      </c>
      <c r="S27" s="558">
        <v>6103</v>
      </c>
    </row>
    <row r="28" spans="1:19" x14ac:dyDescent="0.35">
      <c r="A28" s="254" t="s">
        <v>431</v>
      </c>
      <c r="B28" s="552" t="s">
        <v>450</v>
      </c>
      <c r="C28" s="552" t="s">
        <v>450</v>
      </c>
      <c r="D28" s="552" t="s">
        <v>450</v>
      </c>
      <c r="E28" s="552" t="s">
        <v>450</v>
      </c>
      <c r="F28" s="552" t="s">
        <v>450</v>
      </c>
      <c r="G28" s="552" t="s">
        <v>450</v>
      </c>
      <c r="H28" s="552" t="s">
        <v>450</v>
      </c>
      <c r="I28" s="552" t="s">
        <v>450</v>
      </c>
      <c r="J28" s="552" t="s">
        <v>450</v>
      </c>
      <c r="K28" s="552" t="s">
        <v>450</v>
      </c>
      <c r="L28" s="552" t="s">
        <v>450</v>
      </c>
      <c r="M28" s="552" t="s">
        <v>450</v>
      </c>
      <c r="N28" s="552" t="s">
        <v>450</v>
      </c>
      <c r="O28" s="552" t="s">
        <v>450</v>
      </c>
      <c r="P28" s="552">
        <v>1</v>
      </c>
      <c r="Q28" s="552">
        <v>4</v>
      </c>
      <c r="R28" s="554">
        <v>4</v>
      </c>
      <c r="S28" s="558">
        <v>5</v>
      </c>
    </row>
    <row r="29" spans="1:19" ht="14.25" x14ac:dyDescent="0.35">
      <c r="A29" s="254" t="s">
        <v>576</v>
      </c>
      <c r="B29" s="552">
        <v>8861</v>
      </c>
      <c r="C29" s="552">
        <v>8801</v>
      </c>
      <c r="D29" s="552">
        <v>8699</v>
      </c>
      <c r="E29" s="552">
        <v>8553</v>
      </c>
      <c r="F29" s="552">
        <v>8429</v>
      </c>
      <c r="G29" s="552">
        <v>8618</v>
      </c>
      <c r="H29" s="552">
        <v>8827</v>
      </c>
      <c r="I29" s="552">
        <v>9063</v>
      </c>
      <c r="J29" s="552">
        <v>9396</v>
      </c>
      <c r="K29" s="552">
        <v>9739</v>
      </c>
      <c r="L29" s="552">
        <v>10061</v>
      </c>
      <c r="M29" s="552">
        <v>10205</v>
      </c>
      <c r="N29" s="552">
        <v>10506</v>
      </c>
      <c r="O29" s="552">
        <v>10636</v>
      </c>
      <c r="P29" s="552">
        <v>10639</v>
      </c>
      <c r="Q29" s="552">
        <v>10677</v>
      </c>
      <c r="R29" s="554">
        <v>10906</v>
      </c>
      <c r="S29" s="558">
        <v>11984</v>
      </c>
    </row>
    <row r="30" spans="1:19" x14ac:dyDescent="0.35">
      <c r="A30" s="254" t="s">
        <v>350</v>
      </c>
      <c r="B30" s="552">
        <v>800</v>
      </c>
      <c r="C30" s="552">
        <v>800</v>
      </c>
      <c r="D30" s="552">
        <v>800</v>
      </c>
      <c r="E30" s="552">
        <v>800</v>
      </c>
      <c r="F30" s="552">
        <v>800</v>
      </c>
      <c r="G30" s="552">
        <v>808</v>
      </c>
      <c r="H30" s="552">
        <v>818</v>
      </c>
      <c r="I30" s="552">
        <v>824</v>
      </c>
      <c r="J30" s="552">
        <v>828</v>
      </c>
      <c r="K30" s="552">
        <v>836</v>
      </c>
      <c r="L30" s="552">
        <v>844</v>
      </c>
      <c r="M30" s="552">
        <v>849</v>
      </c>
      <c r="N30" s="552">
        <v>853</v>
      </c>
      <c r="O30" s="552">
        <v>859</v>
      </c>
      <c r="P30" s="552">
        <v>859</v>
      </c>
      <c r="Q30" s="552">
        <v>862</v>
      </c>
      <c r="R30" s="554">
        <v>872</v>
      </c>
      <c r="S30" s="558">
        <v>878</v>
      </c>
    </row>
    <row r="31" spans="1:19" x14ac:dyDescent="0.35">
      <c r="A31" s="254" t="s">
        <v>352</v>
      </c>
      <c r="B31" s="552" t="s">
        <v>450</v>
      </c>
      <c r="C31" s="552" t="s">
        <v>450</v>
      </c>
      <c r="D31" s="552" t="s">
        <v>450</v>
      </c>
      <c r="E31" s="552" t="s">
        <v>450</v>
      </c>
      <c r="F31" s="552" t="s">
        <v>450</v>
      </c>
      <c r="G31" s="552" t="s">
        <v>450</v>
      </c>
      <c r="H31" s="552" t="s">
        <v>450</v>
      </c>
      <c r="I31" s="552" t="s">
        <v>450</v>
      </c>
      <c r="J31" s="552" t="s">
        <v>450</v>
      </c>
      <c r="K31" s="552" t="s">
        <v>450</v>
      </c>
      <c r="L31" s="552" t="s">
        <v>450</v>
      </c>
      <c r="M31" s="552" t="s">
        <v>450</v>
      </c>
      <c r="N31" s="552" t="s">
        <v>450</v>
      </c>
      <c r="O31" s="552" t="s">
        <v>450</v>
      </c>
      <c r="P31" s="552">
        <v>3310</v>
      </c>
      <c r="Q31" s="552">
        <v>3864</v>
      </c>
      <c r="R31" s="554">
        <v>4420</v>
      </c>
      <c r="S31" s="558">
        <v>4950</v>
      </c>
    </row>
    <row r="32" spans="1:19" ht="14.25" x14ac:dyDescent="0.35">
      <c r="A32" s="254" t="s">
        <v>577</v>
      </c>
      <c r="B32" s="552" t="s">
        <v>450</v>
      </c>
      <c r="C32" s="552" t="s">
        <v>450</v>
      </c>
      <c r="D32" s="552" t="s">
        <v>450</v>
      </c>
      <c r="E32" s="552" t="s">
        <v>450</v>
      </c>
      <c r="F32" s="552" t="s">
        <v>450</v>
      </c>
      <c r="G32" s="552" t="s">
        <v>450</v>
      </c>
      <c r="H32" s="552" t="s">
        <v>450</v>
      </c>
      <c r="I32" s="552" t="s">
        <v>450</v>
      </c>
      <c r="J32" s="552" t="s">
        <v>450</v>
      </c>
      <c r="K32" s="552" t="s">
        <v>450</v>
      </c>
      <c r="L32" s="552" t="s">
        <v>450</v>
      </c>
      <c r="M32" s="552" t="s">
        <v>450</v>
      </c>
      <c r="N32" s="552" t="s">
        <v>450</v>
      </c>
      <c r="O32" s="552" t="s">
        <v>450</v>
      </c>
      <c r="P32" s="552">
        <v>549</v>
      </c>
      <c r="Q32" s="552">
        <v>369</v>
      </c>
      <c r="R32" s="554">
        <v>328</v>
      </c>
      <c r="S32" s="558">
        <v>309</v>
      </c>
    </row>
    <row r="33" spans="1:19" ht="14.25" x14ac:dyDescent="0.35">
      <c r="A33" s="586" t="s">
        <v>578</v>
      </c>
      <c r="B33" s="552"/>
      <c r="C33" s="552"/>
      <c r="D33" s="552"/>
      <c r="E33" s="552"/>
      <c r="F33" s="552"/>
      <c r="G33" s="552"/>
      <c r="H33" s="552"/>
      <c r="I33" s="552"/>
      <c r="J33" s="552"/>
      <c r="K33" s="552"/>
      <c r="L33" s="552"/>
      <c r="M33" s="552"/>
      <c r="N33" s="552"/>
      <c r="O33" s="552"/>
      <c r="P33" s="552"/>
      <c r="Q33" s="552"/>
      <c r="R33" s="554"/>
      <c r="S33" s="558">
        <v>43</v>
      </c>
    </row>
    <row r="34" spans="1:19" ht="14.25" x14ac:dyDescent="0.35">
      <c r="A34" s="586" t="s">
        <v>579</v>
      </c>
      <c r="B34" s="552"/>
      <c r="C34" s="552"/>
      <c r="D34" s="552"/>
      <c r="E34" s="552"/>
      <c r="F34" s="552"/>
      <c r="G34" s="552"/>
      <c r="H34" s="552"/>
      <c r="I34" s="552"/>
      <c r="J34" s="552"/>
      <c r="K34" s="552"/>
      <c r="L34" s="552"/>
      <c r="M34" s="552"/>
      <c r="N34" s="552"/>
      <c r="O34" s="552"/>
      <c r="P34" s="552"/>
      <c r="Q34" s="552"/>
      <c r="R34" s="554"/>
      <c r="S34" s="558">
        <v>270</v>
      </c>
    </row>
    <row r="35" spans="1:19" x14ac:dyDescent="0.35">
      <c r="A35" s="254" t="s">
        <v>351</v>
      </c>
      <c r="B35" s="552">
        <v>50</v>
      </c>
      <c r="C35" s="552">
        <v>50</v>
      </c>
      <c r="D35" s="552">
        <v>50</v>
      </c>
      <c r="E35" s="552">
        <v>49</v>
      </c>
      <c r="F35" s="552">
        <v>48</v>
      </c>
      <c r="G35" s="552">
        <v>48</v>
      </c>
      <c r="H35" s="552">
        <v>46</v>
      </c>
      <c r="I35" s="552">
        <v>46</v>
      </c>
      <c r="J35" s="552">
        <v>46</v>
      </c>
      <c r="K35" s="552">
        <v>44</v>
      </c>
      <c r="L35" s="552">
        <v>44</v>
      </c>
      <c r="M35" s="552">
        <v>43</v>
      </c>
      <c r="N35" s="552">
        <v>43</v>
      </c>
      <c r="O35" s="552">
        <v>43</v>
      </c>
      <c r="P35" s="552">
        <v>42</v>
      </c>
      <c r="Q35" s="552">
        <v>39</v>
      </c>
      <c r="R35" s="554">
        <v>41</v>
      </c>
      <c r="S35" s="558">
        <v>27</v>
      </c>
    </row>
    <row r="36" spans="1:19" s="260" customFormat="1" ht="13.15" x14ac:dyDescent="0.4">
      <c r="A36" s="350" t="s">
        <v>143</v>
      </c>
      <c r="B36" s="556">
        <v>2087182</v>
      </c>
      <c r="C36" s="556">
        <v>2240030</v>
      </c>
      <c r="D36" s="556">
        <v>2410535</v>
      </c>
      <c r="E36" s="556">
        <v>2646859</v>
      </c>
      <c r="F36" s="556">
        <v>2800526</v>
      </c>
      <c r="G36" s="556">
        <v>2848614</v>
      </c>
      <c r="H36" s="556">
        <v>2718846</v>
      </c>
      <c r="I36" s="556">
        <v>2779642</v>
      </c>
      <c r="J36" s="556">
        <v>2959098</v>
      </c>
      <c r="K36" s="556">
        <v>3153854</v>
      </c>
      <c r="L36" s="556">
        <v>3363969</v>
      </c>
      <c r="M36" s="556">
        <v>3522940</v>
      </c>
      <c r="N36" s="556">
        <v>3803741</v>
      </c>
      <c r="O36" s="556">
        <v>4028274</v>
      </c>
      <c r="P36" s="556">
        <v>4179756</v>
      </c>
      <c r="Q36" s="556">
        <v>4353385</v>
      </c>
      <c r="R36" s="557">
        <v>4507901</v>
      </c>
      <c r="S36" s="560">
        <v>4881087</v>
      </c>
    </row>
    <row r="37" spans="1:19" s="9" customFormat="1" ht="17.649999999999999" x14ac:dyDescent="0.5">
      <c r="A37" s="191"/>
      <c r="B37" s="249"/>
      <c r="C37" s="195"/>
      <c r="D37" s="195"/>
      <c r="E37" s="195"/>
      <c r="F37" s="195"/>
    </row>
    <row r="38" spans="1:19" ht="15" x14ac:dyDescent="0.4">
      <c r="A38" s="510" t="s">
        <v>488</v>
      </c>
      <c r="G38" s="251"/>
    </row>
    <row r="39" spans="1:19" s="336" customFormat="1" ht="15" x14ac:dyDescent="0.4">
      <c r="A39" s="493" t="s">
        <v>318</v>
      </c>
      <c r="B39" s="548" t="s">
        <v>487</v>
      </c>
      <c r="C39" s="548" t="s">
        <v>485</v>
      </c>
      <c r="D39" s="549" t="s">
        <v>484</v>
      </c>
      <c r="E39" s="549" t="s">
        <v>483</v>
      </c>
      <c r="F39" s="549" t="s">
        <v>482</v>
      </c>
      <c r="G39" s="549" t="s">
        <v>481</v>
      </c>
      <c r="H39" s="549" t="s">
        <v>174</v>
      </c>
      <c r="I39" s="549" t="s">
        <v>175</v>
      </c>
      <c r="J39" s="549" t="s">
        <v>176</v>
      </c>
      <c r="K39" s="549" t="s">
        <v>32</v>
      </c>
      <c r="L39" s="551" t="s">
        <v>33</v>
      </c>
      <c r="M39" s="551" t="s">
        <v>34</v>
      </c>
      <c r="N39" s="550" t="s">
        <v>35</v>
      </c>
      <c r="O39" s="550" t="s">
        <v>36</v>
      </c>
      <c r="P39" s="550" t="s">
        <v>37</v>
      </c>
      <c r="Q39" s="550" t="s">
        <v>427</v>
      </c>
      <c r="R39" s="550" t="s">
        <v>434</v>
      </c>
      <c r="S39" s="550" t="s">
        <v>470</v>
      </c>
    </row>
    <row r="40" spans="1:19" x14ac:dyDescent="0.35">
      <c r="A40" s="254" t="s">
        <v>319</v>
      </c>
      <c r="B40" s="658">
        <v>4.4701420384039341E-2</v>
      </c>
      <c r="C40" s="658">
        <v>4.1561943366829904E-2</v>
      </c>
      <c r="D40" s="658">
        <v>3.8622131601490958E-2</v>
      </c>
      <c r="E40" s="658">
        <v>3.5135985709854586E-2</v>
      </c>
      <c r="F40" s="658">
        <v>3.3172339767600804E-2</v>
      </c>
      <c r="G40" s="658">
        <v>3.2612351129356239E-2</v>
      </c>
      <c r="H40" s="658">
        <v>3.416890842658981E-2</v>
      </c>
      <c r="I40" s="658">
        <v>3.3421570115863844E-2</v>
      </c>
      <c r="J40" s="658">
        <v>3.1394702034200965E-2</v>
      </c>
      <c r="K40" s="658">
        <v>2.9456024280134718E-2</v>
      </c>
      <c r="L40" s="658">
        <v>2.7616187901850459E-2</v>
      </c>
      <c r="M40" s="658">
        <v>2.637002049424628E-2</v>
      </c>
      <c r="N40" s="658">
        <v>2.4344454577743334E-2</v>
      </c>
      <c r="O40" s="658">
        <v>2.2987512766013435E-2</v>
      </c>
      <c r="P40" s="658">
        <v>2.2154403271387135E-2</v>
      </c>
      <c r="Q40" s="658">
        <v>2.1270804213273122E-2</v>
      </c>
      <c r="R40" s="658">
        <v>2.0541711097914528E-2</v>
      </c>
      <c r="S40" s="658">
        <v>1.8971184082561938E-2</v>
      </c>
    </row>
    <row r="41" spans="1:19" ht="14.25" x14ac:dyDescent="0.35">
      <c r="A41" s="254" t="s">
        <v>567</v>
      </c>
      <c r="B41" s="658" t="s">
        <v>450</v>
      </c>
      <c r="C41" s="658" t="s">
        <v>450</v>
      </c>
      <c r="D41" s="658" t="s">
        <v>450</v>
      </c>
      <c r="E41" s="658" t="s">
        <v>450</v>
      </c>
      <c r="F41" s="658" t="s">
        <v>450</v>
      </c>
      <c r="G41" s="658" t="s">
        <v>450</v>
      </c>
      <c r="H41" s="658" t="s">
        <v>450</v>
      </c>
      <c r="I41" s="658" t="s">
        <v>450</v>
      </c>
      <c r="J41" s="658" t="s">
        <v>450</v>
      </c>
      <c r="K41" s="658" t="s">
        <v>450</v>
      </c>
      <c r="L41" s="658" t="s">
        <v>450</v>
      </c>
      <c r="M41" s="658" t="s">
        <v>450</v>
      </c>
      <c r="N41" s="658" t="s">
        <v>450</v>
      </c>
      <c r="O41" s="658" t="s">
        <v>450</v>
      </c>
      <c r="P41" s="658">
        <v>0.32733968202928593</v>
      </c>
      <c r="Q41" s="658">
        <v>0.39047775466677082</v>
      </c>
      <c r="R41" s="658">
        <v>0.47363506873819988</v>
      </c>
      <c r="S41" s="658">
        <v>0.51275463846475178</v>
      </c>
    </row>
    <row r="42" spans="1:19" ht="14.25" x14ac:dyDescent="0.35">
      <c r="A42" s="254" t="s">
        <v>584</v>
      </c>
      <c r="B42" s="658">
        <v>8.7678027119819941E-3</v>
      </c>
      <c r="C42" s="658">
        <v>8.3481024807703468E-3</v>
      </c>
      <c r="D42" s="658">
        <v>7.7576139736614484E-3</v>
      </c>
      <c r="E42" s="658">
        <v>7.1405390313575446E-3</v>
      </c>
      <c r="F42" s="658">
        <v>7.1772231359394627E-3</v>
      </c>
      <c r="G42" s="658">
        <v>7.3720061756348872E-3</v>
      </c>
      <c r="H42" s="658">
        <v>8.1652289243303953E-3</v>
      </c>
      <c r="I42" s="658">
        <v>8.4543261326458577E-3</v>
      </c>
      <c r="J42" s="658">
        <v>8.2457559702314685E-3</v>
      </c>
      <c r="K42" s="658">
        <v>8.1487602152794641E-3</v>
      </c>
      <c r="L42" s="658">
        <v>7.9667797176490029E-3</v>
      </c>
      <c r="M42" s="658">
        <v>7.7775948497561696E-3</v>
      </c>
      <c r="N42" s="658">
        <v>7.6503631556407237E-3</v>
      </c>
      <c r="O42" s="658">
        <v>7.298411180570139E-3</v>
      </c>
      <c r="P42" s="658">
        <v>7.2492269883696562E-3</v>
      </c>
      <c r="Q42" s="658">
        <v>6.753365484559716E-3</v>
      </c>
      <c r="R42" s="658">
        <v>6.3222328973063079E-3</v>
      </c>
      <c r="S42" s="658">
        <v>2.4584687795976595E-4</v>
      </c>
    </row>
    <row r="43" spans="1:19" ht="14.25" x14ac:dyDescent="0.35">
      <c r="A43" s="254" t="s">
        <v>585</v>
      </c>
      <c r="B43" s="658" t="s">
        <v>450</v>
      </c>
      <c r="C43" s="658">
        <v>4.4642259255456401E-5</v>
      </c>
      <c r="D43" s="658">
        <v>4.1484566704071919E-5</v>
      </c>
      <c r="E43" s="658">
        <v>1.133418893866277E-4</v>
      </c>
      <c r="F43" s="658">
        <v>1.78537888953718E-4</v>
      </c>
      <c r="G43" s="658">
        <v>4.2125749575056503E-4</v>
      </c>
      <c r="H43" s="658">
        <v>8.0916683033904833E-4</v>
      </c>
      <c r="I43" s="658">
        <v>7.5549297355558746E-4</v>
      </c>
      <c r="J43" s="658">
        <v>8.4485204613027353E-4</v>
      </c>
      <c r="K43" s="658">
        <v>1.9975560060801799E-3</v>
      </c>
      <c r="L43" s="658">
        <v>1.8430609794561127E-3</v>
      </c>
      <c r="M43" s="658">
        <v>1.2773422198504658E-3</v>
      </c>
      <c r="N43" s="658">
        <v>1.3933651108211627E-3</v>
      </c>
      <c r="O43" s="658">
        <v>1.2412263912534251E-3</v>
      </c>
      <c r="P43" s="658">
        <v>9.5699366183097767E-4</v>
      </c>
      <c r="Q43" s="658">
        <v>1.0796196522935601E-3</v>
      </c>
      <c r="R43" s="658">
        <v>7.09864746364217E-4</v>
      </c>
      <c r="S43" s="658">
        <v>2.0487239829980496E-5</v>
      </c>
    </row>
    <row r="44" spans="1:19" x14ac:dyDescent="0.35">
      <c r="A44" s="254" t="s">
        <v>438</v>
      </c>
      <c r="B44" s="658" t="s">
        <v>450</v>
      </c>
      <c r="C44" s="658" t="s">
        <v>450</v>
      </c>
      <c r="D44" s="658" t="s">
        <v>450</v>
      </c>
      <c r="E44" s="658" t="s">
        <v>450</v>
      </c>
      <c r="F44" s="658" t="s">
        <v>450</v>
      </c>
      <c r="G44" s="658" t="s">
        <v>450</v>
      </c>
      <c r="H44" s="658" t="s">
        <v>450</v>
      </c>
      <c r="I44" s="658" t="s">
        <v>450</v>
      </c>
      <c r="J44" s="658" t="s">
        <v>450</v>
      </c>
      <c r="K44" s="658" t="s">
        <v>450</v>
      </c>
      <c r="L44" s="658" t="s">
        <v>450</v>
      </c>
      <c r="M44" s="658" t="s">
        <v>450</v>
      </c>
      <c r="N44" s="658" t="s">
        <v>450</v>
      </c>
      <c r="O44" s="658" t="s">
        <v>450</v>
      </c>
      <c r="P44" s="658" t="s">
        <v>450</v>
      </c>
      <c r="Q44" s="658" t="s">
        <v>450</v>
      </c>
      <c r="R44" s="659">
        <v>0</v>
      </c>
      <c r="S44" s="659">
        <v>4.0974479659960992E-5</v>
      </c>
    </row>
    <row r="45" spans="1:19" x14ac:dyDescent="0.35">
      <c r="A45" s="254" t="s">
        <v>326</v>
      </c>
      <c r="B45" s="658">
        <v>4.9827949838586192E-3</v>
      </c>
      <c r="C45" s="658">
        <v>5.9820627402311574E-3</v>
      </c>
      <c r="D45" s="658">
        <v>6.8864380728759387E-3</v>
      </c>
      <c r="E45" s="658">
        <v>8.4250804444059926E-3</v>
      </c>
      <c r="F45" s="658">
        <v>1.0105244514780438E-2</v>
      </c>
      <c r="G45" s="658">
        <v>1.1725000298390726E-2</v>
      </c>
      <c r="H45" s="658">
        <v>1.3719055805293864E-2</v>
      </c>
      <c r="I45" s="658">
        <v>1.4570221632857757E-2</v>
      </c>
      <c r="J45" s="658">
        <v>1.4261102538679018E-2</v>
      </c>
      <c r="K45" s="658">
        <v>1.5726790143107447E-2</v>
      </c>
      <c r="L45" s="658">
        <v>1.5814652275333095E-2</v>
      </c>
      <c r="M45" s="658">
        <v>1.5413262786195621E-2</v>
      </c>
      <c r="N45" s="658">
        <v>1.4512029078741167E-2</v>
      </c>
      <c r="O45" s="658">
        <v>1.3703139359437814E-2</v>
      </c>
      <c r="P45" s="658">
        <v>1.3421836107179461E-2</v>
      </c>
      <c r="Q45" s="658">
        <v>1.3391877814620116E-2</v>
      </c>
      <c r="R45" s="658">
        <v>1.3176864354385776E-2</v>
      </c>
      <c r="S45" s="658">
        <v>1.2763550414077849E-2</v>
      </c>
    </row>
    <row r="46" spans="1:19" x14ac:dyDescent="0.35">
      <c r="A46" s="254" t="s">
        <v>325</v>
      </c>
      <c r="B46" s="658">
        <v>5.2702639252350772E-4</v>
      </c>
      <c r="C46" s="658">
        <v>4.9106485181002045E-4</v>
      </c>
      <c r="D46" s="658">
        <v>4.5633023374479112E-4</v>
      </c>
      <c r="E46" s="658">
        <v>4.1558692775096824E-4</v>
      </c>
      <c r="F46" s="658">
        <v>3.9278335569817958E-4</v>
      </c>
      <c r="G46" s="658">
        <v>3.8615270443801791E-4</v>
      </c>
      <c r="H46" s="658">
        <v>4.0458341516952417E-4</v>
      </c>
      <c r="I46" s="658">
        <v>3.9573441471959337E-4</v>
      </c>
      <c r="J46" s="658">
        <v>3.7173490029732034E-4</v>
      </c>
      <c r="K46" s="658">
        <v>3.4877962010923779E-4</v>
      </c>
      <c r="L46" s="658">
        <v>3.2699468990350384E-4</v>
      </c>
      <c r="M46" s="658">
        <v>3.122392092967805E-4</v>
      </c>
      <c r="N46" s="658">
        <v>2.8918898526476957E-4</v>
      </c>
      <c r="O46" s="658">
        <v>2.7306980607575353E-4</v>
      </c>
      <c r="P46" s="658">
        <v>2.3924841545774442E-4</v>
      </c>
      <c r="Q46" s="658">
        <v>2.2970630899862981E-4</v>
      </c>
      <c r="R46" s="658">
        <v>2.2183273323881779E-4</v>
      </c>
      <c r="S46" s="658">
        <v>2.0487239829980496E-4</v>
      </c>
    </row>
    <row r="47" spans="1:19" x14ac:dyDescent="0.35">
      <c r="A47" s="258" t="s">
        <v>327</v>
      </c>
      <c r="B47" s="658">
        <v>4.3120341206468824E-3</v>
      </c>
      <c r="C47" s="658">
        <v>4.017803332991076E-3</v>
      </c>
      <c r="D47" s="658">
        <v>3.7336110033664724E-3</v>
      </c>
      <c r="E47" s="658">
        <v>3.4002566815988307E-3</v>
      </c>
      <c r="F47" s="658">
        <v>3.2136820011669236E-3</v>
      </c>
      <c r="G47" s="658">
        <v>3.1594312181292376E-3</v>
      </c>
      <c r="H47" s="658">
        <v>3.3102279422961064E-3</v>
      </c>
      <c r="I47" s="658">
        <v>3.2378270295239458E-3</v>
      </c>
      <c r="J47" s="658">
        <v>3.0414673660689845E-3</v>
      </c>
      <c r="K47" s="658">
        <v>2.8536514372574E-3</v>
      </c>
      <c r="L47" s="658">
        <v>2.6754110992104861E-3</v>
      </c>
      <c r="M47" s="658">
        <v>2.497913674374244E-3</v>
      </c>
      <c r="N47" s="658">
        <v>2.2609320666154716E-3</v>
      </c>
      <c r="O47" s="658">
        <v>2.1349093929558913E-3</v>
      </c>
      <c r="P47" s="658">
        <v>2.0096866898450532E-3</v>
      </c>
      <c r="Q47" s="658">
        <v>1.8376504719890385E-3</v>
      </c>
      <c r="R47" s="658">
        <v>1.6859287726150151E-3</v>
      </c>
      <c r="S47" s="658">
        <v>1.5160557474185566E-3</v>
      </c>
    </row>
    <row r="48" spans="1:19" x14ac:dyDescent="0.35">
      <c r="A48" s="254" t="s">
        <v>328</v>
      </c>
      <c r="B48" s="658">
        <v>0.35435338173671488</v>
      </c>
      <c r="C48" s="658">
        <v>0.53311786002866035</v>
      </c>
      <c r="D48" s="658">
        <v>0.73095806532574725</v>
      </c>
      <c r="E48" s="658">
        <v>0.93790413467434419</v>
      </c>
      <c r="F48" s="658">
        <v>1.1604605706213762</v>
      </c>
      <c r="G48" s="658">
        <v>1.3675422503715844</v>
      </c>
      <c r="H48" s="658">
        <v>1.5221899291096295</v>
      </c>
      <c r="I48" s="658">
        <v>1.6561125497456148</v>
      </c>
      <c r="J48" s="658">
        <v>1.7720940637991713</v>
      </c>
      <c r="K48" s="658">
        <v>1.8104833007488614</v>
      </c>
      <c r="L48" s="658">
        <v>1.7749866303762014</v>
      </c>
      <c r="M48" s="658">
        <v>1.6958279164561416</v>
      </c>
      <c r="N48" s="658">
        <v>1.5828890558005921</v>
      </c>
      <c r="O48" s="658">
        <v>1.5087851521520135</v>
      </c>
      <c r="P48" s="658">
        <v>1.288304867556862</v>
      </c>
      <c r="Q48" s="658">
        <v>1.2043272074489162</v>
      </c>
      <c r="R48" s="658">
        <v>1.1347631636098485</v>
      </c>
      <c r="S48" s="658">
        <v>1.0707041279944407</v>
      </c>
    </row>
    <row r="49" spans="1:19" ht="14.25" x14ac:dyDescent="0.35">
      <c r="A49" s="254" t="s">
        <v>568</v>
      </c>
      <c r="B49" s="658">
        <v>0.53996249488544845</v>
      </c>
      <c r="C49" s="658">
        <v>0.55311759217510481</v>
      </c>
      <c r="D49" s="658">
        <v>0.55788445303635914</v>
      </c>
      <c r="E49" s="658">
        <v>0.54517448794967915</v>
      </c>
      <c r="F49" s="658">
        <v>0.55825227118048537</v>
      </c>
      <c r="G49" s="658">
        <v>0.58937434134635303</v>
      </c>
      <c r="H49" s="658">
        <v>0.65811009523893593</v>
      </c>
      <c r="I49" s="658">
        <v>0.69929868666540507</v>
      </c>
      <c r="J49" s="658">
        <v>0.73400745767798159</v>
      </c>
      <c r="K49" s="658">
        <v>0.77647855607773852</v>
      </c>
      <c r="L49" s="658">
        <v>0.84765941659985578</v>
      </c>
      <c r="M49" s="658">
        <v>0.90892833826292807</v>
      </c>
      <c r="N49" s="658">
        <v>1.0411066368609219</v>
      </c>
      <c r="O49" s="658">
        <v>1.1233098840843498</v>
      </c>
      <c r="P49" s="658">
        <v>1.179183665266585</v>
      </c>
      <c r="Q49" s="658">
        <v>1.1889828260078077</v>
      </c>
      <c r="R49" s="658">
        <v>1.1817695197831541</v>
      </c>
      <c r="S49" s="660">
        <v>1.1186852436762549</v>
      </c>
    </row>
    <row r="50" spans="1:19" x14ac:dyDescent="0.35">
      <c r="A50" s="254" t="s">
        <v>330</v>
      </c>
      <c r="B50" s="658">
        <v>1.149875765505835E-3</v>
      </c>
      <c r="C50" s="658">
        <v>6.2499162957638959E-4</v>
      </c>
      <c r="D50" s="658">
        <v>3.3187653363257535E-4</v>
      </c>
      <c r="E50" s="658">
        <v>1.133418893866277E-4</v>
      </c>
      <c r="F50" s="658">
        <v>3.5707577790743597E-5</v>
      </c>
      <c r="G50" s="658">
        <v>3.5104791312547085E-5</v>
      </c>
      <c r="H50" s="658">
        <v>3.678031046995674E-5</v>
      </c>
      <c r="I50" s="658" t="s">
        <v>450</v>
      </c>
      <c r="J50" s="658" t="s">
        <v>450</v>
      </c>
      <c r="K50" s="658" t="s">
        <v>450</v>
      </c>
      <c r="L50" s="658" t="s">
        <v>450</v>
      </c>
      <c r="M50" s="658" t="s">
        <v>450</v>
      </c>
      <c r="N50" s="658" t="s">
        <v>450</v>
      </c>
      <c r="O50" s="658" t="s">
        <v>450</v>
      </c>
      <c r="P50" s="658" t="s">
        <v>450</v>
      </c>
      <c r="Q50" s="658" t="s">
        <v>450</v>
      </c>
      <c r="R50" s="658" t="s">
        <v>450</v>
      </c>
      <c r="S50" s="658" t="s">
        <v>450</v>
      </c>
    </row>
    <row r="51" spans="1:19" x14ac:dyDescent="0.35">
      <c r="A51" s="254" t="s">
        <v>331</v>
      </c>
      <c r="B51" s="658">
        <v>2.539308982158719E-3</v>
      </c>
      <c r="C51" s="658">
        <v>1.4731945554300613E-3</v>
      </c>
      <c r="D51" s="658">
        <v>1.2445370011221575E-3</v>
      </c>
      <c r="E51" s="658">
        <v>1.0956382640707344E-3</v>
      </c>
      <c r="F51" s="658">
        <v>1.0355197559315642E-3</v>
      </c>
      <c r="G51" s="658">
        <v>1.0180389480638655E-3</v>
      </c>
      <c r="H51" s="658">
        <v>1.0298486931587887E-3</v>
      </c>
      <c r="I51" s="658">
        <v>1.007323964740783E-3</v>
      </c>
      <c r="J51" s="658">
        <v>9.1244020982069536E-4</v>
      </c>
      <c r="K51" s="658">
        <v>8.5609543117721998E-4</v>
      </c>
      <c r="L51" s="658">
        <v>8.0262332976314586E-4</v>
      </c>
      <c r="M51" s="658">
        <v>7.9479071457362312E-4</v>
      </c>
      <c r="N51" s="658">
        <v>7.3611741703759543E-4</v>
      </c>
      <c r="O51" s="658">
        <v>7.6956036257712357E-4</v>
      </c>
      <c r="P51" s="658">
        <v>8.3736945410210544E-4</v>
      </c>
      <c r="Q51" s="658">
        <v>8.0397208149520438E-4</v>
      </c>
      <c r="R51" s="658">
        <v>7.7641456633586233E-4</v>
      </c>
      <c r="S51" s="660">
        <v>6.5559167455937588E-4</v>
      </c>
    </row>
    <row r="52" spans="1:19" x14ac:dyDescent="0.35">
      <c r="A52" s="254" t="s">
        <v>332</v>
      </c>
      <c r="B52" s="658">
        <v>7.6658384367055674E-4</v>
      </c>
      <c r="C52" s="658">
        <v>6.6963388883184601E-4</v>
      </c>
      <c r="D52" s="658">
        <v>5.8078393385700678E-4</v>
      </c>
      <c r="E52" s="658">
        <v>4.9114818734205328E-4</v>
      </c>
      <c r="F52" s="658">
        <v>4.2849093348892316E-4</v>
      </c>
      <c r="G52" s="658">
        <v>4.2125749575056503E-4</v>
      </c>
      <c r="H52" s="658">
        <v>4.4136372563948086E-4</v>
      </c>
      <c r="I52" s="658">
        <v>4.3171027060319282E-4</v>
      </c>
      <c r="J52" s="658">
        <v>4.0552898214253125E-4</v>
      </c>
      <c r="K52" s="658">
        <v>3.8048685830098663E-4</v>
      </c>
      <c r="L52" s="658">
        <v>3.5672147989473149E-4</v>
      </c>
      <c r="M52" s="658">
        <v>3.9739535728681156E-4</v>
      </c>
      <c r="N52" s="658">
        <v>1.8402935425939886E-4</v>
      </c>
      <c r="O52" s="658">
        <v>1.7377169477547953E-4</v>
      </c>
      <c r="P52" s="658">
        <v>1.6747389082042108E-4</v>
      </c>
      <c r="Q52" s="658">
        <v>1.6079441629904086E-4</v>
      </c>
      <c r="R52" s="661">
        <v>1.5528291326717247E-4</v>
      </c>
      <c r="S52" s="662">
        <v>1.4341067880986347E-4</v>
      </c>
    </row>
    <row r="53" spans="1:19" x14ac:dyDescent="0.35">
      <c r="A53" s="254" t="s">
        <v>333</v>
      </c>
      <c r="B53" s="658" t="s">
        <v>450</v>
      </c>
      <c r="C53" s="658" t="s">
        <v>450</v>
      </c>
      <c r="D53" s="658" t="s">
        <v>450</v>
      </c>
      <c r="E53" s="658" t="s">
        <v>450</v>
      </c>
      <c r="F53" s="658" t="s">
        <v>450</v>
      </c>
      <c r="G53" s="658" t="s">
        <v>450</v>
      </c>
      <c r="H53" s="658" t="s">
        <v>450</v>
      </c>
      <c r="I53" s="658" t="s">
        <v>450</v>
      </c>
      <c r="J53" s="658" t="s">
        <v>450</v>
      </c>
      <c r="K53" s="658" t="s">
        <v>450</v>
      </c>
      <c r="L53" s="658" t="s">
        <v>450</v>
      </c>
      <c r="M53" s="658" t="s">
        <v>450</v>
      </c>
      <c r="N53" s="658" t="s">
        <v>450</v>
      </c>
      <c r="O53" s="658" t="s">
        <v>450</v>
      </c>
      <c r="P53" s="658" t="s">
        <v>450</v>
      </c>
      <c r="Q53" s="658" t="s">
        <v>450</v>
      </c>
      <c r="R53" s="658" t="s">
        <v>450</v>
      </c>
      <c r="S53" s="658" t="s">
        <v>450</v>
      </c>
    </row>
    <row r="54" spans="1:19" x14ac:dyDescent="0.35">
      <c r="A54" s="254" t="s">
        <v>334</v>
      </c>
      <c r="B54" s="658">
        <v>0.3711224033170083</v>
      </c>
      <c r="C54" s="658">
        <v>0.34941496319245724</v>
      </c>
      <c r="D54" s="658">
        <v>0.33175207993246314</v>
      </c>
      <c r="E54" s="658">
        <v>0.30519192748839286</v>
      </c>
      <c r="F54" s="658">
        <v>0.29476605466258837</v>
      </c>
      <c r="G54" s="658">
        <v>0.30541168441915961</v>
      </c>
      <c r="H54" s="658">
        <v>0.33646628017916425</v>
      </c>
      <c r="I54" s="658">
        <v>0.34619566116787703</v>
      </c>
      <c r="J54" s="658">
        <v>0.34061055091788106</v>
      </c>
      <c r="K54" s="658">
        <v>0.33375038920634881</v>
      </c>
      <c r="L54" s="658">
        <v>0.32535971645398637</v>
      </c>
      <c r="M54" s="658">
        <v>0.31558868445105509</v>
      </c>
      <c r="N54" s="658">
        <v>0.30117718319938186</v>
      </c>
      <c r="O54" s="658">
        <v>0.29094346610980287</v>
      </c>
      <c r="P54" s="658">
        <v>0.28568653289809265</v>
      </c>
      <c r="Q54" s="658">
        <v>0.28106863969072343</v>
      </c>
      <c r="R54" s="658">
        <v>0.28101770646693436</v>
      </c>
      <c r="S54" s="660">
        <v>0.26449026620504817</v>
      </c>
    </row>
    <row r="55" spans="1:19" x14ac:dyDescent="0.35">
      <c r="A55" s="254" t="s">
        <v>336</v>
      </c>
      <c r="B55" s="658">
        <v>94.161362066173439</v>
      </c>
      <c r="C55" s="658">
        <v>93.993428659437598</v>
      </c>
      <c r="D55" s="658">
        <v>93.902473932135393</v>
      </c>
      <c r="E55" s="658">
        <v>93.907722322949581</v>
      </c>
      <c r="F55" s="658">
        <v>93.70061195646818</v>
      </c>
      <c r="G55" s="658">
        <v>93.348730294803019</v>
      </c>
      <c r="H55" s="658">
        <v>92.801578316682892</v>
      </c>
      <c r="I55" s="658">
        <v>92.441940364982258</v>
      </c>
      <c r="J55" s="658">
        <v>92.27115830567287</v>
      </c>
      <c r="K55" s="658">
        <v>92.233121761501963</v>
      </c>
      <c r="L55" s="658">
        <v>92.310303691859232</v>
      </c>
      <c r="M55" s="658">
        <v>92.453802789715411</v>
      </c>
      <c r="N55" s="658">
        <v>92.665273476821895</v>
      </c>
      <c r="O55" s="658">
        <v>92.781350027331811</v>
      </c>
      <c r="P55" s="658">
        <v>92.707995394946494</v>
      </c>
      <c r="Q55" s="658">
        <v>92.819242956917435</v>
      </c>
      <c r="R55" s="658">
        <v>92.81415008892165</v>
      </c>
      <c r="S55" s="660">
        <v>92.99549465108899</v>
      </c>
    </row>
    <row r="56" spans="1:19" x14ac:dyDescent="0.35">
      <c r="A56" s="254" t="s">
        <v>338</v>
      </c>
      <c r="B56" s="658">
        <v>2.178487549241034</v>
      </c>
      <c r="C56" s="658">
        <v>2.2187649272554384</v>
      </c>
      <c r="D56" s="658">
        <v>2.2255225499733462</v>
      </c>
      <c r="E56" s="658">
        <v>2.1917676763288112</v>
      </c>
      <c r="F56" s="658">
        <v>2.2339017741667102</v>
      </c>
      <c r="G56" s="658">
        <v>2.3254817957083689</v>
      </c>
      <c r="H56" s="658">
        <v>2.5090792196395086</v>
      </c>
      <c r="I56" s="658">
        <v>2.6228197731938141</v>
      </c>
      <c r="J56" s="658">
        <v>2.6712531994546986</v>
      </c>
      <c r="K56" s="658">
        <v>2.7375712382374076</v>
      </c>
      <c r="L56" s="658">
        <v>2.732486535993643</v>
      </c>
      <c r="M56" s="658">
        <v>2.6982860905947872</v>
      </c>
      <c r="N56" s="658">
        <v>2.6302526907063339</v>
      </c>
      <c r="O56" s="658">
        <v>2.6172251440691472</v>
      </c>
      <c r="P56" s="658">
        <v>2.5143094477285279</v>
      </c>
      <c r="Q56" s="658">
        <v>2.4919229519098356</v>
      </c>
      <c r="R56" s="658">
        <v>2.5542264570583959</v>
      </c>
      <c r="S56" s="660">
        <v>2.5706978793862927</v>
      </c>
    </row>
    <row r="57" spans="1:19" x14ac:dyDescent="0.35">
      <c r="A57" s="254" t="s">
        <v>340</v>
      </c>
      <c r="B57" s="658">
        <v>1.0621019154055564</v>
      </c>
      <c r="C57" s="658">
        <v>1.0940032053142146</v>
      </c>
      <c r="D57" s="658">
        <v>1.0906292586500508</v>
      </c>
      <c r="E57" s="658">
        <v>1.05389066814666</v>
      </c>
      <c r="F57" s="658">
        <v>1.0654069985424166</v>
      </c>
      <c r="G57" s="658">
        <v>1.113418666060056</v>
      </c>
      <c r="H57" s="658">
        <v>1.2086377823532484</v>
      </c>
      <c r="I57" s="658">
        <v>1.2649830445791221</v>
      </c>
      <c r="J57" s="658">
        <v>1.2916773962876524</v>
      </c>
      <c r="K57" s="658">
        <v>1.2821772979979416</v>
      </c>
      <c r="L57" s="658">
        <v>1.2367830975850254</v>
      </c>
      <c r="M57" s="658">
        <v>1.194598829386819</v>
      </c>
      <c r="N57" s="658">
        <v>1.1119316483430393</v>
      </c>
      <c r="O57" s="658">
        <v>1.0545955910645601</v>
      </c>
      <c r="P57" s="658">
        <v>1.0090062673514912</v>
      </c>
      <c r="Q57" s="658">
        <v>0.96299775921495567</v>
      </c>
      <c r="R57" s="658">
        <v>0.91397304421725312</v>
      </c>
      <c r="S57" s="660">
        <v>0.83833785384280179</v>
      </c>
    </row>
    <row r="58" spans="1:19" x14ac:dyDescent="0.35">
      <c r="A58" s="254" t="s">
        <v>342</v>
      </c>
      <c r="B58" s="658">
        <v>1.0061412948176058E-3</v>
      </c>
      <c r="C58" s="658">
        <v>9.3748744436458439E-4</v>
      </c>
      <c r="D58" s="658">
        <v>8.7117590078551017E-4</v>
      </c>
      <c r="E58" s="658">
        <v>7.9339322570639377E-4</v>
      </c>
      <c r="F58" s="658">
        <v>7.1415155581487199E-4</v>
      </c>
      <c r="G58" s="658">
        <v>7.0209582625094171E-4</v>
      </c>
      <c r="H58" s="658">
        <v>7.3560620939913484E-4</v>
      </c>
      <c r="I58" s="658">
        <v>6.8354126178838857E-4</v>
      </c>
      <c r="J58" s="658">
        <v>5.7449939136858599E-4</v>
      </c>
      <c r="K58" s="658">
        <v>5.7073028745148002E-4</v>
      </c>
      <c r="L58" s="658">
        <v>5.3508221984209731E-4</v>
      </c>
      <c r="M58" s="658">
        <v>4.8255150527684262E-4</v>
      </c>
      <c r="N58" s="658">
        <v>5.2579815502685383E-4</v>
      </c>
      <c r="O58" s="658">
        <v>4.9649055650137009E-4</v>
      </c>
      <c r="P58" s="658">
        <v>4.3064714782393998E-4</v>
      </c>
      <c r="Q58" s="658">
        <v>4.1347135619753365E-4</v>
      </c>
      <c r="R58" s="658">
        <v>3.9929891982987202E-4</v>
      </c>
      <c r="S58" s="660">
        <v>3.4828307710966838E-4</v>
      </c>
    </row>
    <row r="59" spans="1:19" x14ac:dyDescent="0.35">
      <c r="A59" s="254" t="s">
        <v>344</v>
      </c>
      <c r="B59" s="658">
        <v>0.34869982588964449</v>
      </c>
      <c r="C59" s="658">
        <v>0.33642406574911943</v>
      </c>
      <c r="D59" s="658">
        <v>0.29877184940272594</v>
      </c>
      <c r="E59" s="658">
        <v>0.26922476792303635</v>
      </c>
      <c r="F59" s="658">
        <v>0.24156176375438043</v>
      </c>
      <c r="G59" s="658">
        <v>0.21459558929360031</v>
      </c>
      <c r="H59" s="658">
        <v>0.20501345055953887</v>
      </c>
      <c r="I59" s="658">
        <v>0.23769247982294123</v>
      </c>
      <c r="J59" s="658">
        <v>0.23108393165755239</v>
      </c>
      <c r="K59" s="658">
        <v>0.17435810281642714</v>
      </c>
      <c r="L59" s="658">
        <v>0.1513985414253223</v>
      </c>
      <c r="M59" s="658">
        <v>0.14062118571420462</v>
      </c>
      <c r="N59" s="658">
        <v>0.12095986556392771</v>
      </c>
      <c r="O59" s="658">
        <v>0.10972441298680279</v>
      </c>
      <c r="P59" s="658">
        <v>0.1046472569212174</v>
      </c>
      <c r="Q59" s="658">
        <v>9.856697719131205E-2</v>
      </c>
      <c r="R59" s="658">
        <v>9.4567294179708022E-2</v>
      </c>
      <c r="S59" s="660">
        <v>8.8156592988406071E-2</v>
      </c>
    </row>
    <row r="60" spans="1:19" x14ac:dyDescent="0.35">
      <c r="A60" s="254" t="s">
        <v>346</v>
      </c>
      <c r="B60" s="658">
        <v>5.6056443568409465E-3</v>
      </c>
      <c r="C60" s="658">
        <v>5.2677865921438556E-3</v>
      </c>
      <c r="D60" s="658">
        <v>4.7707251709682708E-3</v>
      </c>
      <c r="E60" s="658">
        <v>4.0425273881230551E-3</v>
      </c>
      <c r="F60" s="658">
        <v>3.8207108236095644E-3</v>
      </c>
      <c r="G60" s="658">
        <v>3.6860030878174436E-3</v>
      </c>
      <c r="H60" s="658">
        <v>3.9722735307553278E-3</v>
      </c>
      <c r="I60" s="658">
        <v>4.1012475707303316E-3</v>
      </c>
      <c r="J60" s="658">
        <v>4.2918483943417893E-3</v>
      </c>
      <c r="K60" s="658">
        <v>4.470720585036593E-3</v>
      </c>
      <c r="L60" s="658">
        <v>6.093991948201663E-3</v>
      </c>
      <c r="M60" s="658">
        <v>6.5286380125690472E-3</v>
      </c>
      <c r="N60" s="658">
        <v>6.9405356463544711E-3</v>
      </c>
      <c r="O60" s="658">
        <v>6.3054300675673995E-3</v>
      </c>
      <c r="P60" s="658">
        <v>5.9812103864436104E-3</v>
      </c>
      <c r="Q60" s="658">
        <v>3.2158883259808175E-3</v>
      </c>
      <c r="R60" s="658">
        <v>2.7729091654852224E-3</v>
      </c>
      <c r="S60" s="660">
        <v>2.4174942999376984E-3</v>
      </c>
    </row>
    <row r="61" spans="1:19" x14ac:dyDescent="0.35">
      <c r="A61" s="254" t="s">
        <v>348</v>
      </c>
      <c r="B61" s="658">
        <v>0.44428324889731707</v>
      </c>
      <c r="C61" s="658">
        <v>0.42146756963076387</v>
      </c>
      <c r="D61" s="658">
        <v>0.40057497609451848</v>
      </c>
      <c r="E61" s="658">
        <v>0.37274369356282294</v>
      </c>
      <c r="F61" s="658">
        <v>0.3535050201283616</v>
      </c>
      <c r="G61" s="658">
        <v>0.34132388593189533</v>
      </c>
      <c r="H61" s="658">
        <v>0.33569389365929514</v>
      </c>
      <c r="I61" s="658">
        <v>0.30655026798415047</v>
      </c>
      <c r="J61" s="658">
        <v>0.27670594214858718</v>
      </c>
      <c r="K61" s="658">
        <v>0.25055059619119968</v>
      </c>
      <c r="L61" s="658">
        <v>0.23151224045168073</v>
      </c>
      <c r="M61" s="658">
        <v>0.21550182518010524</v>
      </c>
      <c r="N61" s="658">
        <v>0.18781510097559218</v>
      </c>
      <c r="O61" s="658">
        <v>0.17225739857815037</v>
      </c>
      <c r="P61" s="658">
        <v>0.16163622948325213</v>
      </c>
      <c r="Q61" s="658">
        <v>0.14997524914520541</v>
      </c>
      <c r="R61" s="658">
        <v>0.13749192806141927</v>
      </c>
      <c r="S61" s="660">
        <v>0.12503362468237095</v>
      </c>
    </row>
    <row r="62" spans="1:19" x14ac:dyDescent="0.35">
      <c r="A62" s="254" t="s">
        <v>431</v>
      </c>
      <c r="B62" s="658" t="s">
        <v>450</v>
      </c>
      <c r="C62" s="658" t="s">
        <v>450</v>
      </c>
      <c r="D62" s="658" t="s">
        <v>450</v>
      </c>
      <c r="E62" s="658" t="s">
        <v>450</v>
      </c>
      <c r="F62" s="658" t="s">
        <v>450</v>
      </c>
      <c r="G62" s="658" t="s">
        <v>450</v>
      </c>
      <c r="H62" s="658" t="s">
        <v>450</v>
      </c>
      <c r="I62" s="658" t="s">
        <v>450</v>
      </c>
      <c r="J62" s="658" t="s">
        <v>450</v>
      </c>
      <c r="K62" s="658" t="s">
        <v>450</v>
      </c>
      <c r="L62" s="658" t="s">
        <v>450</v>
      </c>
      <c r="M62" s="658" t="s">
        <v>450</v>
      </c>
      <c r="N62" s="658" t="s">
        <v>450</v>
      </c>
      <c r="O62" s="658" t="s">
        <v>450</v>
      </c>
      <c r="P62" s="658">
        <v>2.3924841545774445E-5</v>
      </c>
      <c r="Q62" s="658">
        <v>9.1882523599451921E-5</v>
      </c>
      <c r="R62" s="658">
        <v>8.8733093295527126E-5</v>
      </c>
      <c r="S62" s="660">
        <v>1.0243619914990248E-4</v>
      </c>
    </row>
    <row r="63" spans="1:19" ht="14.25" x14ac:dyDescent="0.35">
      <c r="A63" s="254" t="s">
        <v>576</v>
      </c>
      <c r="B63" s="658">
        <v>0.42454371492280019</v>
      </c>
      <c r="C63" s="658">
        <v>0.39289652370727179</v>
      </c>
      <c r="D63" s="658">
        <v>0.36087424575872162</v>
      </c>
      <c r="E63" s="658">
        <v>0.32313772664127555</v>
      </c>
      <c r="F63" s="658">
        <v>0.30097917319817774</v>
      </c>
      <c r="G63" s="658">
        <v>0.30253309153153074</v>
      </c>
      <c r="H63" s="658">
        <v>0.32465980051830812</v>
      </c>
      <c r="I63" s="658">
        <v>0.32604918187306137</v>
      </c>
      <c r="J63" s="658">
        <v>0.31752919301760196</v>
      </c>
      <c r="K63" s="658">
        <v>0.30879679274944244</v>
      </c>
      <c r="L63" s="658">
        <v>0.29908123410174114</v>
      </c>
      <c r="M63" s="658">
        <v>0.28967283007942229</v>
      </c>
      <c r="N63" s="658">
        <v>0.27620177083560632</v>
      </c>
      <c r="O63" s="658">
        <v>0.2640336779474286</v>
      </c>
      <c r="P63" s="658">
        <v>0.25453638920549432</v>
      </c>
      <c r="Q63" s="658">
        <v>0.24525742611783705</v>
      </c>
      <c r="R63" s="658">
        <v>0.24193077887025466</v>
      </c>
      <c r="S63" s="660">
        <v>0.24551908212248624</v>
      </c>
    </row>
    <row r="64" spans="1:19" x14ac:dyDescent="0.35">
      <c r="A64" s="254" t="s">
        <v>350</v>
      </c>
      <c r="B64" s="658">
        <v>3.8329192183527837E-2</v>
      </c>
      <c r="C64" s="658">
        <v>3.5713807404365118E-2</v>
      </c>
      <c r="D64" s="658">
        <v>3.3187653363257533E-2</v>
      </c>
      <c r="E64" s="658">
        <v>3.0224503836434054E-2</v>
      </c>
      <c r="F64" s="658">
        <v>2.8566062232594877E-2</v>
      </c>
      <c r="G64" s="658">
        <v>2.8364671380538043E-2</v>
      </c>
      <c r="H64" s="658">
        <v>3.0086293964424613E-2</v>
      </c>
      <c r="I64" s="658">
        <v>2.9644105248085906E-2</v>
      </c>
      <c r="J64" s="658">
        <v>2.798149976783466E-2</v>
      </c>
      <c r="K64" s="658">
        <v>2.6507251128302073E-2</v>
      </c>
      <c r="L64" s="658">
        <v>2.5089410752596117E-2</v>
      </c>
      <c r="M64" s="658">
        <v>2.409918988117879E-2</v>
      </c>
      <c r="N64" s="658">
        <v>2.2425291311895315E-2</v>
      </c>
      <c r="O64" s="658">
        <v>2.1324269401733844E-2</v>
      </c>
      <c r="P64" s="658">
        <v>2.0551438887820246E-2</v>
      </c>
      <c r="Q64" s="658">
        <v>1.9800683835681888E-2</v>
      </c>
      <c r="R64" s="658">
        <v>1.9343814338424914E-2</v>
      </c>
      <c r="S64" s="660">
        <v>1.7987796570722872E-2</v>
      </c>
    </row>
    <row r="65" spans="1:19" x14ac:dyDescent="0.35">
      <c r="A65" s="254" t="s">
        <v>352</v>
      </c>
      <c r="B65" s="658" t="s">
        <v>450</v>
      </c>
      <c r="C65" s="658" t="s">
        <v>450</v>
      </c>
      <c r="D65" s="658" t="s">
        <v>450</v>
      </c>
      <c r="E65" s="658" t="s">
        <v>450</v>
      </c>
      <c r="F65" s="658" t="s">
        <v>450</v>
      </c>
      <c r="G65" s="658" t="s">
        <v>450</v>
      </c>
      <c r="H65" s="658" t="s">
        <v>450</v>
      </c>
      <c r="I65" s="658" t="s">
        <v>450</v>
      </c>
      <c r="J65" s="658" t="s">
        <v>450</v>
      </c>
      <c r="K65" s="658" t="s">
        <v>450</v>
      </c>
      <c r="L65" s="658" t="s">
        <v>450</v>
      </c>
      <c r="M65" s="658" t="s">
        <v>450</v>
      </c>
      <c r="N65" s="658" t="s">
        <v>450</v>
      </c>
      <c r="O65" s="658" t="s">
        <v>450</v>
      </c>
      <c r="P65" s="658">
        <v>7.9191225516513405E-2</v>
      </c>
      <c r="Q65" s="658">
        <v>8.8758517797070557E-2</v>
      </c>
      <c r="R65" s="658">
        <v>9.805006809155746E-2</v>
      </c>
      <c r="S65" s="660">
        <v>0.10141183715840345</v>
      </c>
    </row>
    <row r="66" spans="1:19" ht="14.25" x14ac:dyDescent="0.35">
      <c r="A66" s="254" t="s">
        <v>577</v>
      </c>
      <c r="B66" s="658" t="s">
        <v>450</v>
      </c>
      <c r="C66" s="658" t="s">
        <v>450</v>
      </c>
      <c r="D66" s="658" t="s">
        <v>450</v>
      </c>
      <c r="E66" s="658" t="s">
        <v>450</v>
      </c>
      <c r="F66" s="658" t="s">
        <v>450</v>
      </c>
      <c r="G66" s="658" t="s">
        <v>450</v>
      </c>
      <c r="H66" s="658" t="s">
        <v>450</v>
      </c>
      <c r="I66" s="658" t="s">
        <v>450</v>
      </c>
      <c r="J66" s="658" t="s">
        <v>450</v>
      </c>
      <c r="K66" s="658" t="s">
        <v>450</v>
      </c>
      <c r="L66" s="658" t="s">
        <v>450</v>
      </c>
      <c r="M66" s="658" t="s">
        <v>450</v>
      </c>
      <c r="N66" s="658" t="s">
        <v>450</v>
      </c>
      <c r="O66" s="658" t="s">
        <v>450</v>
      </c>
      <c r="P66" s="658">
        <v>1.3134738008630168E-2</v>
      </c>
      <c r="Q66" s="658">
        <v>8.4761628020494396E-3</v>
      </c>
      <c r="R66" s="658">
        <v>7.2761136502332239E-3</v>
      </c>
      <c r="S66" s="660">
        <v>6.3305571074639732E-3</v>
      </c>
    </row>
    <row r="67" spans="1:19" ht="14.25" x14ac:dyDescent="0.35">
      <c r="A67" s="586" t="s">
        <v>578</v>
      </c>
      <c r="B67" s="658" t="s">
        <v>450</v>
      </c>
      <c r="C67" s="658" t="s">
        <v>450</v>
      </c>
      <c r="D67" s="658" t="s">
        <v>450</v>
      </c>
      <c r="E67" s="658" t="s">
        <v>450</v>
      </c>
      <c r="F67" s="658" t="s">
        <v>450</v>
      </c>
      <c r="G67" s="658" t="s">
        <v>450</v>
      </c>
      <c r="H67" s="658" t="s">
        <v>450</v>
      </c>
      <c r="I67" s="658" t="s">
        <v>450</v>
      </c>
      <c r="J67" s="658" t="s">
        <v>450</v>
      </c>
      <c r="K67" s="658" t="s">
        <v>450</v>
      </c>
      <c r="L67" s="658" t="s">
        <v>450</v>
      </c>
      <c r="M67" s="658" t="s">
        <v>450</v>
      </c>
      <c r="N67" s="658" t="s">
        <v>450</v>
      </c>
      <c r="O67" s="658" t="s">
        <v>450</v>
      </c>
      <c r="P67" s="658" t="s">
        <v>450</v>
      </c>
      <c r="Q67" s="658" t="s">
        <v>450</v>
      </c>
      <c r="R67" s="658" t="s">
        <v>450</v>
      </c>
      <c r="S67" s="660">
        <v>8.8095131268916117E-4</v>
      </c>
    </row>
    <row r="68" spans="1:19" ht="14.25" x14ac:dyDescent="0.35">
      <c r="A68" s="586" t="s">
        <v>579</v>
      </c>
      <c r="B68" s="658" t="s">
        <v>450</v>
      </c>
      <c r="C68" s="658" t="s">
        <v>450</v>
      </c>
      <c r="D68" s="658" t="s">
        <v>450</v>
      </c>
      <c r="E68" s="658" t="s">
        <v>450</v>
      </c>
      <c r="F68" s="658" t="s">
        <v>450</v>
      </c>
      <c r="G68" s="658" t="s">
        <v>450</v>
      </c>
      <c r="H68" s="658" t="s">
        <v>450</v>
      </c>
      <c r="I68" s="658" t="s">
        <v>450</v>
      </c>
      <c r="J68" s="658" t="s">
        <v>450</v>
      </c>
      <c r="K68" s="658" t="s">
        <v>450</v>
      </c>
      <c r="L68" s="658" t="s">
        <v>450</v>
      </c>
      <c r="M68" s="658" t="s">
        <v>450</v>
      </c>
      <c r="N68" s="658" t="s">
        <v>450</v>
      </c>
      <c r="O68" s="658" t="s">
        <v>450</v>
      </c>
      <c r="P68" s="658" t="s">
        <v>450</v>
      </c>
      <c r="Q68" s="658" t="s">
        <v>450</v>
      </c>
      <c r="R68" s="658" t="s">
        <v>450</v>
      </c>
      <c r="S68" s="660">
        <v>5.5315547540947339E-3</v>
      </c>
    </row>
    <row r="69" spans="1:19" x14ac:dyDescent="0.35">
      <c r="A69" s="254" t="s">
        <v>351</v>
      </c>
      <c r="B69" s="658">
        <v>2.3955745114704898E-3</v>
      </c>
      <c r="C69" s="658">
        <v>2.2321129627728199E-3</v>
      </c>
      <c r="D69" s="658">
        <v>2.0742283352035958E-3</v>
      </c>
      <c r="E69" s="658">
        <v>1.8512508599815855E-3</v>
      </c>
      <c r="F69" s="658">
        <v>1.7139637339556927E-3</v>
      </c>
      <c r="G69" s="658">
        <v>1.6850299830022601E-3</v>
      </c>
      <c r="H69" s="658">
        <v>1.6918942816180102E-3</v>
      </c>
      <c r="I69" s="658">
        <v>1.6548893706455725E-3</v>
      </c>
      <c r="J69" s="658">
        <v>1.5545277648797032E-3</v>
      </c>
      <c r="K69" s="658">
        <v>1.3951184804369512E-3</v>
      </c>
      <c r="L69" s="658">
        <v>1.3079787596140154E-3</v>
      </c>
      <c r="M69" s="658">
        <v>1.2205714545237784E-3</v>
      </c>
      <c r="N69" s="658">
        <v>1.1304660333077358E-3</v>
      </c>
      <c r="O69" s="658">
        <v>1.0674546964779456E-3</v>
      </c>
      <c r="P69" s="658">
        <v>1.0048433449225266E-3</v>
      </c>
      <c r="Q69" s="658">
        <v>8.958546050946562E-4</v>
      </c>
      <c r="R69" s="658">
        <v>9.0951420627915299E-4</v>
      </c>
      <c r="S69" s="660">
        <v>5.5315547540947334E-4</v>
      </c>
    </row>
    <row r="70" spans="1:19" s="260" customFormat="1" ht="13.15" x14ac:dyDescent="0.4">
      <c r="A70" s="350" t="s">
        <v>143</v>
      </c>
      <c r="B70" s="663">
        <v>99.999999999999986</v>
      </c>
      <c r="C70" s="663">
        <v>100</v>
      </c>
      <c r="D70" s="663">
        <v>99.999999999999986</v>
      </c>
      <c r="E70" s="663">
        <v>100</v>
      </c>
      <c r="F70" s="663">
        <v>100</v>
      </c>
      <c r="G70" s="663">
        <v>100.00000000000003</v>
      </c>
      <c r="H70" s="663">
        <v>100</v>
      </c>
      <c r="I70" s="663">
        <v>100</v>
      </c>
      <c r="J70" s="663">
        <v>100.07299521678564</v>
      </c>
      <c r="K70" s="663">
        <v>99.999999999999986</v>
      </c>
      <c r="L70" s="663">
        <v>100</v>
      </c>
      <c r="M70" s="663">
        <v>100</v>
      </c>
      <c r="N70" s="663">
        <v>99.999999999999986</v>
      </c>
      <c r="O70" s="663">
        <v>99.999999999999986</v>
      </c>
      <c r="P70" s="663">
        <v>100</v>
      </c>
      <c r="Q70" s="663">
        <v>99.999999999999972</v>
      </c>
      <c r="R70" s="664">
        <v>99.999999999999972</v>
      </c>
      <c r="S70" s="665">
        <v>100.00000000000003</v>
      </c>
    </row>
    <row r="71" spans="1:19" x14ac:dyDescent="0.35">
      <c r="R71" s="533"/>
    </row>
    <row r="72" spans="1:19" ht="13.15" x14ac:dyDescent="0.4">
      <c r="A72" s="3" t="s">
        <v>50</v>
      </c>
    </row>
    <row r="73" spans="1:19" ht="13.15" x14ac:dyDescent="0.35">
      <c r="A73" s="722" t="s">
        <v>51</v>
      </c>
      <c r="B73" s="722"/>
      <c r="C73" s="722"/>
      <c r="D73" s="722"/>
      <c r="E73" s="722"/>
      <c r="F73" s="722"/>
      <c r="G73" s="722"/>
      <c r="H73" s="722"/>
      <c r="I73" s="722"/>
      <c r="J73" s="722"/>
      <c r="K73" s="722"/>
      <c r="L73" s="722"/>
      <c r="M73" s="722"/>
      <c r="N73" s="722"/>
      <c r="O73" s="722"/>
      <c r="P73" s="722"/>
      <c r="Q73" s="722"/>
      <c r="R73" s="722"/>
      <c r="S73" s="722"/>
    </row>
    <row r="74" spans="1:19" ht="13.15" x14ac:dyDescent="0.35">
      <c r="A74" s="718" t="s">
        <v>569</v>
      </c>
      <c r="B74" s="718"/>
      <c r="C74" s="718"/>
      <c r="D74" s="718"/>
      <c r="E74" s="718"/>
      <c r="F74" s="718"/>
      <c r="G74" s="718"/>
      <c r="H74" s="718"/>
      <c r="I74" s="718"/>
      <c r="J74" s="718"/>
      <c r="K74" s="718"/>
      <c r="L74" s="718"/>
      <c r="M74" s="718"/>
      <c r="N74" s="718"/>
      <c r="O74" s="718"/>
      <c r="P74" s="718"/>
      <c r="Q74" s="718"/>
      <c r="R74" s="718"/>
      <c r="S74" s="718"/>
    </row>
    <row r="75" spans="1:19" ht="13.15" x14ac:dyDescent="0.35">
      <c r="A75" s="720" t="s">
        <v>570</v>
      </c>
      <c r="B75" s="720"/>
      <c r="C75" s="720"/>
      <c r="D75" s="720"/>
      <c r="E75" s="720"/>
      <c r="F75" s="720"/>
      <c r="G75" s="720"/>
      <c r="H75" s="720"/>
      <c r="I75" s="720"/>
      <c r="J75" s="720"/>
      <c r="K75" s="720"/>
      <c r="L75" s="720"/>
      <c r="M75" s="720"/>
      <c r="N75" s="720"/>
      <c r="O75" s="720"/>
      <c r="P75" s="720"/>
      <c r="Q75" s="720"/>
      <c r="R75" s="720"/>
      <c r="S75" s="720"/>
    </row>
    <row r="76" spans="1:19" ht="13.15" x14ac:dyDescent="0.35">
      <c r="A76" s="721" t="s">
        <v>571</v>
      </c>
      <c r="B76" s="721"/>
      <c r="C76" s="721"/>
      <c r="D76" s="721"/>
      <c r="E76" s="721"/>
      <c r="F76" s="721"/>
      <c r="G76" s="721"/>
      <c r="H76" s="721"/>
      <c r="I76" s="721"/>
      <c r="J76" s="721"/>
      <c r="K76" s="721"/>
      <c r="L76" s="721"/>
      <c r="M76" s="721"/>
      <c r="N76" s="721"/>
      <c r="O76" s="721"/>
      <c r="P76" s="721"/>
      <c r="Q76" s="721"/>
      <c r="R76" s="721"/>
      <c r="S76" s="721"/>
    </row>
    <row r="77" spans="1:19" ht="13.15" x14ac:dyDescent="0.35">
      <c r="A77" s="718" t="s">
        <v>572</v>
      </c>
      <c r="B77" s="718"/>
      <c r="C77" s="718"/>
      <c r="D77" s="718"/>
      <c r="E77" s="718"/>
      <c r="F77" s="718"/>
      <c r="G77" s="718"/>
      <c r="H77" s="718"/>
      <c r="I77" s="718"/>
      <c r="J77" s="718"/>
      <c r="K77" s="718"/>
      <c r="L77" s="718"/>
      <c r="M77" s="718"/>
      <c r="N77" s="718"/>
      <c r="O77" s="718"/>
      <c r="P77" s="718"/>
      <c r="Q77" s="718"/>
      <c r="R77" s="718"/>
      <c r="S77" s="718"/>
    </row>
    <row r="78" spans="1:19" ht="13.15" x14ac:dyDescent="0.35">
      <c r="A78" s="720" t="s">
        <v>573</v>
      </c>
      <c r="B78" s="720"/>
      <c r="C78" s="720"/>
      <c r="D78" s="720"/>
      <c r="E78" s="720"/>
      <c r="F78" s="720"/>
      <c r="G78" s="720"/>
      <c r="H78" s="720"/>
      <c r="I78" s="720"/>
      <c r="J78" s="720"/>
      <c r="K78" s="720"/>
      <c r="L78" s="720"/>
      <c r="M78" s="720"/>
      <c r="N78" s="720"/>
      <c r="O78" s="720"/>
      <c r="P78" s="720"/>
      <c r="Q78" s="720"/>
      <c r="R78" s="720"/>
      <c r="S78" s="720"/>
    </row>
    <row r="79" spans="1:19" ht="13.15" x14ac:dyDescent="0.35">
      <c r="A79" s="719" t="s">
        <v>574</v>
      </c>
      <c r="B79" s="719"/>
      <c r="C79" s="719"/>
      <c r="D79" s="719"/>
      <c r="E79" s="719"/>
      <c r="F79" s="719"/>
      <c r="G79" s="719"/>
      <c r="H79" s="719"/>
      <c r="I79" s="719"/>
      <c r="J79" s="719"/>
      <c r="K79" s="719"/>
      <c r="L79" s="719"/>
      <c r="M79" s="719"/>
      <c r="N79" s="719"/>
      <c r="O79" s="719"/>
      <c r="P79" s="719"/>
      <c r="Q79" s="719"/>
      <c r="R79" s="719"/>
      <c r="S79" s="719"/>
    </row>
    <row r="80" spans="1:19" ht="13.15" x14ac:dyDescent="0.35">
      <c r="A80" s="719" t="s">
        <v>575</v>
      </c>
      <c r="B80" s="719"/>
      <c r="C80" s="719"/>
      <c r="D80" s="719"/>
      <c r="E80" s="719"/>
      <c r="F80" s="719"/>
      <c r="G80" s="719"/>
      <c r="H80" s="719"/>
      <c r="I80" s="719"/>
      <c r="J80" s="719"/>
      <c r="K80" s="719"/>
      <c r="L80" s="719"/>
      <c r="M80" s="719"/>
      <c r="N80" s="719"/>
      <c r="O80" s="719"/>
      <c r="P80" s="719"/>
      <c r="Q80" s="719"/>
      <c r="R80" s="719"/>
      <c r="S80" s="719"/>
    </row>
    <row r="81" spans="1:19" s="362" customFormat="1" ht="13.15" x14ac:dyDescent="0.35">
      <c r="A81" s="720" t="s">
        <v>580</v>
      </c>
      <c r="B81" s="720"/>
      <c r="C81" s="720"/>
      <c r="D81" s="720"/>
      <c r="E81" s="720"/>
      <c r="F81" s="720"/>
      <c r="G81" s="720"/>
      <c r="H81" s="720"/>
      <c r="I81" s="720"/>
      <c r="J81" s="720"/>
      <c r="K81" s="720"/>
      <c r="L81" s="720"/>
      <c r="M81" s="720"/>
      <c r="N81" s="720"/>
      <c r="O81" s="720"/>
      <c r="P81" s="720"/>
      <c r="Q81" s="720"/>
      <c r="R81" s="720"/>
      <c r="S81" s="720"/>
    </row>
    <row r="82" spans="1:19" ht="13.15" x14ac:dyDescent="0.35">
      <c r="A82" s="719" t="s">
        <v>581</v>
      </c>
      <c r="B82" s="719"/>
      <c r="C82" s="719"/>
      <c r="D82" s="719"/>
      <c r="E82" s="719"/>
      <c r="F82" s="719"/>
      <c r="G82" s="719"/>
      <c r="H82" s="719"/>
      <c r="I82" s="719"/>
      <c r="J82" s="719"/>
      <c r="K82" s="719"/>
      <c r="L82" s="719"/>
      <c r="M82" s="719"/>
      <c r="N82" s="719"/>
      <c r="O82" s="719"/>
      <c r="P82" s="719"/>
      <c r="Q82" s="719"/>
      <c r="R82" s="719"/>
      <c r="S82" s="719"/>
    </row>
    <row r="83" spans="1:19" s="362" customFormat="1" ht="13.15" x14ac:dyDescent="0.35">
      <c r="A83" s="718" t="s">
        <v>596</v>
      </c>
      <c r="B83" s="718"/>
      <c r="C83" s="718"/>
      <c r="D83" s="718"/>
      <c r="E83" s="718"/>
      <c r="F83" s="718"/>
      <c r="G83" s="718"/>
      <c r="H83" s="718"/>
      <c r="I83" s="718"/>
      <c r="J83" s="718"/>
      <c r="K83" s="718"/>
      <c r="L83" s="718"/>
      <c r="M83" s="718"/>
      <c r="N83" s="718"/>
      <c r="O83" s="718"/>
      <c r="P83" s="718"/>
      <c r="Q83" s="718"/>
      <c r="R83" s="718"/>
      <c r="S83" s="718"/>
    </row>
    <row r="84" spans="1:19" ht="13.15" x14ac:dyDescent="0.35">
      <c r="A84" s="718" t="s">
        <v>582</v>
      </c>
      <c r="B84" s="718"/>
      <c r="C84" s="718"/>
      <c r="D84" s="718"/>
      <c r="E84" s="718"/>
      <c r="F84" s="718"/>
      <c r="G84" s="718"/>
      <c r="H84" s="718"/>
      <c r="I84" s="718"/>
      <c r="J84" s="718"/>
      <c r="K84" s="718"/>
      <c r="L84" s="718"/>
      <c r="M84" s="718"/>
      <c r="N84" s="718"/>
      <c r="O84" s="718"/>
      <c r="P84" s="718"/>
      <c r="Q84" s="718"/>
      <c r="R84" s="718"/>
      <c r="S84" s="718"/>
    </row>
    <row r="85" spans="1:19" ht="13.15" x14ac:dyDescent="0.35">
      <c r="A85" s="718" t="s">
        <v>583</v>
      </c>
      <c r="B85" s="718"/>
      <c r="C85" s="718"/>
      <c r="D85" s="718"/>
      <c r="E85" s="718"/>
      <c r="F85" s="718"/>
      <c r="G85" s="718"/>
      <c r="H85" s="718"/>
      <c r="I85" s="718"/>
      <c r="J85" s="718"/>
      <c r="K85" s="718"/>
      <c r="L85" s="718"/>
      <c r="M85" s="718"/>
      <c r="N85" s="718"/>
      <c r="O85" s="718"/>
      <c r="P85" s="718"/>
      <c r="Q85" s="718"/>
      <c r="R85" s="718"/>
      <c r="S85" s="718"/>
    </row>
    <row r="86" spans="1:19" x14ac:dyDescent="0.35">
      <c r="A86" s="573"/>
      <c r="B86" s="682"/>
      <c r="C86" s="682"/>
      <c r="D86" s="682"/>
      <c r="E86" s="682"/>
      <c r="F86" s="682"/>
      <c r="G86" s="682"/>
      <c r="H86" s="682"/>
      <c r="I86" s="682"/>
      <c r="J86" s="682"/>
      <c r="K86" s="682"/>
      <c r="L86" s="682"/>
      <c r="M86" s="682"/>
      <c r="N86" s="682"/>
      <c r="O86" s="682"/>
      <c r="P86" s="682"/>
      <c r="Q86" s="682"/>
      <c r="R86" s="682"/>
      <c r="S86" s="682"/>
    </row>
  </sheetData>
  <mergeCells count="13">
    <mergeCell ref="A85:S85"/>
    <mergeCell ref="A81:S81"/>
    <mergeCell ref="A76:S76"/>
    <mergeCell ref="A77:S77"/>
    <mergeCell ref="A73:S73"/>
    <mergeCell ref="A74:S74"/>
    <mergeCell ref="A75:S75"/>
    <mergeCell ref="A78:S78"/>
    <mergeCell ref="A83:S83"/>
    <mergeCell ref="A80:S80"/>
    <mergeCell ref="A79:S79"/>
    <mergeCell ref="A82:S82"/>
    <mergeCell ref="A84:S84"/>
  </mergeCells>
  <phoneticPr fontId="7" type="noConversion"/>
  <conditionalFormatting sqref="B6:S36">
    <cfRule type="expression" dxfId="2" priority="4">
      <formula>$B$4="Volumes"</formula>
    </cfRule>
  </conditionalFormatting>
  <conditionalFormatting sqref="S44 S50 S53 B40:R70">
    <cfRule type="expression" dxfId="1" priority="2">
      <formula>$B$38="Volumes"</formula>
    </cfRule>
  </conditionalFormatting>
  <conditionalFormatting sqref="S40:S43 S45:S49 S51:S52 S54:S70">
    <cfRule type="expression" dxfId="0" priority="1">
      <formula>$B$4="Volumes"</formula>
    </cfRule>
  </conditionalFormatting>
  <dataValidations count="1">
    <dataValidation type="list" allowBlank="1" showInputMessage="1" showErrorMessage="1" sqref="B65543" xr:uid="{109E8A14-CCCD-4272-94EA-ED1F4FF701DE}">
      <formula1>#REF!</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G32"/>
  <sheetViews>
    <sheetView showGridLines="0" topLeftCell="I1" workbookViewId="0">
      <selection activeCell="M24" sqref="M24"/>
    </sheetView>
  </sheetViews>
  <sheetFormatPr defaultColWidth="9.1328125" defaultRowHeight="12.75" x14ac:dyDescent="0.35"/>
  <cols>
    <col min="1" max="1" width="7.86328125" style="2" customWidth="1"/>
    <col min="2" max="2" width="8.86328125" style="2" customWidth="1"/>
    <col min="3" max="3" width="100.59765625" style="2" customWidth="1"/>
    <col min="4" max="9" width="13.59765625" style="2" customWidth="1"/>
    <col min="10" max="10" width="13.59765625" style="362" customWidth="1"/>
    <col min="11" max="11" width="13.59765625" style="2" customWidth="1"/>
    <col min="12" max="16384" width="9.1328125" style="2"/>
  </cols>
  <sheetData>
    <row r="1" spans="1:33" ht="16.899999999999999" x14ac:dyDescent="0.4">
      <c r="A1" s="7" t="s">
        <v>361</v>
      </c>
      <c r="C1" s="167"/>
      <c r="D1" s="264"/>
      <c r="E1" s="265"/>
      <c r="X1" s="266"/>
      <c r="Y1" s="169"/>
      <c r="Z1" s="208"/>
      <c r="AA1" s="109"/>
      <c r="AB1" s="267"/>
      <c r="AC1" s="268"/>
      <c r="AD1" s="268"/>
      <c r="AE1" s="269"/>
      <c r="AF1" s="268"/>
      <c r="AG1" s="269"/>
    </row>
    <row r="2" spans="1:33" ht="16.899999999999999" x14ac:dyDescent="0.4">
      <c r="A2" s="7" t="s">
        <v>493</v>
      </c>
      <c r="X2" s="109"/>
      <c r="Y2" s="109"/>
      <c r="Z2" s="109"/>
      <c r="AA2" s="109"/>
      <c r="AB2" s="109"/>
      <c r="AC2" s="109"/>
      <c r="AD2" s="109"/>
      <c r="AE2" s="109"/>
      <c r="AF2" s="109"/>
      <c r="AG2" s="109"/>
    </row>
    <row r="3" spans="1:33" s="362" customFormat="1" ht="15" x14ac:dyDescent="0.4">
      <c r="A3" s="7"/>
      <c r="X3" s="401"/>
      <c r="Y3" s="401"/>
      <c r="Z3" s="401"/>
      <c r="AA3" s="401"/>
      <c r="AB3" s="401"/>
      <c r="AC3" s="401"/>
      <c r="AD3" s="401"/>
      <c r="AE3" s="401"/>
      <c r="AF3" s="401"/>
      <c r="AG3" s="401"/>
    </row>
    <row r="4" spans="1:33" s="225" customFormat="1" ht="15" x14ac:dyDescent="0.4">
      <c r="A4" s="282" t="s">
        <v>362</v>
      </c>
      <c r="B4" s="418" t="s">
        <v>363</v>
      </c>
      <c r="C4" s="452" t="s">
        <v>364</v>
      </c>
      <c r="D4" s="439" t="s">
        <v>33</v>
      </c>
      <c r="E4" s="439" t="s">
        <v>34</v>
      </c>
      <c r="F4" s="439" t="s">
        <v>35</v>
      </c>
      <c r="G4" s="439" t="s">
        <v>36</v>
      </c>
      <c r="H4" s="439" t="s">
        <v>37</v>
      </c>
      <c r="I4" s="439" t="s">
        <v>427</v>
      </c>
      <c r="J4" s="537" t="s">
        <v>434</v>
      </c>
      <c r="K4" s="537" t="s">
        <v>470</v>
      </c>
    </row>
    <row r="5" spans="1:33" x14ac:dyDescent="0.35">
      <c r="A5" s="270" t="s">
        <v>365</v>
      </c>
      <c r="B5" s="271" t="s">
        <v>366</v>
      </c>
      <c r="C5" s="270" t="s">
        <v>367</v>
      </c>
      <c r="D5" s="169">
        <v>27153</v>
      </c>
      <c r="E5" s="169">
        <v>27787</v>
      </c>
      <c r="F5" s="169">
        <v>29191</v>
      </c>
      <c r="G5" s="169">
        <v>32577</v>
      </c>
      <c r="H5" s="169">
        <v>35288</v>
      </c>
      <c r="I5" s="169">
        <v>37628</v>
      </c>
      <c r="J5" s="531">
        <v>39224</v>
      </c>
      <c r="K5" s="531">
        <v>43050</v>
      </c>
    </row>
    <row r="6" spans="1:33" x14ac:dyDescent="0.35">
      <c r="A6" s="270" t="s">
        <v>368</v>
      </c>
      <c r="B6" s="271" t="s">
        <v>369</v>
      </c>
      <c r="C6" s="270" t="s">
        <v>370</v>
      </c>
      <c r="D6" s="169">
        <v>9000</v>
      </c>
      <c r="E6" s="169">
        <v>9409</v>
      </c>
      <c r="F6" s="169">
        <v>9763</v>
      </c>
      <c r="G6" s="169">
        <v>10838</v>
      </c>
      <c r="H6" s="169">
        <v>11552</v>
      </c>
      <c r="I6" s="169">
        <v>12085</v>
      </c>
      <c r="J6" s="531">
        <v>11747</v>
      </c>
      <c r="K6" s="531">
        <v>11801</v>
      </c>
      <c r="L6" s="362"/>
    </row>
    <row r="7" spans="1:33" x14ac:dyDescent="0.35">
      <c r="A7" s="270" t="s">
        <v>371</v>
      </c>
      <c r="B7" s="272" t="s">
        <v>372</v>
      </c>
      <c r="C7" s="270" t="s">
        <v>373</v>
      </c>
      <c r="D7" s="169">
        <v>159053</v>
      </c>
      <c r="E7" s="169">
        <v>160655</v>
      </c>
      <c r="F7" s="169">
        <v>167616</v>
      </c>
      <c r="G7" s="169">
        <v>193701</v>
      </c>
      <c r="H7" s="169">
        <v>213192</v>
      </c>
      <c r="I7" s="169">
        <v>224187</v>
      </c>
      <c r="J7" s="531">
        <v>230573</v>
      </c>
      <c r="K7" s="531">
        <v>253622</v>
      </c>
    </row>
    <row r="8" spans="1:33" x14ac:dyDescent="0.35">
      <c r="A8" s="270" t="s">
        <v>374</v>
      </c>
      <c r="B8" s="273">
        <v>35</v>
      </c>
      <c r="C8" s="270" t="s">
        <v>375</v>
      </c>
      <c r="D8" s="169">
        <v>8197</v>
      </c>
      <c r="E8" s="169">
        <v>9199</v>
      </c>
      <c r="F8" s="169">
        <v>12368</v>
      </c>
      <c r="G8" s="169">
        <v>13735</v>
      </c>
      <c r="H8" s="169">
        <v>15394</v>
      </c>
      <c r="I8" s="169">
        <v>16028</v>
      </c>
      <c r="J8" s="531">
        <v>16422</v>
      </c>
      <c r="K8" s="531">
        <v>17511</v>
      </c>
    </row>
    <row r="9" spans="1:33" x14ac:dyDescent="0.35">
      <c r="A9" s="270" t="s">
        <v>376</v>
      </c>
      <c r="B9" s="273" t="s">
        <v>377</v>
      </c>
      <c r="C9" s="270" t="s">
        <v>378</v>
      </c>
      <c r="D9" s="169">
        <v>12191</v>
      </c>
      <c r="E9" s="169">
        <v>12155</v>
      </c>
      <c r="F9" s="169">
        <v>12691</v>
      </c>
      <c r="G9" s="169">
        <v>14392</v>
      </c>
      <c r="H9" s="169">
        <v>15764</v>
      </c>
      <c r="I9" s="169">
        <v>16380</v>
      </c>
      <c r="J9" s="531">
        <v>16944</v>
      </c>
      <c r="K9" s="531">
        <v>18979</v>
      </c>
    </row>
    <row r="10" spans="1:33" x14ac:dyDescent="0.35">
      <c r="A10" s="270" t="s">
        <v>379</v>
      </c>
      <c r="B10" s="273" t="s">
        <v>380</v>
      </c>
      <c r="C10" s="270" t="s">
        <v>381</v>
      </c>
      <c r="D10" s="169">
        <v>295273</v>
      </c>
      <c r="E10" s="169">
        <v>299214</v>
      </c>
      <c r="F10" s="169">
        <v>325336</v>
      </c>
      <c r="G10" s="169">
        <v>403583</v>
      </c>
      <c r="H10" s="169">
        <v>463151</v>
      </c>
      <c r="I10" s="169">
        <v>501558</v>
      </c>
      <c r="J10" s="531">
        <v>531369</v>
      </c>
      <c r="K10" s="531">
        <v>593129</v>
      </c>
    </row>
    <row r="11" spans="1:33" x14ac:dyDescent="0.35">
      <c r="A11" s="270" t="s">
        <v>382</v>
      </c>
      <c r="B11" s="273" t="s">
        <v>383</v>
      </c>
      <c r="C11" s="270" t="s">
        <v>384</v>
      </c>
      <c r="D11" s="169">
        <v>305190</v>
      </c>
      <c r="E11" s="169">
        <v>309429</v>
      </c>
      <c r="F11" s="169">
        <v>324236</v>
      </c>
      <c r="G11" s="169">
        <v>391184</v>
      </c>
      <c r="H11" s="169">
        <v>456863</v>
      </c>
      <c r="I11" s="169">
        <v>513296</v>
      </c>
      <c r="J11" s="531">
        <v>553854</v>
      </c>
      <c r="K11" s="531">
        <v>715630</v>
      </c>
    </row>
    <row r="12" spans="1:33" x14ac:dyDescent="0.35">
      <c r="A12" s="270" t="s">
        <v>385</v>
      </c>
      <c r="B12" s="273" t="s">
        <v>386</v>
      </c>
      <c r="C12" s="270" t="s">
        <v>387</v>
      </c>
      <c r="D12" s="169">
        <v>64277</v>
      </c>
      <c r="E12" s="169">
        <v>68628</v>
      </c>
      <c r="F12" s="169">
        <v>81071</v>
      </c>
      <c r="G12" s="169">
        <v>119851</v>
      </c>
      <c r="H12" s="169">
        <v>141936</v>
      </c>
      <c r="I12" s="169">
        <v>150934</v>
      </c>
      <c r="J12" s="531">
        <v>163783</v>
      </c>
      <c r="K12" s="531">
        <v>187651</v>
      </c>
    </row>
    <row r="13" spans="1:33" x14ac:dyDescent="0.35">
      <c r="A13" s="270" t="s">
        <v>388</v>
      </c>
      <c r="B13" s="273" t="s">
        <v>389</v>
      </c>
      <c r="C13" s="270" t="s">
        <v>390</v>
      </c>
      <c r="D13" s="169">
        <v>105973</v>
      </c>
      <c r="E13" s="169">
        <v>109752</v>
      </c>
      <c r="F13" s="169">
        <v>118199</v>
      </c>
      <c r="G13" s="169">
        <v>154834</v>
      </c>
      <c r="H13" s="169">
        <v>187485</v>
      </c>
      <c r="I13" s="169">
        <v>209292</v>
      </c>
      <c r="J13" s="531">
        <v>229933</v>
      </c>
      <c r="K13" s="531">
        <v>262038</v>
      </c>
    </row>
    <row r="14" spans="1:33" x14ac:dyDescent="0.35">
      <c r="A14" s="270" t="s">
        <v>391</v>
      </c>
      <c r="B14" s="273" t="s">
        <v>392</v>
      </c>
      <c r="C14" s="270" t="s">
        <v>393</v>
      </c>
      <c r="D14" s="169">
        <v>301672</v>
      </c>
      <c r="E14" s="169">
        <v>309071</v>
      </c>
      <c r="F14" s="169">
        <v>335070</v>
      </c>
      <c r="G14" s="169">
        <v>409231</v>
      </c>
      <c r="H14" s="169">
        <v>457961</v>
      </c>
      <c r="I14" s="169">
        <v>486369</v>
      </c>
      <c r="J14" s="531">
        <v>503405</v>
      </c>
      <c r="K14" s="531">
        <v>536987</v>
      </c>
    </row>
    <row r="15" spans="1:33" x14ac:dyDescent="0.35">
      <c r="A15" s="270" t="s">
        <v>394</v>
      </c>
      <c r="B15" s="273" t="s">
        <v>395</v>
      </c>
      <c r="C15" s="270" t="s">
        <v>396</v>
      </c>
      <c r="D15" s="169">
        <v>83019</v>
      </c>
      <c r="E15" s="169">
        <v>86512</v>
      </c>
      <c r="F15" s="169">
        <v>93465</v>
      </c>
      <c r="G15" s="169">
        <v>115678</v>
      </c>
      <c r="H15" s="169">
        <v>136670</v>
      </c>
      <c r="I15" s="169">
        <v>152756</v>
      </c>
      <c r="J15" s="531">
        <v>166646</v>
      </c>
      <c r="K15" s="531">
        <v>186739</v>
      </c>
    </row>
    <row r="16" spans="1:33" x14ac:dyDescent="0.35">
      <c r="A16" s="270" t="s">
        <v>397</v>
      </c>
      <c r="B16" s="273">
        <v>68</v>
      </c>
      <c r="C16" s="270" t="s">
        <v>398</v>
      </c>
      <c r="D16" s="169">
        <v>189438</v>
      </c>
      <c r="E16" s="169">
        <v>194881</v>
      </c>
      <c r="F16" s="169">
        <v>208187</v>
      </c>
      <c r="G16" s="169">
        <v>261321</v>
      </c>
      <c r="H16" s="169">
        <v>317464</v>
      </c>
      <c r="I16" s="169">
        <v>367202</v>
      </c>
      <c r="J16" s="531">
        <v>427561</v>
      </c>
      <c r="K16" s="531">
        <v>518687</v>
      </c>
    </row>
    <row r="17" spans="1:11" x14ac:dyDescent="0.35">
      <c r="A17" s="270" t="s">
        <v>399</v>
      </c>
      <c r="B17" s="273" t="s">
        <v>400</v>
      </c>
      <c r="C17" s="270" t="s">
        <v>401</v>
      </c>
      <c r="D17" s="169">
        <v>516928</v>
      </c>
      <c r="E17" s="169">
        <v>529917</v>
      </c>
      <c r="F17" s="169">
        <v>562799</v>
      </c>
      <c r="G17" s="169">
        <v>658155</v>
      </c>
      <c r="H17" s="169">
        <v>719678</v>
      </c>
      <c r="I17" s="169">
        <v>757259</v>
      </c>
      <c r="J17" s="531">
        <v>784826</v>
      </c>
      <c r="K17" s="531">
        <v>824968</v>
      </c>
    </row>
    <row r="18" spans="1:11" x14ac:dyDescent="0.35">
      <c r="A18" s="270" t="s">
        <v>402</v>
      </c>
      <c r="B18" s="273" t="s">
        <v>403</v>
      </c>
      <c r="C18" s="270" t="s">
        <v>404</v>
      </c>
      <c r="D18" s="169">
        <v>318369</v>
      </c>
      <c r="E18" s="169">
        <v>336922</v>
      </c>
      <c r="F18" s="169">
        <v>353309</v>
      </c>
      <c r="G18" s="169">
        <v>453335</v>
      </c>
      <c r="H18" s="169">
        <v>504712</v>
      </c>
      <c r="I18" s="169">
        <v>497804</v>
      </c>
      <c r="J18" s="531">
        <v>493455</v>
      </c>
      <c r="K18" s="531">
        <v>516341</v>
      </c>
    </row>
    <row r="19" spans="1:11" x14ac:dyDescent="0.35">
      <c r="A19" s="270" t="s">
        <v>405</v>
      </c>
      <c r="B19" s="273">
        <v>84</v>
      </c>
      <c r="C19" s="270" t="s">
        <v>406</v>
      </c>
      <c r="D19" s="169">
        <v>3201</v>
      </c>
      <c r="E19" s="169">
        <v>3390</v>
      </c>
      <c r="F19" s="169">
        <v>4425</v>
      </c>
      <c r="G19" s="169">
        <v>6338</v>
      </c>
      <c r="H19" s="169">
        <v>6850</v>
      </c>
      <c r="I19" s="169">
        <v>8078</v>
      </c>
      <c r="J19" s="531">
        <v>9381</v>
      </c>
      <c r="K19" s="531">
        <v>11528</v>
      </c>
    </row>
    <row r="20" spans="1:11" x14ac:dyDescent="0.35">
      <c r="A20" s="270" t="s">
        <v>407</v>
      </c>
      <c r="B20" s="273">
        <v>85</v>
      </c>
      <c r="C20" s="270" t="s">
        <v>408</v>
      </c>
      <c r="D20" s="169">
        <v>60473</v>
      </c>
      <c r="E20" s="169">
        <v>63528</v>
      </c>
      <c r="F20" s="169">
        <v>68224</v>
      </c>
      <c r="G20" s="169">
        <v>84478</v>
      </c>
      <c r="H20" s="169">
        <v>94853</v>
      </c>
      <c r="I20" s="169">
        <v>103436</v>
      </c>
      <c r="J20" s="531">
        <v>111888</v>
      </c>
      <c r="K20" s="531">
        <v>126513</v>
      </c>
    </row>
    <row r="21" spans="1:11" x14ac:dyDescent="0.35">
      <c r="A21" s="270" t="s">
        <v>409</v>
      </c>
      <c r="B21" s="273" t="s">
        <v>410</v>
      </c>
      <c r="C21" s="270" t="s">
        <v>411</v>
      </c>
      <c r="D21" s="169">
        <v>100969</v>
      </c>
      <c r="E21" s="169">
        <v>113398</v>
      </c>
      <c r="F21" s="169">
        <v>138734</v>
      </c>
      <c r="G21" s="169">
        <v>186133</v>
      </c>
      <c r="H21" s="169">
        <v>193103</v>
      </c>
      <c r="I21" s="169">
        <v>192932</v>
      </c>
      <c r="J21" s="531">
        <v>204218</v>
      </c>
      <c r="K21" s="531">
        <v>225655</v>
      </c>
    </row>
    <row r="22" spans="1:11" x14ac:dyDescent="0.35">
      <c r="A22" s="270" t="s">
        <v>412</v>
      </c>
      <c r="B22" s="273" t="s">
        <v>413</v>
      </c>
      <c r="C22" s="270" t="s">
        <v>414</v>
      </c>
      <c r="D22" s="169">
        <v>83104</v>
      </c>
      <c r="E22" s="169">
        <v>85818</v>
      </c>
      <c r="F22" s="169">
        <v>91703</v>
      </c>
      <c r="G22" s="169">
        <v>112298</v>
      </c>
      <c r="H22" s="169">
        <v>128392</v>
      </c>
      <c r="I22" s="169">
        <v>137485</v>
      </c>
      <c r="J22" s="531">
        <v>145175</v>
      </c>
      <c r="K22" s="531">
        <v>157501</v>
      </c>
    </row>
    <row r="23" spans="1:11" x14ac:dyDescent="0.35">
      <c r="A23" s="270" t="s">
        <v>415</v>
      </c>
      <c r="B23" s="273" t="s">
        <v>416</v>
      </c>
      <c r="C23" s="270" t="s">
        <v>417</v>
      </c>
      <c r="D23" s="169">
        <v>150351</v>
      </c>
      <c r="E23" s="169">
        <v>138755</v>
      </c>
      <c r="F23" s="169">
        <v>148117</v>
      </c>
      <c r="G23" s="169">
        <v>191991</v>
      </c>
      <c r="H23" s="169">
        <v>227724</v>
      </c>
      <c r="I23" s="169">
        <v>244393</v>
      </c>
      <c r="J23" s="531">
        <v>255759</v>
      </c>
      <c r="K23" s="531">
        <v>277974</v>
      </c>
    </row>
    <row r="24" spans="1:11" x14ac:dyDescent="0.35">
      <c r="A24" s="270" t="s">
        <v>418</v>
      </c>
      <c r="B24" s="273" t="s">
        <v>419</v>
      </c>
      <c r="C24" s="270" t="s">
        <v>420</v>
      </c>
      <c r="D24" s="169">
        <v>72147</v>
      </c>
      <c r="E24" s="169">
        <v>74640</v>
      </c>
      <c r="F24" s="169">
        <v>77429</v>
      </c>
      <c r="G24" s="169">
        <v>85022</v>
      </c>
      <c r="H24" s="169">
        <v>91989</v>
      </c>
      <c r="I24" s="169">
        <v>99621</v>
      </c>
      <c r="J24" s="531">
        <v>106982</v>
      </c>
      <c r="K24" s="531">
        <v>115879</v>
      </c>
    </row>
    <row r="25" spans="1:11" x14ac:dyDescent="0.35">
      <c r="A25" s="270" t="s">
        <v>421</v>
      </c>
      <c r="B25" s="273">
        <v>99</v>
      </c>
      <c r="C25" s="453" t="s">
        <v>422</v>
      </c>
      <c r="D25" s="169">
        <v>142956</v>
      </c>
      <c r="E25" s="169">
        <v>144763</v>
      </c>
      <c r="F25" s="169">
        <v>153725</v>
      </c>
      <c r="G25" s="169">
        <v>171771</v>
      </c>
      <c r="H25" s="169">
        <v>168441</v>
      </c>
      <c r="I25" s="169">
        <v>159889</v>
      </c>
      <c r="J25" s="531">
        <v>150326</v>
      </c>
      <c r="K25" s="531">
        <v>145498</v>
      </c>
    </row>
    <row r="26" spans="1:11" ht="13.15" x14ac:dyDescent="0.4">
      <c r="A26" s="723" t="s">
        <v>143</v>
      </c>
      <c r="B26" s="724"/>
      <c r="C26" s="725"/>
      <c r="D26" s="450">
        <v>3008934</v>
      </c>
      <c r="E26" s="450">
        <v>3087823</v>
      </c>
      <c r="F26" s="450">
        <v>3315658</v>
      </c>
      <c r="G26" s="450">
        <v>4070446</v>
      </c>
      <c r="H26" s="451">
        <v>4588462</v>
      </c>
      <c r="I26" s="451">
        <v>4888612</v>
      </c>
      <c r="J26" s="451">
        <v>5153471</v>
      </c>
      <c r="K26" s="451">
        <v>5747681</v>
      </c>
    </row>
    <row r="28" spans="1:11" ht="13.15" x14ac:dyDescent="0.4">
      <c r="A28" s="1" t="s">
        <v>50</v>
      </c>
    </row>
    <row r="29" spans="1:11" ht="13.15" x14ac:dyDescent="0.35">
      <c r="A29" s="689" t="s">
        <v>51</v>
      </c>
      <c r="B29" s="689"/>
      <c r="C29" s="689"/>
      <c r="D29" s="689"/>
      <c r="E29" s="689"/>
      <c r="F29" s="689"/>
      <c r="G29" s="689"/>
      <c r="H29" s="689"/>
      <c r="I29" s="689"/>
      <c r="J29" s="689"/>
      <c r="K29" s="689"/>
    </row>
    <row r="30" spans="1:11" ht="13.15" x14ac:dyDescent="0.35">
      <c r="A30" s="691" t="s">
        <v>530</v>
      </c>
      <c r="B30" s="691"/>
      <c r="C30" s="691"/>
      <c r="D30" s="691"/>
      <c r="E30" s="691"/>
      <c r="F30" s="691"/>
      <c r="G30" s="691"/>
      <c r="H30" s="691"/>
      <c r="I30" s="691"/>
      <c r="J30" s="691"/>
      <c r="K30" s="691"/>
    </row>
    <row r="31" spans="1:11" ht="13.15" x14ac:dyDescent="0.35">
      <c r="A31" s="726" t="s">
        <v>454</v>
      </c>
      <c r="B31" s="726"/>
      <c r="C31" s="726"/>
      <c r="D31" s="726"/>
      <c r="E31" s="726"/>
      <c r="F31" s="726"/>
      <c r="G31" s="726"/>
      <c r="H31" s="726"/>
      <c r="I31" s="726"/>
      <c r="J31" s="726"/>
      <c r="K31" s="726"/>
    </row>
    <row r="32" spans="1:11" ht="27" customHeight="1" x14ac:dyDescent="0.35">
      <c r="A32" s="690" t="s">
        <v>496</v>
      </c>
      <c r="B32" s="690"/>
      <c r="C32" s="690"/>
      <c r="D32" s="690"/>
      <c r="E32" s="690"/>
      <c r="F32" s="690"/>
      <c r="G32" s="690"/>
      <c r="H32" s="690"/>
      <c r="I32" s="690"/>
      <c r="J32" s="690"/>
      <c r="K32" s="690"/>
    </row>
  </sheetData>
  <mergeCells count="5">
    <mergeCell ref="A32:K32"/>
    <mergeCell ref="A26:C26"/>
    <mergeCell ref="A29:K29"/>
    <mergeCell ref="A30:K30"/>
    <mergeCell ref="A31:K31"/>
  </mergeCells>
  <pageMargins left="0.7" right="0.7" top="0.75" bottom="0.75" header="0.3" footer="0.3"/>
  <pageSetup paperSize="9" scale="7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X36"/>
  <sheetViews>
    <sheetView showGridLines="0" tabSelected="1" zoomScaleNormal="100" workbookViewId="0">
      <selection activeCell="K29" sqref="K29"/>
    </sheetView>
  </sheetViews>
  <sheetFormatPr defaultColWidth="39.1328125" defaultRowHeight="12.75" x14ac:dyDescent="0.35"/>
  <cols>
    <col min="1" max="1" width="62.3984375" style="2" customWidth="1"/>
    <col min="2" max="8" width="12.59765625" style="2" customWidth="1"/>
    <col min="9" max="9" width="12.59765625" style="362" customWidth="1"/>
    <col min="10" max="10" width="12.59765625" style="2" customWidth="1"/>
    <col min="11" max="11" width="15.59765625" style="362" customWidth="1"/>
    <col min="12" max="257" width="8.59765625" style="2" customWidth="1"/>
    <col min="258" max="16384" width="39.1328125" style="2"/>
  </cols>
  <sheetData>
    <row r="1" spans="1:258" ht="16.899999999999999" x14ac:dyDescent="0.4">
      <c r="A1" s="7" t="s">
        <v>586</v>
      </c>
    </row>
    <row r="2" spans="1:258" ht="17.25" x14ac:dyDescent="0.45">
      <c r="A2" s="7" t="s">
        <v>497</v>
      </c>
      <c r="B2" s="195"/>
      <c r="C2" s="195"/>
      <c r="D2" s="195"/>
      <c r="E2" s="195"/>
      <c r="F2" s="196"/>
      <c r="G2" s="196"/>
      <c r="H2" s="196"/>
      <c r="I2" s="196"/>
      <c r="J2" s="196"/>
      <c r="K2" s="19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row>
    <row r="3" spans="1:258" x14ac:dyDescent="0.35">
      <c r="H3" s="204"/>
      <c r="I3" s="204"/>
      <c r="J3" s="204"/>
      <c r="K3" s="204"/>
    </row>
    <row r="4" spans="1:258" ht="13.15" x14ac:dyDescent="0.4">
      <c r="A4" s="412" t="s">
        <v>318</v>
      </c>
      <c r="B4" s="337" t="s">
        <v>32</v>
      </c>
      <c r="C4" s="337" t="s">
        <v>33</v>
      </c>
      <c r="D4" s="337" t="s">
        <v>34</v>
      </c>
      <c r="E4" s="337" t="s">
        <v>35</v>
      </c>
      <c r="F4" s="337" t="s">
        <v>36</v>
      </c>
      <c r="G4" s="337" t="s">
        <v>37</v>
      </c>
      <c r="H4" s="348" t="s">
        <v>427</v>
      </c>
      <c r="I4" s="571" t="s">
        <v>434</v>
      </c>
      <c r="J4" s="732" t="s">
        <v>470</v>
      </c>
      <c r="K4" s="383"/>
    </row>
    <row r="5" spans="1:258" x14ac:dyDescent="0.35">
      <c r="A5" s="208" t="s">
        <v>319</v>
      </c>
      <c r="B5" s="206" t="s">
        <v>200</v>
      </c>
      <c r="C5" s="206" t="s">
        <v>200</v>
      </c>
      <c r="D5" s="206" t="s">
        <v>200</v>
      </c>
      <c r="E5" s="206" t="s">
        <v>200</v>
      </c>
      <c r="F5" s="206" t="s">
        <v>200</v>
      </c>
      <c r="G5" s="206" t="s">
        <v>200</v>
      </c>
      <c r="H5" s="467" t="s">
        <v>200</v>
      </c>
      <c r="I5" s="206" t="s">
        <v>145</v>
      </c>
      <c r="J5" s="206" t="s">
        <v>145</v>
      </c>
      <c r="K5" s="513"/>
    </row>
    <row r="6" spans="1:258" ht="14.25" x14ac:dyDescent="0.35">
      <c r="A6" s="205" t="s">
        <v>589</v>
      </c>
      <c r="B6" s="666">
        <v>22.024657534246575</v>
      </c>
      <c r="C6" s="666" t="s">
        <v>200</v>
      </c>
      <c r="D6" s="650">
        <v>7.6301369863013697</v>
      </c>
      <c r="E6" s="650" t="s">
        <v>200</v>
      </c>
      <c r="F6" s="650">
        <v>16</v>
      </c>
      <c r="G6" s="650" t="s">
        <v>200</v>
      </c>
      <c r="H6" s="650">
        <v>10.1</v>
      </c>
      <c r="I6" s="650" t="s">
        <v>145</v>
      </c>
      <c r="J6" s="650" t="s">
        <v>145</v>
      </c>
      <c r="K6" s="274"/>
      <c r="L6" s="362"/>
      <c r="N6" s="362"/>
    </row>
    <row r="7" spans="1:258" ht="14.25" x14ac:dyDescent="0.35">
      <c r="A7" s="205" t="s">
        <v>590</v>
      </c>
      <c r="B7" s="650">
        <v>1.8575342465753424</v>
      </c>
      <c r="C7" s="666">
        <v>5.1698630136986301</v>
      </c>
      <c r="D7" s="650">
        <v>2.2767123287671232</v>
      </c>
      <c r="E7" s="650">
        <v>5.48</v>
      </c>
      <c r="F7" s="650">
        <v>2.8</v>
      </c>
      <c r="G7" s="650">
        <v>4.4000000000000004</v>
      </c>
      <c r="H7" s="650">
        <v>2.6</v>
      </c>
      <c r="I7" s="650">
        <v>2.2923497267759565</v>
      </c>
      <c r="J7" s="650">
        <v>1.1589041095890411</v>
      </c>
      <c r="K7" s="274"/>
      <c r="L7" s="362"/>
      <c r="N7" s="362"/>
    </row>
    <row r="8" spans="1:258" x14ac:dyDescent="0.35">
      <c r="A8" s="205" t="s">
        <v>328</v>
      </c>
      <c r="B8" s="666">
        <v>3.5205479452054793</v>
      </c>
      <c r="C8" s="666">
        <v>3.6986301369863015</v>
      </c>
      <c r="D8" s="650">
        <v>3.9369863013698629</v>
      </c>
      <c r="E8" s="650">
        <v>4.3499999999999996</v>
      </c>
      <c r="F8" s="650">
        <v>4.7</v>
      </c>
      <c r="G8" s="650">
        <v>3.6</v>
      </c>
      <c r="H8" s="650">
        <v>5.4</v>
      </c>
      <c r="I8" s="650">
        <v>5.9672131147540988</v>
      </c>
      <c r="J8" s="650">
        <v>6.5671232876712331</v>
      </c>
      <c r="K8" s="274"/>
      <c r="L8" s="362"/>
      <c r="N8" s="362"/>
    </row>
    <row r="9" spans="1:258" x14ac:dyDescent="0.35">
      <c r="A9" s="205" t="s">
        <v>329</v>
      </c>
      <c r="B9" s="650" t="s">
        <v>200</v>
      </c>
      <c r="C9" s="650" t="s">
        <v>200</v>
      </c>
      <c r="D9" s="650" t="s">
        <v>200</v>
      </c>
      <c r="E9" s="650" t="s">
        <v>200</v>
      </c>
      <c r="F9" s="650" t="s">
        <v>200</v>
      </c>
      <c r="G9" s="650" t="s">
        <v>200</v>
      </c>
      <c r="H9" s="650" t="s">
        <v>200</v>
      </c>
      <c r="I9" s="650" t="s">
        <v>145</v>
      </c>
      <c r="J9" s="650" t="s">
        <v>145</v>
      </c>
      <c r="K9" s="274"/>
      <c r="L9" s="362"/>
      <c r="N9" s="362"/>
    </row>
    <row r="10" spans="1:258" x14ac:dyDescent="0.35">
      <c r="A10" s="205" t="s">
        <v>330</v>
      </c>
      <c r="B10" s="650" t="s">
        <v>200</v>
      </c>
      <c r="C10" s="650" t="s">
        <v>200</v>
      </c>
      <c r="D10" s="650" t="s">
        <v>200</v>
      </c>
      <c r="E10" s="650" t="s">
        <v>200</v>
      </c>
      <c r="F10" s="650" t="s">
        <v>200</v>
      </c>
      <c r="G10" s="650" t="s">
        <v>200</v>
      </c>
      <c r="H10" s="650" t="s">
        <v>200</v>
      </c>
      <c r="I10" s="650" t="s">
        <v>145</v>
      </c>
      <c r="J10" s="650" t="s">
        <v>145</v>
      </c>
      <c r="K10" s="274"/>
      <c r="L10" s="362"/>
      <c r="N10" s="362"/>
    </row>
    <row r="11" spans="1:258" x14ac:dyDescent="0.35">
      <c r="A11" s="205" t="s">
        <v>331</v>
      </c>
      <c r="B11" s="666" t="s">
        <v>200</v>
      </c>
      <c r="C11" s="666" t="s">
        <v>200</v>
      </c>
      <c r="D11" s="650" t="s">
        <v>200</v>
      </c>
      <c r="E11" s="650">
        <v>79.77</v>
      </c>
      <c r="F11" s="650">
        <v>122</v>
      </c>
      <c r="G11" s="650" t="s">
        <v>200</v>
      </c>
      <c r="H11" s="650" t="s">
        <v>200</v>
      </c>
      <c r="I11" s="650">
        <v>102.043715846995</v>
      </c>
      <c r="J11" s="650">
        <v>106.93698630136986</v>
      </c>
      <c r="K11" s="274"/>
      <c r="L11" s="362"/>
      <c r="N11" s="362"/>
    </row>
    <row r="12" spans="1:258" x14ac:dyDescent="0.35">
      <c r="A12" s="205" t="s">
        <v>332</v>
      </c>
      <c r="B12" s="650" t="s">
        <v>200</v>
      </c>
      <c r="C12" s="650" t="s">
        <v>200</v>
      </c>
      <c r="D12" s="650" t="s">
        <v>200</v>
      </c>
      <c r="E12" s="650" t="s">
        <v>200</v>
      </c>
      <c r="F12" s="650" t="s">
        <v>200</v>
      </c>
      <c r="G12" s="650" t="s">
        <v>200</v>
      </c>
      <c r="H12" s="650" t="s">
        <v>200</v>
      </c>
      <c r="I12" s="650" t="s">
        <v>145</v>
      </c>
      <c r="J12" s="650" t="s">
        <v>145</v>
      </c>
      <c r="K12" s="274"/>
      <c r="L12" s="362"/>
      <c r="N12" s="362"/>
    </row>
    <row r="13" spans="1:258" x14ac:dyDescent="0.35">
      <c r="A13" s="205" t="s">
        <v>334</v>
      </c>
      <c r="B13" s="666" t="s">
        <v>200</v>
      </c>
      <c r="C13" s="650" t="s">
        <v>200</v>
      </c>
      <c r="D13" s="650">
        <v>2.7369863013698632</v>
      </c>
      <c r="E13" s="650">
        <v>64.010000000000005</v>
      </c>
      <c r="F13" s="650">
        <v>7.3</v>
      </c>
      <c r="G13" s="650" t="s">
        <v>200</v>
      </c>
      <c r="H13" s="650">
        <v>19.8</v>
      </c>
      <c r="I13" s="650">
        <v>4.9699453551912569</v>
      </c>
      <c r="J13" s="650">
        <v>11.205479452054794</v>
      </c>
      <c r="K13" s="274"/>
      <c r="L13" s="362"/>
      <c r="N13" s="362"/>
    </row>
    <row r="14" spans="1:258" x14ac:dyDescent="0.35">
      <c r="A14" s="254" t="s">
        <v>336</v>
      </c>
      <c r="B14" s="666">
        <v>5.6931506849315072</v>
      </c>
      <c r="C14" s="666">
        <v>5.506849315068493</v>
      </c>
      <c r="D14" s="650">
        <v>5.3917808219178083</v>
      </c>
      <c r="E14" s="650">
        <v>5.38</v>
      </c>
      <c r="F14" s="650">
        <v>5</v>
      </c>
      <c r="G14" s="650">
        <v>4.8</v>
      </c>
      <c r="H14" s="650">
        <v>5</v>
      </c>
      <c r="I14" s="652">
        <v>4.9617486338797816</v>
      </c>
      <c r="J14" s="652">
        <v>5.3178082191780822</v>
      </c>
      <c r="K14" s="384"/>
      <c r="L14" s="362"/>
      <c r="N14" s="362"/>
    </row>
    <row r="15" spans="1:258" x14ac:dyDescent="0.35">
      <c r="A15" s="254" t="s">
        <v>338</v>
      </c>
      <c r="B15" s="666">
        <v>5.1808219178082195</v>
      </c>
      <c r="C15" s="666">
        <v>4.3123287671232875</v>
      </c>
      <c r="D15" s="650">
        <v>4.7780821917808218</v>
      </c>
      <c r="E15" s="650">
        <v>5.73</v>
      </c>
      <c r="F15" s="650">
        <v>5.3</v>
      </c>
      <c r="G15" s="650">
        <v>4.3</v>
      </c>
      <c r="H15" s="650">
        <v>4.7</v>
      </c>
      <c r="I15" s="652">
        <v>4.7431693989071038</v>
      </c>
      <c r="J15" s="652">
        <v>4.6630136986301371</v>
      </c>
      <c r="K15" s="384"/>
      <c r="L15" s="362"/>
      <c r="N15" s="362"/>
    </row>
    <row r="16" spans="1:258" x14ac:dyDescent="0.35">
      <c r="A16" s="254" t="s">
        <v>340</v>
      </c>
      <c r="B16" s="666">
        <v>5.7260273972602738</v>
      </c>
      <c r="C16" s="666">
        <v>6.2</v>
      </c>
      <c r="D16" s="650">
        <v>6.5178082191780824</v>
      </c>
      <c r="E16" s="650">
        <v>6.5</v>
      </c>
      <c r="F16" s="650">
        <v>6.9</v>
      </c>
      <c r="G16" s="650">
        <v>7</v>
      </c>
      <c r="H16" s="650">
        <v>7.6</v>
      </c>
      <c r="I16" s="652">
        <v>7.6912568306010929</v>
      </c>
      <c r="J16" s="652">
        <v>8.7205479452054799</v>
      </c>
      <c r="K16" s="384"/>
      <c r="L16" s="362"/>
      <c r="N16" s="362"/>
    </row>
    <row r="17" spans="1:18" x14ac:dyDescent="0.35">
      <c r="A17" s="254" t="s">
        <v>342</v>
      </c>
      <c r="B17" s="666" t="s">
        <v>200</v>
      </c>
      <c r="C17" s="650" t="s">
        <v>200</v>
      </c>
      <c r="D17" s="650">
        <v>72.556164383561651</v>
      </c>
      <c r="E17" s="650" t="s">
        <v>200</v>
      </c>
      <c r="F17" s="650" t="s">
        <v>200</v>
      </c>
      <c r="G17" s="650">
        <v>85.3</v>
      </c>
      <c r="H17" s="650" t="s">
        <v>200</v>
      </c>
      <c r="I17" s="667" t="s">
        <v>145</v>
      </c>
      <c r="J17" s="667" t="s">
        <v>145</v>
      </c>
      <c r="K17" s="384"/>
      <c r="L17" s="362"/>
      <c r="N17" s="362"/>
    </row>
    <row r="18" spans="1:18" x14ac:dyDescent="0.35">
      <c r="A18" s="254" t="s">
        <v>344</v>
      </c>
      <c r="B18" s="666">
        <v>5.0986301369863014</v>
      </c>
      <c r="C18" s="666">
        <v>10.698630136986301</v>
      </c>
      <c r="D18" s="650">
        <v>15.158904109589042</v>
      </c>
      <c r="E18" s="650">
        <v>14.03</v>
      </c>
      <c r="F18" s="650">
        <v>17.2</v>
      </c>
      <c r="G18" s="650">
        <v>21.3</v>
      </c>
      <c r="H18" s="650">
        <v>25.3</v>
      </c>
      <c r="I18" s="652">
        <v>22.090163934426229</v>
      </c>
      <c r="J18" s="652">
        <v>24.789041095890411</v>
      </c>
      <c r="K18" s="384"/>
      <c r="L18" s="362"/>
      <c r="N18" s="362"/>
    </row>
    <row r="19" spans="1:18" x14ac:dyDescent="0.35">
      <c r="A19" s="254" t="s">
        <v>346</v>
      </c>
      <c r="B19" s="666">
        <v>8.956164383561644</v>
      </c>
      <c r="C19" s="666">
        <v>18.317808219178083</v>
      </c>
      <c r="D19" s="650">
        <v>3.6493150684931508</v>
      </c>
      <c r="E19" s="650">
        <v>4.3099999999999996</v>
      </c>
      <c r="F19" s="650">
        <v>6.6</v>
      </c>
      <c r="G19" s="650">
        <v>9.8000000000000007</v>
      </c>
      <c r="H19" s="650">
        <v>4.5</v>
      </c>
      <c r="I19" s="652">
        <v>15.991803278688524</v>
      </c>
      <c r="J19" s="652">
        <v>8.2547945205479447</v>
      </c>
      <c r="K19" s="384"/>
      <c r="L19" s="362"/>
      <c r="N19" s="362"/>
    </row>
    <row r="20" spans="1:18" x14ac:dyDescent="0.35">
      <c r="A20" s="254" t="s">
        <v>348</v>
      </c>
      <c r="B20" s="666">
        <v>10.676712328767124</v>
      </c>
      <c r="C20" s="666">
        <v>10.657534246575343</v>
      </c>
      <c r="D20" s="650">
        <v>11.865753424657534</v>
      </c>
      <c r="E20" s="650">
        <v>13.43</v>
      </c>
      <c r="F20" s="650">
        <v>13.6</v>
      </c>
      <c r="G20" s="650">
        <v>11.3</v>
      </c>
      <c r="H20" s="650">
        <v>12.7</v>
      </c>
      <c r="I20" s="652">
        <v>13.590163934426229</v>
      </c>
      <c r="J20" s="652">
        <v>12.915068493150685</v>
      </c>
      <c r="K20" s="384"/>
      <c r="L20" s="362"/>
      <c r="N20" s="362"/>
    </row>
    <row r="21" spans="1:18" s="362" customFormat="1" ht="14.25" x14ac:dyDescent="0.35">
      <c r="A21" s="254" t="s">
        <v>591</v>
      </c>
      <c r="B21" s="650" t="s">
        <v>200</v>
      </c>
      <c r="C21" s="650" t="s">
        <v>200</v>
      </c>
      <c r="D21" s="650" t="s">
        <v>200</v>
      </c>
      <c r="E21" s="650" t="s">
        <v>200</v>
      </c>
      <c r="F21" s="650" t="s">
        <v>200</v>
      </c>
      <c r="G21" s="650" t="s">
        <v>200</v>
      </c>
      <c r="H21" s="650" t="s">
        <v>200</v>
      </c>
      <c r="I21" s="650" t="s">
        <v>145</v>
      </c>
      <c r="J21" s="650" t="s">
        <v>145</v>
      </c>
      <c r="K21" s="384"/>
    </row>
    <row r="22" spans="1:18" ht="13.15" x14ac:dyDescent="0.4">
      <c r="A22" s="208" t="s">
        <v>351</v>
      </c>
      <c r="B22" s="650" t="s">
        <v>200</v>
      </c>
      <c r="C22" s="650" t="s">
        <v>200</v>
      </c>
      <c r="D22" s="650">
        <v>34.016438356164386</v>
      </c>
      <c r="E22" s="650" t="s">
        <v>200</v>
      </c>
      <c r="F22" s="650" t="s">
        <v>200</v>
      </c>
      <c r="G22" s="650" t="s">
        <v>200</v>
      </c>
      <c r="H22" s="650" t="s">
        <v>200</v>
      </c>
      <c r="I22" s="652" t="s">
        <v>145</v>
      </c>
      <c r="J22" s="652" t="s">
        <v>145</v>
      </c>
      <c r="K22" s="385"/>
      <c r="L22" s="362"/>
      <c r="N22" s="362"/>
    </row>
    <row r="23" spans="1:18" s="3" customFormat="1" ht="13.15" x14ac:dyDescent="0.4">
      <c r="A23" s="334" t="s">
        <v>423</v>
      </c>
      <c r="B23" s="668">
        <v>5.6520547945205477</v>
      </c>
      <c r="C23" s="668">
        <v>5.4712328767123291</v>
      </c>
      <c r="D23" s="668">
        <v>5.32</v>
      </c>
      <c r="E23" s="668">
        <v>5.3659999999999997</v>
      </c>
      <c r="F23" s="668">
        <v>5</v>
      </c>
      <c r="G23" s="668">
        <v>4.8</v>
      </c>
      <c r="H23" s="669">
        <v>5</v>
      </c>
      <c r="I23" s="670">
        <v>4.9972677595628401</v>
      </c>
      <c r="J23" s="733">
        <v>5.3452054794520549</v>
      </c>
      <c r="K23" s="386"/>
    </row>
    <row r="24" spans="1:18" x14ac:dyDescent="0.35">
      <c r="K24" s="372"/>
    </row>
    <row r="25" spans="1:18" ht="13.15" x14ac:dyDescent="0.4">
      <c r="A25" s="3" t="s">
        <v>50</v>
      </c>
    </row>
    <row r="26" spans="1:18" ht="13.15" x14ac:dyDescent="0.35">
      <c r="A26" s="689" t="s">
        <v>51</v>
      </c>
      <c r="B26" s="689"/>
      <c r="C26" s="689"/>
      <c r="D26" s="689"/>
      <c r="E26" s="689"/>
      <c r="F26" s="689"/>
      <c r="G26" s="689"/>
      <c r="H26" s="689"/>
      <c r="I26" s="689"/>
      <c r="J26" s="689"/>
    </row>
    <row r="27" spans="1:18" ht="13.15" x14ac:dyDescent="0.35">
      <c r="A27" s="691" t="s">
        <v>530</v>
      </c>
      <c r="B27" s="691"/>
      <c r="C27" s="691"/>
      <c r="D27" s="691"/>
      <c r="E27" s="691"/>
      <c r="F27" s="691"/>
      <c r="G27" s="691"/>
      <c r="H27" s="691"/>
      <c r="I27" s="691"/>
      <c r="J27" s="691"/>
    </row>
    <row r="28" spans="1:18" s="362" customFormat="1" ht="12.75" customHeight="1" x14ac:dyDescent="0.35">
      <c r="A28" s="726" t="s">
        <v>587</v>
      </c>
      <c r="B28" s="726"/>
      <c r="C28" s="726"/>
      <c r="D28" s="726"/>
      <c r="E28" s="726"/>
      <c r="F28" s="726"/>
      <c r="G28" s="726"/>
      <c r="H28" s="726"/>
      <c r="I28" s="726"/>
      <c r="J28" s="726"/>
    </row>
    <row r="29" spans="1:18" ht="13.15" x14ac:dyDescent="0.35">
      <c r="A29" s="730" t="s">
        <v>588</v>
      </c>
      <c r="B29" s="730"/>
      <c r="C29" s="730"/>
      <c r="D29" s="730"/>
      <c r="E29" s="730"/>
      <c r="F29" s="730"/>
      <c r="G29" s="730"/>
      <c r="H29" s="730"/>
      <c r="I29" s="730"/>
      <c r="J29" s="730"/>
    </row>
    <row r="30" spans="1:18" s="204" customFormat="1" ht="27" customHeight="1" x14ac:dyDescent="0.35">
      <c r="A30" s="731" t="s">
        <v>572</v>
      </c>
      <c r="B30" s="731"/>
      <c r="C30" s="731"/>
      <c r="D30" s="731"/>
      <c r="E30" s="731"/>
      <c r="F30" s="731"/>
      <c r="G30" s="731"/>
      <c r="H30" s="731"/>
      <c r="I30" s="731"/>
      <c r="J30" s="731"/>
      <c r="K30" s="683"/>
      <c r="L30" s="683"/>
      <c r="M30" s="683"/>
      <c r="N30" s="683"/>
      <c r="O30" s="683"/>
      <c r="P30" s="683"/>
      <c r="Q30" s="683"/>
      <c r="R30" s="683"/>
    </row>
    <row r="31" spans="1:18" ht="13.15" x14ac:dyDescent="0.35">
      <c r="A31" s="727" t="s">
        <v>597</v>
      </c>
      <c r="B31" s="727"/>
      <c r="C31" s="727"/>
      <c r="D31" s="727"/>
      <c r="E31" s="727"/>
      <c r="F31" s="727"/>
      <c r="G31" s="727"/>
      <c r="H31" s="727"/>
      <c r="I31" s="727"/>
      <c r="J31" s="727"/>
      <c r="K31" s="2"/>
    </row>
    <row r="32" spans="1:18" ht="27" customHeight="1" x14ac:dyDescent="0.35">
      <c r="A32" s="728" t="s">
        <v>592</v>
      </c>
      <c r="B32" s="728"/>
      <c r="C32" s="728"/>
      <c r="D32" s="728"/>
      <c r="E32" s="728"/>
      <c r="F32" s="728"/>
      <c r="G32" s="728"/>
      <c r="H32" s="728"/>
      <c r="I32" s="728"/>
      <c r="J32" s="728"/>
      <c r="K32" s="2"/>
    </row>
    <row r="33" spans="1:11" x14ac:dyDescent="0.35">
      <c r="A33" s="729" t="s">
        <v>599</v>
      </c>
      <c r="B33" s="729"/>
      <c r="C33" s="729"/>
      <c r="D33" s="729"/>
      <c r="E33" s="729"/>
      <c r="F33" s="729"/>
      <c r="G33" s="729"/>
      <c r="H33" s="729"/>
      <c r="I33" s="729"/>
      <c r="J33" s="729"/>
    </row>
    <row r="34" spans="1:11" ht="27" customHeight="1" x14ac:dyDescent="0.35">
      <c r="A34" s="690" t="s">
        <v>593</v>
      </c>
      <c r="B34" s="690"/>
      <c r="C34" s="690"/>
      <c r="D34" s="690"/>
      <c r="E34" s="690"/>
      <c r="F34" s="690"/>
      <c r="G34" s="690"/>
      <c r="H34" s="690"/>
      <c r="I34" s="690"/>
      <c r="J34" s="690"/>
    </row>
    <row r="35" spans="1:11" ht="13.15" x14ac:dyDescent="0.35">
      <c r="A35" s="691" t="s">
        <v>594</v>
      </c>
      <c r="B35" s="691"/>
      <c r="C35" s="691"/>
      <c r="D35" s="691"/>
      <c r="E35" s="691"/>
      <c r="F35" s="691"/>
      <c r="G35" s="691"/>
      <c r="H35" s="691"/>
      <c r="I35" s="691"/>
      <c r="J35" s="691"/>
    </row>
    <row r="36" spans="1:11" ht="27" customHeight="1" x14ac:dyDescent="0.35">
      <c r="A36" s="692" t="s">
        <v>595</v>
      </c>
      <c r="B36" s="692"/>
      <c r="C36" s="692"/>
      <c r="D36" s="692"/>
      <c r="E36" s="692"/>
      <c r="F36" s="692"/>
      <c r="G36" s="692"/>
      <c r="H36" s="692"/>
      <c r="I36" s="692"/>
      <c r="J36" s="692"/>
      <c r="K36" s="2"/>
    </row>
  </sheetData>
  <mergeCells count="11">
    <mergeCell ref="A26:J26"/>
    <mergeCell ref="A27:J27"/>
    <mergeCell ref="A28:J28"/>
    <mergeCell ref="A29:J29"/>
    <mergeCell ref="A30:J30"/>
    <mergeCell ref="A36:J36"/>
    <mergeCell ref="A31:J31"/>
    <mergeCell ref="A32:J32"/>
    <mergeCell ref="A33:J33"/>
    <mergeCell ref="A34:J34"/>
    <mergeCell ref="A35:J35"/>
  </mergeCells>
  <phoneticPr fontId="7" type="noConversion"/>
  <pageMargins left="0.7" right="0.7" top="0.75" bottom="0.75" header="0.3" footer="0.3"/>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2"/>
  <sheetViews>
    <sheetView showGridLines="0" topLeftCell="F34" zoomScaleNormal="100" workbookViewId="0">
      <selection activeCell="J23" sqref="J23"/>
    </sheetView>
  </sheetViews>
  <sheetFormatPr defaultColWidth="8.86328125" defaultRowHeight="13.5" x14ac:dyDescent="0.35"/>
  <cols>
    <col min="1" max="1" width="38.73046875" style="42" customWidth="1"/>
    <col min="2" max="6" width="17.1328125" style="42" customWidth="1"/>
    <col min="7" max="7" width="17.1328125" style="37" customWidth="1"/>
    <col min="8" max="9" width="17.1328125" style="42" customWidth="1"/>
    <col min="10" max="10" width="13.3984375" style="42" bestFit="1" customWidth="1"/>
    <col min="11" max="11" width="10" style="42" bestFit="1" customWidth="1"/>
    <col min="12" max="16384" width="8.86328125" style="42"/>
  </cols>
  <sheetData>
    <row r="1" spans="1:23" ht="16.899999999999999" x14ac:dyDescent="0.4">
      <c r="A1" s="54" t="s">
        <v>31</v>
      </c>
      <c r="B1" s="55"/>
      <c r="C1" s="55"/>
      <c r="D1" s="55"/>
      <c r="E1" s="56"/>
      <c r="F1" s="57"/>
      <c r="G1" s="57"/>
      <c r="H1" s="57"/>
      <c r="I1" s="57"/>
      <c r="J1" s="58"/>
      <c r="K1" s="57"/>
      <c r="L1" s="57"/>
      <c r="M1" s="57"/>
      <c r="N1" s="57"/>
      <c r="O1" s="57"/>
      <c r="P1" s="59"/>
      <c r="Q1" s="60"/>
      <c r="R1" s="60"/>
      <c r="S1" s="60"/>
      <c r="T1" s="60"/>
      <c r="U1" s="60"/>
      <c r="V1" s="60"/>
      <c r="W1" s="60"/>
    </row>
    <row r="2" spans="1:23" ht="15" x14ac:dyDescent="0.4">
      <c r="A2" s="61" t="s">
        <v>474</v>
      </c>
      <c r="B2" s="62"/>
      <c r="C2" s="62"/>
      <c r="D2" s="62"/>
      <c r="E2" s="63"/>
      <c r="F2" s="62"/>
      <c r="G2" s="62"/>
      <c r="H2" s="62"/>
      <c r="I2" s="62"/>
      <c r="J2" s="62"/>
      <c r="K2" s="62"/>
      <c r="L2" s="62"/>
      <c r="M2" s="62"/>
      <c r="N2" s="62"/>
      <c r="O2" s="62"/>
      <c r="P2" s="64"/>
      <c r="Q2" s="65"/>
      <c r="R2" s="65"/>
      <c r="S2" s="65"/>
      <c r="T2" s="65"/>
      <c r="U2" s="65"/>
      <c r="V2" s="65"/>
      <c r="W2" s="65"/>
    </row>
    <row r="3" spans="1:23" x14ac:dyDescent="0.35">
      <c r="A3" s="66"/>
      <c r="B3" s="67"/>
      <c r="C3" s="67"/>
      <c r="D3" s="67"/>
      <c r="E3" s="68"/>
      <c r="F3" s="68"/>
      <c r="G3" s="57"/>
      <c r="H3" s="57"/>
      <c r="I3" s="57"/>
      <c r="J3" s="57"/>
      <c r="K3" s="57"/>
      <c r="L3" s="57"/>
      <c r="M3" s="57"/>
      <c r="N3" s="57"/>
      <c r="O3" s="57"/>
      <c r="P3" s="57"/>
      <c r="Q3" s="57"/>
      <c r="R3" s="57"/>
      <c r="S3" s="57"/>
      <c r="T3" s="57"/>
      <c r="U3" s="57"/>
      <c r="V3" s="57"/>
      <c r="W3" s="57"/>
    </row>
    <row r="4" spans="1:23" ht="15" x14ac:dyDescent="0.4">
      <c r="A4" s="464" t="s">
        <v>444</v>
      </c>
      <c r="B4" s="486" t="s">
        <v>32</v>
      </c>
      <c r="C4" s="486" t="s">
        <v>33</v>
      </c>
      <c r="D4" s="486" t="s">
        <v>34</v>
      </c>
      <c r="E4" s="486" t="s">
        <v>35</v>
      </c>
      <c r="F4" s="486" t="s">
        <v>36</v>
      </c>
      <c r="G4" s="487" t="s">
        <v>37</v>
      </c>
      <c r="H4" s="487" t="s">
        <v>427</v>
      </c>
      <c r="I4" s="487" t="s">
        <v>434</v>
      </c>
      <c r="J4" s="487" t="s">
        <v>470</v>
      </c>
      <c r="K4" s="57"/>
      <c r="L4" s="57"/>
      <c r="M4" s="57"/>
      <c r="N4" s="57"/>
      <c r="O4" s="57"/>
      <c r="P4" s="57"/>
      <c r="Q4" s="57"/>
      <c r="R4" s="57"/>
      <c r="S4" s="57"/>
      <c r="T4" s="57"/>
      <c r="U4" s="57"/>
      <c r="V4" s="57"/>
      <c r="W4" s="57"/>
    </row>
    <row r="5" spans="1:23" ht="13.9" x14ac:dyDescent="0.4">
      <c r="A5" s="497" t="s">
        <v>38</v>
      </c>
      <c r="B5" s="70"/>
      <c r="C5" s="70"/>
      <c r="D5" s="70"/>
      <c r="E5" s="70"/>
      <c r="F5" s="70"/>
      <c r="G5" s="71"/>
      <c r="H5" s="71"/>
      <c r="I5" s="71"/>
      <c r="J5" s="57"/>
      <c r="K5" s="57"/>
      <c r="L5" s="57"/>
      <c r="M5" s="57"/>
      <c r="N5" s="57"/>
      <c r="O5" s="57"/>
      <c r="P5" s="57"/>
      <c r="Q5" s="57"/>
      <c r="R5" s="57"/>
      <c r="S5" s="57"/>
      <c r="T5" s="57"/>
      <c r="U5" s="57"/>
      <c r="V5" s="57"/>
      <c r="W5" s="57"/>
    </row>
    <row r="6" spans="1:23" x14ac:dyDescent="0.35">
      <c r="A6" s="55" t="s">
        <v>39</v>
      </c>
      <c r="B6" s="72">
        <v>2663061</v>
      </c>
      <c r="C6" s="299">
        <v>2835866</v>
      </c>
      <c r="D6" s="299">
        <v>3027852</v>
      </c>
      <c r="E6" s="299">
        <v>3229998</v>
      </c>
      <c r="F6" s="112">
        <v>3433514</v>
      </c>
      <c r="G6" s="74">
        <v>3639818</v>
      </c>
      <c r="H6" s="74">
        <v>3765935</v>
      </c>
      <c r="I6" s="327">
        <v>3922330</v>
      </c>
      <c r="J6" s="327">
        <v>4060648</v>
      </c>
      <c r="K6" s="57"/>
      <c r="L6" s="57"/>
      <c r="M6" s="57"/>
      <c r="N6" s="57"/>
      <c r="O6" s="57"/>
      <c r="P6" s="57"/>
      <c r="Q6" s="57"/>
      <c r="R6" s="57"/>
      <c r="S6" s="57"/>
      <c r="T6" s="57"/>
      <c r="U6" s="57"/>
      <c r="V6" s="57"/>
      <c r="W6" s="57"/>
    </row>
    <row r="7" spans="1:23" x14ac:dyDescent="0.35">
      <c r="A7" s="55"/>
      <c r="B7" s="72"/>
      <c r="C7" s="299"/>
      <c r="D7" s="299"/>
      <c r="E7" s="299"/>
      <c r="F7" s="112"/>
      <c r="G7" s="74"/>
      <c r="H7" s="74"/>
      <c r="I7" s="74"/>
      <c r="J7" s="57"/>
      <c r="K7" s="57"/>
      <c r="L7" s="57"/>
      <c r="M7" s="57"/>
      <c r="N7" s="57"/>
      <c r="O7" s="57"/>
      <c r="P7" s="57"/>
      <c r="Q7" s="57"/>
      <c r="R7" s="57"/>
      <c r="S7" s="57"/>
      <c r="T7" s="57"/>
      <c r="U7" s="57"/>
      <c r="V7" s="57"/>
      <c r="W7" s="57"/>
    </row>
    <row r="8" spans="1:23" ht="13.5" customHeight="1" x14ac:dyDescent="0.35">
      <c r="A8" s="55" t="s">
        <v>40</v>
      </c>
      <c r="B8" s="72">
        <v>451729</v>
      </c>
      <c r="C8" s="327">
        <v>499272</v>
      </c>
      <c r="D8" s="327">
        <v>550942</v>
      </c>
      <c r="E8" s="327">
        <v>575102</v>
      </c>
      <c r="F8" s="327">
        <v>606349</v>
      </c>
      <c r="G8" s="327">
        <v>582420</v>
      </c>
      <c r="H8" s="327">
        <v>631590</v>
      </c>
      <c r="I8" s="327">
        <v>624521</v>
      </c>
      <c r="J8" s="327">
        <v>765383</v>
      </c>
      <c r="K8" s="57"/>
      <c r="L8" s="57"/>
      <c r="M8" s="57"/>
      <c r="N8" s="57"/>
      <c r="O8" s="57"/>
      <c r="P8" s="57"/>
      <c r="Q8" s="57"/>
      <c r="R8" s="57"/>
      <c r="S8" s="57"/>
      <c r="T8" s="57"/>
      <c r="U8" s="57"/>
      <c r="V8" s="57"/>
      <c r="W8" s="57"/>
    </row>
    <row r="9" spans="1:23" ht="13.5" customHeight="1" x14ac:dyDescent="0.35">
      <c r="A9" s="55" t="s">
        <v>41</v>
      </c>
      <c r="B9" s="72">
        <v>283384</v>
      </c>
      <c r="C9" s="327">
        <v>311737</v>
      </c>
      <c r="D9" s="327">
        <v>346071</v>
      </c>
      <c r="E9" s="327">
        <v>374393</v>
      </c>
      <c r="F9" s="327">
        <v>409063</v>
      </c>
      <c r="G9" s="327">
        <v>463011</v>
      </c>
      <c r="H9" s="327">
        <v>478887</v>
      </c>
      <c r="I9" s="327">
        <v>505439</v>
      </c>
      <c r="J9" s="387">
        <v>409718</v>
      </c>
      <c r="K9" s="57"/>
      <c r="L9" s="295"/>
      <c r="M9" s="57"/>
      <c r="N9" s="57"/>
      <c r="O9" s="57"/>
      <c r="P9" s="57"/>
      <c r="Q9" s="57"/>
      <c r="R9" s="57"/>
      <c r="S9" s="57"/>
      <c r="T9" s="57"/>
      <c r="U9" s="57"/>
      <c r="V9" s="57"/>
      <c r="W9" s="57"/>
    </row>
    <row r="10" spans="1:23" ht="13.5" customHeight="1" x14ac:dyDescent="0.35">
      <c r="A10" s="55" t="s">
        <v>514</v>
      </c>
      <c r="B10" s="72">
        <v>4460</v>
      </c>
      <c r="C10" s="327">
        <v>4644</v>
      </c>
      <c r="D10" s="327">
        <v>5092</v>
      </c>
      <c r="E10" s="327">
        <v>6044</v>
      </c>
      <c r="F10" s="327">
        <v>7221</v>
      </c>
      <c r="G10" s="327">
        <v>6941</v>
      </c>
      <c r="H10" s="327">
        <v>6801</v>
      </c>
      <c r="I10" s="327">
        <v>7113</v>
      </c>
      <c r="J10" s="387">
        <v>4392</v>
      </c>
      <c r="K10" s="57"/>
      <c r="L10" s="57"/>
      <c r="M10" s="57"/>
      <c r="N10" s="57"/>
      <c r="O10" s="57"/>
      <c r="P10" s="57"/>
      <c r="Q10" s="57"/>
      <c r="R10" s="57"/>
      <c r="S10" s="57"/>
      <c r="T10" s="57"/>
      <c r="U10" s="57"/>
      <c r="V10" s="57"/>
      <c r="W10" s="57"/>
    </row>
    <row r="11" spans="1:23" ht="13.5" customHeight="1" x14ac:dyDescent="0.35">
      <c r="A11" s="55" t="s">
        <v>42</v>
      </c>
      <c r="B11" s="72">
        <v>2835866</v>
      </c>
      <c r="C11" s="327">
        <v>3027852</v>
      </c>
      <c r="D11" s="327">
        <v>3229998</v>
      </c>
      <c r="E11" s="327">
        <v>3433514</v>
      </c>
      <c r="F11" s="327">
        <v>3639818</v>
      </c>
      <c r="G11" s="327">
        <v>3765935</v>
      </c>
      <c r="H11" s="327">
        <v>3922330</v>
      </c>
      <c r="I11" s="327">
        <v>4060648</v>
      </c>
      <c r="J11" s="327">
        <v>4408528</v>
      </c>
      <c r="K11" s="504"/>
      <c r="L11" s="57"/>
      <c r="M11" s="57"/>
      <c r="N11" s="57"/>
      <c r="O11" s="57"/>
      <c r="P11" s="57"/>
      <c r="Q11" s="57"/>
      <c r="R11" s="57"/>
      <c r="S11" s="57"/>
      <c r="T11" s="57"/>
      <c r="U11" s="57"/>
      <c r="V11" s="57"/>
      <c r="W11" s="57"/>
    </row>
    <row r="12" spans="1:23" x14ac:dyDescent="0.35">
      <c r="A12" s="55"/>
      <c r="B12" s="70"/>
      <c r="C12" s="70"/>
      <c r="D12" s="70"/>
      <c r="E12" s="70"/>
      <c r="F12" s="70"/>
      <c r="G12" s="71"/>
      <c r="H12" s="71"/>
      <c r="I12" s="71"/>
      <c r="J12" s="387"/>
      <c r="K12" s="57"/>
      <c r="L12" s="57"/>
      <c r="M12" s="57"/>
      <c r="N12" s="57"/>
      <c r="O12" s="57"/>
      <c r="P12" s="57"/>
      <c r="Q12" s="57"/>
      <c r="R12" s="57"/>
      <c r="S12" s="57"/>
      <c r="T12" s="57"/>
      <c r="U12" s="57"/>
      <c r="V12" s="57"/>
      <c r="W12" s="57"/>
    </row>
    <row r="13" spans="1:23" x14ac:dyDescent="0.35">
      <c r="A13" s="75" t="s">
        <v>43</v>
      </c>
      <c r="B13" s="595">
        <v>6.4889613869152762E-2</v>
      </c>
      <c r="C13" s="595">
        <v>6.7699249541409878E-2</v>
      </c>
      <c r="D13" s="595">
        <v>6.6762179921607864E-2</v>
      </c>
      <c r="E13" s="595">
        <v>6.3008088549900032E-2</v>
      </c>
      <c r="F13" s="595">
        <v>6.0085381914854574E-2</v>
      </c>
      <c r="G13" s="596">
        <v>3.464925993552425E-2</v>
      </c>
      <c r="H13" s="596">
        <v>4.1528863350004712E-2</v>
      </c>
      <c r="I13" s="596">
        <v>3.526424344713474E-2</v>
      </c>
      <c r="J13" s="597">
        <f>SUM(J11-I11)/I11</f>
        <v>8.5671055457158557E-2</v>
      </c>
      <c r="K13" s="57"/>
      <c r="L13" s="57"/>
      <c r="M13" s="57"/>
      <c r="N13" s="57"/>
      <c r="O13" s="57"/>
      <c r="P13" s="57"/>
      <c r="Q13" s="57"/>
      <c r="R13" s="57"/>
      <c r="S13" s="57"/>
      <c r="T13" s="57"/>
      <c r="U13" s="57"/>
      <c r="V13" s="57"/>
      <c r="W13" s="57"/>
    </row>
    <row r="14" spans="1:23" x14ac:dyDescent="0.35">
      <c r="A14" s="55"/>
      <c r="B14" s="70"/>
      <c r="C14" s="70"/>
      <c r="D14" s="70"/>
      <c r="E14" s="70"/>
      <c r="F14" s="70"/>
      <c r="G14" s="71"/>
      <c r="H14" s="71"/>
      <c r="I14" s="71"/>
      <c r="J14" s="387"/>
      <c r="K14" s="57"/>
      <c r="L14" s="57"/>
      <c r="M14" s="57"/>
      <c r="N14" s="57"/>
      <c r="O14" s="57"/>
      <c r="P14" s="57"/>
      <c r="Q14" s="57"/>
      <c r="R14" s="57"/>
      <c r="S14" s="57"/>
      <c r="T14" s="57"/>
      <c r="U14" s="57"/>
      <c r="V14" s="57"/>
      <c r="W14" s="57"/>
    </row>
    <row r="15" spans="1:23" x14ac:dyDescent="0.35">
      <c r="A15" s="55" t="s">
        <v>44</v>
      </c>
      <c r="B15" s="73">
        <v>74957</v>
      </c>
      <c r="C15" s="112">
        <v>77101</v>
      </c>
      <c r="D15" s="112">
        <v>74903</v>
      </c>
      <c r="E15" s="112">
        <v>78453</v>
      </c>
      <c r="F15" s="112">
        <v>82128</v>
      </c>
      <c r="G15" s="74">
        <v>84769</v>
      </c>
      <c r="H15" s="74">
        <v>84416</v>
      </c>
      <c r="I15" s="74">
        <v>86454</v>
      </c>
      <c r="J15" s="538">
        <v>88616</v>
      </c>
      <c r="K15" s="57"/>
      <c r="L15" s="57"/>
      <c r="M15" s="57"/>
      <c r="N15" s="57"/>
      <c r="O15" s="57"/>
      <c r="P15" s="57"/>
      <c r="Q15" s="57"/>
      <c r="R15" s="57"/>
      <c r="S15" s="57"/>
      <c r="T15" s="57"/>
      <c r="U15" s="57"/>
      <c r="V15" s="57"/>
      <c r="W15" s="57"/>
    </row>
    <row r="16" spans="1:23" s="574" customFormat="1" x14ac:dyDescent="0.35">
      <c r="A16" s="55" t="s">
        <v>45</v>
      </c>
      <c r="B16" s="73">
        <v>172569</v>
      </c>
      <c r="C16" s="112">
        <v>185068</v>
      </c>
      <c r="D16" s="112">
        <v>166467</v>
      </c>
      <c r="E16" s="112">
        <v>148790</v>
      </c>
      <c r="F16" s="112">
        <v>149324</v>
      </c>
      <c r="G16" s="74">
        <v>161547</v>
      </c>
      <c r="H16" s="74">
        <v>172859</v>
      </c>
      <c r="I16" s="74">
        <v>180858</v>
      </c>
      <c r="J16" s="387">
        <v>195595</v>
      </c>
      <c r="K16" s="57"/>
      <c r="L16" s="57"/>
      <c r="M16" s="57"/>
      <c r="N16" s="57"/>
      <c r="O16" s="57"/>
      <c r="P16" s="57"/>
      <c r="Q16" s="57"/>
      <c r="R16" s="57"/>
      <c r="S16" s="57"/>
      <c r="T16" s="57"/>
      <c r="U16" s="57"/>
      <c r="V16" s="57"/>
      <c r="W16" s="57"/>
    </row>
    <row r="17" spans="1:11" s="574" customFormat="1" x14ac:dyDescent="0.35">
      <c r="A17" s="55" t="s">
        <v>46</v>
      </c>
      <c r="B17" s="76">
        <v>2588340</v>
      </c>
      <c r="C17" s="300">
        <v>2765683</v>
      </c>
      <c r="D17" s="300">
        <v>2988628</v>
      </c>
      <c r="E17" s="300">
        <v>3206271</v>
      </c>
      <c r="F17" s="112">
        <v>3408366</v>
      </c>
      <c r="G17" s="575">
        <v>3519619</v>
      </c>
      <c r="H17" s="575">
        <v>3665055</v>
      </c>
      <c r="I17" s="575">
        <v>3793336</v>
      </c>
      <c r="J17" s="387">
        <v>4124317</v>
      </c>
      <c r="K17" s="57"/>
    </row>
    <row r="18" spans="1:11" x14ac:dyDescent="0.35">
      <c r="A18" s="55"/>
      <c r="B18" s="76"/>
      <c r="C18" s="300"/>
      <c r="D18" s="300"/>
      <c r="E18" s="300"/>
      <c r="F18" s="112"/>
      <c r="G18" s="77"/>
      <c r="H18" s="77"/>
      <c r="I18" s="77"/>
      <c r="J18" s="387"/>
      <c r="K18" s="57"/>
    </row>
    <row r="19" spans="1:11" x14ac:dyDescent="0.35">
      <c r="A19" s="78" t="s">
        <v>43</v>
      </c>
      <c r="B19" s="598">
        <v>6.3367647221947168E-2</v>
      </c>
      <c r="C19" s="598">
        <v>6.8516114575364662E-2</v>
      </c>
      <c r="D19" s="598">
        <v>8.0611190798077964E-2</v>
      </c>
      <c r="E19" s="598">
        <v>7.2823717103634181E-2</v>
      </c>
      <c r="F19" s="598">
        <v>6.3031166111660555E-2</v>
      </c>
      <c r="G19" s="599">
        <v>3.2641154148351441E-2</v>
      </c>
      <c r="H19" s="599">
        <v>4.1321518039310508E-2</v>
      </c>
      <c r="I19" s="599">
        <v>3.5001111852346008E-2</v>
      </c>
      <c r="J19" s="599">
        <v>8.7253277853583236E-2</v>
      </c>
      <c r="K19" s="57"/>
    </row>
    <row r="20" spans="1:11" ht="13.9" x14ac:dyDescent="0.4">
      <c r="A20" s="497" t="s">
        <v>47</v>
      </c>
      <c r="B20" s="70"/>
      <c r="C20" s="70"/>
      <c r="D20" s="70"/>
      <c r="E20" s="70"/>
      <c r="F20" s="70"/>
      <c r="G20" s="79"/>
      <c r="H20" s="79"/>
      <c r="I20" s="79"/>
      <c r="J20" s="387"/>
      <c r="K20" s="57"/>
    </row>
    <row r="21" spans="1:11" x14ac:dyDescent="0.35">
      <c r="A21" s="55" t="s">
        <v>39</v>
      </c>
      <c r="B21" s="73">
        <v>157129</v>
      </c>
      <c r="C21" s="112">
        <v>166506</v>
      </c>
      <c r="D21" s="112">
        <v>176819</v>
      </c>
      <c r="E21" s="112">
        <v>185420</v>
      </c>
      <c r="F21" s="112">
        <v>193568</v>
      </c>
      <c r="G21" s="77">
        <v>201737</v>
      </c>
      <c r="H21" s="77">
        <v>208970</v>
      </c>
      <c r="I21" s="77">
        <v>217521</v>
      </c>
      <c r="J21" s="77">
        <v>224640</v>
      </c>
      <c r="K21" s="57"/>
    </row>
    <row r="22" spans="1:11" x14ac:dyDescent="0.35">
      <c r="A22" s="55"/>
      <c r="B22" s="73"/>
      <c r="C22" s="112"/>
      <c r="D22" s="112"/>
      <c r="E22" s="112"/>
      <c r="F22" s="112"/>
      <c r="G22" s="77"/>
      <c r="H22" s="77"/>
      <c r="I22" s="77"/>
      <c r="J22" s="387"/>
      <c r="K22" s="57"/>
    </row>
    <row r="23" spans="1:11" x14ac:dyDescent="0.35">
      <c r="A23" s="55" t="s">
        <v>40</v>
      </c>
      <c r="B23" s="73">
        <v>25454</v>
      </c>
      <c r="C23" s="112">
        <v>27602</v>
      </c>
      <c r="D23" s="112">
        <v>28169</v>
      </c>
      <c r="E23" s="112">
        <v>29195</v>
      </c>
      <c r="F23" s="112">
        <v>30931</v>
      </c>
      <c r="G23" s="77">
        <v>30745</v>
      </c>
      <c r="H23" s="77">
        <v>33165</v>
      </c>
      <c r="I23" s="514">
        <v>32434</v>
      </c>
      <c r="J23" s="515">
        <v>35640</v>
      </c>
      <c r="K23" s="57"/>
    </row>
    <row r="24" spans="1:11" x14ac:dyDescent="0.35">
      <c r="A24" s="55" t="s">
        <v>41</v>
      </c>
      <c r="B24" s="73">
        <v>16337</v>
      </c>
      <c r="C24" s="112">
        <v>17470</v>
      </c>
      <c r="D24" s="112">
        <v>19810</v>
      </c>
      <c r="E24" s="112">
        <v>21213</v>
      </c>
      <c r="F24" s="112">
        <v>23284</v>
      </c>
      <c r="G24" s="77">
        <v>23660</v>
      </c>
      <c r="H24" s="77">
        <v>25420</v>
      </c>
      <c r="I24" s="514">
        <v>26151</v>
      </c>
      <c r="J24" s="678">
        <v>23511</v>
      </c>
      <c r="K24" s="57"/>
    </row>
    <row r="25" spans="1:11" x14ac:dyDescent="0.35">
      <c r="A25" s="55" t="s">
        <v>514</v>
      </c>
      <c r="B25" s="73">
        <v>260</v>
      </c>
      <c r="C25" s="112">
        <v>299</v>
      </c>
      <c r="D25" s="112">
        <v>308</v>
      </c>
      <c r="E25" s="112">
        <v>302</v>
      </c>
      <c r="F25" s="112">
        <v>396</v>
      </c>
      <c r="G25" s="77">
        <v>495</v>
      </c>
      <c r="H25" s="77">
        <v>541</v>
      </c>
      <c r="I25" s="77">
        <v>531</v>
      </c>
      <c r="J25" s="387">
        <v>385</v>
      </c>
      <c r="K25" s="57"/>
    </row>
    <row r="26" spans="1:11" x14ac:dyDescent="0.35">
      <c r="A26" s="55" t="s">
        <v>42</v>
      </c>
      <c r="B26" s="73">
        <v>166506</v>
      </c>
      <c r="C26" s="112">
        <v>176819</v>
      </c>
      <c r="D26" s="112">
        <v>185420</v>
      </c>
      <c r="E26" s="112">
        <v>193568</v>
      </c>
      <c r="F26" s="112">
        <v>201737</v>
      </c>
      <c r="G26" s="77">
        <v>208970</v>
      </c>
      <c r="H26" s="77">
        <v>217521</v>
      </c>
      <c r="I26" s="77">
        <v>224640</v>
      </c>
      <c r="J26" s="387">
        <v>237124</v>
      </c>
      <c r="K26" s="57"/>
    </row>
    <row r="27" spans="1:11" x14ac:dyDescent="0.35">
      <c r="A27" s="55"/>
      <c r="B27" s="70"/>
      <c r="C27" s="70"/>
      <c r="D27" s="70"/>
      <c r="E27" s="70"/>
      <c r="F27" s="70"/>
      <c r="G27" s="79"/>
      <c r="H27" s="79"/>
      <c r="I27" s="79"/>
      <c r="J27" s="387"/>
      <c r="K27" s="57"/>
    </row>
    <row r="28" spans="1:11" x14ac:dyDescent="0.35">
      <c r="A28" s="75" t="s">
        <v>43</v>
      </c>
      <c r="B28" s="595">
        <v>5.9677080615290687E-2</v>
      </c>
      <c r="C28" s="595">
        <v>6.1937707950464174E-2</v>
      </c>
      <c r="D28" s="595">
        <v>4.8642962577551054E-2</v>
      </c>
      <c r="E28" s="595">
        <v>4.3943479667781254E-2</v>
      </c>
      <c r="F28" s="595">
        <v>4.2202223508017854E-2</v>
      </c>
      <c r="G28" s="600">
        <v>3.5853611385120228E-2</v>
      </c>
      <c r="H28" s="600">
        <v>4.0919749246303296E-2</v>
      </c>
      <c r="I28" s="600">
        <v>3.2727874550043445E-2</v>
      </c>
      <c r="J28" s="597">
        <f>(J26-I26)/I26</f>
        <v>5.5573361823361825E-2</v>
      </c>
      <c r="K28" s="57"/>
    </row>
    <row r="29" spans="1:11" x14ac:dyDescent="0.35">
      <c r="A29" s="55"/>
      <c r="B29" s="80"/>
      <c r="C29" s="80"/>
      <c r="D29" s="80"/>
      <c r="E29" s="80"/>
      <c r="F29" s="80"/>
      <c r="G29" s="81"/>
      <c r="H29" s="81"/>
      <c r="I29" s="81"/>
      <c r="J29" s="387"/>
      <c r="K29" s="57"/>
    </row>
    <row r="30" spans="1:11" x14ac:dyDescent="0.35">
      <c r="A30" s="55" t="s">
        <v>44</v>
      </c>
      <c r="B30" s="73">
        <v>3938</v>
      </c>
      <c r="C30" s="112">
        <v>3904</v>
      </c>
      <c r="D30" s="112">
        <v>3968</v>
      </c>
      <c r="E30" s="112">
        <v>4426</v>
      </c>
      <c r="F30" s="112">
        <v>4484</v>
      </c>
      <c r="G30" s="77">
        <v>4225</v>
      </c>
      <c r="H30" s="77">
        <v>4160</v>
      </c>
      <c r="I30" s="77">
        <v>4494</v>
      </c>
      <c r="J30" s="387">
        <v>4764</v>
      </c>
      <c r="K30" s="57"/>
    </row>
    <row r="31" spans="1:11" s="574" customFormat="1" x14ac:dyDescent="0.35">
      <c r="A31" s="55" t="s">
        <v>45</v>
      </c>
      <c r="B31" s="73">
        <v>11320</v>
      </c>
      <c r="C31" s="112">
        <v>12133</v>
      </c>
      <c r="D31" s="112">
        <v>11145</v>
      </c>
      <c r="E31" s="112">
        <v>9700</v>
      </c>
      <c r="F31" s="112">
        <v>8872</v>
      </c>
      <c r="G31" s="575">
        <v>9152</v>
      </c>
      <c r="H31" s="575">
        <v>10292</v>
      </c>
      <c r="I31" s="575">
        <v>11079</v>
      </c>
      <c r="J31" s="387">
        <v>12726</v>
      </c>
      <c r="K31" s="57"/>
    </row>
    <row r="32" spans="1:11" s="574" customFormat="1" x14ac:dyDescent="0.35">
      <c r="A32" s="55" t="s">
        <v>46</v>
      </c>
      <c r="B32" s="76">
        <v>151248</v>
      </c>
      <c r="C32" s="300">
        <v>160782</v>
      </c>
      <c r="D32" s="300">
        <v>170307</v>
      </c>
      <c r="E32" s="300">
        <v>179442</v>
      </c>
      <c r="F32" s="112">
        <v>188381</v>
      </c>
      <c r="G32" s="575">
        <v>195593</v>
      </c>
      <c r="H32" s="575">
        <v>203069</v>
      </c>
      <c r="I32" s="575">
        <v>209067</v>
      </c>
      <c r="J32" s="387">
        <v>219634</v>
      </c>
      <c r="K32" s="57"/>
    </row>
    <row r="33" spans="1:11" x14ac:dyDescent="0.35">
      <c r="A33" s="55"/>
      <c r="B33" s="76"/>
      <c r="C33" s="300"/>
      <c r="D33" s="300"/>
      <c r="E33" s="300"/>
      <c r="F33" s="112"/>
      <c r="G33" s="77"/>
      <c r="H33" s="77"/>
      <c r="I33" s="77"/>
      <c r="J33" s="387"/>
      <c r="K33" s="57"/>
    </row>
    <row r="34" spans="1:11" x14ac:dyDescent="0.35">
      <c r="A34" s="78" t="s">
        <v>43</v>
      </c>
      <c r="B34" s="598">
        <v>6.2239265096287723E-2</v>
      </c>
      <c r="C34" s="598">
        <v>6.3035544271659541E-2</v>
      </c>
      <c r="D34" s="598">
        <v>5.9241706161137483E-2</v>
      </c>
      <c r="E34" s="598">
        <v>5.3638429424509859E-2</v>
      </c>
      <c r="F34" s="598">
        <v>4.9815539282888066E-2</v>
      </c>
      <c r="G34" s="599">
        <v>3.8284115701689658E-2</v>
      </c>
      <c r="H34" s="599">
        <v>3.8222226766806582E-2</v>
      </c>
      <c r="I34" s="599">
        <v>2.9536758441711931E-2</v>
      </c>
      <c r="J34" s="599">
        <v>5.0543605638383865E-2</v>
      </c>
      <c r="K34" s="57"/>
    </row>
    <row r="35" spans="1:11" ht="13.9" x14ac:dyDescent="0.4">
      <c r="A35" s="497" t="s">
        <v>48</v>
      </c>
      <c r="B35" s="70"/>
      <c r="C35" s="70"/>
      <c r="D35" s="70"/>
      <c r="E35" s="70"/>
      <c r="F35" s="70"/>
      <c r="G35" s="79"/>
      <c r="H35" s="79"/>
      <c r="I35" s="79"/>
      <c r="J35" s="387"/>
      <c r="K35" s="57"/>
    </row>
    <row r="36" spans="1:11" x14ac:dyDescent="0.35">
      <c r="A36" s="55" t="s">
        <v>39</v>
      </c>
      <c r="B36" s="82">
        <v>39476</v>
      </c>
      <c r="C36" s="112">
        <v>42338</v>
      </c>
      <c r="D36" s="112">
        <v>45654</v>
      </c>
      <c r="E36" s="112">
        <v>48737</v>
      </c>
      <c r="F36" s="112">
        <v>51778</v>
      </c>
      <c r="G36" s="83">
        <v>55200</v>
      </c>
      <c r="H36" s="83">
        <v>58450</v>
      </c>
      <c r="I36" s="83">
        <v>62193</v>
      </c>
      <c r="J36" s="77">
        <v>65625</v>
      </c>
      <c r="K36" s="57"/>
    </row>
    <row r="37" spans="1:11" x14ac:dyDescent="0.35">
      <c r="A37" s="55"/>
      <c r="B37" s="73"/>
      <c r="C37" s="112"/>
      <c r="D37" s="112"/>
      <c r="E37" s="112"/>
      <c r="F37" s="112"/>
      <c r="G37" s="77"/>
      <c r="H37" s="77"/>
      <c r="I37" s="77"/>
      <c r="J37" s="387"/>
      <c r="K37" s="57"/>
    </row>
    <row r="38" spans="1:11" x14ac:dyDescent="0.35">
      <c r="A38" s="55" t="s">
        <v>40</v>
      </c>
      <c r="B38" s="73">
        <v>5611</v>
      </c>
      <c r="C38" s="112">
        <v>6139</v>
      </c>
      <c r="D38" s="112">
        <v>6630</v>
      </c>
      <c r="E38" s="112">
        <v>7075</v>
      </c>
      <c r="F38" s="112">
        <v>7470</v>
      </c>
      <c r="G38" s="77">
        <v>7120</v>
      </c>
      <c r="H38" s="77">
        <v>8135</v>
      </c>
      <c r="I38" s="77">
        <v>8540</v>
      </c>
      <c r="J38" s="387">
        <v>9293</v>
      </c>
      <c r="K38" s="57"/>
    </row>
    <row r="39" spans="1:11" x14ac:dyDescent="0.35">
      <c r="A39" s="55" t="s">
        <v>41</v>
      </c>
      <c r="B39" s="73">
        <v>2895</v>
      </c>
      <c r="C39" s="112">
        <v>2926</v>
      </c>
      <c r="D39" s="112">
        <v>3645</v>
      </c>
      <c r="E39" s="112">
        <v>4130</v>
      </c>
      <c r="F39" s="112">
        <v>4179</v>
      </c>
      <c r="G39" s="77">
        <v>4067</v>
      </c>
      <c r="H39" s="77">
        <v>4558</v>
      </c>
      <c r="I39" s="77">
        <v>5344</v>
      </c>
      <c r="J39" s="387">
        <v>4561</v>
      </c>
      <c r="K39" s="57"/>
    </row>
    <row r="40" spans="1:11" x14ac:dyDescent="0.35">
      <c r="A40" s="55" t="s">
        <v>514</v>
      </c>
      <c r="B40" s="73">
        <v>146</v>
      </c>
      <c r="C40" s="112">
        <v>103</v>
      </c>
      <c r="D40" s="112">
        <v>102</v>
      </c>
      <c r="E40" s="112">
        <v>100</v>
      </c>
      <c r="F40" s="112">
        <v>171</v>
      </c>
      <c r="G40" s="77">
        <v>150</v>
      </c>
      <c r="H40" s="77">
        <v>184</v>
      </c>
      <c r="I40" s="77">
        <v>169</v>
      </c>
      <c r="J40" s="387">
        <v>115</v>
      </c>
      <c r="K40" s="57"/>
    </row>
    <row r="41" spans="1:11" x14ac:dyDescent="0.35">
      <c r="A41" s="55" t="s">
        <v>42</v>
      </c>
      <c r="B41" s="73">
        <v>42338</v>
      </c>
      <c r="C41" s="112">
        <v>45654</v>
      </c>
      <c r="D41" s="112">
        <v>48737</v>
      </c>
      <c r="E41" s="112">
        <v>51778</v>
      </c>
      <c r="F41" s="112">
        <v>55200</v>
      </c>
      <c r="G41" s="77">
        <v>58450</v>
      </c>
      <c r="H41" s="77">
        <v>62193</v>
      </c>
      <c r="I41" s="77">
        <v>65625</v>
      </c>
      <c r="J41" s="387">
        <v>70474</v>
      </c>
      <c r="K41" s="57"/>
    </row>
    <row r="42" spans="1:11" x14ac:dyDescent="0.35">
      <c r="A42" s="55"/>
      <c r="B42" s="80"/>
      <c r="C42" s="80"/>
      <c r="D42" s="80"/>
      <c r="E42" s="80"/>
      <c r="F42" s="80"/>
      <c r="G42" s="81"/>
      <c r="H42" s="81"/>
      <c r="I42" s="81"/>
      <c r="J42" s="387"/>
      <c r="K42" s="57"/>
    </row>
    <row r="43" spans="1:11" x14ac:dyDescent="0.35">
      <c r="A43" s="75" t="s">
        <v>43</v>
      </c>
      <c r="B43" s="595">
        <v>7.249974668152806E-2</v>
      </c>
      <c r="C43" s="595">
        <v>7.8322074731919378E-2</v>
      </c>
      <c r="D43" s="595">
        <v>6.7529679765190309E-2</v>
      </c>
      <c r="E43" s="595">
        <v>6.239612614645957E-2</v>
      </c>
      <c r="F43" s="595">
        <v>6.6089845107960912E-2</v>
      </c>
      <c r="G43" s="600">
        <v>5.8876811594202896E-2</v>
      </c>
      <c r="H43" s="600">
        <v>6.4037639007698891E-2</v>
      </c>
      <c r="I43" s="600">
        <v>5.5183059186725197E-2</v>
      </c>
      <c r="J43" s="597">
        <f>(J41-I41)/I41</f>
        <v>7.3889523809523808E-2</v>
      </c>
      <c r="K43" s="57"/>
    </row>
    <row r="44" spans="1:11" x14ac:dyDescent="0.35">
      <c r="A44" s="55"/>
      <c r="B44" s="70"/>
      <c r="C44" s="70"/>
      <c r="D44" s="70"/>
      <c r="E44" s="70"/>
      <c r="F44" s="70"/>
      <c r="G44" s="79"/>
      <c r="H44" s="79"/>
      <c r="I44" s="79"/>
      <c r="J44" s="387"/>
      <c r="K44" s="57"/>
    </row>
    <row r="45" spans="1:11" x14ac:dyDescent="0.35">
      <c r="A45" s="55" t="s">
        <v>44</v>
      </c>
      <c r="B45" s="73">
        <v>1527</v>
      </c>
      <c r="C45" s="112">
        <v>1687</v>
      </c>
      <c r="D45" s="112">
        <v>1756</v>
      </c>
      <c r="E45" s="112">
        <v>1782</v>
      </c>
      <c r="F45" s="112">
        <v>1863</v>
      </c>
      <c r="G45" s="77">
        <v>1884</v>
      </c>
      <c r="H45" s="77">
        <v>2029</v>
      </c>
      <c r="I45" s="77">
        <v>1853</v>
      </c>
      <c r="J45" s="387">
        <v>1778</v>
      </c>
      <c r="K45" s="57"/>
    </row>
    <row r="46" spans="1:11" s="574" customFormat="1" x14ac:dyDescent="0.35">
      <c r="A46" s="55" t="s">
        <v>45</v>
      </c>
      <c r="B46" s="73">
        <v>2033</v>
      </c>
      <c r="C46" s="112">
        <v>2333</v>
      </c>
      <c r="D46" s="112">
        <v>2219</v>
      </c>
      <c r="E46" s="112">
        <v>1929</v>
      </c>
      <c r="F46" s="112">
        <v>1606</v>
      </c>
      <c r="G46" s="575">
        <v>1756</v>
      </c>
      <c r="H46" s="575">
        <v>1914</v>
      </c>
      <c r="I46" s="575">
        <v>2112</v>
      </c>
      <c r="J46" s="387">
        <v>2411</v>
      </c>
      <c r="K46" s="57"/>
    </row>
    <row r="47" spans="1:11" s="574" customFormat="1" x14ac:dyDescent="0.35">
      <c r="A47" s="55" t="s">
        <v>46</v>
      </c>
      <c r="B47" s="73">
        <v>38778</v>
      </c>
      <c r="C47" s="112">
        <v>41634</v>
      </c>
      <c r="D47" s="112">
        <v>44762</v>
      </c>
      <c r="E47" s="112">
        <v>48067</v>
      </c>
      <c r="F47" s="112">
        <v>51731</v>
      </c>
      <c r="G47" s="575">
        <v>54810</v>
      </c>
      <c r="H47" s="575">
        <v>58250</v>
      </c>
      <c r="I47" s="575">
        <v>61660</v>
      </c>
      <c r="J47" s="387">
        <v>66285</v>
      </c>
      <c r="K47" s="57"/>
    </row>
    <row r="48" spans="1:11" x14ac:dyDescent="0.35">
      <c r="A48" s="55"/>
      <c r="B48" s="73"/>
      <c r="C48" s="112"/>
      <c r="D48" s="112"/>
      <c r="E48" s="112"/>
      <c r="F48" s="112"/>
      <c r="G48" s="77"/>
      <c r="H48" s="77"/>
      <c r="I48" s="77"/>
      <c r="J48" s="387"/>
      <c r="K48" s="57"/>
    </row>
    <row r="49" spans="1:11" x14ac:dyDescent="0.35">
      <c r="A49" s="78" t="s">
        <v>43</v>
      </c>
      <c r="B49" s="598">
        <v>7.2252177519701352E-2</v>
      </c>
      <c r="C49" s="598">
        <v>7.3650007736345391E-2</v>
      </c>
      <c r="D49" s="598">
        <v>7.513090262766009E-2</v>
      </c>
      <c r="E49" s="598">
        <v>7.3834949287341939E-2</v>
      </c>
      <c r="F49" s="598">
        <v>7.6226933239020536E-2</v>
      </c>
      <c r="G49" s="599">
        <v>5.9519437088012987E-2</v>
      </c>
      <c r="H49" s="599">
        <v>6.2762269658821382E-2</v>
      </c>
      <c r="I49" s="599">
        <v>5.8540772532188839E-2</v>
      </c>
      <c r="J49" s="599">
        <v>7.5008108984755115E-2</v>
      </c>
      <c r="K49" s="57"/>
    </row>
    <row r="50" spans="1:11" ht="13.9" x14ac:dyDescent="0.4">
      <c r="A50" s="497" t="s">
        <v>49</v>
      </c>
      <c r="B50" s="85"/>
      <c r="C50" s="85"/>
      <c r="D50" s="85"/>
      <c r="E50" s="85"/>
      <c r="F50" s="85"/>
      <c r="G50" s="79"/>
      <c r="H50" s="79"/>
      <c r="I50" s="79"/>
      <c r="J50" s="387"/>
      <c r="K50" s="57"/>
    </row>
    <row r="51" spans="1:11" x14ac:dyDescent="0.35">
      <c r="A51" s="55" t="s">
        <v>39</v>
      </c>
      <c r="B51" s="86">
        <v>2859666</v>
      </c>
      <c r="C51" s="88">
        <v>3044710</v>
      </c>
      <c r="D51" s="88">
        <v>3250325</v>
      </c>
      <c r="E51" s="88">
        <v>3464155</v>
      </c>
      <c r="F51" s="88">
        <v>3678860</v>
      </c>
      <c r="G51" s="77">
        <v>3896755</v>
      </c>
      <c r="H51" s="77">
        <v>4033355</v>
      </c>
      <c r="I51" s="77">
        <v>4202044</v>
      </c>
      <c r="J51" s="77">
        <v>4350913</v>
      </c>
      <c r="K51" s="57"/>
    </row>
    <row r="52" spans="1:11" x14ac:dyDescent="0.35">
      <c r="A52" s="55"/>
      <c r="B52" s="86"/>
      <c r="C52" s="88"/>
      <c r="D52" s="88"/>
      <c r="E52" s="87"/>
      <c r="F52" s="88"/>
      <c r="G52" s="83"/>
      <c r="H52" s="83"/>
      <c r="I52" s="83"/>
      <c r="J52" s="387"/>
      <c r="K52" s="57"/>
    </row>
    <row r="53" spans="1:11" x14ac:dyDescent="0.35">
      <c r="A53" s="55" t="s">
        <v>40</v>
      </c>
      <c r="B53" s="86">
        <v>482794</v>
      </c>
      <c r="C53" s="88">
        <v>533013</v>
      </c>
      <c r="D53" s="88">
        <v>585741</v>
      </c>
      <c r="E53" s="88">
        <v>611372</v>
      </c>
      <c r="F53" s="88">
        <v>644750</v>
      </c>
      <c r="G53" s="77">
        <v>620285</v>
      </c>
      <c r="H53" s="77">
        <v>672890</v>
      </c>
      <c r="I53" s="77">
        <v>665495</v>
      </c>
      <c r="J53" s="387">
        <v>810316</v>
      </c>
      <c r="K53" s="57"/>
    </row>
    <row r="54" spans="1:11" x14ac:dyDescent="0.35">
      <c r="A54" s="55" t="s">
        <v>41</v>
      </c>
      <c r="B54" s="86">
        <v>302616</v>
      </c>
      <c r="C54" s="88">
        <v>332133</v>
      </c>
      <c r="D54" s="88">
        <v>369526</v>
      </c>
      <c r="E54" s="88">
        <v>399736</v>
      </c>
      <c r="F54" s="88">
        <v>436526</v>
      </c>
      <c r="G54" s="88">
        <v>490738</v>
      </c>
      <c r="H54" s="88">
        <v>508865</v>
      </c>
      <c r="I54" s="77">
        <v>536934</v>
      </c>
      <c r="J54" s="387">
        <v>437790</v>
      </c>
      <c r="K54" s="57"/>
    </row>
    <row r="55" spans="1:11" x14ac:dyDescent="0.35">
      <c r="A55" s="55" t="s">
        <v>514</v>
      </c>
      <c r="B55" s="86">
        <v>4866</v>
      </c>
      <c r="C55" s="88">
        <v>5046</v>
      </c>
      <c r="D55" s="88">
        <v>5502</v>
      </c>
      <c r="E55" s="88">
        <v>6446</v>
      </c>
      <c r="F55" s="88">
        <v>7788</v>
      </c>
      <c r="G55" s="77">
        <v>7586</v>
      </c>
      <c r="H55" s="77">
        <v>7526</v>
      </c>
      <c r="I55" s="77">
        <v>7813</v>
      </c>
      <c r="J55" s="387">
        <v>4892</v>
      </c>
      <c r="K55" s="57"/>
    </row>
    <row r="56" spans="1:11" x14ac:dyDescent="0.35">
      <c r="A56" s="55" t="s">
        <v>42</v>
      </c>
      <c r="B56" s="86">
        <v>3044710</v>
      </c>
      <c r="C56" s="88">
        <v>3250325</v>
      </c>
      <c r="D56" s="88">
        <v>3464155</v>
      </c>
      <c r="E56" s="88">
        <v>3678860</v>
      </c>
      <c r="F56" s="88">
        <v>3896755</v>
      </c>
      <c r="G56" s="77">
        <v>4033355</v>
      </c>
      <c r="H56" s="77">
        <v>4202044</v>
      </c>
      <c r="I56" s="77">
        <v>4350913</v>
      </c>
      <c r="J56" s="387">
        <v>4716126</v>
      </c>
      <c r="K56" s="57"/>
    </row>
    <row r="57" spans="1:11" x14ac:dyDescent="0.35">
      <c r="A57" s="55"/>
      <c r="B57" s="86"/>
      <c r="J57" s="387"/>
      <c r="K57" s="57"/>
    </row>
    <row r="58" spans="1:11" x14ac:dyDescent="0.35">
      <c r="A58" s="75" t="s">
        <v>43</v>
      </c>
      <c r="B58" s="595">
        <v>6.4708256139003592E-2</v>
      </c>
      <c r="C58" s="601">
        <v>6.7531883167854995E-2</v>
      </c>
      <c r="D58" s="601">
        <v>6.5787267427103571E-2</v>
      </c>
      <c r="E58" s="601">
        <v>6.1979039621494994E-2</v>
      </c>
      <c r="F58" s="601">
        <v>5.922894592346542E-2</v>
      </c>
      <c r="G58" s="600">
        <v>3.5054808423932222E-2</v>
      </c>
      <c r="H58" s="600">
        <v>4.1823494336600674E-2</v>
      </c>
      <c r="I58" s="600">
        <v>3.5427758490867781E-2</v>
      </c>
      <c r="J58" s="597">
        <f>(J56-I56)/I56</f>
        <v>8.3939393869746415E-2</v>
      </c>
      <c r="K58" s="57"/>
    </row>
    <row r="59" spans="1:11" x14ac:dyDescent="0.35">
      <c r="A59" s="89"/>
      <c r="B59" s="85"/>
      <c r="C59" s="85"/>
      <c r="D59" s="85"/>
      <c r="E59" s="88"/>
      <c r="F59" s="88"/>
      <c r="G59" s="77"/>
      <c r="H59" s="77"/>
      <c r="I59" s="77"/>
      <c r="J59" s="387"/>
      <c r="K59" s="57"/>
    </row>
    <row r="60" spans="1:11" x14ac:dyDescent="0.35">
      <c r="A60" s="55" t="s">
        <v>44</v>
      </c>
      <c r="B60" s="86">
        <v>80422</v>
      </c>
      <c r="C60" s="88">
        <v>82692</v>
      </c>
      <c r="D60" s="88">
        <v>80627</v>
      </c>
      <c r="E60" s="88">
        <v>84661</v>
      </c>
      <c r="F60" s="88">
        <v>88475</v>
      </c>
      <c r="G60" s="77">
        <v>90878</v>
      </c>
      <c r="H60" s="77">
        <v>90605</v>
      </c>
      <c r="I60" s="77">
        <v>92801</v>
      </c>
      <c r="J60" s="387">
        <v>95158</v>
      </c>
      <c r="K60" s="57"/>
    </row>
    <row r="61" spans="1:11" s="574" customFormat="1" x14ac:dyDescent="0.35">
      <c r="A61" s="55" t="s">
        <v>45</v>
      </c>
      <c r="B61" s="86">
        <v>185922</v>
      </c>
      <c r="C61" s="88">
        <v>199534</v>
      </c>
      <c r="D61" s="88">
        <v>179831</v>
      </c>
      <c r="E61" s="88">
        <v>160419</v>
      </c>
      <c r="F61" s="88">
        <v>159802</v>
      </c>
      <c r="G61" s="575">
        <v>172455</v>
      </c>
      <c r="H61" s="575">
        <v>185065</v>
      </c>
      <c r="I61" s="575">
        <v>194049</v>
      </c>
      <c r="J61" s="387">
        <v>210732</v>
      </c>
      <c r="K61" s="57"/>
    </row>
    <row r="62" spans="1:11" s="574" customFormat="1" x14ac:dyDescent="0.35">
      <c r="A62" s="62" t="s">
        <v>46</v>
      </c>
      <c r="B62" s="86">
        <v>2778366</v>
      </c>
      <c r="C62" s="88">
        <v>2968099</v>
      </c>
      <c r="D62" s="88">
        <v>3203697</v>
      </c>
      <c r="E62" s="88">
        <v>3433780</v>
      </c>
      <c r="F62" s="88">
        <v>3648478</v>
      </c>
      <c r="G62" s="575">
        <v>3770022</v>
      </c>
      <c r="H62" s="575">
        <v>3926374</v>
      </c>
      <c r="I62" s="575">
        <v>4064063</v>
      </c>
      <c r="J62" s="387">
        <v>4410236</v>
      </c>
      <c r="K62" s="57"/>
    </row>
    <row r="63" spans="1:11" x14ac:dyDescent="0.35">
      <c r="A63" s="62"/>
      <c r="B63" s="86"/>
    </row>
    <row r="64" spans="1:11" x14ac:dyDescent="0.35">
      <c r="A64" s="90" t="s">
        <v>43</v>
      </c>
      <c r="B64" s="602">
        <v>6.3429133966764695E-2</v>
      </c>
      <c r="C64" s="603">
        <v>6.8289419032625712E-2</v>
      </c>
      <c r="D64" s="603">
        <v>7.9376732379883533E-2</v>
      </c>
      <c r="E64" s="603">
        <v>7.1817965306956305E-2</v>
      </c>
      <c r="F64" s="604">
        <v>6.2525263703557016E-2</v>
      </c>
      <c r="G64" s="605">
        <v>3.3313617349481073E-2</v>
      </c>
      <c r="H64" s="605">
        <v>4.1472437030871438E-2</v>
      </c>
      <c r="I64" s="605">
        <v>3.5067724062964968E-2</v>
      </c>
      <c r="J64" s="599">
        <v>8.5179043730375242E-2</v>
      </c>
    </row>
    <row r="65" spans="1:10" ht="14.65" customHeight="1" x14ac:dyDescent="0.35">
      <c r="A65" s="55"/>
      <c r="B65" s="55"/>
    </row>
    <row r="66" spans="1:10" s="4" customFormat="1" ht="14.65" customHeight="1" x14ac:dyDescent="0.4">
      <c r="A66" s="3" t="s">
        <v>50</v>
      </c>
      <c r="B66" s="2"/>
      <c r="C66" s="2"/>
      <c r="D66" s="2"/>
      <c r="E66" s="2"/>
      <c r="G66" s="91"/>
      <c r="H66" s="388"/>
      <c r="I66" s="388"/>
    </row>
    <row r="67" spans="1:10" s="4" customFormat="1" ht="14.65" customHeight="1" x14ac:dyDescent="0.35">
      <c r="A67" s="689" t="s">
        <v>51</v>
      </c>
      <c r="B67" s="689"/>
      <c r="C67" s="689"/>
      <c r="D67" s="689"/>
      <c r="E67" s="689"/>
      <c r="F67" s="689"/>
      <c r="G67" s="689"/>
      <c r="H67" s="689"/>
      <c r="I67" s="689"/>
      <c r="J67" s="689"/>
    </row>
    <row r="68" spans="1:10" s="4" customFormat="1" ht="27" customHeight="1" x14ac:dyDescent="0.35">
      <c r="A68" s="690" t="s">
        <v>515</v>
      </c>
      <c r="B68" s="690"/>
      <c r="C68" s="690"/>
      <c r="D68" s="690"/>
      <c r="E68" s="690"/>
      <c r="F68" s="690"/>
      <c r="G68" s="690"/>
      <c r="H68" s="690"/>
      <c r="I68" s="690"/>
      <c r="J68" s="690"/>
    </row>
    <row r="69" spans="1:10" s="4" customFormat="1" ht="27" customHeight="1" x14ac:dyDescent="0.35">
      <c r="A69" s="690" t="s">
        <v>516</v>
      </c>
      <c r="B69" s="690"/>
      <c r="C69" s="690"/>
      <c r="D69" s="690"/>
      <c r="E69" s="690"/>
      <c r="F69" s="690"/>
      <c r="G69" s="690"/>
      <c r="H69" s="690"/>
      <c r="I69" s="690"/>
      <c r="J69" s="690"/>
    </row>
    <row r="70" spans="1:10" s="4" customFormat="1" ht="16.899999999999999" customHeight="1" x14ac:dyDescent="0.35">
      <c r="A70" s="691" t="s">
        <v>447</v>
      </c>
      <c r="B70" s="691"/>
      <c r="C70" s="691"/>
      <c r="D70" s="691"/>
      <c r="E70" s="691"/>
      <c r="F70" s="691"/>
      <c r="G70" s="691"/>
      <c r="H70" s="691"/>
      <c r="I70" s="691"/>
      <c r="J70" s="691"/>
    </row>
    <row r="71" spans="1:10" s="4" customFormat="1" x14ac:dyDescent="0.35">
      <c r="A71" s="2" t="s">
        <v>53</v>
      </c>
      <c r="B71" s="2"/>
      <c r="C71" s="2"/>
      <c r="D71" s="2"/>
      <c r="E71" s="2"/>
      <c r="G71" s="91"/>
    </row>
    <row r="72" spans="1:10" s="4" customFormat="1" x14ac:dyDescent="0.35">
      <c r="A72" s="2"/>
      <c r="B72" s="2"/>
      <c r="C72" s="2"/>
      <c r="D72" s="2"/>
      <c r="E72" s="2"/>
      <c r="G72" s="91"/>
    </row>
  </sheetData>
  <mergeCells count="4">
    <mergeCell ref="A67:J67"/>
    <mergeCell ref="A68:J68"/>
    <mergeCell ref="A69:J69"/>
    <mergeCell ref="A70:J70"/>
  </mergeCells>
  <phoneticPr fontId="7" type="noConversion"/>
  <pageMargins left="0.7" right="0.7" top="0.75" bottom="0.75" header="0.3" footer="0.3"/>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0"/>
  <sheetViews>
    <sheetView showGridLines="0" topLeftCell="H19" zoomScaleNormal="100" workbookViewId="0">
      <selection activeCell="L49" sqref="L49"/>
    </sheetView>
  </sheetViews>
  <sheetFormatPr defaultColWidth="8.86328125" defaultRowHeight="13.5" x14ac:dyDescent="0.35"/>
  <cols>
    <col min="1" max="1" width="59.59765625" style="42" customWidth="1"/>
    <col min="2" max="2" width="15.1328125" style="117" customWidth="1"/>
    <col min="3" max="4" width="16.3984375" style="117" customWidth="1"/>
    <col min="5" max="5" width="14.86328125" style="117" customWidth="1"/>
    <col min="6" max="6" width="13.1328125" style="42" customWidth="1"/>
    <col min="7" max="8" width="14.3984375" style="42" customWidth="1"/>
    <col min="9" max="10" width="14.3984375" style="117" customWidth="1"/>
    <col min="11" max="11" width="9.3984375" style="42" customWidth="1"/>
    <col min="12" max="13" width="16.3984375" style="42" customWidth="1"/>
    <col min="14" max="14" width="13.3984375" style="42" customWidth="1"/>
    <col min="15" max="16384" width="8.86328125" style="42"/>
  </cols>
  <sheetData>
    <row r="1" spans="1:24" ht="16.899999999999999" x14ac:dyDescent="0.4">
      <c r="A1" s="54" t="s">
        <v>31</v>
      </c>
      <c r="B1" s="93"/>
      <c r="C1" s="93"/>
      <c r="D1" s="93"/>
      <c r="E1" s="93"/>
      <c r="F1" s="57"/>
      <c r="I1" s="375"/>
      <c r="J1" s="375"/>
      <c r="Q1" s="60"/>
      <c r="R1" s="60"/>
      <c r="S1" s="60"/>
      <c r="T1" s="60"/>
      <c r="U1" s="60"/>
      <c r="V1" s="60"/>
      <c r="W1" s="60"/>
      <c r="X1" s="57"/>
    </row>
    <row r="2" spans="1:24" ht="15" x14ac:dyDescent="0.4">
      <c r="A2" s="61" t="s">
        <v>500</v>
      </c>
      <c r="B2" s="94"/>
      <c r="C2" s="94"/>
      <c r="D2" s="95"/>
      <c r="E2" s="95"/>
      <c r="F2" s="96"/>
      <c r="I2" s="375"/>
      <c r="J2" s="375"/>
      <c r="Q2" s="97"/>
    </row>
    <row r="3" spans="1:24" ht="15" x14ac:dyDescent="0.4">
      <c r="A3" s="61"/>
      <c r="B3" s="94"/>
      <c r="C3" s="95"/>
      <c r="D3" s="98"/>
      <c r="E3" s="98"/>
      <c r="F3" s="57"/>
      <c r="I3" s="375"/>
      <c r="J3" s="375"/>
    </row>
    <row r="4" spans="1:24" ht="15" x14ac:dyDescent="0.4">
      <c r="A4" s="281" t="s">
        <v>442</v>
      </c>
      <c r="B4" s="485" t="s">
        <v>32</v>
      </c>
      <c r="C4" s="485" t="s">
        <v>33</v>
      </c>
      <c r="D4" s="485" t="s">
        <v>34</v>
      </c>
      <c r="E4" s="485" t="s">
        <v>35</v>
      </c>
      <c r="F4" s="485" t="s">
        <v>36</v>
      </c>
      <c r="G4" s="485" t="s">
        <v>37</v>
      </c>
      <c r="H4" s="485" t="s">
        <v>427</v>
      </c>
      <c r="I4" s="485" t="s">
        <v>434</v>
      </c>
      <c r="J4" s="485" t="s">
        <v>470</v>
      </c>
    </row>
    <row r="5" spans="1:24" ht="13.9" x14ac:dyDescent="0.4">
      <c r="A5" s="497" t="s">
        <v>38</v>
      </c>
      <c r="B5" s="100"/>
      <c r="C5" s="95"/>
      <c r="D5" s="95"/>
      <c r="E5" s="95"/>
      <c r="F5" s="95"/>
      <c r="I5" s="375"/>
      <c r="J5" s="375"/>
    </row>
    <row r="6" spans="1:24" x14ac:dyDescent="0.35">
      <c r="A6" s="55" t="s">
        <v>40</v>
      </c>
      <c r="B6" s="101">
        <v>451301</v>
      </c>
      <c r="C6" s="102">
        <v>498796</v>
      </c>
      <c r="D6" s="102">
        <v>550450</v>
      </c>
      <c r="E6" s="102">
        <v>574706</v>
      </c>
      <c r="F6" s="102">
        <v>605951</v>
      </c>
      <c r="G6" s="103">
        <v>581962</v>
      </c>
      <c r="H6" s="103">
        <v>631198</v>
      </c>
      <c r="I6" s="103">
        <v>624187</v>
      </c>
      <c r="J6" s="103">
        <v>765035</v>
      </c>
    </row>
    <row r="7" spans="1:24" x14ac:dyDescent="0.35">
      <c r="A7" s="55" t="s">
        <v>41</v>
      </c>
      <c r="B7" s="101">
        <v>282700</v>
      </c>
      <c r="C7" s="102">
        <v>311154</v>
      </c>
      <c r="D7" s="102">
        <v>345510</v>
      </c>
      <c r="E7" s="102">
        <v>373906</v>
      </c>
      <c r="F7" s="102">
        <v>408563</v>
      </c>
      <c r="G7" s="103">
        <v>462561</v>
      </c>
      <c r="H7" s="103">
        <v>478463</v>
      </c>
      <c r="I7" s="103">
        <v>504970</v>
      </c>
      <c r="J7" s="103">
        <v>409437</v>
      </c>
    </row>
    <row r="8" spans="1:24" x14ac:dyDescent="0.35">
      <c r="A8" s="57"/>
      <c r="B8" s="101"/>
      <c r="C8" s="104"/>
      <c r="D8" s="102"/>
      <c r="E8" s="105"/>
      <c r="F8" s="105"/>
      <c r="G8" s="105"/>
      <c r="H8" s="105"/>
      <c r="I8" s="105"/>
      <c r="J8" s="105"/>
    </row>
    <row r="9" spans="1:24" x14ac:dyDescent="0.35">
      <c r="A9" s="55" t="s">
        <v>54</v>
      </c>
      <c r="B9" s="101">
        <v>246411</v>
      </c>
      <c r="C9" s="102">
        <v>261108</v>
      </c>
      <c r="D9" s="102">
        <v>240446</v>
      </c>
      <c r="E9" s="102">
        <v>226367</v>
      </c>
      <c r="F9" s="102">
        <v>230600</v>
      </c>
      <c r="G9" s="106">
        <v>245494</v>
      </c>
      <c r="H9" s="106">
        <v>256461</v>
      </c>
      <c r="I9" s="103">
        <v>266565</v>
      </c>
      <c r="J9" s="103">
        <v>283404</v>
      </c>
    </row>
    <row r="10" spans="1:24" x14ac:dyDescent="0.35">
      <c r="A10" s="57"/>
      <c r="B10" s="107"/>
      <c r="C10" s="101"/>
      <c r="D10" s="101"/>
      <c r="E10" s="101"/>
      <c r="F10" s="101"/>
      <c r="G10" s="108"/>
      <c r="H10" s="108"/>
      <c r="I10" s="103"/>
      <c r="J10" s="103"/>
    </row>
    <row r="11" spans="1:24" x14ac:dyDescent="0.35">
      <c r="A11" s="55" t="s">
        <v>55</v>
      </c>
      <c r="B11" s="101">
        <v>2581615</v>
      </c>
      <c r="C11" s="102">
        <v>2759231</v>
      </c>
      <c r="D11" s="102">
        <v>2982317</v>
      </c>
      <c r="E11" s="102">
        <v>3200290</v>
      </c>
      <c r="F11" s="102">
        <v>3402554</v>
      </c>
      <c r="G11" s="103">
        <v>3513951</v>
      </c>
      <c r="H11" s="103">
        <v>3659600</v>
      </c>
      <c r="I11" s="103">
        <v>3788130</v>
      </c>
      <c r="J11" s="103">
        <v>4119256</v>
      </c>
      <c r="K11" s="114"/>
    </row>
    <row r="12" spans="1:24" x14ac:dyDescent="0.35">
      <c r="A12" s="109" t="s">
        <v>56</v>
      </c>
      <c r="B12" s="102">
        <v>4110</v>
      </c>
      <c r="C12" s="102">
        <v>3992</v>
      </c>
      <c r="D12" s="102">
        <v>3889</v>
      </c>
      <c r="E12" s="102">
        <v>3777</v>
      </c>
      <c r="F12" s="102">
        <v>3625</v>
      </c>
      <c r="G12" s="103">
        <v>3546</v>
      </c>
      <c r="H12" s="103">
        <v>3452</v>
      </c>
      <c r="I12" s="103">
        <v>3353</v>
      </c>
      <c r="J12" s="103">
        <v>3355</v>
      </c>
    </row>
    <row r="13" spans="1:24" x14ac:dyDescent="0.35">
      <c r="A13" s="62"/>
      <c r="B13" s="105"/>
      <c r="C13" s="105"/>
      <c r="D13" s="105"/>
      <c r="E13" s="102"/>
      <c r="F13" s="102"/>
      <c r="G13" s="103"/>
      <c r="H13" s="103"/>
      <c r="I13" s="103"/>
      <c r="J13" s="103"/>
    </row>
    <row r="14" spans="1:24" x14ac:dyDescent="0.35">
      <c r="A14" s="287" t="s">
        <v>57</v>
      </c>
      <c r="B14" s="288">
        <v>0.997401809654064</v>
      </c>
      <c r="C14" s="288">
        <v>0.99766712237085742</v>
      </c>
      <c r="D14" s="288">
        <v>0.99788832869129251</v>
      </c>
      <c r="E14" s="288">
        <v>0.99809999999999999</v>
      </c>
      <c r="F14" s="288">
        <v>0.998</v>
      </c>
      <c r="G14" s="288">
        <v>0.998</v>
      </c>
      <c r="H14" s="288">
        <v>0.99851161851595682</v>
      </c>
      <c r="I14" s="288">
        <v>0.99862759323192041</v>
      </c>
      <c r="J14" s="288">
        <v>0.99877288772904704</v>
      </c>
    </row>
    <row r="15" spans="1:24" ht="13.9" x14ac:dyDescent="0.4">
      <c r="A15" s="497" t="s">
        <v>47</v>
      </c>
      <c r="B15" s="100"/>
      <c r="C15" s="95"/>
      <c r="D15" s="95"/>
      <c r="E15" s="110"/>
      <c r="F15" s="110"/>
      <c r="G15" s="103"/>
      <c r="H15" s="103"/>
      <c r="I15" s="103"/>
      <c r="J15" s="103"/>
    </row>
    <row r="16" spans="1:24" x14ac:dyDescent="0.35">
      <c r="A16" s="55" t="s">
        <v>40</v>
      </c>
      <c r="B16" s="101">
        <v>25446</v>
      </c>
      <c r="C16" s="102">
        <v>27598</v>
      </c>
      <c r="D16" s="102">
        <v>28164</v>
      </c>
      <c r="E16" s="102">
        <v>29187</v>
      </c>
      <c r="F16" s="102">
        <v>30927</v>
      </c>
      <c r="G16" s="111">
        <v>30739</v>
      </c>
      <c r="H16" s="111">
        <v>33157</v>
      </c>
      <c r="I16" s="111">
        <v>32427</v>
      </c>
      <c r="J16" s="111">
        <v>35637</v>
      </c>
    </row>
    <row r="17" spans="1:10" x14ac:dyDescent="0.35">
      <c r="A17" s="55" t="s">
        <v>41</v>
      </c>
      <c r="B17" s="101">
        <v>16288</v>
      </c>
      <c r="C17" s="102">
        <v>17448</v>
      </c>
      <c r="D17" s="102">
        <v>19799</v>
      </c>
      <c r="E17" s="102">
        <v>21203</v>
      </c>
      <c r="F17" s="102">
        <v>23274</v>
      </c>
      <c r="G17" s="301">
        <v>23648</v>
      </c>
      <c r="H17" s="301">
        <v>25407</v>
      </c>
      <c r="I17" s="376">
        <v>26138</v>
      </c>
      <c r="J17" s="376">
        <v>23502</v>
      </c>
    </row>
    <row r="18" spans="1:10" x14ac:dyDescent="0.35">
      <c r="A18" s="55"/>
      <c r="B18" s="101"/>
      <c r="C18" s="102"/>
      <c r="D18" s="102"/>
      <c r="E18" s="102"/>
      <c r="F18" s="102"/>
      <c r="G18" s="112"/>
      <c r="H18" s="112"/>
      <c r="I18" s="108"/>
      <c r="J18" s="108"/>
    </row>
    <row r="19" spans="1:10" x14ac:dyDescent="0.35">
      <c r="A19" s="55" t="s">
        <v>54</v>
      </c>
      <c r="B19" s="101">
        <v>15200</v>
      </c>
      <c r="C19" s="102">
        <v>15993</v>
      </c>
      <c r="D19" s="102">
        <v>15078</v>
      </c>
      <c r="E19" s="102">
        <v>14086</v>
      </c>
      <c r="F19" s="102">
        <v>13321</v>
      </c>
      <c r="G19" s="112">
        <v>13348</v>
      </c>
      <c r="H19" s="112">
        <v>14425</v>
      </c>
      <c r="I19" s="103">
        <v>15549</v>
      </c>
      <c r="J19" s="103">
        <v>17465</v>
      </c>
    </row>
    <row r="20" spans="1:10" x14ac:dyDescent="0.35">
      <c r="A20" s="57"/>
      <c r="B20" s="101"/>
      <c r="C20" s="102"/>
      <c r="D20" s="102"/>
      <c r="E20" s="102"/>
      <c r="F20" s="102"/>
      <c r="G20" s="112"/>
      <c r="H20" s="112"/>
      <c r="I20" s="108"/>
      <c r="J20" s="108"/>
    </row>
    <row r="21" spans="1:10" x14ac:dyDescent="0.35">
      <c r="A21" s="55" t="s">
        <v>55</v>
      </c>
      <c r="B21" s="101">
        <v>151006</v>
      </c>
      <c r="C21" s="102">
        <v>160549</v>
      </c>
      <c r="D21" s="102">
        <v>170078</v>
      </c>
      <c r="E21" s="102">
        <v>179226</v>
      </c>
      <c r="F21" s="102">
        <v>188173</v>
      </c>
      <c r="G21" s="112">
        <v>195390</v>
      </c>
      <c r="H21" s="112">
        <v>202867</v>
      </c>
      <c r="I21" s="103">
        <v>208873</v>
      </c>
      <c r="J21" s="103">
        <v>219450</v>
      </c>
    </row>
    <row r="22" spans="1:10" x14ac:dyDescent="0.35">
      <c r="A22" s="109" t="s">
        <v>56</v>
      </c>
      <c r="B22" s="102">
        <v>307</v>
      </c>
      <c r="C22" s="102">
        <v>314</v>
      </c>
      <c r="D22" s="102">
        <v>311</v>
      </c>
      <c r="E22" s="102">
        <v>309</v>
      </c>
      <c r="F22" s="102">
        <v>300</v>
      </c>
      <c r="G22" s="112">
        <v>304</v>
      </c>
      <c r="H22" s="112">
        <v>299</v>
      </c>
      <c r="I22" s="103">
        <v>292</v>
      </c>
      <c r="J22" s="103">
        <v>295</v>
      </c>
    </row>
    <row r="23" spans="1:10" x14ac:dyDescent="0.35">
      <c r="A23" s="62"/>
      <c r="B23" s="105"/>
      <c r="C23" s="105"/>
      <c r="D23" s="105"/>
      <c r="E23" s="102"/>
      <c r="F23" s="102"/>
      <c r="G23" s="113"/>
      <c r="H23" s="113"/>
      <c r="I23" s="103"/>
      <c r="J23" s="103"/>
    </row>
    <row r="24" spans="1:10" x14ac:dyDescent="0.35">
      <c r="A24" s="287" t="s">
        <v>58</v>
      </c>
      <c r="B24" s="288">
        <v>0.99839997884269549</v>
      </c>
      <c r="C24" s="288">
        <v>0.99855083280466717</v>
      </c>
      <c r="D24" s="288">
        <v>0.99865536942110422</v>
      </c>
      <c r="E24" s="288">
        <v>0.998</v>
      </c>
      <c r="F24" s="288">
        <v>0.999</v>
      </c>
      <c r="G24" s="288">
        <v>0.998</v>
      </c>
      <c r="H24" s="288">
        <v>0.99900526422053593</v>
      </c>
      <c r="I24" s="288">
        <v>0.99907206780601432</v>
      </c>
      <c r="J24" s="288">
        <v>0.9991622426400284</v>
      </c>
    </row>
    <row r="25" spans="1:10" ht="13.9" x14ac:dyDescent="0.4">
      <c r="A25" s="497" t="s">
        <v>48</v>
      </c>
      <c r="B25" s="100"/>
      <c r="C25" s="95"/>
      <c r="D25" s="95"/>
      <c r="E25" s="110"/>
      <c r="F25" s="110"/>
      <c r="I25" s="375"/>
      <c r="J25" s="375"/>
    </row>
    <row r="26" spans="1:10" x14ac:dyDescent="0.35">
      <c r="A26" s="55" t="s">
        <v>40</v>
      </c>
      <c r="B26" s="101">
        <v>5610</v>
      </c>
      <c r="C26" s="102">
        <v>6139</v>
      </c>
      <c r="D26" s="102">
        <v>6628</v>
      </c>
      <c r="E26" s="102">
        <v>7073</v>
      </c>
      <c r="F26" s="102">
        <v>7468</v>
      </c>
      <c r="G26" s="112">
        <v>7116</v>
      </c>
      <c r="H26" s="112">
        <v>8135</v>
      </c>
      <c r="I26" s="108">
        <v>8540</v>
      </c>
      <c r="J26" s="108">
        <v>9293</v>
      </c>
    </row>
    <row r="27" spans="1:10" x14ac:dyDescent="0.35">
      <c r="A27" s="55" t="s">
        <v>41</v>
      </c>
      <c r="B27" s="101">
        <v>2897</v>
      </c>
      <c r="C27" s="102">
        <v>2925</v>
      </c>
      <c r="D27" s="102">
        <v>3645</v>
      </c>
      <c r="E27" s="102">
        <v>4128</v>
      </c>
      <c r="F27" s="102">
        <v>4178</v>
      </c>
      <c r="G27" s="112">
        <v>4065</v>
      </c>
      <c r="H27" s="112">
        <v>4555</v>
      </c>
      <c r="I27" s="108">
        <v>5340</v>
      </c>
      <c r="J27" s="108">
        <v>4560</v>
      </c>
    </row>
    <row r="28" spans="1:10" x14ac:dyDescent="0.35">
      <c r="A28" s="57"/>
      <c r="B28" s="101"/>
      <c r="C28" s="102"/>
      <c r="D28" s="102"/>
      <c r="E28" s="102"/>
      <c r="F28" s="102"/>
      <c r="G28" s="112"/>
      <c r="H28" s="112"/>
      <c r="I28" s="108"/>
      <c r="J28" s="108"/>
    </row>
    <row r="29" spans="1:10" x14ac:dyDescent="0.35">
      <c r="A29" s="55" t="s">
        <v>54</v>
      </c>
      <c r="B29" s="101">
        <v>3557</v>
      </c>
      <c r="C29" s="102">
        <v>4018</v>
      </c>
      <c r="D29" s="102">
        <v>3972</v>
      </c>
      <c r="E29" s="102">
        <v>3708</v>
      </c>
      <c r="F29" s="102">
        <v>3467</v>
      </c>
      <c r="G29" s="77">
        <v>3638</v>
      </c>
      <c r="H29" s="77">
        <v>3939</v>
      </c>
      <c r="I29" s="103">
        <v>3964</v>
      </c>
      <c r="J29" s="103">
        <v>4188</v>
      </c>
    </row>
    <row r="30" spans="1:10" x14ac:dyDescent="0.35">
      <c r="A30" s="57"/>
      <c r="B30" s="101"/>
      <c r="C30" s="102"/>
      <c r="D30" s="102"/>
      <c r="E30" s="102"/>
      <c r="F30" s="102"/>
      <c r="G30" s="77"/>
      <c r="H30" s="114"/>
      <c r="I30" s="108"/>
      <c r="J30" s="108"/>
    </row>
    <row r="31" spans="1:10" x14ac:dyDescent="0.35">
      <c r="A31" s="55" t="s">
        <v>55</v>
      </c>
      <c r="B31" s="101">
        <v>38747</v>
      </c>
      <c r="C31" s="102">
        <v>41606</v>
      </c>
      <c r="D31" s="102">
        <v>44733</v>
      </c>
      <c r="E31" s="102">
        <v>48039</v>
      </c>
      <c r="F31" s="102">
        <v>51702</v>
      </c>
      <c r="G31" s="77">
        <v>54779</v>
      </c>
      <c r="H31" s="77">
        <v>58223</v>
      </c>
      <c r="I31" s="103">
        <v>61634</v>
      </c>
      <c r="J31" s="103">
        <v>66260</v>
      </c>
    </row>
    <row r="32" spans="1:10" x14ac:dyDescent="0.35">
      <c r="A32" s="109" t="s">
        <v>56</v>
      </c>
      <c r="B32" s="102">
        <v>373</v>
      </c>
      <c r="C32" s="102">
        <v>406</v>
      </c>
      <c r="D32" s="102">
        <v>411</v>
      </c>
      <c r="E32" s="102">
        <v>402</v>
      </c>
      <c r="F32" s="102">
        <v>388</v>
      </c>
      <c r="G32" s="77">
        <v>381</v>
      </c>
      <c r="H32" s="77">
        <v>382</v>
      </c>
      <c r="I32" s="103">
        <v>374</v>
      </c>
      <c r="J32" s="103">
        <v>373</v>
      </c>
    </row>
    <row r="33" spans="1:24" x14ac:dyDescent="0.35">
      <c r="A33" s="109"/>
      <c r="B33" s="115"/>
      <c r="C33" s="115"/>
      <c r="D33" s="115"/>
      <c r="E33" s="102"/>
      <c r="F33" s="102"/>
      <c r="G33" s="114"/>
      <c r="H33" s="77"/>
      <c r="I33" s="373"/>
      <c r="J33" s="373"/>
    </row>
    <row r="34" spans="1:24" x14ac:dyDescent="0.35">
      <c r="A34" s="78" t="s">
        <v>59</v>
      </c>
      <c r="B34" s="288">
        <v>0.99920057764711945</v>
      </c>
      <c r="C34" s="288">
        <v>0.9993274727386271</v>
      </c>
      <c r="D34" s="288">
        <v>0.99935212903802328</v>
      </c>
      <c r="E34" s="288">
        <v>0.99941000000000002</v>
      </c>
      <c r="F34" s="288">
        <v>0.999</v>
      </c>
      <c r="G34" s="288">
        <v>0.999</v>
      </c>
      <c r="H34" s="288">
        <v>0.99953648068669532</v>
      </c>
      <c r="I34" s="288">
        <v>0.99957833279273434</v>
      </c>
      <c r="J34" s="288">
        <v>0.99962284076337027</v>
      </c>
    </row>
    <row r="35" spans="1:24" ht="13.9" x14ac:dyDescent="0.4">
      <c r="A35" s="497" t="s">
        <v>49</v>
      </c>
      <c r="B35" s="100"/>
      <c r="C35" s="95"/>
      <c r="D35" s="95"/>
      <c r="E35" s="110"/>
      <c r="F35" s="110"/>
    </row>
    <row r="36" spans="1:24" x14ac:dyDescent="0.35">
      <c r="A36" s="55" t="s">
        <v>40</v>
      </c>
      <c r="B36" s="101">
        <v>482357</v>
      </c>
      <c r="C36" s="102">
        <v>532533</v>
      </c>
      <c r="D36" s="102">
        <v>585242</v>
      </c>
      <c r="E36" s="102">
        <v>610966</v>
      </c>
      <c r="F36" s="102">
        <v>644346</v>
      </c>
      <c r="G36" s="77">
        <v>619817</v>
      </c>
      <c r="H36" s="77">
        <v>672490</v>
      </c>
      <c r="I36" s="103">
        <v>665154</v>
      </c>
      <c r="J36" s="103">
        <v>809965</v>
      </c>
    </row>
    <row r="37" spans="1:24" x14ac:dyDescent="0.35">
      <c r="A37" s="55" t="s">
        <v>41</v>
      </c>
      <c r="B37" s="101">
        <v>301885</v>
      </c>
      <c r="C37" s="102">
        <v>331527</v>
      </c>
      <c r="D37" s="102">
        <v>368954</v>
      </c>
      <c r="E37" s="102">
        <v>399237</v>
      </c>
      <c r="F37" s="102">
        <v>436015</v>
      </c>
      <c r="G37" s="77">
        <v>490274</v>
      </c>
      <c r="H37" s="77">
        <v>508425</v>
      </c>
      <c r="I37" s="103">
        <v>536448</v>
      </c>
      <c r="J37" s="103">
        <v>437499</v>
      </c>
    </row>
    <row r="38" spans="1:24" x14ac:dyDescent="0.35">
      <c r="A38" s="57"/>
      <c r="B38" s="101"/>
      <c r="C38" s="102"/>
      <c r="D38" s="102"/>
      <c r="E38" s="102"/>
      <c r="F38" s="102"/>
      <c r="G38" s="77"/>
      <c r="H38" s="77"/>
      <c r="I38" s="105"/>
      <c r="J38" s="105"/>
    </row>
    <row r="39" spans="1:24" x14ac:dyDescent="0.35">
      <c r="A39" s="55" t="s">
        <v>54</v>
      </c>
      <c r="B39" s="101">
        <v>265168</v>
      </c>
      <c r="C39" s="102">
        <v>281119</v>
      </c>
      <c r="D39" s="102">
        <v>259496</v>
      </c>
      <c r="E39" s="102">
        <v>244161</v>
      </c>
      <c r="F39" s="102">
        <v>247388</v>
      </c>
      <c r="G39" s="77">
        <v>262480</v>
      </c>
      <c r="H39" s="103">
        <v>274825</v>
      </c>
      <c r="I39" s="103">
        <v>286078</v>
      </c>
      <c r="J39" s="103">
        <v>305057</v>
      </c>
    </row>
    <row r="40" spans="1:24" x14ac:dyDescent="0.35">
      <c r="A40" s="57"/>
      <c r="B40" s="101"/>
      <c r="C40" s="102"/>
      <c r="D40" s="102"/>
      <c r="E40" s="102"/>
      <c r="F40" s="102"/>
      <c r="G40" s="77"/>
      <c r="H40" s="77"/>
      <c r="I40" s="103"/>
      <c r="J40" s="103"/>
    </row>
    <row r="41" spans="1:24" x14ac:dyDescent="0.35">
      <c r="A41" s="55" t="s">
        <v>55</v>
      </c>
      <c r="B41" s="101">
        <v>2771368</v>
      </c>
      <c r="C41" s="102">
        <v>2961386</v>
      </c>
      <c r="D41" s="102">
        <v>3197128</v>
      </c>
      <c r="E41" s="102">
        <v>3427555</v>
      </c>
      <c r="F41" s="102">
        <v>3642429</v>
      </c>
      <c r="G41" s="77">
        <v>3764120</v>
      </c>
      <c r="H41" s="77">
        <v>3920690</v>
      </c>
      <c r="I41" s="103">
        <v>4058637</v>
      </c>
      <c r="J41" s="103">
        <v>4404966</v>
      </c>
    </row>
    <row r="42" spans="1:24" x14ac:dyDescent="0.35">
      <c r="A42" s="109" t="s">
        <v>56</v>
      </c>
      <c r="B42" s="101">
        <v>4790</v>
      </c>
      <c r="C42" s="102">
        <v>4712</v>
      </c>
      <c r="D42" s="102">
        <v>4611</v>
      </c>
      <c r="E42" s="102">
        <v>4488</v>
      </c>
      <c r="F42" s="102">
        <v>4313</v>
      </c>
      <c r="G42" s="77">
        <v>4231</v>
      </c>
      <c r="H42" s="77">
        <v>4133</v>
      </c>
      <c r="I42" s="103">
        <v>4019</v>
      </c>
      <c r="J42" s="103">
        <v>4023</v>
      </c>
    </row>
    <row r="43" spans="1:24" x14ac:dyDescent="0.35">
      <c r="A43" s="109"/>
      <c r="B43" s="116"/>
      <c r="C43" s="115"/>
      <c r="D43" s="115"/>
      <c r="E43" s="102"/>
      <c r="F43" s="102"/>
      <c r="G43" s="37"/>
      <c r="H43" s="114"/>
      <c r="I43" s="374"/>
      <c r="J43" s="374"/>
    </row>
    <row r="44" spans="1:24" x14ac:dyDescent="0.35">
      <c r="A44" s="287" t="s">
        <v>60</v>
      </c>
      <c r="B44" s="288">
        <v>0.99748125336978644</v>
      </c>
      <c r="C44" s="288">
        <v>0.99773828298853917</v>
      </c>
      <c r="D44" s="288">
        <v>0.997949556403118</v>
      </c>
      <c r="E44" s="288">
        <v>0.99817999999999996</v>
      </c>
      <c r="F44" s="288">
        <v>0.998</v>
      </c>
      <c r="G44" s="288">
        <v>0.998</v>
      </c>
      <c r="H44" s="288">
        <v>0.99855235390209895</v>
      </c>
      <c r="I44" s="288">
        <v>0.99866488290166766</v>
      </c>
      <c r="J44" s="288">
        <v>0.99880505260942953</v>
      </c>
    </row>
    <row r="46" spans="1:24" ht="13.9" x14ac:dyDescent="0.4">
      <c r="A46" s="69" t="s">
        <v>50</v>
      </c>
      <c r="B46" s="93"/>
      <c r="C46" s="93"/>
      <c r="D46" s="93"/>
      <c r="E46" s="93"/>
      <c r="F46" s="55"/>
      <c r="Q46" s="57"/>
      <c r="R46" s="85"/>
      <c r="S46" s="85"/>
      <c r="T46" s="85"/>
      <c r="U46" s="85"/>
      <c r="V46" s="85"/>
      <c r="W46" s="97"/>
      <c r="X46" s="97"/>
    </row>
    <row r="47" spans="1:24" s="4" customFormat="1" x14ac:dyDescent="0.35">
      <c r="A47" s="689" t="s">
        <v>51</v>
      </c>
      <c r="B47" s="689"/>
      <c r="C47" s="689"/>
      <c r="D47" s="689"/>
      <c r="E47" s="689"/>
      <c r="F47" s="689"/>
      <c r="G47" s="689"/>
      <c r="H47" s="689"/>
      <c r="I47" s="689"/>
      <c r="J47" s="689"/>
    </row>
    <row r="48" spans="1:24" s="4" customFormat="1" ht="27" customHeight="1" x14ac:dyDescent="0.35">
      <c r="A48" s="690" t="s">
        <v>515</v>
      </c>
      <c r="B48" s="690"/>
      <c r="C48" s="690"/>
      <c r="D48" s="690"/>
      <c r="E48" s="690"/>
      <c r="F48" s="690"/>
      <c r="G48" s="690"/>
      <c r="H48" s="690"/>
      <c r="I48" s="690"/>
      <c r="J48" s="690"/>
    </row>
    <row r="49" spans="1:10" s="4" customFormat="1" ht="27" customHeight="1" x14ac:dyDescent="0.35">
      <c r="A49" s="692" t="s">
        <v>517</v>
      </c>
      <c r="B49" s="692"/>
      <c r="C49" s="692"/>
      <c r="D49" s="692"/>
      <c r="E49" s="692"/>
      <c r="F49" s="692"/>
      <c r="G49" s="692"/>
      <c r="H49" s="692"/>
      <c r="I49" s="692"/>
      <c r="J49" s="692"/>
    </row>
    <row r="50" spans="1:10" s="4" customFormat="1" x14ac:dyDescent="0.35">
      <c r="A50" s="691" t="s">
        <v>447</v>
      </c>
      <c r="B50" s="691"/>
      <c r="C50" s="691"/>
      <c r="D50" s="691"/>
      <c r="E50" s="691"/>
      <c r="F50" s="691"/>
      <c r="G50" s="691"/>
      <c r="H50" s="691"/>
      <c r="I50" s="691"/>
      <c r="J50" s="691"/>
    </row>
  </sheetData>
  <mergeCells count="4">
    <mergeCell ref="A47:J47"/>
    <mergeCell ref="A48:J48"/>
    <mergeCell ref="A49:J49"/>
    <mergeCell ref="A50:J50"/>
  </mergeCells>
  <pageMargins left="0.7" right="0.7" top="0.75" bottom="0.75" header="0.3" footer="0.3"/>
  <pageSetup paperSize="9" scale="5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46"/>
  <sheetViews>
    <sheetView showGridLines="0" topLeftCell="G10" zoomScaleNormal="100" workbookViewId="0">
      <selection activeCell="K15" sqref="K15"/>
    </sheetView>
  </sheetViews>
  <sheetFormatPr defaultColWidth="8.86328125" defaultRowHeight="13.5" x14ac:dyDescent="0.35"/>
  <cols>
    <col min="1" max="1" width="59.59765625" style="42" customWidth="1"/>
    <col min="2" max="6" width="13.59765625" style="42" customWidth="1"/>
    <col min="7" max="7" width="13.59765625" style="37" customWidth="1"/>
    <col min="8" max="10" width="13.59765625" style="42" customWidth="1"/>
    <col min="11" max="14" width="16.3984375" style="42" customWidth="1"/>
    <col min="15" max="15" width="13.3984375" style="42" customWidth="1"/>
    <col min="16" max="16384" width="8.86328125" style="42"/>
  </cols>
  <sheetData>
    <row r="1" spans="1:25" ht="16.899999999999999" x14ac:dyDescent="0.4">
      <c r="A1" s="54" t="s">
        <v>31</v>
      </c>
      <c r="B1" s="57"/>
      <c r="C1" s="57"/>
      <c r="D1" s="57"/>
      <c r="E1" s="93"/>
      <c r="F1" s="57"/>
      <c r="G1" s="57"/>
      <c r="Q1" s="59"/>
      <c r="R1" s="60"/>
      <c r="S1" s="60"/>
      <c r="T1" s="60"/>
      <c r="U1" s="60"/>
      <c r="V1" s="60"/>
      <c r="W1" s="60"/>
      <c r="X1" s="60"/>
      <c r="Y1" s="57"/>
    </row>
    <row r="2" spans="1:25" ht="15" x14ac:dyDescent="0.4">
      <c r="A2" s="61" t="s">
        <v>501</v>
      </c>
      <c r="B2" s="62"/>
      <c r="C2" s="62"/>
      <c r="D2" s="62"/>
      <c r="E2" s="62"/>
      <c r="F2" s="62"/>
      <c r="G2" s="62"/>
      <c r="Q2" s="57"/>
      <c r="R2" s="57"/>
      <c r="S2" s="85"/>
      <c r="T2" s="85"/>
      <c r="U2" s="85"/>
      <c r="V2" s="85"/>
      <c r="W2" s="85"/>
      <c r="X2" s="97"/>
      <c r="Y2" s="97"/>
    </row>
    <row r="3" spans="1:25" x14ac:dyDescent="0.35">
      <c r="A3" s="62"/>
      <c r="B3" s="97"/>
      <c r="C3" s="97"/>
      <c r="D3" s="97"/>
      <c r="E3" s="118"/>
      <c r="F3" s="118"/>
      <c r="G3" s="57"/>
      <c r="Q3" s="57"/>
      <c r="R3" s="57"/>
      <c r="S3" s="57"/>
      <c r="T3" s="57"/>
      <c r="U3" s="57"/>
      <c r="V3" s="57"/>
      <c r="W3" s="57"/>
      <c r="X3" s="57"/>
      <c r="Y3" s="57"/>
    </row>
    <row r="4" spans="1:25" ht="17.25" x14ac:dyDescent="0.45">
      <c r="A4" s="119" t="s">
        <v>441</v>
      </c>
      <c r="B4" s="481" t="s">
        <v>32</v>
      </c>
      <c r="C4" s="481" t="s">
        <v>33</v>
      </c>
      <c r="D4" s="481" t="s">
        <v>34</v>
      </c>
      <c r="E4" s="481" t="s">
        <v>35</v>
      </c>
      <c r="F4" s="481" t="s">
        <v>36</v>
      </c>
      <c r="G4" s="481" t="s">
        <v>37</v>
      </c>
      <c r="H4" s="481" t="s">
        <v>427</v>
      </c>
      <c r="I4" s="481" t="s">
        <v>434</v>
      </c>
      <c r="J4" s="481" t="s">
        <v>470</v>
      </c>
      <c r="Q4" s="120"/>
      <c r="R4" s="120"/>
      <c r="S4" s="120"/>
      <c r="T4" s="120"/>
      <c r="U4" s="120"/>
      <c r="V4" s="120"/>
      <c r="W4" s="120"/>
      <c r="X4" s="120"/>
      <c r="Y4" s="120"/>
    </row>
    <row r="5" spans="1:25" ht="13.9" x14ac:dyDescent="0.4">
      <c r="A5" s="497" t="s">
        <v>38</v>
      </c>
      <c r="B5" s="85"/>
      <c r="C5" s="97"/>
      <c r="D5" s="97"/>
      <c r="E5" s="97"/>
      <c r="F5" s="97"/>
      <c r="H5" s="37"/>
      <c r="I5" s="37"/>
      <c r="J5" s="37"/>
      <c r="P5" s="57"/>
      <c r="Q5" s="57"/>
      <c r="R5" s="57"/>
      <c r="S5" s="57"/>
      <c r="T5" s="57"/>
      <c r="U5" s="57"/>
      <c r="V5" s="57"/>
      <c r="W5" s="57"/>
      <c r="X5" s="57"/>
    </row>
    <row r="6" spans="1:25" x14ac:dyDescent="0.35">
      <c r="A6" s="55" t="s">
        <v>40</v>
      </c>
      <c r="B6" s="73">
        <v>428</v>
      </c>
      <c r="C6" s="121">
        <v>476</v>
      </c>
      <c r="D6" s="121">
        <v>492</v>
      </c>
      <c r="E6" s="121">
        <v>396</v>
      </c>
      <c r="F6" s="121">
        <v>398</v>
      </c>
      <c r="G6" s="122">
        <v>458</v>
      </c>
      <c r="H6" s="122">
        <v>392</v>
      </c>
      <c r="I6" s="122">
        <v>334</v>
      </c>
      <c r="J6" s="122">
        <v>348</v>
      </c>
      <c r="P6" s="84"/>
      <c r="Q6" s="57"/>
      <c r="R6" s="57"/>
      <c r="S6" s="57"/>
      <c r="T6" s="57"/>
      <c r="U6" s="57"/>
      <c r="V6" s="57"/>
      <c r="W6" s="57"/>
      <c r="X6" s="57"/>
    </row>
    <row r="7" spans="1:25" x14ac:dyDescent="0.35">
      <c r="A7" s="55" t="s">
        <v>41</v>
      </c>
      <c r="B7" s="73">
        <v>707</v>
      </c>
      <c r="C7" s="121">
        <v>583</v>
      </c>
      <c r="D7" s="121">
        <v>561</v>
      </c>
      <c r="E7" s="121">
        <v>487</v>
      </c>
      <c r="F7" s="121">
        <v>500</v>
      </c>
      <c r="G7" s="122">
        <v>450</v>
      </c>
      <c r="H7" s="122">
        <v>424</v>
      </c>
      <c r="I7" s="122">
        <v>469</v>
      </c>
      <c r="J7" s="122">
        <v>281</v>
      </c>
      <c r="P7" s="84"/>
      <c r="Q7" s="57"/>
      <c r="R7" s="57"/>
      <c r="S7" s="57"/>
      <c r="T7" s="57"/>
      <c r="U7" s="57"/>
      <c r="V7" s="57"/>
      <c r="W7" s="57"/>
      <c r="X7" s="57"/>
    </row>
    <row r="8" spans="1:25" x14ac:dyDescent="0.35">
      <c r="A8" s="57"/>
      <c r="B8" s="73"/>
      <c r="C8" s="121"/>
      <c r="D8" s="121"/>
      <c r="E8" s="121"/>
      <c r="F8" s="121"/>
      <c r="G8" s="122"/>
      <c r="H8" s="122"/>
      <c r="I8" s="122"/>
      <c r="J8" s="122"/>
      <c r="P8" s="57"/>
      <c r="Q8" s="57"/>
      <c r="R8" s="57"/>
      <c r="S8" s="57"/>
      <c r="T8" s="57"/>
      <c r="U8" s="57"/>
      <c r="V8" s="57"/>
      <c r="W8" s="57"/>
      <c r="X8" s="57"/>
    </row>
    <row r="9" spans="1:25" x14ac:dyDescent="0.35">
      <c r="A9" s="55" t="s">
        <v>54</v>
      </c>
      <c r="B9" s="73">
        <v>1115</v>
      </c>
      <c r="C9" s="121">
        <v>1061</v>
      </c>
      <c r="D9" s="121">
        <v>924</v>
      </c>
      <c r="E9" s="121">
        <f>699+177</f>
        <v>876</v>
      </c>
      <c r="F9" s="121">
        <v>852</v>
      </c>
      <c r="G9" s="122">
        <v>822</v>
      </c>
      <c r="H9" s="122">
        <v>814</v>
      </c>
      <c r="I9" s="122">
        <v>747</v>
      </c>
      <c r="J9" s="122">
        <v>807</v>
      </c>
      <c r="P9" s="57"/>
      <c r="Q9" s="57"/>
      <c r="R9" s="57"/>
      <c r="S9" s="57"/>
      <c r="T9" s="57"/>
      <c r="U9" s="57"/>
      <c r="V9" s="57"/>
      <c r="W9" s="57"/>
      <c r="X9" s="57"/>
    </row>
    <row r="10" spans="1:25" x14ac:dyDescent="0.35">
      <c r="A10" s="57"/>
      <c r="B10" s="73"/>
      <c r="C10" s="121"/>
      <c r="D10" s="121"/>
      <c r="E10" s="121"/>
      <c r="F10" s="121"/>
      <c r="G10" s="122"/>
      <c r="H10" s="122"/>
      <c r="I10" s="122"/>
      <c r="J10" s="122"/>
      <c r="P10" s="57"/>
      <c r="Q10" s="57"/>
      <c r="R10" s="57"/>
      <c r="S10" s="57"/>
      <c r="T10" s="57"/>
      <c r="U10" s="57"/>
      <c r="V10" s="57"/>
      <c r="W10" s="57"/>
      <c r="X10" s="57"/>
    </row>
    <row r="11" spans="1:25" x14ac:dyDescent="0.35">
      <c r="A11" s="55" t="s">
        <v>55</v>
      </c>
      <c r="B11" s="73">
        <v>6725</v>
      </c>
      <c r="C11" s="121">
        <v>6452</v>
      </c>
      <c r="D11" s="121">
        <v>6311</v>
      </c>
      <c r="E11" s="121">
        <v>5981</v>
      </c>
      <c r="F11" s="121">
        <v>5812</v>
      </c>
      <c r="G11" s="122">
        <v>5668</v>
      </c>
      <c r="H11" s="122">
        <v>5455</v>
      </c>
      <c r="I11" s="122">
        <v>5206</v>
      </c>
      <c r="J11" s="122">
        <v>5061</v>
      </c>
      <c r="P11" s="57"/>
      <c r="Q11" s="57"/>
      <c r="R11" s="57"/>
      <c r="S11" s="57"/>
      <c r="T11" s="57"/>
      <c r="U11" s="57"/>
      <c r="V11" s="57"/>
      <c r="W11" s="57"/>
      <c r="X11" s="57"/>
    </row>
    <row r="12" spans="1:25" x14ac:dyDescent="0.35">
      <c r="A12" s="57"/>
      <c r="B12" s="70"/>
      <c r="C12" s="123"/>
      <c r="D12" s="123"/>
      <c r="E12" s="123"/>
      <c r="F12" s="123"/>
      <c r="G12" s="79"/>
      <c r="H12" s="79"/>
      <c r="I12" s="79"/>
      <c r="J12" s="79"/>
      <c r="P12" s="57"/>
      <c r="Q12" s="57"/>
      <c r="R12" s="57"/>
      <c r="S12" s="57"/>
      <c r="T12" s="57"/>
      <c r="U12" s="57"/>
      <c r="V12" s="57"/>
      <c r="W12" s="57"/>
      <c r="X12" s="57"/>
    </row>
    <row r="13" spans="1:25" x14ac:dyDescent="0.35">
      <c r="A13" s="287" t="s">
        <v>61</v>
      </c>
      <c r="B13" s="598">
        <v>2.5981903459360053E-3</v>
      </c>
      <c r="C13" s="598">
        <v>2.3328776291426023E-3</v>
      </c>
      <c r="D13" s="598">
        <v>2.1116713087075407E-3</v>
      </c>
      <c r="E13" s="598">
        <v>1.8600000000000001E-3</v>
      </c>
      <c r="F13" s="606">
        <v>2E-3</v>
      </c>
      <c r="G13" s="599">
        <v>2E-3</v>
      </c>
      <c r="H13" s="599">
        <v>1.4883814840432135E-3</v>
      </c>
      <c r="I13" s="599">
        <v>1.3724067680796006E-3</v>
      </c>
      <c r="J13" s="599">
        <v>1.2271122709529845E-3</v>
      </c>
      <c r="K13" s="576"/>
      <c r="P13" s="57"/>
      <c r="Q13" s="57"/>
      <c r="R13" s="57"/>
      <c r="S13" s="57"/>
      <c r="T13" s="57"/>
      <c r="U13" s="57"/>
      <c r="V13" s="57"/>
      <c r="W13" s="57"/>
      <c r="X13" s="57"/>
    </row>
    <row r="14" spans="1:25" ht="13.9" x14ac:dyDescent="0.4">
      <c r="A14" s="497" t="s">
        <v>47</v>
      </c>
      <c r="B14" s="124"/>
      <c r="C14" s="124"/>
      <c r="D14" s="124"/>
      <c r="E14" s="124"/>
      <c r="F14" s="124"/>
      <c r="H14" s="37"/>
      <c r="I14" s="37"/>
      <c r="J14" s="37"/>
      <c r="P14" s="57"/>
      <c r="Q14" s="57"/>
      <c r="R14" s="57"/>
      <c r="S14" s="57"/>
      <c r="T14" s="57"/>
      <c r="U14" s="57"/>
      <c r="V14" s="57"/>
      <c r="W14" s="57"/>
      <c r="X14" s="57"/>
    </row>
    <row r="15" spans="1:25" x14ac:dyDescent="0.35">
      <c r="A15" s="55" t="s">
        <v>40</v>
      </c>
      <c r="B15" s="73">
        <v>8</v>
      </c>
      <c r="C15" s="121">
        <v>4</v>
      </c>
      <c r="D15" s="121">
        <v>5</v>
      </c>
      <c r="E15" s="121">
        <v>8</v>
      </c>
      <c r="F15" s="121">
        <v>4</v>
      </c>
      <c r="G15" s="121">
        <v>6</v>
      </c>
      <c r="H15" s="121">
        <v>8</v>
      </c>
      <c r="I15" s="121">
        <v>7</v>
      </c>
      <c r="J15" s="121">
        <v>3</v>
      </c>
      <c r="P15" s="84"/>
    </row>
    <row r="16" spans="1:25" x14ac:dyDescent="0.35">
      <c r="A16" s="55" t="s">
        <v>41</v>
      </c>
      <c r="B16" s="73">
        <v>28</v>
      </c>
      <c r="C16" s="121">
        <v>22</v>
      </c>
      <c r="D16" s="121">
        <v>11</v>
      </c>
      <c r="E16" s="121">
        <v>10</v>
      </c>
      <c r="F16" s="121">
        <v>10</v>
      </c>
      <c r="G16" s="121">
        <v>12</v>
      </c>
      <c r="H16" s="121">
        <v>13</v>
      </c>
      <c r="I16" s="121">
        <v>13</v>
      </c>
      <c r="J16" s="121">
        <v>9</v>
      </c>
      <c r="P16" s="84"/>
    </row>
    <row r="17" spans="1:16" x14ac:dyDescent="0.35">
      <c r="A17" s="55"/>
      <c r="B17" s="73"/>
      <c r="C17" s="121"/>
      <c r="D17" s="121"/>
      <c r="E17" s="121"/>
      <c r="F17" s="121"/>
      <c r="G17" s="121"/>
      <c r="H17" s="121"/>
      <c r="I17" s="121"/>
      <c r="J17" s="121"/>
    </row>
    <row r="18" spans="1:16" x14ac:dyDescent="0.35">
      <c r="A18" s="55" t="s">
        <v>54</v>
      </c>
      <c r="B18" s="73">
        <v>58</v>
      </c>
      <c r="C18" s="121">
        <v>44</v>
      </c>
      <c r="D18" s="121">
        <v>35</v>
      </c>
      <c r="E18" s="121">
        <f>37+3</f>
        <v>40</v>
      </c>
      <c r="F18" s="121">
        <v>35</v>
      </c>
      <c r="G18" s="121">
        <v>29</v>
      </c>
      <c r="H18" s="121">
        <v>27</v>
      </c>
      <c r="I18" s="121">
        <v>24</v>
      </c>
      <c r="J18" s="121">
        <v>25</v>
      </c>
    </row>
    <row r="19" spans="1:16" x14ac:dyDescent="0.35">
      <c r="A19" s="57"/>
      <c r="B19" s="73"/>
      <c r="C19" s="121"/>
      <c r="D19" s="121"/>
      <c r="E19" s="121"/>
      <c r="F19" s="121"/>
      <c r="G19" s="121"/>
      <c r="H19" s="121"/>
      <c r="I19" s="121"/>
      <c r="J19" s="121"/>
    </row>
    <row r="20" spans="1:16" x14ac:dyDescent="0.35">
      <c r="A20" s="55" t="s">
        <v>55</v>
      </c>
      <c r="B20" s="73">
        <v>242</v>
      </c>
      <c r="C20" s="121">
        <v>233</v>
      </c>
      <c r="D20" s="121">
        <v>229</v>
      </c>
      <c r="E20" s="121">
        <v>216</v>
      </c>
      <c r="F20" s="121">
        <v>208</v>
      </c>
      <c r="G20" s="121">
        <v>203</v>
      </c>
      <c r="H20" s="121">
        <v>202</v>
      </c>
      <c r="I20" s="121">
        <v>194</v>
      </c>
      <c r="J20" s="121">
        <v>184</v>
      </c>
    </row>
    <row r="21" spans="1:16" x14ac:dyDescent="0.35">
      <c r="A21" s="57"/>
      <c r="B21" s="85"/>
      <c r="C21" s="97"/>
      <c r="D21" s="97"/>
      <c r="E21" s="97"/>
      <c r="F21" s="97"/>
      <c r="G21" s="97"/>
      <c r="H21" s="97"/>
      <c r="I21" s="97"/>
      <c r="J21" s="97"/>
    </row>
    <row r="22" spans="1:16" x14ac:dyDescent="0.35">
      <c r="A22" s="78" t="s">
        <v>62</v>
      </c>
      <c r="B22" s="598">
        <v>1.6000211573045594E-3</v>
      </c>
      <c r="C22" s="598">
        <v>1.4491671953328108E-3</v>
      </c>
      <c r="D22" s="598">
        <v>1.3446305788957589E-3</v>
      </c>
      <c r="E22" s="598">
        <v>1.2030000000000001E-3</v>
      </c>
      <c r="F22" s="606">
        <v>1E-3</v>
      </c>
      <c r="G22" s="606">
        <v>2E-3</v>
      </c>
      <c r="H22" s="606">
        <v>9.9473577946412308E-4</v>
      </c>
      <c r="I22" s="606">
        <v>1.3724067680796006E-3</v>
      </c>
      <c r="J22" s="606">
        <v>8.3775735997158906E-4</v>
      </c>
    </row>
    <row r="23" spans="1:16" ht="13.9" x14ac:dyDescent="0.4">
      <c r="A23" s="497" t="s">
        <v>48</v>
      </c>
      <c r="B23" s="124"/>
      <c r="C23" s="124"/>
      <c r="D23" s="124"/>
      <c r="E23" s="124"/>
      <c r="F23" s="124"/>
      <c r="H23" s="37"/>
      <c r="I23" s="37"/>
      <c r="J23" s="37"/>
    </row>
    <row r="24" spans="1:16" x14ac:dyDescent="0.35">
      <c r="A24" s="55" t="s">
        <v>40</v>
      </c>
      <c r="B24" s="73">
        <v>1</v>
      </c>
      <c r="C24" s="121">
        <v>0</v>
      </c>
      <c r="D24" s="121">
        <v>2</v>
      </c>
      <c r="E24" s="121">
        <v>2</v>
      </c>
      <c r="F24" s="121">
        <v>2</v>
      </c>
      <c r="G24" s="122">
        <v>4</v>
      </c>
      <c r="H24" s="122">
        <v>0</v>
      </c>
      <c r="I24" s="122">
        <v>0</v>
      </c>
      <c r="J24" s="122">
        <v>0</v>
      </c>
      <c r="P24" s="84"/>
    </row>
    <row r="25" spans="1:16" x14ac:dyDescent="0.35">
      <c r="A25" s="55" t="s">
        <v>41</v>
      </c>
      <c r="B25" s="73">
        <v>0</v>
      </c>
      <c r="C25" s="121">
        <v>1</v>
      </c>
      <c r="D25" s="121">
        <v>0</v>
      </c>
      <c r="E25" s="121">
        <v>2</v>
      </c>
      <c r="F25" s="121">
        <v>1</v>
      </c>
      <c r="G25" s="122">
        <v>2</v>
      </c>
      <c r="H25" s="122">
        <v>3</v>
      </c>
      <c r="I25" s="122">
        <v>4</v>
      </c>
      <c r="J25" s="122">
        <v>1</v>
      </c>
      <c r="P25" s="84"/>
    </row>
    <row r="26" spans="1:16" x14ac:dyDescent="0.35">
      <c r="A26" s="55"/>
      <c r="B26" s="73"/>
      <c r="C26" s="121"/>
      <c r="D26" s="121"/>
      <c r="E26" s="121"/>
      <c r="F26" s="121"/>
      <c r="G26" s="122"/>
      <c r="H26" s="122"/>
      <c r="I26" s="122"/>
      <c r="J26" s="122"/>
    </row>
    <row r="27" spans="1:16" x14ac:dyDescent="0.35">
      <c r="A27" s="55" t="s">
        <v>54</v>
      </c>
      <c r="B27" s="73">
        <v>3</v>
      </c>
      <c r="C27" s="121">
        <v>2</v>
      </c>
      <c r="D27" s="121">
        <v>3</v>
      </c>
      <c r="E27" s="121">
        <f>2+1</f>
        <v>3</v>
      </c>
      <c r="F27" s="121">
        <v>2</v>
      </c>
      <c r="G27" s="122">
        <v>2</v>
      </c>
      <c r="H27" s="122">
        <v>4</v>
      </c>
      <c r="I27" s="122">
        <v>1</v>
      </c>
      <c r="J27" s="122">
        <v>1</v>
      </c>
    </row>
    <row r="28" spans="1:16" x14ac:dyDescent="0.35">
      <c r="A28" s="57"/>
      <c r="B28" s="73"/>
      <c r="C28" s="121"/>
      <c r="D28" s="121"/>
      <c r="E28" s="121"/>
      <c r="F28" s="121"/>
      <c r="G28" s="122"/>
      <c r="H28" s="122"/>
      <c r="I28" s="122"/>
      <c r="J28" s="122"/>
    </row>
    <row r="29" spans="1:16" x14ac:dyDescent="0.35">
      <c r="A29" s="55" t="s">
        <v>55</v>
      </c>
      <c r="B29" s="73">
        <v>31</v>
      </c>
      <c r="C29" s="121">
        <v>28</v>
      </c>
      <c r="D29" s="121">
        <v>29</v>
      </c>
      <c r="E29" s="121">
        <v>28</v>
      </c>
      <c r="F29" s="121">
        <v>29</v>
      </c>
      <c r="G29" s="125">
        <v>31</v>
      </c>
      <c r="H29" s="125">
        <v>27</v>
      </c>
      <c r="I29" s="125">
        <v>26</v>
      </c>
      <c r="J29" s="125">
        <v>25</v>
      </c>
    </row>
    <row r="30" spans="1:16" x14ac:dyDescent="0.35">
      <c r="A30" s="57"/>
      <c r="B30" s="85"/>
      <c r="C30" s="97"/>
      <c r="D30" s="97"/>
      <c r="E30" s="97"/>
      <c r="F30" s="97"/>
      <c r="G30" s="79"/>
      <c r="H30" s="79"/>
      <c r="I30" s="79"/>
      <c r="J30" s="79"/>
    </row>
    <row r="31" spans="1:16" x14ac:dyDescent="0.35">
      <c r="A31" s="78" t="s">
        <v>63</v>
      </c>
      <c r="B31" s="598">
        <v>7.9942235288049928E-4</v>
      </c>
      <c r="C31" s="598">
        <v>6.7252726137291639E-4</v>
      </c>
      <c r="D31" s="598">
        <v>6.4787096197667664E-4</v>
      </c>
      <c r="E31" s="598">
        <v>5.8200000000000005E-4</v>
      </c>
      <c r="F31" s="606">
        <v>1E-3</v>
      </c>
      <c r="G31" s="599">
        <v>1E-3</v>
      </c>
      <c r="H31" s="607">
        <v>4.6351931330472105E-4</v>
      </c>
      <c r="I31" s="607">
        <v>4.2166720726565036E-4</v>
      </c>
      <c r="J31" s="607">
        <f>J29/'Table A1'!J47</f>
        <v>3.7715923662970505E-4</v>
      </c>
    </row>
    <row r="32" spans="1:16" ht="13.9" x14ac:dyDescent="0.4">
      <c r="A32" s="497" t="s">
        <v>49</v>
      </c>
      <c r="B32" s="124"/>
      <c r="C32" s="124"/>
      <c r="D32" s="124"/>
      <c r="E32" s="124"/>
      <c r="F32" s="124"/>
      <c r="H32" s="37"/>
      <c r="I32" s="37"/>
      <c r="J32" s="37"/>
    </row>
    <row r="33" spans="1:25" x14ac:dyDescent="0.35">
      <c r="A33" s="55" t="s">
        <v>40</v>
      </c>
      <c r="B33" s="73">
        <v>437</v>
      </c>
      <c r="C33" s="121">
        <v>480</v>
      </c>
      <c r="D33" s="121">
        <v>499</v>
      </c>
      <c r="E33" s="121">
        <f>SUM(E6+E15+E24)</f>
        <v>406</v>
      </c>
      <c r="F33" s="121">
        <v>404</v>
      </c>
      <c r="G33" s="77">
        <v>468</v>
      </c>
      <c r="H33" s="77">
        <v>400</v>
      </c>
      <c r="I33" s="77">
        <f>I6+I15+I24</f>
        <v>341</v>
      </c>
      <c r="J33" s="77">
        <v>351</v>
      </c>
      <c r="P33" s="84"/>
    </row>
    <row r="34" spans="1:25" x14ac:dyDescent="0.35">
      <c r="A34" s="55" t="s">
        <v>41</v>
      </c>
      <c r="B34" s="73">
        <v>735</v>
      </c>
      <c r="C34" s="121">
        <v>606</v>
      </c>
      <c r="D34" s="121">
        <v>572</v>
      </c>
      <c r="E34" s="121">
        <f>SUM(E7+E16+E25)</f>
        <v>499</v>
      </c>
      <c r="F34" s="121">
        <v>511</v>
      </c>
      <c r="G34" s="77">
        <v>464</v>
      </c>
      <c r="H34" s="77">
        <v>440</v>
      </c>
      <c r="I34" s="77">
        <f>I7+I16+I25</f>
        <v>486</v>
      </c>
      <c r="J34" s="77">
        <v>291</v>
      </c>
      <c r="P34" s="84"/>
    </row>
    <row r="35" spans="1:25" x14ac:dyDescent="0.35">
      <c r="A35" s="57"/>
      <c r="B35" s="73"/>
      <c r="C35" s="121"/>
      <c r="D35" s="121"/>
      <c r="E35" s="121"/>
      <c r="F35" s="121"/>
      <c r="G35" s="77"/>
      <c r="H35" s="77"/>
      <c r="I35" s="77"/>
      <c r="J35" s="77"/>
    </row>
    <row r="36" spans="1:25" x14ac:dyDescent="0.35">
      <c r="A36" s="55" t="s">
        <v>54</v>
      </c>
      <c r="B36" s="73">
        <v>1176</v>
      </c>
      <c r="C36" s="121">
        <v>1107</v>
      </c>
      <c r="D36" s="121">
        <v>962</v>
      </c>
      <c r="E36" s="121">
        <f>SUM(E9+E18+E27)</f>
        <v>919</v>
      </c>
      <c r="F36" s="121">
        <v>889</v>
      </c>
      <c r="G36" s="77">
        <v>853</v>
      </c>
      <c r="H36" s="77">
        <v>845</v>
      </c>
      <c r="I36" s="77">
        <f>I9+I18+I27</f>
        <v>772</v>
      </c>
      <c r="J36" s="77">
        <v>833</v>
      </c>
    </row>
    <row r="37" spans="1:25" x14ac:dyDescent="0.35">
      <c r="A37" s="57"/>
      <c r="B37" s="73"/>
      <c r="C37" s="121"/>
      <c r="D37" s="121"/>
      <c r="E37" s="121"/>
      <c r="F37" s="121"/>
      <c r="G37" s="77"/>
      <c r="H37" s="77"/>
      <c r="I37" s="77"/>
      <c r="J37" s="77"/>
    </row>
    <row r="38" spans="1:25" x14ac:dyDescent="0.35">
      <c r="A38" s="55" t="s">
        <v>55</v>
      </c>
      <c r="B38" s="73">
        <v>6998</v>
      </c>
      <c r="C38" s="121">
        <v>6713</v>
      </c>
      <c r="D38" s="121">
        <v>6569</v>
      </c>
      <c r="E38" s="121">
        <f>SUM(E11+E20+E29)</f>
        <v>6225</v>
      </c>
      <c r="F38" s="121">
        <v>6049</v>
      </c>
      <c r="G38" s="77">
        <v>5902</v>
      </c>
      <c r="H38" s="77">
        <v>5684</v>
      </c>
      <c r="I38" s="77">
        <f>I11+I20+I29</f>
        <v>5426</v>
      </c>
      <c r="J38" s="77">
        <v>5270</v>
      </c>
    </row>
    <row r="39" spans="1:25" x14ac:dyDescent="0.35">
      <c r="A39" s="57"/>
      <c r="B39" s="85"/>
      <c r="C39" s="97"/>
      <c r="D39" s="97"/>
      <c r="E39" s="97"/>
      <c r="F39" s="97"/>
      <c r="G39" s="79"/>
      <c r="H39" s="79"/>
      <c r="I39" s="79"/>
      <c r="J39" s="79"/>
    </row>
    <row r="40" spans="1:25" x14ac:dyDescent="0.35">
      <c r="A40" s="78" t="s">
        <v>64</v>
      </c>
      <c r="B40" s="598">
        <v>2.5187466302135858E-3</v>
      </c>
      <c r="C40" s="598">
        <v>2.2617170114608712E-3</v>
      </c>
      <c r="D40" s="598">
        <v>2.0504435968819773E-3</v>
      </c>
      <c r="E40" s="598">
        <v>1.8128E-3</v>
      </c>
      <c r="F40" s="606">
        <v>2E-3</v>
      </c>
      <c r="G40" s="599">
        <v>2E-3</v>
      </c>
      <c r="H40" s="599">
        <v>1.4476460979010151E-3</v>
      </c>
      <c r="I40" s="599">
        <v>1.3351170983323831E-3</v>
      </c>
      <c r="J40" s="599">
        <v>1.194947390570482E-3</v>
      </c>
    </row>
    <row r="42" spans="1:25" ht="13.9" x14ac:dyDescent="0.4">
      <c r="A42" s="69" t="s">
        <v>50</v>
      </c>
      <c r="B42" s="93"/>
      <c r="C42" s="93"/>
      <c r="D42" s="93"/>
      <c r="E42" s="93"/>
      <c r="F42" s="93"/>
      <c r="G42" s="55"/>
      <c r="R42" s="57"/>
      <c r="S42" s="85"/>
      <c r="T42" s="85"/>
      <c r="U42" s="85"/>
      <c r="V42" s="85"/>
      <c r="W42" s="85"/>
      <c r="X42" s="97"/>
      <c r="Y42" s="97"/>
    </row>
    <row r="43" spans="1:25" s="4" customFormat="1" ht="14.65" customHeight="1" x14ac:dyDescent="0.35">
      <c r="A43" s="689" t="s">
        <v>51</v>
      </c>
      <c r="B43" s="689"/>
      <c r="C43" s="689"/>
      <c r="D43" s="689"/>
      <c r="E43" s="689"/>
      <c r="F43" s="689"/>
      <c r="G43" s="689"/>
      <c r="H43" s="689"/>
      <c r="I43" s="689"/>
      <c r="J43" s="689"/>
    </row>
    <row r="44" spans="1:25" s="4" customFormat="1" ht="27" customHeight="1" x14ac:dyDescent="0.35">
      <c r="A44" s="690" t="s">
        <v>515</v>
      </c>
      <c r="B44" s="690"/>
      <c r="C44" s="690"/>
      <c r="D44" s="690"/>
      <c r="E44" s="690"/>
      <c r="F44" s="690"/>
      <c r="G44" s="690"/>
      <c r="H44" s="690"/>
      <c r="I44" s="690"/>
      <c r="J44" s="690"/>
    </row>
    <row r="45" spans="1:25" s="4" customFormat="1" ht="27" customHeight="1" x14ac:dyDescent="0.35">
      <c r="A45" s="692" t="s">
        <v>517</v>
      </c>
      <c r="B45" s="692"/>
      <c r="C45" s="692"/>
      <c r="D45" s="692"/>
      <c r="E45" s="692"/>
      <c r="F45" s="692"/>
      <c r="G45" s="692"/>
      <c r="H45" s="692"/>
      <c r="I45" s="692"/>
      <c r="J45" s="692"/>
    </row>
    <row r="46" spans="1:25" s="4" customFormat="1" ht="16.899999999999999" customHeight="1" x14ac:dyDescent="0.35">
      <c r="A46" s="691" t="s">
        <v>447</v>
      </c>
      <c r="B46" s="691"/>
      <c r="C46" s="691"/>
      <c r="D46" s="691"/>
      <c r="E46" s="691"/>
      <c r="F46" s="691"/>
      <c r="G46" s="691"/>
      <c r="H46" s="691"/>
      <c r="I46" s="691"/>
      <c r="J46" s="691"/>
    </row>
  </sheetData>
  <mergeCells count="4">
    <mergeCell ref="A43:J43"/>
    <mergeCell ref="A44:J44"/>
    <mergeCell ref="A45:J45"/>
    <mergeCell ref="A46:J46"/>
  </mergeCell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U186"/>
  <sheetViews>
    <sheetView showGridLines="0" topLeftCell="D1" zoomScaleNormal="100" workbookViewId="0">
      <selection activeCell="J5" sqref="J5"/>
    </sheetView>
  </sheetViews>
  <sheetFormatPr defaultColWidth="8.86328125" defaultRowHeight="13.5" x14ac:dyDescent="0.35"/>
  <cols>
    <col min="1" max="1" width="23.1328125" style="42" customWidth="1"/>
    <col min="2" max="2" width="21.3984375" style="42" customWidth="1"/>
    <col min="3" max="3" width="5.59765625" style="42" customWidth="1"/>
    <col min="4" max="4" width="29.1328125" style="42" customWidth="1"/>
    <col min="5" max="5" width="10" style="42" bestFit="1" customWidth="1"/>
    <col min="6" max="6" width="18.59765625" style="178" customWidth="1"/>
    <col min="7" max="7" width="5.59765625" style="42" customWidth="1"/>
    <col min="8" max="8" width="25.59765625" style="42" customWidth="1"/>
    <col min="9" max="9" width="5.59765625" style="42" customWidth="1"/>
    <col min="10" max="10" width="18.1328125" style="42" customWidth="1"/>
    <col min="11" max="11" width="10" style="42" bestFit="1" customWidth="1"/>
    <col min="12" max="16384" width="8.86328125" style="42"/>
  </cols>
  <sheetData>
    <row r="1" spans="1:40" ht="17.25" x14ac:dyDescent="0.4">
      <c r="A1" s="54" t="s">
        <v>65</v>
      </c>
      <c r="B1" s="5"/>
      <c r="C1" s="5"/>
      <c r="D1" s="6"/>
      <c r="E1" s="6"/>
      <c r="F1" s="309"/>
      <c r="G1" s="6"/>
      <c r="H1" s="93"/>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ht="17.25" x14ac:dyDescent="0.45">
      <c r="A2" s="126" t="s">
        <v>66</v>
      </c>
      <c r="B2" s="127"/>
      <c r="C2" s="128"/>
      <c r="D2" s="128"/>
      <c r="E2" s="128"/>
      <c r="F2" s="128"/>
      <c r="G2" s="129"/>
      <c r="H2" s="128"/>
      <c r="I2" s="128"/>
      <c r="J2" s="128"/>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row>
    <row r="3" spans="1:40" ht="15" x14ac:dyDescent="0.4">
      <c r="A3" s="131"/>
      <c r="B3" s="132"/>
      <c r="C3" s="133"/>
      <c r="D3" s="133"/>
      <c r="E3" s="133"/>
      <c r="F3" s="133"/>
      <c r="G3" s="134"/>
      <c r="H3" s="133"/>
      <c r="I3" s="133"/>
      <c r="J3" s="13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row>
    <row r="4" spans="1:40" ht="13.9" x14ac:dyDescent="0.4">
      <c r="A4" s="136"/>
      <c r="B4" s="137"/>
      <c r="C4" s="138"/>
      <c r="D4" s="410" t="s">
        <v>511</v>
      </c>
      <c r="E4" s="392"/>
      <c r="F4" s="406"/>
      <c r="G4" s="407"/>
      <c r="H4" s="405" t="s">
        <v>512</v>
      </c>
      <c r="I4" s="408"/>
      <c r="J4" s="40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row>
    <row r="5" spans="1:40" ht="26.25" x14ac:dyDescent="0.4">
      <c r="A5" s="140" t="s">
        <v>67</v>
      </c>
      <c r="B5" s="141" t="s">
        <v>68</v>
      </c>
      <c r="C5" s="339"/>
      <c r="D5" s="393" t="s">
        <v>69</v>
      </c>
      <c r="E5" s="394"/>
      <c r="F5" s="395" t="s">
        <v>69</v>
      </c>
      <c r="G5" s="144"/>
      <c r="H5" s="142" t="s">
        <v>70</v>
      </c>
      <c r="I5" s="142"/>
      <c r="J5" s="143" t="s">
        <v>71</v>
      </c>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row>
    <row r="6" spans="1:40" ht="13.9" x14ac:dyDescent="0.4">
      <c r="A6" s="145" t="s">
        <v>72</v>
      </c>
      <c r="B6" s="290">
        <v>5000</v>
      </c>
      <c r="C6" s="367"/>
      <c r="D6" s="290">
        <v>66</v>
      </c>
      <c r="F6" s="420">
        <v>64.999999999999986</v>
      </c>
      <c r="G6" s="382"/>
      <c r="H6" s="421">
        <v>7.0035717322901609</v>
      </c>
      <c r="I6" s="422"/>
      <c r="J6" s="420">
        <v>57.917960512923976</v>
      </c>
      <c r="Q6" s="57"/>
      <c r="R6" s="57"/>
      <c r="S6" s="57"/>
      <c r="T6" s="57"/>
      <c r="U6" s="57"/>
      <c r="V6" s="57"/>
      <c r="W6" s="57"/>
      <c r="X6" s="57"/>
      <c r="Y6" s="57"/>
      <c r="Z6" s="57"/>
      <c r="AA6" s="57"/>
      <c r="AB6" s="57"/>
      <c r="AC6" s="57"/>
      <c r="AD6" s="57"/>
      <c r="AE6" s="57"/>
      <c r="AF6" s="57"/>
      <c r="AG6" s="57"/>
      <c r="AH6" s="57"/>
      <c r="AI6" s="57"/>
      <c r="AJ6" s="57"/>
      <c r="AK6" s="57"/>
      <c r="AL6" s="57"/>
      <c r="AM6" s="57"/>
      <c r="AN6" s="57"/>
    </row>
    <row r="7" spans="1:40" ht="13.9" x14ac:dyDescent="0.4">
      <c r="A7" s="145" t="s">
        <v>73</v>
      </c>
      <c r="B7" s="290">
        <v>9900</v>
      </c>
      <c r="C7" s="367"/>
      <c r="D7" s="290">
        <v>158.00000000000003</v>
      </c>
      <c r="F7" s="420">
        <v>155</v>
      </c>
      <c r="G7" s="382"/>
      <c r="H7" s="421">
        <v>14.007143464580322</v>
      </c>
      <c r="I7" s="422"/>
      <c r="J7" s="420">
        <v>140.80055917797034</v>
      </c>
      <c r="K7" s="382"/>
      <c r="P7" s="57"/>
      <c r="Q7" s="57"/>
      <c r="R7" s="57"/>
      <c r="S7" s="57"/>
      <c r="T7" s="57"/>
      <c r="U7" s="57"/>
      <c r="V7" s="57"/>
      <c r="W7" s="57"/>
      <c r="X7" s="57"/>
      <c r="Y7" s="57"/>
      <c r="Z7" s="57"/>
      <c r="AA7" s="57"/>
      <c r="AB7" s="57"/>
      <c r="AC7" s="57"/>
      <c r="AD7" s="57"/>
      <c r="AE7" s="57"/>
      <c r="AF7" s="57"/>
      <c r="AG7" s="57"/>
      <c r="AH7" s="57"/>
      <c r="AI7" s="57"/>
      <c r="AJ7" s="57"/>
      <c r="AK7" s="57"/>
      <c r="AL7" s="57"/>
      <c r="AM7" s="57"/>
      <c r="AN7" s="57"/>
    </row>
    <row r="8" spans="1:40" ht="13.9" x14ac:dyDescent="0.4">
      <c r="A8" s="145" t="s">
        <v>74</v>
      </c>
      <c r="B8" s="290">
        <v>18000</v>
      </c>
      <c r="C8" s="367"/>
      <c r="D8" s="290">
        <v>360</v>
      </c>
      <c r="F8" s="420">
        <v>353</v>
      </c>
      <c r="G8" s="382"/>
      <c r="H8" s="421">
        <v>32.016327919040734</v>
      </c>
      <c r="I8" s="422"/>
      <c r="J8" s="420">
        <v>323.54171045150633</v>
      </c>
      <c r="P8" s="57"/>
      <c r="Q8" s="57"/>
      <c r="R8" s="57"/>
      <c r="S8" s="57"/>
      <c r="T8" s="57"/>
      <c r="U8" s="57"/>
      <c r="V8" s="57"/>
      <c r="W8" s="57"/>
      <c r="X8" s="57"/>
      <c r="Y8" s="57"/>
      <c r="Z8" s="57"/>
      <c r="AA8" s="57"/>
      <c r="AB8" s="57"/>
      <c r="AC8" s="57"/>
      <c r="AD8" s="57"/>
      <c r="AE8" s="57"/>
      <c r="AF8" s="57"/>
      <c r="AG8" s="57"/>
      <c r="AH8" s="57"/>
      <c r="AI8" s="57"/>
      <c r="AJ8" s="57"/>
      <c r="AK8" s="57"/>
      <c r="AL8" s="57"/>
      <c r="AM8" s="57"/>
      <c r="AN8" s="57"/>
    </row>
    <row r="9" spans="1:40" ht="13.9" x14ac:dyDescent="0.4">
      <c r="A9" s="145" t="s">
        <v>75</v>
      </c>
      <c r="B9" s="290">
        <v>36600</v>
      </c>
      <c r="C9" s="367"/>
      <c r="D9" s="290">
        <v>1003</v>
      </c>
      <c r="F9" s="420">
        <v>992</v>
      </c>
      <c r="G9" s="382"/>
      <c r="H9" s="421">
        <v>118.06020920146271</v>
      </c>
      <c r="I9" s="422"/>
      <c r="J9" s="420">
        <v>873.76233532428409</v>
      </c>
      <c r="P9" s="57"/>
      <c r="Q9" s="57"/>
      <c r="R9" s="57"/>
      <c r="S9" s="57"/>
      <c r="T9" s="57"/>
      <c r="U9" s="57"/>
      <c r="V9" s="57"/>
      <c r="W9" s="57"/>
      <c r="X9" s="57"/>
      <c r="Y9" s="57"/>
      <c r="Z9" s="57"/>
      <c r="AA9" s="57"/>
      <c r="AB9" s="57"/>
      <c r="AC9" s="57"/>
      <c r="AD9" s="57"/>
      <c r="AE9" s="57"/>
      <c r="AF9" s="57"/>
      <c r="AG9" s="57"/>
      <c r="AH9" s="57"/>
      <c r="AI9" s="57"/>
      <c r="AJ9" s="57"/>
      <c r="AK9" s="57"/>
      <c r="AL9" s="57"/>
      <c r="AM9" s="57"/>
      <c r="AN9" s="57"/>
    </row>
    <row r="10" spans="1:40" ht="13.9" x14ac:dyDescent="0.4">
      <c r="A10" s="145"/>
      <c r="B10" s="290"/>
      <c r="C10" s="367"/>
      <c r="D10" s="290"/>
      <c r="F10" s="420"/>
      <c r="G10" s="382"/>
      <c r="H10" s="421"/>
      <c r="I10" s="422"/>
      <c r="J10" s="420"/>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row>
    <row r="11" spans="1:40" ht="13.9" x14ac:dyDescent="0.4">
      <c r="A11" s="145" t="s">
        <v>76</v>
      </c>
      <c r="B11" s="290">
        <v>45000</v>
      </c>
      <c r="C11" s="367"/>
      <c r="D11" s="290">
        <v>1441</v>
      </c>
      <c r="F11" s="420">
        <v>1425</v>
      </c>
      <c r="G11" s="382"/>
      <c r="H11" s="421">
        <v>185.09439578195426</v>
      </c>
      <c r="I11" s="422"/>
      <c r="J11" s="420">
        <v>1241.2418089235259</v>
      </c>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row>
    <row r="12" spans="1:40" ht="13.9" x14ac:dyDescent="0.4">
      <c r="A12" s="145" t="s">
        <v>77</v>
      </c>
      <c r="B12" s="290">
        <v>58900</v>
      </c>
      <c r="C12" s="367"/>
      <c r="D12" s="290">
        <v>1868</v>
      </c>
      <c r="F12" s="420">
        <v>1832</v>
      </c>
      <c r="G12" s="382"/>
      <c r="H12" s="421">
        <v>221.11276469087508</v>
      </c>
      <c r="I12" s="422"/>
      <c r="J12" s="420">
        <v>1613.7142101531924</v>
      </c>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row>
    <row r="13" spans="1:40" ht="13.9" x14ac:dyDescent="0.4">
      <c r="A13" s="145" t="s">
        <v>78</v>
      </c>
      <c r="B13" s="290">
        <v>87300</v>
      </c>
      <c r="C13" s="367"/>
      <c r="D13" s="290">
        <v>3672.0000000000005</v>
      </c>
      <c r="F13" s="420">
        <v>3597.9999999999995</v>
      </c>
      <c r="G13" s="382"/>
      <c r="H13" s="421">
        <v>416.21226294752955</v>
      </c>
      <c r="I13" s="422"/>
      <c r="J13" s="420">
        <v>3183.4906571586489</v>
      </c>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row>
    <row r="14" spans="1:40" ht="13.9" x14ac:dyDescent="0.4">
      <c r="A14" s="145" t="s">
        <v>79</v>
      </c>
      <c r="B14" s="290">
        <v>119100</v>
      </c>
      <c r="C14" s="367"/>
      <c r="D14" s="290">
        <v>5342</v>
      </c>
      <c r="F14" s="420">
        <v>5234</v>
      </c>
      <c r="G14" s="382"/>
      <c r="H14" s="421">
        <v>604.30818947189391</v>
      </c>
      <c r="I14" s="422"/>
      <c r="J14" s="420">
        <v>4635.434012086087</v>
      </c>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row>
    <row r="15" spans="1:40" ht="13.9" x14ac:dyDescent="0.4">
      <c r="A15" s="145" t="s">
        <v>80</v>
      </c>
      <c r="B15" s="290">
        <v>124100</v>
      </c>
      <c r="C15" s="367"/>
      <c r="D15" s="290">
        <v>7030.9999999999991</v>
      </c>
      <c r="F15" s="420">
        <v>6877</v>
      </c>
      <c r="G15" s="382"/>
      <c r="H15" s="421">
        <v>762.38880857215747</v>
      </c>
      <c r="I15" s="422"/>
      <c r="J15" s="420">
        <v>6116.3363472699875</v>
      </c>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row>
    <row r="16" spans="1:40" ht="13.9" x14ac:dyDescent="0.4">
      <c r="A16" s="145"/>
      <c r="B16" s="290"/>
      <c r="C16" s="367"/>
      <c r="D16" s="290"/>
      <c r="F16" s="420"/>
      <c r="G16" s="382"/>
      <c r="H16" s="421"/>
      <c r="I16" s="422"/>
      <c r="J16" s="420"/>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row>
    <row r="17" spans="1:255" ht="13.9" x14ac:dyDescent="0.4">
      <c r="A17" s="145" t="s">
        <v>81</v>
      </c>
      <c r="B17" s="290">
        <v>176200</v>
      </c>
      <c r="C17" s="367"/>
      <c r="D17" s="290">
        <v>13159</v>
      </c>
      <c r="F17" s="420">
        <v>12887.000000000002</v>
      </c>
      <c r="G17" s="382"/>
      <c r="H17" s="421">
        <v>1144.5837231057062</v>
      </c>
      <c r="I17" s="422"/>
      <c r="J17" s="420">
        <v>11745.362957810548</v>
      </c>
    </row>
    <row r="18" spans="1:255" ht="13.9" x14ac:dyDescent="0.4">
      <c r="A18" s="145" t="s">
        <v>82</v>
      </c>
      <c r="B18" s="290">
        <v>335000</v>
      </c>
      <c r="C18" s="367"/>
      <c r="D18" s="290">
        <v>25218.999999999996</v>
      </c>
      <c r="F18" s="420">
        <v>24637</v>
      </c>
      <c r="G18" s="382"/>
      <c r="H18" s="421">
        <v>2248.1465260651412</v>
      </c>
      <c r="I18" s="422"/>
      <c r="J18" s="420">
        <v>22398.273350084219</v>
      </c>
    </row>
    <row r="19" spans="1:255" ht="13.9" x14ac:dyDescent="0.4">
      <c r="A19" s="145" t="s">
        <v>83</v>
      </c>
      <c r="B19" s="290">
        <v>521000</v>
      </c>
      <c r="C19" s="367"/>
      <c r="D19" s="290">
        <v>44894</v>
      </c>
      <c r="F19" s="420">
        <v>43792</v>
      </c>
      <c r="G19" s="382"/>
      <c r="H19" s="421">
        <v>4988.5440938855345</v>
      </c>
      <c r="I19" s="422"/>
      <c r="J19" s="420">
        <v>38819.013741024246</v>
      </c>
    </row>
    <row r="20" spans="1:255" ht="13.9" x14ac:dyDescent="0.4">
      <c r="A20" s="146" t="s">
        <v>84</v>
      </c>
      <c r="B20" s="290">
        <v>1032200</v>
      </c>
      <c r="C20" s="367"/>
      <c r="D20" s="290">
        <v>104873</v>
      </c>
      <c r="F20" s="420">
        <v>101900</v>
      </c>
      <c r="G20" s="382"/>
      <c r="H20" s="421">
        <v>11917.077557615445</v>
      </c>
      <c r="I20" s="422"/>
      <c r="J20" s="420">
        <v>90010.502150240369</v>
      </c>
    </row>
    <row r="21" spans="1:255" ht="13.9" x14ac:dyDescent="0.4">
      <c r="A21" s="146" t="s">
        <v>85</v>
      </c>
      <c r="B21" s="290">
        <v>1519700</v>
      </c>
      <c r="C21" s="367"/>
      <c r="D21" s="290">
        <v>219246</v>
      </c>
      <c r="F21" s="420">
        <v>211505</v>
      </c>
      <c r="G21" s="382"/>
      <c r="H21" s="421">
        <v>12452.350540011905</v>
      </c>
      <c r="I21" s="422"/>
      <c r="J21" s="420">
        <v>199143.91712500647</v>
      </c>
    </row>
    <row r="22" spans="1:255" ht="13.9" x14ac:dyDescent="0.4">
      <c r="A22" s="146"/>
      <c r="B22" s="290"/>
      <c r="C22" s="367"/>
      <c r="D22" s="290"/>
      <c r="F22" s="420"/>
      <c r="G22" s="382"/>
      <c r="H22" s="421"/>
      <c r="I22" s="422"/>
      <c r="J22" s="420"/>
    </row>
    <row r="23" spans="1:255" ht="13.9" x14ac:dyDescent="0.4">
      <c r="A23" s="147" t="s">
        <v>86</v>
      </c>
      <c r="B23" s="290">
        <v>3379727.9999999995</v>
      </c>
      <c r="C23" s="367"/>
      <c r="D23" s="290">
        <v>757783.99999999988</v>
      </c>
      <c r="F23" s="420">
        <v>720800.00000000012</v>
      </c>
      <c r="G23" s="382"/>
      <c r="H23" s="421">
        <v>39855.325707968397</v>
      </c>
      <c r="I23" s="422"/>
      <c r="J23" s="420">
        <v>680869.56359256897</v>
      </c>
    </row>
    <row r="24" spans="1:255" ht="13.9" x14ac:dyDescent="0.4">
      <c r="A24" s="147" t="s">
        <v>437</v>
      </c>
      <c r="B24" s="290">
        <v>5602571</v>
      </c>
      <c r="C24" s="367"/>
      <c r="D24" s="501">
        <v>2994974.9999999995</v>
      </c>
      <c r="F24" s="420">
        <v>2616509.9999999995</v>
      </c>
      <c r="G24" s="382"/>
      <c r="H24" s="421">
        <v>213311.78629135128</v>
      </c>
      <c r="I24" s="422"/>
      <c r="J24" s="420">
        <v>2404407.2113190521</v>
      </c>
    </row>
    <row r="25" spans="1:255" ht="13.9" x14ac:dyDescent="0.4">
      <c r="A25" s="147"/>
      <c r="B25" s="290"/>
      <c r="C25" s="367"/>
      <c r="D25" s="501"/>
      <c r="F25" s="420"/>
      <c r="G25" s="382"/>
      <c r="H25" s="421"/>
      <c r="I25" s="422"/>
      <c r="J25" s="420"/>
    </row>
    <row r="26" spans="1:255" ht="13.9" x14ac:dyDescent="0.4">
      <c r="A26" s="147">
        <v>2020</v>
      </c>
      <c r="B26" s="501">
        <v>768770</v>
      </c>
      <c r="C26" s="312"/>
      <c r="D26" s="290">
        <v>169822</v>
      </c>
      <c r="E26" s="312"/>
      <c r="F26" s="420">
        <v>752218</v>
      </c>
      <c r="G26" s="382"/>
      <c r="H26" s="423">
        <v>16211.267539756782</v>
      </c>
      <c r="I26" s="424"/>
      <c r="J26" s="420">
        <v>735006.87930373568</v>
      </c>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row>
    <row r="27" spans="1:255" ht="13.9" x14ac:dyDescent="0.4">
      <c r="A27" s="147" t="s">
        <v>498</v>
      </c>
      <c r="B27" s="501">
        <v>211368</v>
      </c>
      <c r="C27" s="312"/>
      <c r="D27" s="290"/>
      <c r="E27" s="312"/>
      <c r="F27" s="420">
        <v>211346</v>
      </c>
      <c r="G27" s="382"/>
      <c r="H27" s="423">
        <v>1400.7143464580324</v>
      </c>
      <c r="I27" s="424"/>
      <c r="J27" s="420">
        <v>209649.0368594196</v>
      </c>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row>
    <row r="28" spans="1:255" ht="13.9" x14ac:dyDescent="0.4">
      <c r="A28" s="532" t="s">
        <v>87</v>
      </c>
      <c r="B28" s="608">
        <v>14050437</v>
      </c>
      <c r="C28" s="340"/>
      <c r="D28" s="291">
        <v>4350913</v>
      </c>
      <c r="E28" s="340"/>
      <c r="F28" s="291">
        <v>4716126</v>
      </c>
      <c r="G28" s="291"/>
      <c r="H28" s="291">
        <v>305890</v>
      </c>
      <c r="I28" s="291"/>
      <c r="J28" s="291">
        <v>4410236</v>
      </c>
    </row>
    <row r="29" spans="1:255" x14ac:dyDescent="0.35">
      <c r="B29" s="114"/>
      <c r="C29" s="114"/>
      <c r="D29" s="114"/>
      <c r="E29" s="114"/>
      <c r="F29" s="114"/>
      <c r="G29" s="114"/>
      <c r="H29" s="114"/>
      <c r="I29" s="114"/>
      <c r="J29" s="114"/>
    </row>
    <row r="30" spans="1:255" ht="13.9" x14ac:dyDescent="0.4">
      <c r="A30" s="69" t="s">
        <v>50</v>
      </c>
      <c r="B30" s="57"/>
      <c r="C30" s="57"/>
      <c r="D30" s="55"/>
      <c r="E30" s="57"/>
      <c r="F30" s="310"/>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c r="IU30" s="57"/>
    </row>
    <row r="31" spans="1:255" s="4" customFormat="1" x14ac:dyDescent="0.35">
      <c r="A31" s="689" t="s">
        <v>51</v>
      </c>
      <c r="B31" s="689"/>
      <c r="C31" s="689"/>
      <c r="D31" s="689"/>
      <c r="E31" s="689"/>
      <c r="F31" s="689"/>
      <c r="G31" s="689"/>
      <c r="H31" s="689"/>
      <c r="I31" s="689"/>
      <c r="J31" s="689"/>
    </row>
    <row r="32" spans="1:255" x14ac:dyDescent="0.35">
      <c r="A32" s="693" t="s">
        <v>88</v>
      </c>
      <c r="B32" s="693"/>
      <c r="C32" s="693"/>
      <c r="D32" s="693"/>
      <c r="E32" s="693"/>
      <c r="F32" s="693"/>
      <c r="G32" s="693"/>
      <c r="H32" s="693"/>
      <c r="I32" s="693"/>
      <c r="J32" s="693"/>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c r="IU32" s="57"/>
    </row>
    <row r="33" spans="1:39" s="148" customFormat="1" ht="15" customHeight="1" x14ac:dyDescent="0.35">
      <c r="A33" s="694" t="s">
        <v>89</v>
      </c>
      <c r="B33" s="694"/>
      <c r="C33" s="694"/>
      <c r="D33" s="694"/>
      <c r="E33" s="694"/>
      <c r="F33" s="694"/>
      <c r="G33" s="694"/>
      <c r="H33" s="694"/>
      <c r="I33" s="694"/>
      <c r="J33" s="694"/>
    </row>
    <row r="34" spans="1:39" s="38" customFormat="1" ht="15" customHeight="1" x14ac:dyDescent="0.35">
      <c r="A34" s="691" t="s">
        <v>518</v>
      </c>
      <c r="B34" s="691"/>
      <c r="C34" s="691"/>
      <c r="D34" s="691"/>
      <c r="E34" s="691"/>
      <c r="F34" s="691"/>
      <c r="G34" s="691"/>
      <c r="H34" s="691"/>
      <c r="I34" s="691"/>
      <c r="J34" s="691"/>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s="4" customFormat="1" ht="39" customHeight="1" x14ac:dyDescent="0.35">
      <c r="A35" s="690" t="s">
        <v>492</v>
      </c>
      <c r="B35" s="690"/>
      <c r="C35" s="690"/>
      <c r="D35" s="690"/>
      <c r="E35" s="690"/>
      <c r="F35" s="690"/>
      <c r="G35" s="690"/>
      <c r="H35" s="690"/>
      <c r="I35" s="690"/>
      <c r="J35" s="690"/>
    </row>
    <row r="36" spans="1:39" s="4" customFormat="1" x14ac:dyDescent="0.35">
      <c r="A36" s="691" t="s">
        <v>90</v>
      </c>
      <c r="B36" s="691"/>
      <c r="C36" s="691"/>
      <c r="D36" s="691"/>
      <c r="E36" s="691"/>
      <c r="F36" s="691"/>
      <c r="G36" s="691"/>
      <c r="H36" s="691"/>
      <c r="I36" s="691"/>
      <c r="J36" s="691"/>
    </row>
    <row r="37" spans="1:39" x14ac:dyDescent="0.35">
      <c r="A37" s="338"/>
      <c r="D37" s="55"/>
    </row>
    <row r="38" spans="1:39" x14ac:dyDescent="0.35">
      <c r="D38" s="55"/>
    </row>
    <row r="39" spans="1:39" x14ac:dyDescent="0.35">
      <c r="D39" s="55"/>
    </row>
    <row r="40" spans="1:39" x14ac:dyDescent="0.35">
      <c r="D40" s="55"/>
    </row>
    <row r="41" spans="1:39" x14ac:dyDescent="0.35">
      <c r="D41" s="55"/>
    </row>
    <row r="42" spans="1:39" x14ac:dyDescent="0.35">
      <c r="D42" s="55"/>
    </row>
    <row r="43" spans="1:39" x14ac:dyDescent="0.35">
      <c r="D43" s="55"/>
    </row>
    <row r="44" spans="1:39" x14ac:dyDescent="0.35">
      <c r="D44" s="55"/>
    </row>
    <row r="45" spans="1:39" x14ac:dyDescent="0.35">
      <c r="D45" s="55"/>
    </row>
    <row r="46" spans="1:39" x14ac:dyDescent="0.35">
      <c r="D46" s="55"/>
    </row>
    <row r="47" spans="1:39" x14ac:dyDescent="0.35">
      <c r="D47" s="55"/>
    </row>
    <row r="48" spans="1:39" x14ac:dyDescent="0.35">
      <c r="D48" s="55"/>
    </row>
    <row r="49" spans="4:4" x14ac:dyDescent="0.35">
      <c r="D49" s="55"/>
    </row>
    <row r="50" spans="4:4" x14ac:dyDescent="0.35">
      <c r="D50" s="55"/>
    </row>
    <row r="51" spans="4:4" x14ac:dyDescent="0.35">
      <c r="D51" s="55"/>
    </row>
    <row r="52" spans="4:4" x14ac:dyDescent="0.35">
      <c r="D52" s="55"/>
    </row>
    <row r="53" spans="4:4" x14ac:dyDescent="0.35">
      <c r="D53" s="55"/>
    </row>
    <row r="54" spans="4:4" x14ac:dyDescent="0.35">
      <c r="D54" s="55"/>
    </row>
    <row r="55" spans="4:4" x14ac:dyDescent="0.35">
      <c r="D55" s="55"/>
    </row>
    <row r="56" spans="4:4" x14ac:dyDescent="0.35">
      <c r="D56" s="55"/>
    </row>
    <row r="57" spans="4:4" x14ac:dyDescent="0.35">
      <c r="D57" s="55"/>
    </row>
    <row r="58" spans="4:4" x14ac:dyDescent="0.35">
      <c r="D58" s="55"/>
    </row>
    <row r="59" spans="4:4" x14ac:dyDescent="0.35">
      <c r="D59" s="55"/>
    </row>
    <row r="60" spans="4:4" x14ac:dyDescent="0.35">
      <c r="D60" s="55"/>
    </row>
    <row r="61" spans="4:4" x14ac:dyDescent="0.35">
      <c r="D61" s="55"/>
    </row>
    <row r="62" spans="4:4" x14ac:dyDescent="0.35">
      <c r="D62" s="55"/>
    </row>
    <row r="63" spans="4:4" x14ac:dyDescent="0.35">
      <c r="D63" s="55"/>
    </row>
    <row r="64" spans="4:4" x14ac:dyDescent="0.35">
      <c r="D64" s="55"/>
    </row>
    <row r="65" spans="4:4" x14ac:dyDescent="0.35">
      <c r="D65" s="55"/>
    </row>
    <row r="66" spans="4:4" x14ac:dyDescent="0.35">
      <c r="D66" s="55"/>
    </row>
    <row r="67" spans="4:4" x14ac:dyDescent="0.35">
      <c r="D67" s="55"/>
    </row>
    <row r="68" spans="4:4" x14ac:dyDescent="0.35">
      <c r="D68" s="55"/>
    </row>
    <row r="69" spans="4:4" x14ac:dyDescent="0.35">
      <c r="D69" s="55"/>
    </row>
    <row r="70" spans="4:4" x14ac:dyDescent="0.35">
      <c r="D70" s="55"/>
    </row>
    <row r="71" spans="4:4" x14ac:dyDescent="0.35">
      <c r="D71" s="55"/>
    </row>
    <row r="72" spans="4:4" x14ac:dyDescent="0.35">
      <c r="D72" s="55"/>
    </row>
    <row r="73" spans="4:4" x14ac:dyDescent="0.35">
      <c r="D73" s="55"/>
    </row>
    <row r="74" spans="4:4" x14ac:dyDescent="0.35">
      <c r="D74" s="55"/>
    </row>
    <row r="75" spans="4:4" x14ac:dyDescent="0.35">
      <c r="D75" s="55"/>
    </row>
    <row r="76" spans="4:4" x14ac:dyDescent="0.35">
      <c r="D76" s="55"/>
    </row>
    <row r="77" spans="4:4" x14ac:dyDescent="0.35">
      <c r="D77" s="55"/>
    </row>
    <row r="78" spans="4:4" x14ac:dyDescent="0.35">
      <c r="D78" s="55"/>
    </row>
    <row r="79" spans="4:4" x14ac:dyDescent="0.35">
      <c r="D79" s="55"/>
    </row>
    <row r="80" spans="4:4" x14ac:dyDescent="0.35">
      <c r="D80" s="55"/>
    </row>
    <row r="81" spans="4:4" x14ac:dyDescent="0.35">
      <c r="D81" s="55"/>
    </row>
    <row r="82" spans="4:4" x14ac:dyDescent="0.35">
      <c r="D82" s="55"/>
    </row>
    <row r="83" spans="4:4" x14ac:dyDescent="0.35">
      <c r="D83" s="55"/>
    </row>
    <row r="84" spans="4:4" x14ac:dyDescent="0.35">
      <c r="D84" s="55"/>
    </row>
    <row r="85" spans="4:4" x14ac:dyDescent="0.35">
      <c r="D85" s="55"/>
    </row>
    <row r="86" spans="4:4" x14ac:dyDescent="0.35">
      <c r="D86" s="55"/>
    </row>
    <row r="87" spans="4:4" x14ac:dyDescent="0.35">
      <c r="D87" s="55"/>
    </row>
    <row r="88" spans="4:4" x14ac:dyDescent="0.35">
      <c r="D88" s="55"/>
    </row>
    <row r="89" spans="4:4" x14ac:dyDescent="0.35">
      <c r="D89" s="55"/>
    </row>
    <row r="90" spans="4:4" x14ac:dyDescent="0.35">
      <c r="D90" s="55"/>
    </row>
    <row r="91" spans="4:4" x14ac:dyDescent="0.35">
      <c r="D91" s="55"/>
    </row>
    <row r="92" spans="4:4" x14ac:dyDescent="0.35">
      <c r="D92" s="55"/>
    </row>
    <row r="93" spans="4:4" x14ac:dyDescent="0.35">
      <c r="D93" s="55"/>
    </row>
    <row r="94" spans="4:4" x14ac:dyDescent="0.35">
      <c r="D94" s="55"/>
    </row>
    <row r="95" spans="4:4" x14ac:dyDescent="0.35">
      <c r="D95" s="55"/>
    </row>
    <row r="96" spans="4:4" x14ac:dyDescent="0.35">
      <c r="D96" s="55"/>
    </row>
    <row r="97" spans="4:4" x14ac:dyDescent="0.35">
      <c r="D97" s="55"/>
    </row>
    <row r="98" spans="4:4" x14ac:dyDescent="0.35">
      <c r="D98" s="55"/>
    </row>
    <row r="99" spans="4:4" x14ac:dyDescent="0.35">
      <c r="D99" s="55"/>
    </row>
    <row r="100" spans="4:4" x14ac:dyDescent="0.35">
      <c r="D100" s="55"/>
    </row>
    <row r="101" spans="4:4" x14ac:dyDescent="0.35">
      <c r="D101" s="55"/>
    </row>
    <row r="102" spans="4:4" x14ac:dyDescent="0.35">
      <c r="D102" s="55"/>
    </row>
    <row r="103" spans="4:4" x14ac:dyDescent="0.35">
      <c r="D103" s="55"/>
    </row>
    <row r="104" spans="4:4" x14ac:dyDescent="0.35">
      <c r="D104" s="55"/>
    </row>
    <row r="105" spans="4:4" x14ac:dyDescent="0.35">
      <c r="D105" s="55"/>
    </row>
    <row r="106" spans="4:4" x14ac:dyDescent="0.35">
      <c r="D106" s="55"/>
    </row>
    <row r="107" spans="4:4" x14ac:dyDescent="0.35">
      <c r="D107" s="55"/>
    </row>
    <row r="108" spans="4:4" x14ac:dyDescent="0.35">
      <c r="D108" s="55"/>
    </row>
    <row r="109" spans="4:4" x14ac:dyDescent="0.35">
      <c r="D109" s="55"/>
    </row>
    <row r="110" spans="4:4" x14ac:dyDescent="0.35">
      <c r="D110" s="55"/>
    </row>
    <row r="111" spans="4:4" x14ac:dyDescent="0.35">
      <c r="D111" s="55"/>
    </row>
    <row r="112" spans="4:4" x14ac:dyDescent="0.35">
      <c r="D112" s="55"/>
    </row>
    <row r="113" spans="4:4" x14ac:dyDescent="0.35">
      <c r="D113" s="55"/>
    </row>
    <row r="114" spans="4:4" x14ac:dyDescent="0.35">
      <c r="D114" s="55"/>
    </row>
    <row r="115" spans="4:4" x14ac:dyDescent="0.35">
      <c r="D115" s="55"/>
    </row>
    <row r="116" spans="4:4" x14ac:dyDescent="0.35">
      <c r="D116" s="55"/>
    </row>
    <row r="117" spans="4:4" x14ac:dyDescent="0.35">
      <c r="D117" s="55"/>
    </row>
    <row r="118" spans="4:4" x14ac:dyDescent="0.35">
      <c r="D118" s="55"/>
    </row>
    <row r="119" spans="4:4" x14ac:dyDescent="0.35">
      <c r="D119" s="55"/>
    </row>
    <row r="120" spans="4:4" x14ac:dyDescent="0.35">
      <c r="D120" s="55"/>
    </row>
    <row r="121" spans="4:4" x14ac:dyDescent="0.35">
      <c r="D121" s="55"/>
    </row>
    <row r="122" spans="4:4" x14ac:dyDescent="0.35">
      <c r="D122" s="55"/>
    </row>
    <row r="123" spans="4:4" x14ac:dyDescent="0.35">
      <c r="D123" s="55"/>
    </row>
    <row r="124" spans="4:4" x14ac:dyDescent="0.35">
      <c r="D124" s="55"/>
    </row>
    <row r="125" spans="4:4" x14ac:dyDescent="0.35">
      <c r="D125" s="55"/>
    </row>
    <row r="126" spans="4:4" x14ac:dyDescent="0.35">
      <c r="D126" s="55"/>
    </row>
    <row r="127" spans="4:4" x14ac:dyDescent="0.35">
      <c r="D127" s="55"/>
    </row>
    <row r="128" spans="4:4" x14ac:dyDescent="0.35">
      <c r="D128" s="55"/>
    </row>
    <row r="129" spans="4:4" x14ac:dyDescent="0.35">
      <c r="D129" s="55"/>
    </row>
    <row r="130" spans="4:4" x14ac:dyDescent="0.35">
      <c r="D130" s="55"/>
    </row>
    <row r="131" spans="4:4" x14ac:dyDescent="0.35">
      <c r="D131" s="55"/>
    </row>
    <row r="132" spans="4:4" x14ac:dyDescent="0.35">
      <c r="D132" s="55"/>
    </row>
    <row r="133" spans="4:4" x14ac:dyDescent="0.35">
      <c r="D133" s="55"/>
    </row>
    <row r="134" spans="4:4" x14ac:dyDescent="0.35">
      <c r="D134" s="55"/>
    </row>
    <row r="135" spans="4:4" x14ac:dyDescent="0.35">
      <c r="D135" s="55"/>
    </row>
    <row r="136" spans="4:4" x14ac:dyDescent="0.35">
      <c r="D136" s="55"/>
    </row>
    <row r="137" spans="4:4" x14ac:dyDescent="0.35">
      <c r="D137" s="55"/>
    </row>
    <row r="138" spans="4:4" x14ac:dyDescent="0.35">
      <c r="D138" s="55"/>
    </row>
    <row r="139" spans="4:4" x14ac:dyDescent="0.35">
      <c r="D139" s="55"/>
    </row>
    <row r="140" spans="4:4" x14ac:dyDescent="0.35">
      <c r="D140" s="55"/>
    </row>
    <row r="141" spans="4:4" x14ac:dyDescent="0.35">
      <c r="D141" s="55"/>
    </row>
    <row r="142" spans="4:4" x14ac:dyDescent="0.35">
      <c r="D142" s="55"/>
    </row>
    <row r="143" spans="4:4" x14ac:dyDescent="0.35">
      <c r="D143" s="55"/>
    </row>
    <row r="144" spans="4:4" x14ac:dyDescent="0.35">
      <c r="D144" s="55"/>
    </row>
    <row r="145" spans="4:4" x14ac:dyDescent="0.35">
      <c r="D145" s="55"/>
    </row>
    <row r="146" spans="4:4" x14ac:dyDescent="0.35">
      <c r="D146" s="55"/>
    </row>
    <row r="147" spans="4:4" x14ac:dyDescent="0.35">
      <c r="D147" s="55"/>
    </row>
    <row r="148" spans="4:4" x14ac:dyDescent="0.35">
      <c r="D148" s="55"/>
    </row>
    <row r="149" spans="4:4" x14ac:dyDescent="0.35">
      <c r="D149" s="55"/>
    </row>
    <row r="150" spans="4:4" x14ac:dyDescent="0.35">
      <c r="D150" s="55"/>
    </row>
    <row r="151" spans="4:4" x14ac:dyDescent="0.35">
      <c r="D151" s="55"/>
    </row>
    <row r="152" spans="4:4" x14ac:dyDescent="0.35">
      <c r="D152" s="55"/>
    </row>
    <row r="153" spans="4:4" x14ac:dyDescent="0.35">
      <c r="D153" s="55"/>
    </row>
    <row r="154" spans="4:4" x14ac:dyDescent="0.35">
      <c r="D154" s="55"/>
    </row>
    <row r="155" spans="4:4" x14ac:dyDescent="0.35">
      <c r="D155" s="55"/>
    </row>
    <row r="156" spans="4:4" x14ac:dyDescent="0.35">
      <c r="D156" s="55"/>
    </row>
    <row r="157" spans="4:4" x14ac:dyDescent="0.35">
      <c r="D157" s="55"/>
    </row>
    <row r="158" spans="4:4" x14ac:dyDescent="0.35">
      <c r="D158" s="55"/>
    </row>
    <row r="159" spans="4:4" x14ac:dyDescent="0.35">
      <c r="D159" s="55"/>
    </row>
    <row r="160" spans="4:4" x14ac:dyDescent="0.35">
      <c r="D160" s="55"/>
    </row>
    <row r="161" spans="4:4" x14ac:dyDescent="0.35">
      <c r="D161" s="55"/>
    </row>
    <row r="162" spans="4:4" x14ac:dyDescent="0.35">
      <c r="D162" s="55"/>
    </row>
    <row r="163" spans="4:4" x14ac:dyDescent="0.35">
      <c r="D163" s="55"/>
    </row>
    <row r="164" spans="4:4" x14ac:dyDescent="0.35">
      <c r="D164" s="55"/>
    </row>
    <row r="165" spans="4:4" x14ac:dyDescent="0.35">
      <c r="D165" s="55"/>
    </row>
    <row r="166" spans="4:4" x14ac:dyDescent="0.35">
      <c r="D166" s="55"/>
    </row>
    <row r="167" spans="4:4" x14ac:dyDescent="0.35">
      <c r="D167" s="55"/>
    </row>
    <row r="168" spans="4:4" x14ac:dyDescent="0.35">
      <c r="D168" s="55"/>
    </row>
    <row r="169" spans="4:4" x14ac:dyDescent="0.35">
      <c r="D169" s="55"/>
    </row>
    <row r="170" spans="4:4" x14ac:dyDescent="0.35">
      <c r="D170" s="55"/>
    </row>
    <row r="171" spans="4:4" x14ac:dyDescent="0.35">
      <c r="D171" s="55"/>
    </row>
    <row r="172" spans="4:4" x14ac:dyDescent="0.35">
      <c r="D172" s="55"/>
    </row>
    <row r="173" spans="4:4" x14ac:dyDescent="0.35">
      <c r="D173" s="55"/>
    </row>
    <row r="174" spans="4:4" x14ac:dyDescent="0.35">
      <c r="D174" s="55"/>
    </row>
    <row r="175" spans="4:4" x14ac:dyDescent="0.35">
      <c r="D175" s="55"/>
    </row>
    <row r="176" spans="4:4" x14ac:dyDescent="0.35">
      <c r="D176" s="55"/>
    </row>
    <row r="177" spans="4:4" x14ac:dyDescent="0.35">
      <c r="D177" s="55"/>
    </row>
    <row r="178" spans="4:4" x14ac:dyDescent="0.35">
      <c r="D178" s="55"/>
    </row>
    <row r="179" spans="4:4" x14ac:dyDescent="0.35">
      <c r="D179" s="55"/>
    </row>
    <row r="180" spans="4:4" x14ac:dyDescent="0.35">
      <c r="D180" s="55"/>
    </row>
    <row r="181" spans="4:4" x14ac:dyDescent="0.35">
      <c r="D181" s="55"/>
    </row>
    <row r="182" spans="4:4" x14ac:dyDescent="0.35">
      <c r="D182" s="55"/>
    </row>
    <row r="183" spans="4:4" x14ac:dyDescent="0.35">
      <c r="D183" s="55"/>
    </row>
    <row r="184" spans="4:4" x14ac:dyDescent="0.35">
      <c r="D184" s="55"/>
    </row>
    <row r="185" spans="4:4" x14ac:dyDescent="0.35">
      <c r="D185" s="55"/>
    </row>
    <row r="186" spans="4:4" x14ac:dyDescent="0.35">
      <c r="D186" s="55"/>
    </row>
  </sheetData>
  <mergeCells count="6">
    <mergeCell ref="A36:J36"/>
    <mergeCell ref="A32:J32"/>
    <mergeCell ref="A31:J31"/>
    <mergeCell ref="A33:J33"/>
    <mergeCell ref="A34:J34"/>
    <mergeCell ref="A35:J35"/>
  </mergeCells>
  <phoneticPr fontId="7" type="noConversion"/>
  <pageMargins left="0.7" right="0.7" top="0.75" bottom="0.75" header="0.3" footer="0.3"/>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46"/>
  <sheetViews>
    <sheetView topLeftCell="A10" workbookViewId="0">
      <selection activeCell="E18" sqref="E18"/>
    </sheetView>
  </sheetViews>
  <sheetFormatPr defaultColWidth="8.86328125" defaultRowHeight="12.75" x14ac:dyDescent="0.35"/>
  <cols>
    <col min="1" max="1" width="39.59765625" style="2" customWidth="1"/>
    <col min="2" max="2" width="10.73046875" style="2" customWidth="1"/>
    <col min="3" max="3" width="11.59765625" style="2" customWidth="1"/>
    <col min="4" max="4" width="13.3984375" style="2" customWidth="1"/>
    <col min="5" max="5" width="17.3984375" style="2" customWidth="1"/>
    <col min="6" max="6" width="12.265625" style="2" customWidth="1"/>
    <col min="7" max="7" width="16.265625" style="2" customWidth="1"/>
    <col min="8" max="8" width="11.86328125" style="2" customWidth="1"/>
    <col min="9" max="9" width="8.86328125" style="2"/>
    <col min="10" max="10" width="16.265625" style="2" bestFit="1" customWidth="1"/>
    <col min="11" max="11" width="8.86328125" style="2"/>
    <col min="12" max="12" width="16.265625" style="2" bestFit="1" customWidth="1"/>
    <col min="13" max="16384" width="8.86328125" style="2"/>
  </cols>
  <sheetData>
    <row r="1" spans="1:16" ht="16.899999999999999" x14ac:dyDescent="0.4">
      <c r="A1" s="7" t="s">
        <v>31</v>
      </c>
      <c r="B1" s="5"/>
      <c r="C1" s="5"/>
      <c r="D1" s="5"/>
      <c r="E1" s="8"/>
      <c r="F1" s="6"/>
      <c r="G1" s="6"/>
      <c r="H1" s="6"/>
    </row>
    <row r="2" spans="1:16" s="9" customFormat="1" ht="17.25" x14ac:dyDescent="0.45">
      <c r="A2" s="7" t="s">
        <v>475</v>
      </c>
      <c r="B2" s="149"/>
      <c r="C2" s="149"/>
      <c r="D2" s="149"/>
      <c r="E2" s="149"/>
      <c r="F2" s="149"/>
      <c r="G2" s="149"/>
      <c r="H2" s="149"/>
    </row>
    <row r="3" spans="1:16" ht="15" x14ac:dyDescent="0.4">
      <c r="B3" s="150"/>
      <c r="C3" s="150"/>
      <c r="D3" s="150"/>
      <c r="E3" s="150"/>
      <c r="F3" s="150"/>
      <c r="G3" s="150"/>
      <c r="H3" s="150"/>
    </row>
    <row r="4" spans="1:16" s="3" customFormat="1" ht="16.5" customHeight="1" x14ac:dyDescent="0.4">
      <c r="A4" s="428" t="s">
        <v>476</v>
      </c>
      <c r="B4" s="413"/>
      <c r="C4" s="414" t="s">
        <v>69</v>
      </c>
      <c r="D4" s="415"/>
      <c r="E4" s="414" t="s">
        <v>70</v>
      </c>
      <c r="F4" s="413"/>
      <c r="G4" s="414" t="s">
        <v>71</v>
      </c>
    </row>
    <row r="5" spans="1:16" ht="13.15" x14ac:dyDescent="0.4">
      <c r="A5" s="429" t="s">
        <v>91</v>
      </c>
      <c r="B5" s="151"/>
      <c r="C5" s="630">
        <v>7.8228650682734147</v>
      </c>
      <c r="D5" s="631"/>
      <c r="E5" s="632">
        <v>1.0278285731109316</v>
      </c>
      <c r="F5" s="631"/>
      <c r="G5" s="630">
        <v>8.282451960632919</v>
      </c>
      <c r="I5" s="3"/>
      <c r="J5" s="362"/>
    </row>
    <row r="6" spans="1:16" ht="13.15" x14ac:dyDescent="0.4">
      <c r="A6" s="429" t="s">
        <v>92</v>
      </c>
      <c r="B6" s="151"/>
      <c r="C6" s="630">
        <v>40.416245503975631</v>
      </c>
      <c r="D6" s="631"/>
      <c r="E6" s="632">
        <v>43.842678765951462</v>
      </c>
      <c r="F6" s="631"/>
      <c r="G6" s="630">
        <v>40.19067665168793</v>
      </c>
      <c r="I6" s="3"/>
      <c r="J6" s="389"/>
      <c r="L6" s="389"/>
    </row>
    <row r="7" spans="1:16" ht="13.15" x14ac:dyDescent="0.4">
      <c r="A7" s="429" t="s">
        <v>93</v>
      </c>
      <c r="B7" s="151"/>
      <c r="C7" s="630">
        <v>22.870878145149678</v>
      </c>
      <c r="D7" s="631"/>
      <c r="E7" s="632">
        <v>26.072562996208614</v>
      </c>
      <c r="F7" s="631"/>
      <c r="G7" s="630">
        <v>22.64786769197746</v>
      </c>
      <c r="I7" s="3"/>
      <c r="J7" s="389"/>
      <c r="L7" s="389"/>
    </row>
    <row r="8" spans="1:16" ht="13.15" x14ac:dyDescent="0.4">
      <c r="A8" s="429" t="s">
        <v>94</v>
      </c>
      <c r="B8" s="151"/>
      <c r="C8" s="630">
        <v>10.826208288990653</v>
      </c>
      <c r="D8" s="631"/>
      <c r="E8" s="632">
        <v>10.155286512939453</v>
      </c>
      <c r="F8" s="631"/>
      <c r="G8" s="630">
        <v>10.871435681159801</v>
      </c>
      <c r="I8" s="3"/>
    </row>
    <row r="9" spans="1:16" x14ac:dyDescent="0.35">
      <c r="A9" s="429" t="s">
        <v>95</v>
      </c>
      <c r="B9" s="151"/>
      <c r="C9" s="630">
        <v>7.6676312325982154</v>
      </c>
      <c r="D9" s="631"/>
      <c r="E9" s="632">
        <v>6.1332775039009721</v>
      </c>
      <c r="F9" s="631"/>
      <c r="G9" s="630">
        <v>7.7723627085992879</v>
      </c>
    </row>
    <row r="10" spans="1:16" x14ac:dyDescent="0.35">
      <c r="A10" s="429" t="s">
        <v>96</v>
      </c>
      <c r="B10" s="151"/>
      <c r="C10" s="630">
        <v>3.7225162851340858</v>
      </c>
      <c r="D10" s="631"/>
      <c r="E10" s="632">
        <v>2.9954889382485042</v>
      </c>
      <c r="F10" s="631"/>
      <c r="G10" s="630">
        <v>3.7741578025224607</v>
      </c>
      <c r="J10" s="152"/>
      <c r="K10" s="152"/>
      <c r="L10" s="152"/>
      <c r="M10" s="152"/>
      <c r="N10" s="152"/>
      <c r="O10" s="152"/>
      <c r="P10" s="152"/>
    </row>
    <row r="11" spans="1:16" x14ac:dyDescent="0.35">
      <c r="A11" s="429" t="s">
        <v>97</v>
      </c>
      <c r="B11" s="151"/>
      <c r="C11" s="630">
        <v>1.8429803709030597</v>
      </c>
      <c r="D11" s="631"/>
      <c r="E11" s="632">
        <v>1.6722659661817574</v>
      </c>
      <c r="F11" s="631"/>
      <c r="G11" s="630">
        <v>1.8559568452899842</v>
      </c>
    </row>
    <row r="12" spans="1:16" x14ac:dyDescent="0.35">
      <c r="A12" s="429" t="s">
        <v>98</v>
      </c>
      <c r="B12" s="151"/>
      <c r="C12" s="630">
        <v>1.4133891250651225</v>
      </c>
      <c r="D12" s="631"/>
      <c r="E12" s="632">
        <v>2.0991648483936496</v>
      </c>
      <c r="F12" s="631"/>
      <c r="G12" s="630">
        <v>1.366200518874525</v>
      </c>
    </row>
    <row r="13" spans="1:16" x14ac:dyDescent="0.35">
      <c r="A13" s="429" t="s">
        <v>99</v>
      </c>
      <c r="B13" s="151"/>
      <c r="C13" s="630">
        <v>1.0158793972406501</v>
      </c>
      <c r="D13" s="631"/>
      <c r="E13" s="632">
        <v>1.9987372952602773</v>
      </c>
      <c r="F13" s="631"/>
      <c r="G13" s="630">
        <v>0.94806228124557057</v>
      </c>
    </row>
    <row r="14" spans="1:16" x14ac:dyDescent="0.35">
      <c r="A14" s="429" t="s">
        <v>100</v>
      </c>
      <c r="B14" s="151"/>
      <c r="C14" s="630">
        <v>0.60704678070554319</v>
      </c>
      <c r="D14" s="631"/>
      <c r="E14" s="632">
        <v>1.1851759772058896</v>
      </c>
      <c r="F14" s="631"/>
      <c r="G14" s="630">
        <v>0.5672614537996532</v>
      </c>
    </row>
    <row r="15" spans="1:16" x14ac:dyDescent="0.35">
      <c r="A15" s="429" t="s">
        <v>101</v>
      </c>
      <c r="B15" s="151"/>
      <c r="C15" s="630">
        <v>0.45393333617465748</v>
      </c>
      <c r="D15" s="631"/>
      <c r="E15" s="632">
        <v>0.78248438793168307</v>
      </c>
      <c r="F15" s="631"/>
      <c r="G15" s="630">
        <v>0.43122557728074068</v>
      </c>
    </row>
    <row r="16" spans="1:16" x14ac:dyDescent="0.35">
      <c r="A16" s="429" t="s">
        <v>102</v>
      </c>
      <c r="B16" s="151"/>
      <c r="C16" s="630">
        <v>1.3407445244609382</v>
      </c>
      <c r="D16" s="631"/>
      <c r="E16" s="632">
        <v>2.0442077509134982</v>
      </c>
      <c r="F16" s="631"/>
      <c r="G16" s="630">
        <v>1.2926578213156987</v>
      </c>
    </row>
    <row r="17" spans="1:8" x14ac:dyDescent="0.35">
      <c r="A17" s="404"/>
      <c r="C17" s="633"/>
      <c r="D17" s="633"/>
      <c r="E17" s="634"/>
      <c r="F17" s="633"/>
      <c r="G17" s="633"/>
      <c r="H17" s="151"/>
    </row>
    <row r="18" spans="1:8" s="3" customFormat="1" ht="13.15" x14ac:dyDescent="0.4">
      <c r="A18" s="430" t="s">
        <v>439</v>
      </c>
      <c r="B18" s="153"/>
      <c r="C18" s="635">
        <v>8.4636186564989906</v>
      </c>
      <c r="D18" s="636"/>
      <c r="E18" s="637">
        <v>9.7653641719084003</v>
      </c>
      <c r="F18" s="636"/>
      <c r="G18" s="635">
        <v>8.3747376426923203</v>
      </c>
    </row>
    <row r="19" spans="1:8" x14ac:dyDescent="0.35">
      <c r="A19" s="404"/>
    </row>
    <row r="20" spans="1:8" s="362" customFormat="1" x14ac:dyDescent="0.35">
      <c r="A20" s="404"/>
    </row>
    <row r="21" spans="1:8" s="3" customFormat="1" ht="13.15" x14ac:dyDescent="0.4">
      <c r="A21" s="428" t="s">
        <v>440</v>
      </c>
      <c r="B21" s="413"/>
      <c r="C21" s="416" t="s">
        <v>69</v>
      </c>
      <c r="D21" s="415"/>
      <c r="E21" s="416" t="s">
        <v>70</v>
      </c>
      <c r="F21" s="413"/>
      <c r="G21" s="414" t="s">
        <v>71</v>
      </c>
    </row>
    <row r="22" spans="1:8" x14ac:dyDescent="0.35">
      <c r="A22" s="404" t="s">
        <v>103</v>
      </c>
      <c r="C22" s="265">
        <v>10.7</v>
      </c>
      <c r="D22" s="638"/>
      <c r="E22" s="265">
        <v>11.1</v>
      </c>
      <c r="F22" s="638"/>
      <c r="G22" s="265">
        <v>10.6</v>
      </c>
    </row>
    <row r="23" spans="1:8" x14ac:dyDescent="0.35">
      <c r="A23" s="404" t="s">
        <v>104</v>
      </c>
      <c r="C23" s="265">
        <v>10.4</v>
      </c>
      <c r="D23" s="638"/>
      <c r="E23" s="265">
        <v>10.9</v>
      </c>
      <c r="F23" s="638"/>
      <c r="G23" s="265">
        <v>10.4</v>
      </c>
    </row>
    <row r="24" spans="1:8" x14ac:dyDescent="0.35">
      <c r="A24" s="404" t="s">
        <v>105</v>
      </c>
      <c r="C24" s="265">
        <v>10</v>
      </c>
      <c r="D24" s="638"/>
      <c r="E24" s="265">
        <v>10</v>
      </c>
      <c r="F24" s="638"/>
      <c r="G24" s="265">
        <v>10</v>
      </c>
    </row>
    <row r="25" spans="1:8" x14ac:dyDescent="0.35">
      <c r="A25" s="404" t="s">
        <v>106</v>
      </c>
      <c r="C25" s="639">
        <v>9.5</v>
      </c>
      <c r="D25" s="638"/>
      <c r="E25" s="639">
        <v>10.1</v>
      </c>
      <c r="F25" s="638"/>
      <c r="G25" s="639">
        <v>9.4</v>
      </c>
    </row>
    <row r="26" spans="1:8" x14ac:dyDescent="0.35">
      <c r="A26" s="404" t="s">
        <v>107</v>
      </c>
      <c r="C26" s="639">
        <v>8.8000000000000007</v>
      </c>
      <c r="D26" s="638"/>
      <c r="E26" s="639">
        <v>9.6</v>
      </c>
      <c r="F26" s="638"/>
      <c r="G26" s="639">
        <v>8.8000000000000007</v>
      </c>
    </row>
    <row r="27" spans="1:8" x14ac:dyDescent="0.35">
      <c r="A27" s="404" t="s">
        <v>108</v>
      </c>
      <c r="C27" s="639">
        <v>8.6</v>
      </c>
      <c r="D27" s="638"/>
      <c r="E27" s="639">
        <v>9.4</v>
      </c>
      <c r="F27" s="638"/>
      <c r="G27" s="639">
        <v>8.6</v>
      </c>
    </row>
    <row r="28" spans="1:8" x14ac:dyDescent="0.35">
      <c r="A28" s="404" t="s">
        <v>109</v>
      </c>
      <c r="C28" s="639">
        <v>8.4</v>
      </c>
      <c r="D28" s="638"/>
      <c r="E28" s="639">
        <v>8.9</v>
      </c>
      <c r="F28" s="638"/>
      <c r="G28" s="639">
        <v>8.4</v>
      </c>
    </row>
    <row r="29" spans="1:8" x14ac:dyDescent="0.35">
      <c r="A29" s="404" t="s">
        <v>110</v>
      </c>
      <c r="C29" s="639">
        <v>8.1</v>
      </c>
      <c r="D29" s="638"/>
      <c r="E29" s="639">
        <v>8.6999999999999993</v>
      </c>
      <c r="F29" s="638"/>
      <c r="G29" s="639">
        <v>8.1</v>
      </c>
    </row>
    <row r="30" spans="1:8" x14ac:dyDescent="0.35">
      <c r="A30" s="404" t="s">
        <v>111</v>
      </c>
      <c r="C30" s="639">
        <v>8.6999999999999993</v>
      </c>
      <c r="D30" s="638"/>
      <c r="E30" s="639">
        <v>7.3</v>
      </c>
      <c r="F30" s="638"/>
      <c r="G30" s="639">
        <v>8.9</v>
      </c>
    </row>
    <row r="31" spans="1:8" x14ac:dyDescent="0.35">
      <c r="A31" s="404" t="s">
        <v>112</v>
      </c>
      <c r="C31" s="639">
        <v>8.4</v>
      </c>
      <c r="D31" s="638"/>
      <c r="E31" s="639">
        <v>6.8</v>
      </c>
      <c r="F31" s="638"/>
      <c r="G31" s="639">
        <v>8.8000000000000007</v>
      </c>
    </row>
    <row r="32" spans="1:8" x14ac:dyDescent="0.35">
      <c r="A32" s="404" t="s">
        <v>113</v>
      </c>
      <c r="C32" s="639">
        <v>9.1</v>
      </c>
      <c r="D32" s="638"/>
      <c r="E32" s="639">
        <v>8.6999999999999993</v>
      </c>
      <c r="F32" s="638"/>
      <c r="G32" s="639">
        <v>9.1999999999999993</v>
      </c>
    </row>
    <row r="33" spans="1:21" x14ac:dyDescent="0.35">
      <c r="A33" s="404" t="s">
        <v>114</v>
      </c>
      <c r="C33" s="639">
        <v>8.9</v>
      </c>
      <c r="D33" s="638"/>
      <c r="E33" s="639">
        <v>9.3000000000000007</v>
      </c>
      <c r="F33" s="638"/>
      <c r="G33" s="639">
        <v>8.9</v>
      </c>
    </row>
    <row r="34" spans="1:21" x14ac:dyDescent="0.35">
      <c r="A34" s="404" t="s">
        <v>115</v>
      </c>
      <c r="C34" s="639">
        <v>8.8000000000000007</v>
      </c>
      <c r="D34" s="638"/>
      <c r="E34" s="639">
        <v>9.1999999999999993</v>
      </c>
      <c r="F34" s="638"/>
      <c r="G34" s="639">
        <v>8.8000000000000007</v>
      </c>
    </row>
    <row r="35" spans="1:21" x14ac:dyDescent="0.35">
      <c r="A35" s="404" t="s">
        <v>116</v>
      </c>
      <c r="C35" s="640">
        <v>8.6999999999999993</v>
      </c>
      <c r="D35" s="638"/>
      <c r="E35" s="639">
        <v>9</v>
      </c>
      <c r="F35" s="638"/>
      <c r="G35" s="639">
        <v>8.6</v>
      </c>
    </row>
    <row r="36" spans="1:21" x14ac:dyDescent="0.35">
      <c r="A36" s="404" t="s">
        <v>117</v>
      </c>
      <c r="C36" s="639">
        <v>8.6</v>
      </c>
      <c r="D36" s="641"/>
      <c r="E36" s="639">
        <v>8.8000000000000007</v>
      </c>
      <c r="F36" s="641"/>
      <c r="G36" s="639">
        <v>8.5</v>
      </c>
    </row>
    <row r="37" spans="1:21" x14ac:dyDescent="0.35">
      <c r="A37" s="404" t="s">
        <v>118</v>
      </c>
      <c r="C37" s="639">
        <v>8.4</v>
      </c>
      <c r="D37" s="638"/>
      <c r="E37" s="265">
        <v>8.94</v>
      </c>
      <c r="F37" s="638"/>
      <c r="G37" s="639">
        <v>8.3800000000000008</v>
      </c>
    </row>
    <row r="38" spans="1:21" x14ac:dyDescent="0.35">
      <c r="A38" s="404" t="s">
        <v>119</v>
      </c>
      <c r="B38" s="92"/>
      <c r="C38" s="265">
        <v>8.4</v>
      </c>
      <c r="D38" s="638"/>
      <c r="E38" s="265">
        <v>9.6</v>
      </c>
      <c r="F38" s="638"/>
      <c r="G38" s="265">
        <v>8.3000000000000007</v>
      </c>
    </row>
    <row r="39" spans="1:21" x14ac:dyDescent="0.35">
      <c r="A39" s="404" t="s">
        <v>120</v>
      </c>
      <c r="B39" s="400"/>
      <c r="C39" s="642">
        <v>8.3000000000000007</v>
      </c>
      <c r="D39" s="638"/>
      <c r="E39" s="642">
        <v>9.8000000000000007</v>
      </c>
      <c r="F39" s="643"/>
      <c r="G39" s="642">
        <v>8.1999999999999993</v>
      </c>
    </row>
    <row r="40" spans="1:21" x14ac:dyDescent="0.35">
      <c r="A40" s="404" t="s">
        <v>428</v>
      </c>
      <c r="B40" s="400"/>
      <c r="C40" s="642">
        <v>8.5</v>
      </c>
      <c r="D40" s="638"/>
      <c r="E40" s="642">
        <v>9.6</v>
      </c>
      <c r="F40" s="643"/>
      <c r="G40" s="642">
        <v>8.4</v>
      </c>
    </row>
    <row r="41" spans="1:21" s="362" customFormat="1" x14ac:dyDescent="0.35">
      <c r="A41" s="534" t="s">
        <v>436</v>
      </c>
      <c r="B41" s="400"/>
      <c r="C41" s="642">
        <v>8.5</v>
      </c>
      <c r="D41" s="638"/>
      <c r="E41" s="642">
        <v>9.4</v>
      </c>
      <c r="F41" s="643"/>
      <c r="G41" s="642">
        <v>8.5</v>
      </c>
    </row>
    <row r="42" spans="1:21" x14ac:dyDescent="0.35">
      <c r="A42" s="427" t="s">
        <v>477</v>
      </c>
      <c r="B42" s="411"/>
      <c r="C42" s="644">
        <v>8.6540542180457258</v>
      </c>
      <c r="D42" s="645"/>
      <c r="E42" s="644">
        <v>9.4285670939053272</v>
      </c>
      <c r="F42" s="645"/>
      <c r="G42" s="644">
        <v>8.5994129946744611</v>
      </c>
    </row>
    <row r="44" spans="1:21" ht="13.15" x14ac:dyDescent="0.4">
      <c r="A44" s="1" t="s">
        <v>50</v>
      </c>
    </row>
    <row r="45" spans="1:21" s="4" customFormat="1" ht="14.65" customHeight="1" x14ac:dyDescent="0.35">
      <c r="A45" s="689" t="s">
        <v>51</v>
      </c>
      <c r="B45" s="689"/>
      <c r="C45" s="689"/>
      <c r="D45" s="689"/>
      <c r="E45" s="689"/>
      <c r="F45" s="689"/>
      <c r="G45" s="689"/>
    </row>
    <row r="46" spans="1:21" s="38" customFormat="1" ht="27" customHeight="1" x14ac:dyDescent="0.35">
      <c r="A46" s="690" t="s">
        <v>446</v>
      </c>
      <c r="B46" s="690"/>
      <c r="C46" s="690"/>
      <c r="D46" s="690"/>
      <c r="E46" s="690"/>
      <c r="F46" s="690"/>
      <c r="G46" s="690"/>
      <c r="H46" s="671"/>
      <c r="I46" s="2"/>
      <c r="J46" s="2"/>
      <c r="K46" s="2"/>
      <c r="L46" s="2"/>
      <c r="M46" s="2"/>
      <c r="N46" s="2"/>
      <c r="O46" s="2"/>
      <c r="P46" s="2"/>
      <c r="Q46" s="2"/>
      <c r="R46" s="2"/>
      <c r="S46" s="2"/>
      <c r="T46" s="2"/>
      <c r="U46" s="2"/>
    </row>
  </sheetData>
  <mergeCells count="2">
    <mergeCell ref="A45:G45"/>
    <mergeCell ref="A46:G46"/>
  </mergeCells>
  <pageMargins left="0.7" right="0.7" top="0.75" bottom="0.75" header="0.3" footer="0.3"/>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T48"/>
  <sheetViews>
    <sheetView topLeftCell="A21" workbookViewId="0">
      <selection activeCell="I42" sqref="I42"/>
    </sheetView>
  </sheetViews>
  <sheetFormatPr defaultColWidth="9.1328125" defaultRowHeight="12.75" x14ac:dyDescent="0.35"/>
  <cols>
    <col min="1" max="1" width="23" style="2" customWidth="1"/>
    <col min="2" max="7" width="18.59765625" style="2" customWidth="1"/>
    <col min="8" max="8" width="19" style="2" bestFit="1" customWidth="1"/>
    <col min="9" max="9" width="18.59765625" style="2" customWidth="1"/>
    <col min="10" max="10" width="11.265625" style="2" bestFit="1" customWidth="1"/>
    <col min="11" max="11" width="9.1328125" style="2"/>
    <col min="12" max="12" width="10" style="2" bestFit="1" customWidth="1"/>
    <col min="13" max="24" width="9.1328125" style="2"/>
    <col min="25" max="32" width="9.1328125" style="12"/>
    <col min="33" max="33" width="9.3984375" style="12" customWidth="1"/>
    <col min="34" max="42" width="9.1328125" style="12"/>
    <col min="43" max="43" width="11.3984375" style="12" customWidth="1"/>
    <col min="44" max="46" width="9.1328125" style="12"/>
    <col min="47" max="16384" width="9.1328125" style="2"/>
  </cols>
  <sheetData>
    <row r="1" spans="1:46" ht="16.899999999999999" x14ac:dyDescent="0.4">
      <c r="A1" s="7" t="s">
        <v>31</v>
      </c>
      <c r="B1" s="5"/>
      <c r="C1" s="5"/>
      <c r="D1" s="5"/>
      <c r="E1" s="6"/>
      <c r="F1" s="8"/>
      <c r="G1" s="11"/>
      <c r="H1" s="11"/>
      <c r="I1" s="6"/>
    </row>
    <row r="2" spans="1:46" s="9" customFormat="1" ht="17.25" x14ac:dyDescent="0.45">
      <c r="A2" s="7" t="s">
        <v>432</v>
      </c>
      <c r="Y2" s="13"/>
      <c r="Z2" s="13"/>
      <c r="AA2" s="13"/>
      <c r="AB2" s="13"/>
      <c r="AC2" s="13"/>
      <c r="AD2" s="13"/>
      <c r="AE2" s="13"/>
      <c r="AF2" s="13"/>
      <c r="AG2" s="13"/>
      <c r="AH2" s="13"/>
      <c r="AI2" s="13"/>
      <c r="AJ2" s="13"/>
      <c r="AK2" s="13"/>
      <c r="AL2" s="13"/>
      <c r="AM2" s="13"/>
      <c r="AN2" s="13"/>
      <c r="AO2" s="13"/>
      <c r="AP2" s="13"/>
      <c r="AQ2" s="13"/>
      <c r="AR2" s="13"/>
      <c r="AS2" s="13"/>
      <c r="AT2" s="13"/>
    </row>
    <row r="4" spans="1:46" ht="17.25" customHeight="1" x14ac:dyDescent="0.4">
      <c r="A4" s="49"/>
      <c r="B4" s="50"/>
      <c r="C4" s="51"/>
      <c r="D4" s="51"/>
      <c r="E4" s="50"/>
      <c r="F4" s="50"/>
      <c r="I4" s="50"/>
      <c r="AE4" s="14"/>
    </row>
    <row r="5" spans="1:46" ht="17.25" customHeight="1" x14ac:dyDescent="0.4">
      <c r="A5" s="50"/>
      <c r="B5" s="50"/>
      <c r="C5" s="52"/>
      <c r="D5" s="52" t="s">
        <v>122</v>
      </c>
      <c r="E5" s="15"/>
      <c r="F5" s="15"/>
      <c r="G5" s="16"/>
      <c r="H5" s="358"/>
      <c r="I5" s="10" t="s">
        <v>123</v>
      </c>
      <c r="K5" s="363"/>
      <c r="L5" s="2" t="s">
        <v>123</v>
      </c>
    </row>
    <row r="6" spans="1:46" s="17" customFormat="1" ht="17.25" customHeight="1" x14ac:dyDescent="0.4">
      <c r="A6" s="53" t="s">
        <v>124</v>
      </c>
      <c r="B6" s="444" t="s">
        <v>125</v>
      </c>
      <c r="C6" s="444" t="s">
        <v>126</v>
      </c>
      <c r="D6" s="444" t="s">
        <v>127</v>
      </c>
      <c r="E6" s="482" t="s">
        <v>128</v>
      </c>
      <c r="F6" s="482" t="s">
        <v>129</v>
      </c>
      <c r="G6" s="507" t="s">
        <v>429</v>
      </c>
      <c r="H6" s="508">
        <v>2020</v>
      </c>
      <c r="I6" s="484" t="s">
        <v>87</v>
      </c>
      <c r="J6" s="457"/>
      <c r="K6" s="363"/>
      <c r="L6" s="17" t="s">
        <v>130</v>
      </c>
      <c r="Y6" s="18"/>
      <c r="Z6" s="18"/>
      <c r="AA6" s="19"/>
      <c r="AB6" s="19"/>
      <c r="AC6" s="19"/>
      <c r="AD6" s="20"/>
      <c r="AE6" s="20"/>
      <c r="AF6" s="21"/>
      <c r="AG6" s="19"/>
      <c r="AH6" s="19"/>
      <c r="AI6" s="19"/>
      <c r="AJ6" s="19"/>
      <c r="AK6" s="20"/>
      <c r="AL6" s="20"/>
      <c r="AM6" s="21"/>
      <c r="AN6" s="19"/>
      <c r="AO6" s="18"/>
      <c r="AP6" s="18"/>
      <c r="AQ6" s="22"/>
      <c r="AR6" s="18"/>
      <c r="AS6" s="18"/>
      <c r="AT6" s="18"/>
    </row>
    <row r="7" spans="1:46" ht="13.15" x14ac:dyDescent="0.4">
      <c r="A7" s="2" t="s">
        <v>131</v>
      </c>
      <c r="B7" s="23">
        <v>1989.1969721097516</v>
      </c>
      <c r="C7" s="23">
        <v>1487.1280745555487</v>
      </c>
      <c r="D7" s="23">
        <v>2514.3610389514479</v>
      </c>
      <c r="E7" s="23">
        <v>7521.9962231570662</v>
      </c>
      <c r="F7" s="23">
        <v>33243.989982653984</v>
      </c>
      <c r="G7" s="23">
        <v>187654.27528765396</v>
      </c>
      <c r="H7" s="529">
        <v>56743.826801576004</v>
      </c>
      <c r="I7" s="458">
        <v>291154.77438065776</v>
      </c>
      <c r="J7" s="169"/>
      <c r="L7" s="362"/>
      <c r="M7" s="362"/>
      <c r="N7" s="362"/>
      <c r="O7" s="362"/>
      <c r="P7" s="362"/>
      <c r="Q7" s="362"/>
      <c r="R7" s="362"/>
      <c r="S7" s="362"/>
      <c r="T7" s="362"/>
      <c r="AA7" s="24"/>
      <c r="AB7" s="24"/>
      <c r="AC7" s="25"/>
      <c r="AD7" s="25"/>
      <c r="AE7" s="25"/>
      <c r="AF7" s="25"/>
      <c r="AG7" s="24"/>
      <c r="AH7" s="26"/>
      <c r="AI7" s="26"/>
      <c r="AJ7" s="26"/>
      <c r="AK7" s="26"/>
      <c r="AL7" s="26"/>
      <c r="AM7" s="26"/>
      <c r="AN7" s="26"/>
    </row>
    <row r="8" spans="1:46" ht="13.15" x14ac:dyDescent="0.4">
      <c r="A8" s="2" t="s">
        <v>132</v>
      </c>
      <c r="B8" s="23">
        <v>1373.6605037082988</v>
      </c>
      <c r="C8" s="23">
        <v>1098.526747848596</v>
      </c>
      <c r="D8" s="23">
        <v>1911.8783618864045</v>
      </c>
      <c r="E8" s="23">
        <v>7156.4900657376074</v>
      </c>
      <c r="F8" s="23">
        <v>31296.966797938789</v>
      </c>
      <c r="G8" s="23">
        <v>189440.63642515181</v>
      </c>
      <c r="H8" s="23">
        <v>56456.643392174999</v>
      </c>
      <c r="I8" s="458">
        <v>288734.8022944465</v>
      </c>
      <c r="J8" s="169"/>
      <c r="K8" s="362"/>
      <c r="L8" s="362"/>
      <c r="M8" s="362"/>
      <c r="N8" s="362"/>
      <c r="O8" s="362"/>
      <c r="P8" s="362"/>
      <c r="Q8" s="362"/>
      <c r="R8" s="362"/>
      <c r="S8" s="362"/>
      <c r="T8" s="362"/>
      <c r="AA8" s="24"/>
      <c r="AB8" s="24"/>
      <c r="AC8" s="25"/>
      <c r="AD8" s="25"/>
      <c r="AE8" s="25"/>
      <c r="AF8" s="25"/>
      <c r="AG8" s="24"/>
      <c r="AH8" s="26"/>
      <c r="AI8" s="26"/>
      <c r="AJ8" s="26"/>
      <c r="AK8" s="26"/>
      <c r="AL8" s="26"/>
      <c r="AM8" s="26"/>
      <c r="AN8" s="26"/>
    </row>
    <row r="9" spans="1:46" ht="13.15" x14ac:dyDescent="0.4">
      <c r="A9" s="2" t="s">
        <v>133</v>
      </c>
      <c r="B9" s="23">
        <v>13565.90161191456</v>
      </c>
      <c r="C9" s="23">
        <v>10182.961380194341</v>
      </c>
      <c r="D9" s="23">
        <v>32920.657612629082</v>
      </c>
      <c r="E9" s="23">
        <v>51222.073066274883</v>
      </c>
      <c r="F9" s="23">
        <v>200400.80045876006</v>
      </c>
      <c r="G9" s="23">
        <v>506052.31218739791</v>
      </c>
      <c r="H9" s="23">
        <v>55379.203538023685</v>
      </c>
      <c r="I9" s="458">
        <v>869723.90985519439</v>
      </c>
      <c r="J9" s="169"/>
      <c r="K9" s="362"/>
      <c r="L9" s="362"/>
      <c r="M9" s="362"/>
      <c r="N9" s="362"/>
      <c r="O9" s="362"/>
      <c r="P9" s="362"/>
      <c r="Q9" s="362"/>
      <c r="R9" s="362"/>
      <c r="S9" s="362"/>
      <c r="T9" s="362"/>
      <c r="AA9" s="24"/>
      <c r="AB9" s="24"/>
      <c r="AC9" s="25"/>
      <c r="AD9" s="25"/>
      <c r="AE9" s="25"/>
      <c r="AF9" s="25"/>
      <c r="AG9" s="24"/>
      <c r="AH9" s="26"/>
      <c r="AI9" s="26"/>
      <c r="AJ9" s="26"/>
      <c r="AK9" s="26"/>
      <c r="AL9" s="26"/>
      <c r="AM9" s="26"/>
      <c r="AN9" s="26"/>
    </row>
    <row r="10" spans="1:46" ht="13.9" x14ac:dyDescent="0.4">
      <c r="A10" s="2" t="s">
        <v>134</v>
      </c>
      <c r="B10" s="23">
        <v>4106.9235819933792</v>
      </c>
      <c r="C10" s="23">
        <v>2728.2423893095383</v>
      </c>
      <c r="D10" s="23">
        <v>5491.6296014478703</v>
      </c>
      <c r="E10" s="23">
        <v>16238.916422493136</v>
      </c>
      <c r="F10" s="23">
        <v>53989.476829593645</v>
      </c>
      <c r="G10" s="23">
        <v>247015.88932107759</v>
      </c>
      <c r="H10" s="527">
        <v>186.76962989016346</v>
      </c>
      <c r="I10" s="458">
        <v>329757.84777580528</v>
      </c>
      <c r="J10" s="169"/>
      <c r="K10" s="362"/>
      <c r="L10" s="362"/>
      <c r="M10" s="362"/>
      <c r="N10" s="362"/>
      <c r="O10" s="362"/>
      <c r="P10" s="362"/>
      <c r="Q10" s="362"/>
      <c r="R10" s="362"/>
      <c r="S10" s="362"/>
      <c r="T10" s="362"/>
      <c r="AC10" s="27"/>
      <c r="AD10" s="27"/>
      <c r="AE10" s="28"/>
      <c r="AF10" s="28"/>
      <c r="AH10" s="26"/>
      <c r="AI10" s="26"/>
      <c r="AJ10" s="26"/>
      <c r="AK10" s="26"/>
      <c r="AL10" s="26"/>
      <c r="AM10" s="26"/>
      <c r="AN10" s="26"/>
    </row>
    <row r="11" spans="1:46" ht="13.15" x14ac:dyDescent="0.4">
      <c r="A11" s="2" t="s">
        <v>135</v>
      </c>
      <c r="B11" s="23">
        <v>1618.6701257147499</v>
      </c>
      <c r="C11" s="23">
        <v>1570.4715115495464</v>
      </c>
      <c r="D11" s="23">
        <v>3184.1209482887543</v>
      </c>
      <c r="E11" s="23">
        <v>9952.0096873194088</v>
      </c>
      <c r="F11" s="23">
        <v>40446.67038696658</v>
      </c>
      <c r="G11" s="23">
        <v>214594.28819261736</v>
      </c>
      <c r="H11" s="527">
        <v>56.231716526070699</v>
      </c>
      <c r="I11" s="458">
        <v>271422.4625689825</v>
      </c>
      <c r="J11" s="169"/>
      <c r="K11" s="362"/>
      <c r="L11" s="362"/>
      <c r="M11" s="362"/>
      <c r="N11" s="362"/>
      <c r="O11" s="362"/>
      <c r="P11" s="362"/>
      <c r="Q11" s="362"/>
      <c r="R11" s="362"/>
      <c r="S11" s="362"/>
      <c r="T11" s="362"/>
      <c r="AA11" s="24"/>
      <c r="AB11" s="24"/>
      <c r="AC11" s="25"/>
      <c r="AD11" s="25"/>
      <c r="AE11" s="25"/>
      <c r="AF11" s="25"/>
      <c r="AG11" s="24"/>
      <c r="AH11" s="26"/>
      <c r="AI11" s="26"/>
      <c r="AJ11" s="26"/>
      <c r="AK11" s="26"/>
      <c r="AL11" s="26"/>
      <c r="AM11" s="26"/>
      <c r="AN11" s="26"/>
    </row>
    <row r="12" spans="1:46" ht="13.15" x14ac:dyDescent="0.4">
      <c r="A12" s="2" t="s">
        <v>136</v>
      </c>
      <c r="B12" s="23">
        <v>4152.1097827732574</v>
      </c>
      <c r="C12" s="23">
        <v>3420.0933301392297</v>
      </c>
      <c r="D12" s="23">
        <v>7133.3948964501142</v>
      </c>
      <c r="E12" s="23">
        <v>17211.925945953182</v>
      </c>
      <c r="F12" s="23">
        <v>55121.140124680816</v>
      </c>
      <c r="G12" s="23">
        <v>224995.14747435023</v>
      </c>
      <c r="H12" s="527">
        <v>131.54205115920115</v>
      </c>
      <c r="I12" s="458">
        <v>312165.35360550601</v>
      </c>
      <c r="J12" s="169"/>
      <c r="K12" s="362"/>
      <c r="L12" s="362"/>
      <c r="M12" s="362"/>
      <c r="N12" s="362"/>
      <c r="O12" s="362"/>
      <c r="P12" s="362"/>
      <c r="Q12" s="362"/>
      <c r="R12" s="362"/>
      <c r="S12" s="362"/>
      <c r="T12" s="362"/>
      <c r="AA12" s="24"/>
      <c r="AB12" s="24"/>
      <c r="AC12" s="25"/>
      <c r="AD12" s="25"/>
      <c r="AE12" s="25"/>
      <c r="AF12" s="25"/>
      <c r="AG12" s="24"/>
      <c r="AH12" s="26"/>
      <c r="AI12" s="26"/>
      <c r="AJ12" s="26"/>
      <c r="AK12" s="26"/>
      <c r="AL12" s="26"/>
      <c r="AM12" s="26"/>
      <c r="AN12" s="26"/>
    </row>
    <row r="13" spans="1:46" ht="13.15" x14ac:dyDescent="0.4">
      <c r="A13" s="2" t="s">
        <v>137</v>
      </c>
      <c r="B13" s="23">
        <v>1521.2687595892346</v>
      </c>
      <c r="C13" s="23">
        <v>1428.8880824392613</v>
      </c>
      <c r="D13" s="23">
        <v>3024.4630388665178</v>
      </c>
      <c r="E13" s="23">
        <v>10578.591671467053</v>
      </c>
      <c r="F13" s="23">
        <v>41791.210894616735</v>
      </c>
      <c r="G13" s="23">
        <v>215966.94455853058</v>
      </c>
      <c r="H13" s="527">
        <v>60.248267706504336</v>
      </c>
      <c r="I13" s="458">
        <v>274371.61527321587</v>
      </c>
      <c r="J13" s="169"/>
      <c r="K13" s="362"/>
      <c r="L13" s="362"/>
      <c r="M13" s="362"/>
      <c r="N13" s="362"/>
      <c r="O13" s="362"/>
      <c r="P13" s="362"/>
      <c r="Q13" s="362"/>
      <c r="R13" s="362"/>
      <c r="S13" s="362"/>
      <c r="T13" s="362"/>
      <c r="AA13" s="24"/>
      <c r="AB13" s="24"/>
      <c r="AC13" s="25"/>
      <c r="AD13" s="25"/>
      <c r="AE13" s="25"/>
      <c r="AF13" s="25"/>
      <c r="AG13" s="24"/>
      <c r="AH13" s="26"/>
      <c r="AI13" s="26"/>
      <c r="AJ13" s="26"/>
      <c r="AK13" s="26"/>
      <c r="AL13" s="26"/>
      <c r="AM13" s="26"/>
      <c r="AN13" s="26"/>
    </row>
    <row r="14" spans="1:46" ht="13.9" x14ac:dyDescent="0.4">
      <c r="A14" s="2" t="s">
        <v>138</v>
      </c>
      <c r="B14" s="23">
        <v>1606.6204721734491</v>
      </c>
      <c r="C14" s="23">
        <v>1592.5625430419313</v>
      </c>
      <c r="D14" s="23">
        <v>3274.4933498485107</v>
      </c>
      <c r="E14" s="23">
        <v>10362.702045518747</v>
      </c>
      <c r="F14" s="23">
        <v>41548.209548200502</v>
      </c>
      <c r="G14" s="23">
        <v>215032.09227128464</v>
      </c>
      <c r="H14" s="527">
        <v>264.08824011351072</v>
      </c>
      <c r="I14" s="458">
        <v>273680.76847018127</v>
      </c>
      <c r="J14" s="169"/>
      <c r="K14" s="362"/>
      <c r="L14" s="362"/>
      <c r="M14" s="362"/>
      <c r="N14" s="362"/>
      <c r="O14" s="362"/>
      <c r="P14" s="362"/>
      <c r="Q14" s="362"/>
      <c r="R14" s="362"/>
      <c r="S14" s="362"/>
      <c r="T14" s="362"/>
      <c r="AC14" s="27"/>
      <c r="AD14" s="27"/>
      <c r="AE14" s="28"/>
      <c r="AF14" s="28"/>
      <c r="AH14" s="26"/>
      <c r="AI14" s="26"/>
      <c r="AJ14" s="26"/>
      <c r="AK14" s="26"/>
      <c r="AL14" s="26"/>
      <c r="AM14" s="26"/>
      <c r="AN14" s="26"/>
    </row>
    <row r="15" spans="1:46" ht="13.15" x14ac:dyDescent="0.4">
      <c r="A15" s="2" t="s">
        <v>139</v>
      </c>
      <c r="B15" s="23">
        <v>4535.6904205046685</v>
      </c>
      <c r="C15" s="23">
        <v>3576.7388261761412</v>
      </c>
      <c r="D15" s="23">
        <v>7054.0680106365498</v>
      </c>
      <c r="E15" s="23">
        <v>16698.811532652788</v>
      </c>
      <c r="F15" s="23">
        <v>55645.300053727406</v>
      </c>
      <c r="G15" s="23">
        <v>233124.64706354789</v>
      </c>
      <c r="H15" s="527">
        <v>89.368263764648091</v>
      </c>
      <c r="I15" s="458">
        <v>320724.6241710101</v>
      </c>
      <c r="J15" s="169"/>
      <c r="K15" s="362"/>
      <c r="L15" s="362"/>
      <c r="M15" s="362"/>
      <c r="N15" s="362"/>
      <c r="O15" s="362"/>
      <c r="P15" s="362"/>
      <c r="Q15" s="362"/>
      <c r="R15" s="362"/>
      <c r="S15" s="362"/>
      <c r="T15" s="362"/>
      <c r="AA15" s="24"/>
      <c r="AB15" s="24"/>
      <c r="AC15" s="25"/>
      <c r="AD15" s="25"/>
      <c r="AE15" s="25"/>
      <c r="AF15" s="25"/>
      <c r="AG15" s="24"/>
      <c r="AH15" s="26"/>
      <c r="AI15" s="26"/>
      <c r="AJ15" s="26"/>
      <c r="AK15" s="26"/>
      <c r="AL15" s="26"/>
      <c r="AM15" s="26"/>
      <c r="AN15" s="26"/>
    </row>
    <row r="16" spans="1:46" ht="13.15" x14ac:dyDescent="0.4">
      <c r="A16" s="2" t="s">
        <v>140</v>
      </c>
      <c r="B16" s="23">
        <v>1918.9073264521633</v>
      </c>
      <c r="C16" s="23">
        <v>1778.3280351369865</v>
      </c>
      <c r="D16" s="23">
        <v>3416.0767789587962</v>
      </c>
      <c r="E16" s="23">
        <v>10462.111687234479</v>
      </c>
      <c r="F16" s="23">
        <v>42206.923941791618</v>
      </c>
      <c r="G16" s="23">
        <v>232361.50233926551</v>
      </c>
      <c r="H16" s="527">
        <v>47.19447637009506</v>
      </c>
      <c r="I16" s="458">
        <v>292191.04458520963</v>
      </c>
      <c r="J16" s="169"/>
      <c r="K16" s="362"/>
      <c r="L16" s="362"/>
      <c r="M16" s="362"/>
      <c r="N16" s="362"/>
      <c r="O16" s="362"/>
      <c r="P16" s="362"/>
      <c r="Q16" s="362"/>
      <c r="R16" s="362"/>
      <c r="S16" s="362"/>
      <c r="T16" s="362"/>
      <c r="AA16" s="24"/>
      <c r="AB16" s="24"/>
      <c r="AC16" s="25"/>
      <c r="AD16" s="25"/>
      <c r="AE16" s="25"/>
      <c r="AF16" s="25"/>
      <c r="AG16" s="24"/>
      <c r="AH16" s="26"/>
      <c r="AI16" s="26"/>
      <c r="AJ16" s="26"/>
      <c r="AK16" s="26"/>
      <c r="AL16" s="26"/>
      <c r="AM16" s="26"/>
      <c r="AN16" s="26"/>
    </row>
    <row r="17" spans="1:46" ht="13.15" x14ac:dyDescent="0.4">
      <c r="A17" s="2" t="s">
        <v>141</v>
      </c>
      <c r="B17" s="23">
        <v>1105.5557124143545</v>
      </c>
      <c r="C17" s="23">
        <v>1016.1874486497065</v>
      </c>
      <c r="D17" s="23">
        <v>1984.1762831342096</v>
      </c>
      <c r="E17" s="23">
        <v>7622.4100026679071</v>
      </c>
      <c r="F17" s="23">
        <v>34647.774620215539</v>
      </c>
      <c r="G17" s="23">
        <v>218858.86140844278</v>
      </c>
      <c r="H17" s="527">
        <v>30.124133853252168</v>
      </c>
      <c r="I17" s="458">
        <v>265265.08960937773</v>
      </c>
      <c r="J17" s="169"/>
      <c r="K17" s="362"/>
      <c r="L17" s="362"/>
      <c r="M17" s="362"/>
      <c r="N17" s="362"/>
      <c r="O17" s="362"/>
      <c r="P17" s="362"/>
      <c r="Q17" s="362"/>
      <c r="R17" s="362"/>
      <c r="S17" s="362"/>
      <c r="T17" s="362"/>
      <c r="AA17" s="24"/>
      <c r="AB17" s="24"/>
      <c r="AC17" s="25"/>
      <c r="AD17" s="25"/>
      <c r="AE17" s="25"/>
      <c r="AF17" s="25"/>
      <c r="AG17" s="24"/>
      <c r="AH17" s="26"/>
      <c r="AI17" s="26"/>
      <c r="AJ17" s="26"/>
      <c r="AK17" s="26"/>
      <c r="AL17" s="26"/>
      <c r="AM17" s="26"/>
      <c r="AN17" s="26"/>
    </row>
    <row r="18" spans="1:46" ht="13.9" x14ac:dyDescent="0.4">
      <c r="A18" s="2" t="s">
        <v>142</v>
      </c>
      <c r="B18" s="23">
        <v>18018.24859542523</v>
      </c>
      <c r="C18" s="23">
        <v>11833.763915352562</v>
      </c>
      <c r="D18" s="23">
        <v>25404.686216242662</v>
      </c>
      <c r="E18" s="23">
        <v>52688.114247133148</v>
      </c>
      <c r="F18" s="23">
        <v>130435.49130899168</v>
      </c>
      <c r="G18" s="23">
        <v>322260.95499752596</v>
      </c>
      <c r="H18" s="23">
        <v>1079.4481297415361</v>
      </c>
      <c r="I18" s="458">
        <v>561720.70741041272</v>
      </c>
      <c r="J18" s="169"/>
      <c r="K18" s="362"/>
      <c r="L18" s="362"/>
      <c r="M18" s="362"/>
      <c r="N18" s="362"/>
      <c r="O18" s="362"/>
      <c r="P18" s="362"/>
      <c r="Q18" s="362"/>
      <c r="R18" s="362"/>
      <c r="S18" s="362"/>
      <c r="T18" s="362"/>
      <c r="AC18" s="27"/>
      <c r="AD18" s="27"/>
      <c r="AE18" s="28"/>
      <c r="AF18" s="28"/>
      <c r="AH18" s="26"/>
      <c r="AI18" s="26"/>
      <c r="AJ18" s="26"/>
      <c r="AK18" s="26"/>
      <c r="AL18" s="26"/>
      <c r="AM18" s="26"/>
      <c r="AN18" s="26"/>
    </row>
    <row r="19" spans="1:46" ht="13.15" x14ac:dyDescent="0.4">
      <c r="A19" s="161" t="s">
        <v>143</v>
      </c>
      <c r="B19" s="29">
        <v>55512.753864773098</v>
      </c>
      <c r="C19" s="29">
        <v>41713.892284393391</v>
      </c>
      <c r="D19" s="29">
        <v>97314.006137340912</v>
      </c>
      <c r="E19" s="29">
        <v>217716.15259760941</v>
      </c>
      <c r="F19" s="29">
        <v>760773.9549481374</v>
      </c>
      <c r="G19" s="29">
        <v>3007357.5515268459</v>
      </c>
      <c r="H19" s="29">
        <v>170524.68864089967</v>
      </c>
      <c r="I19" s="459">
        <v>4350913</v>
      </c>
      <c r="J19" s="289"/>
      <c r="K19" s="362"/>
      <c r="L19" s="362"/>
      <c r="M19" s="362"/>
      <c r="N19" s="362"/>
      <c r="O19" s="362"/>
      <c r="P19" s="362"/>
      <c r="Q19" s="362"/>
      <c r="R19" s="362"/>
      <c r="S19" s="362"/>
      <c r="T19" s="362"/>
      <c r="AA19" s="24"/>
      <c r="AB19" s="24"/>
      <c r="AC19" s="25"/>
      <c r="AD19" s="25"/>
      <c r="AE19" s="25"/>
      <c r="AF19" s="25"/>
      <c r="AG19" s="24"/>
      <c r="AH19" s="26"/>
      <c r="AI19" s="26"/>
      <c r="AJ19" s="26"/>
      <c r="AK19" s="26"/>
      <c r="AL19" s="26"/>
      <c r="AM19" s="26"/>
      <c r="AN19" s="26"/>
    </row>
    <row r="20" spans="1:46" x14ac:dyDescent="0.35">
      <c r="H20" s="526"/>
      <c r="AA20" s="24"/>
      <c r="AB20" s="24"/>
      <c r="AC20" s="25"/>
      <c r="AD20" s="25"/>
      <c r="AE20" s="25"/>
      <c r="AF20" s="25"/>
      <c r="AG20" s="24"/>
      <c r="AH20" s="26"/>
      <c r="AI20" s="26"/>
      <c r="AJ20" s="26"/>
      <c r="AK20" s="26"/>
      <c r="AL20" s="26"/>
      <c r="AM20" s="26"/>
      <c r="AN20" s="26"/>
    </row>
    <row r="21" spans="1:46" ht="13.15" x14ac:dyDescent="0.4">
      <c r="A21" s="1" t="s">
        <v>50</v>
      </c>
      <c r="K21" s="362"/>
      <c r="L21" s="362"/>
      <c r="M21" s="362"/>
      <c r="N21" s="362"/>
      <c r="O21" s="362"/>
      <c r="P21" s="362"/>
      <c r="Q21" s="362"/>
      <c r="AA21" s="24"/>
      <c r="AB21" s="24"/>
      <c r="AC21" s="25"/>
      <c r="AD21" s="25"/>
      <c r="AE21" s="25"/>
      <c r="AF21" s="25"/>
      <c r="AG21" s="24"/>
      <c r="AH21" s="26"/>
      <c r="AI21" s="26"/>
      <c r="AJ21" s="26"/>
      <c r="AK21" s="26"/>
      <c r="AL21" s="26"/>
      <c r="AM21" s="26"/>
      <c r="AN21" s="26"/>
    </row>
    <row r="22" spans="1:46" ht="13.9" x14ac:dyDescent="0.4">
      <c r="A22" s="3" t="s">
        <v>51</v>
      </c>
      <c r="F22" s="4"/>
      <c r="G22" s="4"/>
      <c r="H22" s="528"/>
      <c r="I22" s="4"/>
      <c r="J22" s="4"/>
      <c r="AC22" s="27"/>
      <c r="AD22" s="27"/>
      <c r="AE22" s="27"/>
      <c r="AF22" s="27"/>
    </row>
    <row r="23" spans="1:46" s="3" customFormat="1" ht="13.15" customHeight="1" x14ac:dyDescent="0.4">
      <c r="A23" s="695" t="s">
        <v>121</v>
      </c>
      <c r="B23" s="695"/>
      <c r="C23" s="695"/>
      <c r="D23" s="695"/>
      <c r="E23" s="695"/>
      <c r="F23" s="695"/>
      <c r="G23" s="695"/>
      <c r="H23" s="351"/>
      <c r="I23" s="277"/>
      <c r="J23" s="277"/>
      <c r="Y23" s="30"/>
      <c r="Z23" s="30"/>
      <c r="AA23" s="27"/>
      <c r="AB23" s="24"/>
      <c r="AC23" s="27"/>
      <c r="AD23" s="27"/>
      <c r="AE23" s="27"/>
      <c r="AF23" s="27"/>
      <c r="AG23" s="27"/>
      <c r="AH23" s="31"/>
      <c r="AI23" s="31"/>
      <c r="AJ23" s="31"/>
      <c r="AK23" s="31"/>
      <c r="AL23" s="31"/>
      <c r="AM23" s="31"/>
      <c r="AN23" s="31"/>
      <c r="AO23" s="30"/>
      <c r="AP23" s="30"/>
      <c r="AQ23" s="30"/>
      <c r="AR23" s="30"/>
      <c r="AS23" s="30"/>
      <c r="AT23" s="30"/>
    </row>
    <row r="24" spans="1:46" ht="39" customHeight="1" x14ac:dyDescent="0.35">
      <c r="A24" s="695" t="s">
        <v>52</v>
      </c>
      <c r="B24" s="695"/>
      <c r="C24" s="695"/>
      <c r="D24" s="695"/>
      <c r="E24" s="695"/>
      <c r="F24" s="695"/>
      <c r="G24" s="695"/>
      <c r="H24" s="351"/>
      <c r="I24" s="4"/>
      <c r="J24" s="4"/>
      <c r="AA24" s="24"/>
      <c r="AB24" s="24"/>
      <c r="AC24" s="24"/>
      <c r="AD24" s="24"/>
      <c r="AE24" s="24"/>
      <c r="AF24" s="24"/>
      <c r="AG24" s="24"/>
    </row>
    <row r="25" spans="1:46" ht="13.5" x14ac:dyDescent="0.35">
      <c r="A25" s="695" t="s">
        <v>144</v>
      </c>
      <c r="B25" s="695"/>
      <c r="C25" s="695"/>
      <c r="D25" s="695"/>
      <c r="E25" s="695"/>
      <c r="F25" s="695"/>
      <c r="G25" s="4"/>
      <c r="H25" s="4"/>
      <c r="I25" s="4"/>
      <c r="J25" s="4"/>
      <c r="AA25" s="32"/>
      <c r="AB25" s="32"/>
      <c r="AC25" s="32"/>
      <c r="AD25" s="32"/>
      <c r="AE25" s="32"/>
      <c r="AF25" s="32"/>
      <c r="AG25" s="32"/>
    </row>
    <row r="26" spans="1:46" s="12" customFormat="1" ht="18.75" customHeight="1" x14ac:dyDescent="0.4">
      <c r="A26" s="33"/>
      <c r="C26" s="34"/>
      <c r="D26" s="34"/>
      <c r="E26" s="34"/>
      <c r="F26" s="34"/>
      <c r="I26" s="35"/>
      <c r="J26" s="36"/>
      <c r="K26" s="36"/>
    </row>
    <row r="27" spans="1:46" s="12" customFormat="1" ht="18.75" customHeight="1" x14ac:dyDescent="0.4">
      <c r="A27" s="50"/>
      <c r="B27" s="16"/>
      <c r="C27" s="15"/>
      <c r="D27" s="15" t="s">
        <v>122</v>
      </c>
      <c r="E27" s="15"/>
      <c r="F27" s="15"/>
      <c r="G27" s="16"/>
      <c r="H27" s="358"/>
      <c r="I27" s="10" t="s">
        <v>130</v>
      </c>
    </row>
    <row r="28" spans="1:46" s="12" customFormat="1" ht="18.75" customHeight="1" x14ac:dyDescent="0.4">
      <c r="A28" s="53" t="s">
        <v>124</v>
      </c>
      <c r="B28" s="444" t="s">
        <v>125</v>
      </c>
      <c r="C28" s="444" t="s">
        <v>126</v>
      </c>
      <c r="D28" s="444" t="s">
        <v>127</v>
      </c>
      <c r="E28" s="482" t="s">
        <v>128</v>
      </c>
      <c r="F28" s="482" t="s">
        <v>129</v>
      </c>
      <c r="G28" s="483" t="s">
        <v>429</v>
      </c>
      <c r="H28" s="505">
        <v>2020</v>
      </c>
      <c r="I28" s="506" t="s">
        <v>87</v>
      </c>
    </row>
    <row r="29" spans="1:46" s="12" customFormat="1" ht="14.25" customHeight="1" x14ac:dyDescent="0.4">
      <c r="A29" s="2" t="s">
        <v>131</v>
      </c>
      <c r="B29" s="303">
        <f>B7/$I$19*100</f>
        <v>4.571907027581916E-2</v>
      </c>
      <c r="C29" s="303">
        <f t="shared" ref="C29:G29" si="0">C7/$I$19*100</f>
        <v>3.4179678484850165E-2</v>
      </c>
      <c r="D29" s="303">
        <f t="shared" si="0"/>
        <v>5.7789274089172726E-2</v>
      </c>
      <c r="E29" s="303">
        <f t="shared" si="0"/>
        <v>0.17288316781229748</v>
      </c>
      <c r="F29" s="303">
        <f t="shared" si="0"/>
        <v>0.76406928804722096</v>
      </c>
      <c r="G29" s="303">
        <f t="shared" si="0"/>
        <v>4.3129861545761541</v>
      </c>
      <c r="H29" s="303">
        <f>H7/$I$19*100</f>
        <v>1.3041820602153158</v>
      </c>
      <c r="I29" s="461">
        <f>I7/$I$19*100</f>
        <v>6.6918086935008292</v>
      </c>
      <c r="J29" s="36"/>
      <c r="K29" s="36"/>
    </row>
    <row r="30" spans="1:46" s="12" customFormat="1" ht="13.15" x14ac:dyDescent="0.4">
      <c r="A30" s="2" t="s">
        <v>132</v>
      </c>
      <c r="B30" s="303">
        <f t="shared" ref="B30:H30" si="1">B8/$I$19*100</f>
        <v>3.1571775940091168E-2</v>
      </c>
      <c r="C30" s="303">
        <f t="shared" si="1"/>
        <v>2.5248189238640164E-2</v>
      </c>
      <c r="D30" s="303">
        <f t="shared" si="1"/>
        <v>4.3942003940009931E-2</v>
      </c>
      <c r="E30" s="303">
        <f t="shared" si="1"/>
        <v>0.16448249058847206</v>
      </c>
      <c r="F30" s="303">
        <f t="shared" si="1"/>
        <v>0.71931952668184329</v>
      </c>
      <c r="G30" s="303">
        <f t="shared" si="1"/>
        <v>4.3540433105684215</v>
      </c>
      <c r="H30" s="303">
        <f t="shared" si="1"/>
        <v>1.2975815281108816</v>
      </c>
      <c r="I30" s="462">
        <f t="shared" ref="I30:I41" si="2">I8/$I$19*100</f>
        <v>6.6361888250683592</v>
      </c>
      <c r="J30" s="36"/>
    </row>
    <row r="31" spans="1:46" s="12" customFormat="1" ht="13.15" x14ac:dyDescent="0.4">
      <c r="A31" s="2" t="s">
        <v>133</v>
      </c>
      <c r="B31" s="303">
        <f>B9/$I$19*100</f>
        <v>0.31179436619198225</v>
      </c>
      <c r="C31" s="303">
        <f t="shared" ref="C31:H31" si="3">C9/$I$19*100</f>
        <v>0.23404194430443315</v>
      </c>
      <c r="D31" s="303">
        <f t="shared" si="3"/>
        <v>0.75663791973383698</v>
      </c>
      <c r="E31" s="303">
        <f t="shared" si="3"/>
        <v>1.1772718292982387</v>
      </c>
      <c r="F31" s="303">
        <f t="shared" si="3"/>
        <v>4.6059482333652744</v>
      </c>
      <c r="G31" s="303">
        <f t="shared" si="3"/>
        <v>11.630945325438544</v>
      </c>
      <c r="H31" s="303">
        <f t="shared" si="3"/>
        <v>1.2728179933274621</v>
      </c>
      <c r="I31" s="462">
        <f t="shared" si="2"/>
        <v>19.98945761165977</v>
      </c>
      <c r="J31" s="36"/>
    </row>
    <row r="32" spans="1:46" s="12" customFormat="1" ht="13.15" x14ac:dyDescent="0.4">
      <c r="A32" s="2" t="s">
        <v>134</v>
      </c>
      <c r="B32" s="303">
        <f t="shared" ref="B32:H32" si="4">B10/$I$19*100</f>
        <v>9.4392224850126383E-2</v>
      </c>
      <c r="C32" s="303">
        <f t="shared" si="4"/>
        <v>6.2705054992125517E-2</v>
      </c>
      <c r="D32" s="303">
        <f t="shared" si="4"/>
        <v>0.12621786740961888</v>
      </c>
      <c r="E32" s="303">
        <f t="shared" si="4"/>
        <v>0.37323008808710118</v>
      </c>
      <c r="F32" s="303">
        <f t="shared" si="4"/>
        <v>1.2408769568500599</v>
      </c>
      <c r="G32" s="303">
        <f t="shared" si="4"/>
        <v>5.677334603589582</v>
      </c>
      <c r="H32" s="303">
        <f t="shared" si="4"/>
        <v>4.2926537462404666E-3</v>
      </c>
      <c r="I32" s="462">
        <f t="shared" si="2"/>
        <v>7.5790494495248533</v>
      </c>
      <c r="J32" s="36"/>
    </row>
    <row r="33" spans="1:11" s="12" customFormat="1" ht="13.15" x14ac:dyDescent="0.4">
      <c r="A33" s="2" t="s">
        <v>135</v>
      </c>
      <c r="B33" s="303">
        <f t="shared" ref="B33:H33" si="5">B11/$I$19*100</f>
        <v>3.7202999134084036E-2</v>
      </c>
      <c r="C33" s="303">
        <f t="shared" si="5"/>
        <v>3.6095217522151016E-2</v>
      </c>
      <c r="D33" s="303">
        <f t="shared" si="5"/>
        <v>7.3182822738325368E-2</v>
      </c>
      <c r="E33" s="303">
        <f t="shared" si="5"/>
        <v>0.22873382408058743</v>
      </c>
      <c r="F33" s="303">
        <f t="shared" si="5"/>
        <v>0.92961340268046222</v>
      </c>
      <c r="G33" s="303">
        <f t="shared" si="5"/>
        <v>4.9321668392959674</v>
      </c>
      <c r="H33" s="303">
        <f t="shared" si="5"/>
        <v>1.292411880588527E-3</v>
      </c>
      <c r="I33" s="462">
        <f t="shared" si="2"/>
        <v>6.238287517332167</v>
      </c>
      <c r="J33" s="36"/>
    </row>
    <row r="34" spans="1:11" s="12" customFormat="1" ht="13.15" x14ac:dyDescent="0.4">
      <c r="A34" s="2" t="s">
        <v>136</v>
      </c>
      <c r="B34" s="303">
        <f t="shared" ref="B34:H34" si="6">B12/$I$19*100</f>
        <v>9.5430770111313595E-2</v>
      </c>
      <c r="C34" s="303">
        <f t="shared" si="6"/>
        <v>7.8606336880080799E-2</v>
      </c>
      <c r="D34" s="303">
        <f t="shared" si="6"/>
        <v>0.16395167856608747</v>
      </c>
      <c r="E34" s="303">
        <f t="shared" si="6"/>
        <v>0.39559342937799913</v>
      </c>
      <c r="F34" s="303">
        <f t="shared" si="6"/>
        <v>1.266886745946904</v>
      </c>
      <c r="G34" s="303">
        <f t="shared" si="6"/>
        <v>5.1712168796376812</v>
      </c>
      <c r="H34" s="303">
        <f t="shared" si="6"/>
        <v>3.0233206492338766E-3</v>
      </c>
      <c r="I34" s="462">
        <f t="shared" si="2"/>
        <v>7.1747091611693001</v>
      </c>
      <c r="J34" s="36"/>
    </row>
    <row r="35" spans="1:11" s="12" customFormat="1" ht="13.15" x14ac:dyDescent="0.4">
      <c r="A35" s="2" t="s">
        <v>137</v>
      </c>
      <c r="B35" s="303">
        <f t="shared" ref="B35:H35" si="7">B13/$I$19*100</f>
        <v>3.4964357126636057E-2</v>
      </c>
      <c r="C35" s="303">
        <f t="shared" si="7"/>
        <v>3.2841109037097763E-2</v>
      </c>
      <c r="D35" s="303">
        <f t="shared" si="7"/>
        <v>6.9513296148797227E-2</v>
      </c>
      <c r="E35" s="303">
        <f t="shared" si="7"/>
        <v>0.24313498503571673</v>
      </c>
      <c r="F35" s="303">
        <f t="shared" si="7"/>
        <v>0.96051589389667713</v>
      </c>
      <c r="G35" s="303">
        <f t="shared" si="7"/>
        <v>4.9637155364524777</v>
      </c>
      <c r="H35" s="303">
        <f t="shared" si="7"/>
        <v>1.3847270149162792E-3</v>
      </c>
      <c r="I35" s="462">
        <f t="shared" si="2"/>
        <v>6.3060699047123174</v>
      </c>
      <c r="J35" s="36"/>
    </row>
    <row r="36" spans="1:11" s="12" customFormat="1" ht="13.15" x14ac:dyDescent="0.4">
      <c r="A36" s="2" t="s">
        <v>138</v>
      </c>
      <c r="B36" s="303">
        <f t="shared" ref="B36:H36" si="8">B14/$I$19*100</f>
        <v>3.6926053731100784E-2</v>
      </c>
      <c r="C36" s="303">
        <f t="shared" si="8"/>
        <v>3.6602950760953649E-2</v>
      </c>
      <c r="D36" s="303">
        <f t="shared" si="8"/>
        <v>7.5259913260699779E-2</v>
      </c>
      <c r="E36" s="303">
        <f t="shared" si="8"/>
        <v>0.23817304656560007</v>
      </c>
      <c r="F36" s="303">
        <f t="shared" si="8"/>
        <v>0.95493082826984821</v>
      </c>
      <c r="G36" s="303">
        <f t="shared" si="8"/>
        <v>4.9422291889376924</v>
      </c>
      <c r="H36" s="303">
        <f t="shared" si="8"/>
        <v>6.0697200820496924E-3</v>
      </c>
      <c r="I36" s="462">
        <f t="shared" si="2"/>
        <v>6.2901917016079443</v>
      </c>
      <c r="J36" s="36"/>
    </row>
    <row r="37" spans="1:11" s="12" customFormat="1" ht="13.15" x14ac:dyDescent="0.4">
      <c r="A37" s="2" t="s">
        <v>139</v>
      </c>
      <c r="B37" s="303">
        <f t="shared" ref="B37:H37" si="9">B15/$I$19*100</f>
        <v>0.10424686543961389</v>
      </c>
      <c r="C37" s="303">
        <f t="shared" si="9"/>
        <v>8.2206627118863118E-2</v>
      </c>
      <c r="D37" s="303">
        <f t="shared" si="9"/>
        <v>0.16212845466311437</v>
      </c>
      <c r="E37" s="303">
        <f t="shared" si="9"/>
        <v>0.38380017096762881</v>
      </c>
      <c r="F37" s="303">
        <f t="shared" si="9"/>
        <v>1.2789338709766755</v>
      </c>
      <c r="G37" s="303">
        <f t="shared" si="9"/>
        <v>5.3580627115170518</v>
      </c>
      <c r="H37" s="303">
        <f t="shared" si="9"/>
        <v>2.0540117387924809E-3</v>
      </c>
      <c r="I37" s="462">
        <f t="shared" si="2"/>
        <v>7.3714327124217398</v>
      </c>
      <c r="J37" s="36"/>
    </row>
    <row r="38" spans="1:11" s="12" customFormat="1" ht="13.15" x14ac:dyDescent="0.4">
      <c r="A38" s="2" t="s">
        <v>140</v>
      </c>
      <c r="B38" s="303">
        <f t="shared" ref="B38:H38" si="10">B16/$I$19*100</f>
        <v>4.4103555425083499E-2</v>
      </c>
      <c r="C38" s="303">
        <f t="shared" si="10"/>
        <v>4.0872525723612184E-2</v>
      </c>
      <c r="D38" s="303">
        <f t="shared" si="10"/>
        <v>7.8514021745753046E-2</v>
      </c>
      <c r="E38" s="303">
        <f t="shared" si="10"/>
        <v>0.24045784614021193</v>
      </c>
      <c r="F38" s="303">
        <f t="shared" si="10"/>
        <v>0.97007051029959956</v>
      </c>
      <c r="G38" s="303">
        <f t="shared" si="10"/>
        <v>5.3405228359947783</v>
      </c>
      <c r="H38" s="303">
        <f t="shared" si="10"/>
        <v>1.0847028283510855E-3</v>
      </c>
      <c r="I38" s="462">
        <f t="shared" si="2"/>
        <v>6.7156259981573898</v>
      </c>
      <c r="J38" s="36"/>
      <c r="K38" s="36"/>
    </row>
    <row r="39" spans="1:11" s="12" customFormat="1" ht="13.15" x14ac:dyDescent="0.4">
      <c r="A39" s="2" t="s">
        <v>141</v>
      </c>
      <c r="B39" s="303">
        <f t="shared" ref="B39:H39" si="11">B17/$I$19*100</f>
        <v>2.5409740723713724E-2</v>
      </c>
      <c r="C39" s="303">
        <f t="shared" si="11"/>
        <v>2.3355728984921248E-2</v>
      </c>
      <c r="D39" s="303">
        <f t="shared" si="11"/>
        <v>4.5603676357909469E-2</v>
      </c>
      <c r="E39" s="303">
        <f t="shared" si="11"/>
        <v>0.17519104617049128</v>
      </c>
      <c r="F39" s="303">
        <f t="shared" si="11"/>
        <v>0.79633342749477043</v>
      </c>
      <c r="G39" s="303">
        <f t="shared" si="11"/>
        <v>5.0301824331684584</v>
      </c>
      <c r="H39" s="303">
        <f t="shared" si="11"/>
        <v>6.9236350745813962E-4</v>
      </c>
      <c r="I39" s="462">
        <f t="shared" si="2"/>
        <v>6.0967684164077225</v>
      </c>
      <c r="J39" s="36"/>
    </row>
    <row r="40" spans="1:11" s="12" customFormat="1" ht="13.15" x14ac:dyDescent="0.4">
      <c r="A40" s="2" t="s">
        <v>142</v>
      </c>
      <c r="B40" s="303">
        <f t="shared" ref="B40:H40" si="12">B18/$I$19*100</f>
        <v>0.41412569259429527</v>
      </c>
      <c r="C40" s="303">
        <f t="shared" si="12"/>
        <v>0.27198346451313921</v>
      </c>
      <c r="D40" s="303">
        <f t="shared" si="12"/>
        <v>0.58389322462303106</v>
      </c>
      <c r="E40" s="303">
        <f t="shared" si="12"/>
        <v>1.2109668533278681</v>
      </c>
      <c r="F40" s="303">
        <f t="shared" si="12"/>
        <v>2.9978878297265812</v>
      </c>
      <c r="G40" s="303">
        <f t="shared" si="12"/>
        <v>7.4067432513021041</v>
      </c>
      <c r="H40" s="303">
        <f t="shared" si="12"/>
        <v>2.4809692350583338E-2</v>
      </c>
      <c r="I40" s="462">
        <f t="shared" si="2"/>
        <v>12.910410008437603</v>
      </c>
      <c r="J40" s="36"/>
    </row>
    <row r="41" spans="1:11" s="12" customFormat="1" ht="13.15" x14ac:dyDescent="0.4">
      <c r="A41" s="161" t="s">
        <v>143</v>
      </c>
      <c r="B41" s="302">
        <f t="shared" ref="B41:H41" si="13">B19/$I$19*100</f>
        <v>1.27588747154386</v>
      </c>
      <c r="C41" s="302">
        <f t="shared" si="13"/>
        <v>0.95873882756086803</v>
      </c>
      <c r="D41" s="302">
        <f t="shared" si="13"/>
        <v>2.2366341532763565</v>
      </c>
      <c r="E41" s="302">
        <f t="shared" si="13"/>
        <v>5.0039187774522134</v>
      </c>
      <c r="F41" s="302">
        <f t="shared" si="13"/>
        <v>17.485386514235916</v>
      </c>
      <c r="G41" s="302">
        <f t="shared" si="13"/>
        <v>69.120149070478902</v>
      </c>
      <c r="H41" s="460">
        <f t="shared" si="13"/>
        <v>3.9192851854518733</v>
      </c>
      <c r="I41" s="463">
        <f t="shared" si="2"/>
        <v>100</v>
      </c>
      <c r="J41" s="36"/>
    </row>
    <row r="42" spans="1:11" s="12" customFormat="1" x14ac:dyDescent="0.35">
      <c r="I42" s="530"/>
    </row>
    <row r="43" spans="1:11" s="12" customFormat="1" x14ac:dyDescent="0.35"/>
    <row r="44" spans="1:11" ht="13.15" x14ac:dyDescent="0.4">
      <c r="A44" s="1" t="s">
        <v>50</v>
      </c>
    </row>
    <row r="45" spans="1:11" ht="13.9" x14ac:dyDescent="0.4">
      <c r="A45" s="3" t="s">
        <v>51</v>
      </c>
      <c r="F45" s="4"/>
      <c r="G45" s="4"/>
      <c r="H45" s="4"/>
    </row>
    <row r="46" spans="1:11" x14ac:dyDescent="0.35">
      <c r="A46" s="695" t="s">
        <v>446</v>
      </c>
      <c r="B46" s="695"/>
      <c r="C46" s="695"/>
      <c r="D46" s="695"/>
      <c r="E46" s="695"/>
      <c r="F46" s="695"/>
      <c r="G46" s="695"/>
      <c r="H46" s="351"/>
    </row>
    <row r="47" spans="1:11" x14ac:dyDescent="0.35">
      <c r="A47" s="695" t="s">
        <v>52</v>
      </c>
      <c r="B47" s="695"/>
      <c r="C47" s="695"/>
      <c r="D47" s="695"/>
      <c r="E47" s="695"/>
      <c r="F47" s="695"/>
      <c r="G47" s="695"/>
      <c r="H47" s="351"/>
    </row>
    <row r="48" spans="1:11" ht="13.5" x14ac:dyDescent="0.35">
      <c r="A48" s="695" t="s">
        <v>144</v>
      </c>
      <c r="B48" s="695"/>
      <c r="C48" s="695"/>
      <c r="D48" s="695"/>
      <c r="E48" s="695"/>
      <c r="F48" s="695"/>
      <c r="G48" s="4"/>
      <c r="H48" s="4"/>
    </row>
  </sheetData>
  <protectedRanges>
    <protectedRange password="CD5E" sqref="I5 I26:I27 B41:H41 B7:I19" name="Range1"/>
  </protectedRanges>
  <mergeCells count="6">
    <mergeCell ref="A48:F48"/>
    <mergeCell ref="A23:G23"/>
    <mergeCell ref="A24:G24"/>
    <mergeCell ref="A25:F25"/>
    <mergeCell ref="A46:G46"/>
    <mergeCell ref="A47:G47"/>
  </mergeCells>
  <phoneticPr fontId="7" type="noConversion"/>
  <conditionalFormatting sqref="B7:I19">
    <cfRule type="cellIs" dxfId="8" priority="3" stopIfTrue="1" operator="lessThan">
      <formula>101</formula>
    </cfRule>
  </conditionalFormatting>
  <conditionalFormatting sqref="B41:H41">
    <cfRule type="cellIs" dxfId="7" priority="1" stopIfTrue="1" operator="lessThan">
      <formula>101</formula>
    </cfRule>
  </conditionalFormatting>
  <pageMargins left="0.7" right="0.7" top="0.75" bottom="0.75" header="0.3" footer="0.3"/>
  <pageSetup paperSize="9" scale="8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5D7B0-2B35-4927-8F43-4F39969709DD}">
  <dimension ref="A1:Z57"/>
  <sheetViews>
    <sheetView topLeftCell="E1" zoomScaleNormal="100" workbookViewId="0">
      <selection activeCell="A39" sqref="A39:J39"/>
    </sheetView>
  </sheetViews>
  <sheetFormatPr defaultColWidth="9.1328125" defaultRowHeight="12.75" x14ac:dyDescent="0.35"/>
  <cols>
    <col min="1" max="1" width="23" style="362" customWidth="1"/>
    <col min="2" max="10" width="13.59765625" style="362" customWidth="1"/>
    <col min="11" max="25" width="9.1328125" style="362"/>
    <col min="26" max="26" width="11.3984375" style="362" customWidth="1"/>
    <col min="27" max="16384" width="9.1328125" style="362"/>
  </cols>
  <sheetData>
    <row r="1" spans="1:26" ht="16.899999999999999" x14ac:dyDescent="0.4">
      <c r="A1" s="7" t="s">
        <v>31</v>
      </c>
      <c r="B1" s="5"/>
      <c r="C1" s="5"/>
      <c r="D1" s="5"/>
      <c r="E1" s="6"/>
      <c r="F1" s="8"/>
      <c r="G1" s="11"/>
    </row>
    <row r="2" spans="1:26" s="9" customFormat="1" ht="17.25" x14ac:dyDescent="0.45">
      <c r="A2" s="7" t="s">
        <v>502</v>
      </c>
    </row>
    <row r="4" spans="1:26" ht="14.65" x14ac:dyDescent="0.4">
      <c r="A4" s="580" t="s">
        <v>123</v>
      </c>
      <c r="B4" s="696" t="s">
        <v>457</v>
      </c>
      <c r="C4" s="697"/>
      <c r="D4" s="697"/>
      <c r="E4" s="697"/>
      <c r="F4" s="697"/>
      <c r="G4" s="697"/>
      <c r="H4" s="697"/>
      <c r="I4" s="697"/>
      <c r="J4" s="697"/>
    </row>
    <row r="5" spans="1:26" s="540" customFormat="1" ht="13.15" x14ac:dyDescent="0.4">
      <c r="A5" s="158" t="s">
        <v>124</v>
      </c>
      <c r="B5" s="444" t="s">
        <v>125</v>
      </c>
      <c r="C5" s="444" t="s">
        <v>126</v>
      </c>
      <c r="D5" s="444" t="s">
        <v>127</v>
      </c>
      <c r="E5" s="482" t="s">
        <v>128</v>
      </c>
      <c r="F5" s="482" t="s">
        <v>129</v>
      </c>
      <c r="G5" s="483" t="s">
        <v>429</v>
      </c>
      <c r="H5" s="581">
        <v>2020</v>
      </c>
      <c r="I5" s="578">
        <v>2021</v>
      </c>
      <c r="J5" s="579" t="s">
        <v>87</v>
      </c>
      <c r="Z5" s="159"/>
    </row>
    <row r="6" spans="1:26" x14ac:dyDescent="0.35">
      <c r="A6" s="362" t="s">
        <v>131</v>
      </c>
      <c r="B6" s="23">
        <v>1943.4724436583879</v>
      </c>
      <c r="C6" s="23">
        <v>1448.5695951441392</v>
      </c>
      <c r="D6" s="23">
        <v>2431.3482740395739</v>
      </c>
      <c r="E6" s="23">
        <v>7251.8827133203476</v>
      </c>
      <c r="F6" s="23">
        <v>31566.369313449384</v>
      </c>
      <c r="G6" s="345">
        <v>158707.21225467979</v>
      </c>
      <c r="H6" s="169">
        <v>50913.757953236629</v>
      </c>
      <c r="I6" s="169">
        <v>62857.681059976036</v>
      </c>
      <c r="J6" s="454">
        <v>317120.29360750428</v>
      </c>
    </row>
    <row r="7" spans="1:26" x14ac:dyDescent="0.35">
      <c r="A7" s="362" t="s">
        <v>132</v>
      </c>
      <c r="B7" s="23">
        <v>1342.1604634149091</v>
      </c>
      <c r="C7" s="23">
        <v>1052.0450004927636</v>
      </c>
      <c r="D7" s="23">
        <v>1855.1327871284611</v>
      </c>
      <c r="E7" s="23">
        <v>6904.5472456004081</v>
      </c>
      <c r="F7" s="23">
        <v>29713.244245787511</v>
      </c>
      <c r="G7" s="345">
        <v>158354.8574882934</v>
      </c>
      <c r="H7" s="169">
        <v>50304.415095126787</v>
      </c>
      <c r="I7" s="169">
        <v>67701.304273122587</v>
      </c>
      <c r="J7" s="454">
        <v>317227.70659896685</v>
      </c>
    </row>
    <row r="8" spans="1:26" x14ac:dyDescent="0.35">
      <c r="A8" s="362" t="s">
        <v>133</v>
      </c>
      <c r="B8" s="23">
        <v>13268.014094955017</v>
      </c>
      <c r="C8" s="23">
        <v>9930.1804817503998</v>
      </c>
      <c r="D8" s="23">
        <v>31902.662324103079</v>
      </c>
      <c r="E8" s="23">
        <v>49428.045547960588</v>
      </c>
      <c r="F8" s="23">
        <v>190831.72757984101</v>
      </c>
      <c r="G8" s="345">
        <v>475504.26302806329</v>
      </c>
      <c r="H8" s="169">
        <v>60431.352084602935</v>
      </c>
      <c r="I8" s="169">
        <v>79214.571554278591</v>
      </c>
      <c r="J8" s="454">
        <v>910510.816695555</v>
      </c>
    </row>
    <row r="9" spans="1:26" x14ac:dyDescent="0.35">
      <c r="A9" s="362" t="s">
        <v>134</v>
      </c>
      <c r="B9" s="23">
        <v>3939.145593448096</v>
      </c>
      <c r="C9" s="23">
        <v>2622.0816233655519</v>
      </c>
      <c r="D9" s="23">
        <v>5281.3060568630053</v>
      </c>
      <c r="E9" s="23">
        <v>15476.505508203185</v>
      </c>
      <c r="F9" s="23">
        <v>50900.707776703792</v>
      </c>
      <c r="G9" s="345">
        <v>212786.1399469944</v>
      </c>
      <c r="H9" s="169">
        <v>44347.511437756504</v>
      </c>
      <c r="I9" s="169">
        <v>193.74492852586201</v>
      </c>
      <c r="J9" s="454">
        <v>335547.14287186041</v>
      </c>
    </row>
    <row r="10" spans="1:26" x14ac:dyDescent="0.35">
      <c r="A10" s="362" t="s">
        <v>135</v>
      </c>
      <c r="B10" s="23">
        <v>1576.0597812725562</v>
      </c>
      <c r="C10" s="23">
        <v>1518.8397764747629</v>
      </c>
      <c r="D10" s="23">
        <v>3050.7297294823557</v>
      </c>
      <c r="E10" s="23">
        <v>9492.4976380339431</v>
      </c>
      <c r="F10" s="23">
        <v>38165.743200128221</v>
      </c>
      <c r="G10" s="345">
        <v>180244.01897278265</v>
      </c>
      <c r="H10" s="169">
        <v>55034.602158411049</v>
      </c>
      <c r="I10" s="169">
        <v>91.351235729810583</v>
      </c>
      <c r="J10" s="454">
        <v>289173.84249231534</v>
      </c>
    </row>
    <row r="11" spans="1:26" x14ac:dyDescent="0.35">
      <c r="A11" s="362" t="s">
        <v>136</v>
      </c>
      <c r="B11" s="23">
        <v>4099.7631507752349</v>
      </c>
      <c r="C11" s="23">
        <v>3348.8760702708582</v>
      </c>
      <c r="D11" s="23">
        <v>6948.7170738653722</v>
      </c>
      <c r="E11" s="23">
        <v>16626.928762558819</v>
      </c>
      <c r="F11" s="23">
        <v>52649.431432103032</v>
      </c>
      <c r="G11" s="345">
        <v>194686.54895569236</v>
      </c>
      <c r="H11" s="169">
        <v>73678.285125158756</v>
      </c>
      <c r="I11" s="169">
        <v>166.64071572690722</v>
      </c>
      <c r="J11" s="454">
        <v>352205.1912861513</v>
      </c>
    </row>
    <row r="12" spans="1:26" x14ac:dyDescent="0.35">
      <c r="A12" s="362" t="s">
        <v>137</v>
      </c>
      <c r="B12" s="23">
        <v>1496.7548623422811</v>
      </c>
      <c r="C12" s="23">
        <v>1382.3148527466942</v>
      </c>
      <c r="D12" s="23">
        <v>2906.1739278879299</v>
      </c>
      <c r="E12" s="23">
        <v>10119.909971343082</v>
      </c>
      <c r="F12" s="23">
        <v>39382.421196881303</v>
      </c>
      <c r="G12" s="345">
        <v>180526.10355783842</v>
      </c>
      <c r="H12" s="169">
        <v>76787.238719172208</v>
      </c>
      <c r="I12" s="169">
        <v>79.304918930275122</v>
      </c>
      <c r="J12" s="454">
        <v>312680.22200714221</v>
      </c>
    </row>
    <row r="13" spans="1:26" x14ac:dyDescent="0.35">
      <c r="A13" s="362" t="s">
        <v>138</v>
      </c>
      <c r="B13" s="23">
        <v>1562.0057450064314</v>
      </c>
      <c r="C13" s="23">
        <v>1543.9362698071282</v>
      </c>
      <c r="D13" s="23">
        <v>3160.1504404114694</v>
      </c>
      <c r="E13" s="23">
        <v>9894.0415313517915</v>
      </c>
      <c r="F13" s="23">
        <v>39180.645390489088</v>
      </c>
      <c r="G13" s="345">
        <v>180630.50497010106</v>
      </c>
      <c r="H13" s="169">
        <v>66103.159577717553</v>
      </c>
      <c r="I13" s="169">
        <v>63.243163197561167</v>
      </c>
      <c r="J13" s="454">
        <v>302137.68708808202</v>
      </c>
    </row>
    <row r="14" spans="1:26" x14ac:dyDescent="0.35">
      <c r="A14" s="362" t="s">
        <v>139</v>
      </c>
      <c r="B14" s="160">
        <v>4456.133356094826</v>
      </c>
      <c r="C14" s="160">
        <v>3512.5052067978818</v>
      </c>
      <c r="D14" s="160">
        <v>6850.3388200024992</v>
      </c>
      <c r="E14" s="160">
        <v>16066.775031380423</v>
      </c>
      <c r="F14" s="160">
        <v>52997.770759556268</v>
      </c>
      <c r="G14" s="27">
        <v>199798.20271762859</v>
      </c>
      <c r="H14" s="169">
        <v>71727.785663367307</v>
      </c>
      <c r="I14" s="169">
        <v>103.39755252934604</v>
      </c>
      <c r="J14" s="455">
        <v>355512.90910735715</v>
      </c>
    </row>
    <row r="15" spans="1:26" x14ac:dyDescent="0.35">
      <c r="A15" s="362" t="s">
        <v>140</v>
      </c>
      <c r="B15" s="160">
        <v>1848.1057689953989</v>
      </c>
      <c r="C15" s="160">
        <v>1706.5615466008571</v>
      </c>
      <c r="D15" s="160">
        <v>3323.7795769384925</v>
      </c>
      <c r="E15" s="160">
        <v>10029.562595346566</v>
      </c>
      <c r="F15" s="160">
        <v>39913.462995794158</v>
      </c>
      <c r="G15" s="27">
        <v>200422.60347173782</v>
      </c>
      <c r="H15" s="169">
        <v>72385.313788675296</v>
      </c>
      <c r="I15" s="169">
        <v>54.208425597909574</v>
      </c>
      <c r="J15" s="455">
        <v>329683.59816968651</v>
      </c>
    </row>
    <row r="16" spans="1:26" x14ac:dyDescent="0.35">
      <c r="A16" s="362" t="s">
        <v>141</v>
      </c>
      <c r="B16" s="160">
        <v>1070.1144756920667</v>
      </c>
      <c r="C16" s="160">
        <v>986.79411782861314</v>
      </c>
      <c r="D16" s="160">
        <v>1915.3643711261384</v>
      </c>
      <c r="E16" s="160">
        <v>7325.1644738508558</v>
      </c>
      <c r="F16" s="160">
        <v>32726.831165137963</v>
      </c>
      <c r="G16" s="27">
        <v>183735.44312518131</v>
      </c>
      <c r="H16" s="169">
        <v>66492.657154235858</v>
      </c>
      <c r="I16" s="169">
        <v>35.135090665311765</v>
      </c>
      <c r="J16" s="455">
        <v>294287.50397371809</v>
      </c>
    </row>
    <row r="17" spans="1:26" x14ac:dyDescent="0.35">
      <c r="A17" s="362" t="s">
        <v>142</v>
      </c>
      <c r="B17" s="160">
        <v>17500.286730525142</v>
      </c>
      <c r="C17" s="160">
        <v>11529.32903688873</v>
      </c>
      <c r="D17" s="160">
        <v>24716.030493446884</v>
      </c>
      <c r="E17" s="160">
        <v>51167.734465760164</v>
      </c>
      <c r="F17" s="160">
        <v>125402.15788316415</v>
      </c>
      <c r="G17" s="27">
        <v>301207.10911531799</v>
      </c>
      <c r="H17" s="169">
        <v>66915.282101952893</v>
      </c>
      <c r="I17" s="169">
        <v>1601.1562746049219</v>
      </c>
      <c r="J17" s="455">
        <v>600039.08610166097</v>
      </c>
    </row>
    <row r="18" spans="1:26" s="3" customFormat="1" ht="14.65" x14ac:dyDescent="0.4">
      <c r="A18" s="511" t="s">
        <v>468</v>
      </c>
      <c r="B18" s="162">
        <v>54102.01646618035</v>
      </c>
      <c r="C18" s="162">
        <v>40582.033578168375</v>
      </c>
      <c r="D18" s="162">
        <v>94341.733875295264</v>
      </c>
      <c r="E18" s="162">
        <v>209783.59548471018</v>
      </c>
      <c r="F18" s="162">
        <v>723430.51293903578</v>
      </c>
      <c r="G18" s="346">
        <v>2626603.0076043112</v>
      </c>
      <c r="H18" s="582">
        <v>755121.36085941375</v>
      </c>
      <c r="I18" s="583">
        <v>212161.73919288514</v>
      </c>
      <c r="J18" s="456">
        <v>4716126.0000000009</v>
      </c>
    </row>
    <row r="19" spans="1:26" x14ac:dyDescent="0.35">
      <c r="B19" s="163"/>
      <c r="C19" s="163"/>
      <c r="D19" s="163"/>
      <c r="E19" s="163"/>
      <c r="F19" s="163"/>
      <c r="G19" s="163"/>
    </row>
    <row r="20" spans="1:26" ht="14.65" x14ac:dyDescent="0.4">
      <c r="A20" s="580" t="s">
        <v>488</v>
      </c>
      <c r="B20" s="696" t="s">
        <v>457</v>
      </c>
      <c r="C20" s="697"/>
      <c r="D20" s="697"/>
      <c r="E20" s="697"/>
      <c r="F20" s="697"/>
      <c r="G20" s="697"/>
      <c r="H20" s="697"/>
      <c r="I20" s="697"/>
      <c r="J20" s="697"/>
    </row>
    <row r="21" spans="1:26" s="540" customFormat="1" ht="13.15" x14ac:dyDescent="0.4">
      <c r="A21" s="158" t="s">
        <v>124</v>
      </c>
      <c r="B21" s="444" t="s">
        <v>125</v>
      </c>
      <c r="C21" s="444" t="s">
        <v>126</v>
      </c>
      <c r="D21" s="444" t="s">
        <v>127</v>
      </c>
      <c r="E21" s="482" t="s">
        <v>128</v>
      </c>
      <c r="F21" s="482" t="s">
        <v>129</v>
      </c>
      <c r="G21" s="483" t="s">
        <v>429</v>
      </c>
      <c r="H21" s="581">
        <v>2020</v>
      </c>
      <c r="I21" s="578">
        <v>2021</v>
      </c>
      <c r="J21" s="579" t="s">
        <v>87</v>
      </c>
      <c r="M21" s="362"/>
      <c r="N21" s="362"/>
      <c r="O21" s="362"/>
      <c r="P21" s="362"/>
      <c r="Q21" s="362"/>
      <c r="R21" s="362"/>
      <c r="S21" s="362"/>
      <c r="T21" s="362"/>
      <c r="U21" s="362"/>
      <c r="Z21" s="159"/>
    </row>
    <row r="22" spans="1:26" x14ac:dyDescent="0.35">
      <c r="A22" s="362" t="s">
        <v>131</v>
      </c>
      <c r="B22" s="610">
        <v>3.5922366126099399</v>
      </c>
      <c r="C22" s="611">
        <v>3.5694849849107015</v>
      </c>
      <c r="D22" s="611">
        <v>2.577171495759691</v>
      </c>
      <c r="E22" s="611">
        <v>3.4568397479148425</v>
      </c>
      <c r="F22" s="611">
        <v>4.3634279656254309</v>
      </c>
      <c r="G22" s="611">
        <v>6.0422991900642975</v>
      </c>
      <c r="H22" s="611">
        <v>1.9383880169875529</v>
      </c>
      <c r="I22" s="612">
        <v>2.3931169224277888</v>
      </c>
      <c r="J22" s="626">
        <v>6.7241692356714857</v>
      </c>
    </row>
    <row r="23" spans="1:26" x14ac:dyDescent="0.35">
      <c r="A23" s="362" t="s">
        <v>132</v>
      </c>
      <c r="B23" s="613">
        <v>2.4807956358778336</v>
      </c>
      <c r="C23" s="614">
        <v>2.5923910354722213</v>
      </c>
      <c r="D23" s="614">
        <v>1.9663967482097064</v>
      </c>
      <c r="E23" s="614">
        <v>3.2912712882278905</v>
      </c>
      <c r="F23" s="614">
        <v>4.1072699747033585</v>
      </c>
      <c r="G23" s="614">
        <v>6.0288843433833845</v>
      </c>
      <c r="H23" s="614">
        <v>1.9151891225849451</v>
      </c>
      <c r="I23" s="615">
        <v>2.5775232906198497</v>
      </c>
      <c r="J23" s="627">
        <v>6.7264468039862972</v>
      </c>
    </row>
    <row r="24" spans="1:26" x14ac:dyDescent="0.35">
      <c r="A24" s="362" t="s">
        <v>133</v>
      </c>
      <c r="B24" s="613">
        <v>24.524065758711544</v>
      </c>
      <c r="C24" s="614">
        <v>24.469400880621389</v>
      </c>
      <c r="D24" s="614">
        <v>33.81606529118207</v>
      </c>
      <c r="E24" s="614">
        <v>23.561444560884688</v>
      </c>
      <c r="F24" s="614">
        <v>26.378722512624041</v>
      </c>
      <c r="G24" s="614">
        <v>18.103392924298987</v>
      </c>
      <c r="H24" s="614">
        <v>2.3007417531179004</v>
      </c>
      <c r="I24" s="615">
        <v>3.0158562723389677</v>
      </c>
      <c r="J24" s="627">
        <v>19.306329319775486</v>
      </c>
    </row>
    <row r="25" spans="1:26" x14ac:dyDescent="0.35">
      <c r="A25" s="362" t="s">
        <v>134</v>
      </c>
      <c r="B25" s="613">
        <v>7.2809589193602253</v>
      </c>
      <c r="C25" s="614">
        <v>6.4611883441349631</v>
      </c>
      <c r="D25" s="614">
        <v>5.5980591408718974</v>
      </c>
      <c r="E25" s="614">
        <v>7.3773668872651061</v>
      </c>
      <c r="F25" s="614">
        <v>7.0360189218329596</v>
      </c>
      <c r="G25" s="614">
        <v>8.1011915135616075</v>
      </c>
      <c r="H25" s="614">
        <v>1.6883979539110201</v>
      </c>
      <c r="I25" s="615">
        <v>7.3762547276824339E-3</v>
      </c>
      <c r="J25" s="627">
        <v>7.1148892729299504</v>
      </c>
    </row>
    <row r="26" spans="1:26" x14ac:dyDescent="0.35">
      <c r="A26" s="362" t="s">
        <v>135</v>
      </c>
      <c r="B26" s="613">
        <v>2.9131257653913232</v>
      </c>
      <c r="C26" s="614">
        <v>3.7426408746846094</v>
      </c>
      <c r="D26" s="614">
        <v>3.2337011460007026</v>
      </c>
      <c r="E26" s="614">
        <v>4.5248998693636144</v>
      </c>
      <c r="F26" s="614">
        <v>5.2756612442395676</v>
      </c>
      <c r="G26" s="614">
        <v>6.8622482518658492</v>
      </c>
      <c r="H26" s="614">
        <v>2.0952767509623529</v>
      </c>
      <c r="I26" s="615">
        <v>3.4779232135704742E-3</v>
      </c>
      <c r="J26" s="627">
        <v>6.1315970458023239</v>
      </c>
    </row>
    <row r="27" spans="1:26" x14ac:dyDescent="0.35">
      <c r="A27" s="362" t="s">
        <v>136</v>
      </c>
      <c r="B27" s="613">
        <v>7.5778379782536067</v>
      </c>
      <c r="C27" s="614">
        <v>8.2521149755108105</v>
      </c>
      <c r="D27" s="614">
        <v>7.3654752657508595</v>
      </c>
      <c r="E27" s="614">
        <v>7.9257525947831571</v>
      </c>
      <c r="F27" s="614">
        <v>7.2777454766467464</v>
      </c>
      <c r="G27" s="614">
        <v>7.4121040900376984</v>
      </c>
      <c r="H27" s="614">
        <v>2.8050788380220322</v>
      </c>
      <c r="I27" s="615">
        <v>6.3443434445351506E-3</v>
      </c>
      <c r="J27" s="627">
        <v>7.4681039328921921</v>
      </c>
    </row>
    <row r="28" spans="1:26" x14ac:dyDescent="0.35">
      <c r="A28" s="362" t="s">
        <v>137</v>
      </c>
      <c r="B28" s="613">
        <v>2.7665417300627158</v>
      </c>
      <c r="C28" s="614">
        <v>3.4062237174095884</v>
      </c>
      <c r="D28" s="614">
        <v>3.0804754253609845</v>
      </c>
      <c r="E28" s="614">
        <v>4.8239758442316623</v>
      </c>
      <c r="F28" s="614">
        <v>5.4438429804245896</v>
      </c>
      <c r="G28" s="614">
        <v>6.8729877729978632</v>
      </c>
      <c r="H28" s="614">
        <v>2.9234428840926667</v>
      </c>
      <c r="I28" s="615">
        <v>3.019295976616126E-3</v>
      </c>
      <c r="J28" s="627">
        <v>6.6300226500976045</v>
      </c>
    </row>
    <row r="29" spans="1:26" x14ac:dyDescent="0.35">
      <c r="A29" s="362" t="s">
        <v>138</v>
      </c>
      <c r="B29" s="613">
        <v>2.8871488477381524</v>
      </c>
      <c r="C29" s="614">
        <v>3.8044822638895761</v>
      </c>
      <c r="D29" s="614">
        <v>3.3496845039849328</v>
      </c>
      <c r="E29" s="614">
        <v>4.7163084932791648</v>
      </c>
      <c r="F29" s="614">
        <v>5.4159514548691536</v>
      </c>
      <c r="G29" s="614">
        <v>6.8769625423848</v>
      </c>
      <c r="H29" s="614">
        <v>2.5166787438505733</v>
      </c>
      <c r="I29" s="615">
        <v>2.4077929940103278E-3</v>
      </c>
      <c r="J29" s="627">
        <v>6.4064803842832436</v>
      </c>
    </row>
    <row r="30" spans="1:26" x14ac:dyDescent="0.35">
      <c r="A30" s="362" t="s">
        <v>139</v>
      </c>
      <c r="B30" s="613">
        <v>8.2365383901733029</v>
      </c>
      <c r="C30" s="614">
        <v>8.6553208331271971</v>
      </c>
      <c r="D30" s="614">
        <v>7.2611966503154965</v>
      </c>
      <c r="E30" s="614">
        <v>7.6587375644209654</v>
      </c>
      <c r="F30" s="614">
        <v>7.3258965182772764</v>
      </c>
      <c r="G30" s="614">
        <v>7.6067149142519943</v>
      </c>
      <c r="H30" s="614">
        <v>2.7308194445718406</v>
      </c>
      <c r="I30" s="615">
        <v>3.9365504505248219E-3</v>
      </c>
      <c r="J30" s="627">
        <v>7.5382402655772358</v>
      </c>
    </row>
    <row r="31" spans="1:26" x14ac:dyDescent="0.35">
      <c r="A31" s="362" t="s">
        <v>140</v>
      </c>
      <c r="B31" s="613">
        <v>3.415964671391992</v>
      </c>
      <c r="C31" s="614">
        <v>4.2052144659377637</v>
      </c>
      <c r="D31" s="614">
        <v>3.5231275072090571</v>
      </c>
      <c r="E31" s="614">
        <v>4.7809089038506629</v>
      </c>
      <c r="F31" s="614">
        <v>5.5172490352446202</v>
      </c>
      <c r="G31" s="614">
        <v>7.6304870927007942</v>
      </c>
      <c r="H31" s="614">
        <v>2.7558528479222657</v>
      </c>
      <c r="I31" s="615">
        <v>2.0638225662945667E-3</v>
      </c>
      <c r="J31" s="627">
        <v>6.9905595857635365</v>
      </c>
    </row>
    <row r="32" spans="1:26" x14ac:dyDescent="0.35">
      <c r="A32" s="362" t="s">
        <v>141</v>
      </c>
      <c r="B32" s="613">
        <v>1.9779567298771659</v>
      </c>
      <c r="C32" s="614">
        <v>2.4316034235393067</v>
      </c>
      <c r="D32" s="614">
        <v>2.0302407984762554</v>
      </c>
      <c r="E32" s="614">
        <v>3.4917718217794302</v>
      </c>
      <c r="F32" s="614">
        <v>4.5238389285213749</v>
      </c>
      <c r="G32" s="614">
        <v>6.9951737127097822</v>
      </c>
      <c r="H32" s="614">
        <v>2.5315076911787635</v>
      </c>
      <c r="I32" s="615">
        <v>1.3376627744501825E-3</v>
      </c>
      <c r="J32" s="627">
        <v>6.2400263261354345</v>
      </c>
    </row>
    <row r="33" spans="1:21" x14ac:dyDescent="0.35">
      <c r="A33" s="362" t="s">
        <v>142</v>
      </c>
      <c r="B33" s="620">
        <v>32.346828960552195</v>
      </c>
      <c r="C33" s="621">
        <v>28.409934200761889</v>
      </c>
      <c r="D33" s="621">
        <v>26.198406026878345</v>
      </c>
      <c r="E33" s="621">
        <v>24.390722423998813</v>
      </c>
      <c r="F33" s="621">
        <v>17.334374986990898</v>
      </c>
      <c r="G33" s="621">
        <v>11.467553651742936</v>
      </c>
      <c r="H33" s="621">
        <v>2.5475978634085785</v>
      </c>
      <c r="I33" s="622">
        <v>6.0959203578515461E-2</v>
      </c>
      <c r="J33" s="628">
        <v>12.723135177085194</v>
      </c>
    </row>
    <row r="34" spans="1:21" s="3" customFormat="1" ht="14.65" x14ac:dyDescent="0.4">
      <c r="A34" s="511" t="s">
        <v>468</v>
      </c>
      <c r="B34" s="623">
        <v>1.1471707173680334</v>
      </c>
      <c r="C34" s="624">
        <v>0.8604951092945432</v>
      </c>
      <c r="D34" s="624">
        <v>2.0004074080144432</v>
      </c>
      <c r="E34" s="624">
        <v>4.448218632935383</v>
      </c>
      <c r="F34" s="624">
        <v>15.339507742987266</v>
      </c>
      <c r="G34" s="624">
        <v>55.694080429664318</v>
      </c>
      <c r="H34" s="624">
        <v>16.011475538597008</v>
      </c>
      <c r="I34" s="625">
        <v>4.4986444211389838</v>
      </c>
      <c r="J34" s="629">
        <v>100</v>
      </c>
      <c r="M34" s="362"/>
      <c r="N34" s="362"/>
      <c r="O34" s="362"/>
      <c r="P34" s="362"/>
      <c r="Q34" s="362"/>
      <c r="R34" s="362"/>
      <c r="S34" s="362"/>
      <c r="T34" s="362"/>
      <c r="U34" s="362"/>
    </row>
    <row r="35" spans="1:21" x14ac:dyDescent="0.35">
      <c r="B35" s="616"/>
      <c r="C35" s="617"/>
      <c r="D35" s="617"/>
      <c r="E35" s="617"/>
      <c r="F35" s="617"/>
      <c r="G35" s="617"/>
      <c r="H35" s="618"/>
      <c r="I35" s="618"/>
      <c r="J35" s="619"/>
    </row>
    <row r="36" spans="1:21" ht="13.15" x14ac:dyDescent="0.4">
      <c r="A36" s="1" t="s">
        <v>50</v>
      </c>
    </row>
    <row r="37" spans="1:21" ht="14.25" customHeight="1" x14ac:dyDescent="0.35">
      <c r="A37" s="689" t="s">
        <v>51</v>
      </c>
      <c r="B37" s="689"/>
      <c r="C37" s="689"/>
      <c r="D37" s="689"/>
      <c r="E37" s="689"/>
      <c r="F37" s="689"/>
      <c r="G37" s="689"/>
      <c r="H37" s="689"/>
      <c r="I37" s="689"/>
      <c r="J37" s="689"/>
    </row>
    <row r="38" spans="1:21" s="3" customFormat="1" ht="13.15" x14ac:dyDescent="0.4">
      <c r="A38" s="691" t="s">
        <v>446</v>
      </c>
      <c r="B38" s="691"/>
      <c r="C38" s="691"/>
      <c r="D38" s="691"/>
      <c r="E38" s="691"/>
      <c r="F38" s="691"/>
      <c r="G38" s="691"/>
      <c r="H38" s="691"/>
      <c r="I38" s="691"/>
      <c r="J38" s="691"/>
    </row>
    <row r="39" spans="1:21" ht="39" customHeight="1" x14ac:dyDescent="0.35">
      <c r="A39" s="690" t="s">
        <v>519</v>
      </c>
      <c r="B39" s="690"/>
      <c r="C39" s="690"/>
      <c r="D39" s="690"/>
      <c r="E39" s="690"/>
      <c r="F39" s="690"/>
      <c r="G39" s="690"/>
      <c r="H39" s="690"/>
      <c r="I39" s="690"/>
      <c r="J39" s="690"/>
    </row>
    <row r="40" spans="1:21" ht="14.25" customHeight="1" x14ac:dyDescent="0.35">
      <c r="A40" s="691" t="s">
        <v>144</v>
      </c>
      <c r="B40" s="691"/>
      <c r="C40" s="691"/>
      <c r="D40" s="691"/>
      <c r="E40" s="691"/>
      <c r="F40" s="691"/>
      <c r="G40" s="691"/>
      <c r="H40" s="691"/>
      <c r="I40" s="691"/>
      <c r="J40" s="691"/>
    </row>
    <row r="41" spans="1:21" s="673" customFormat="1" ht="13.9" customHeight="1" x14ac:dyDescent="0.35">
      <c r="A41" s="699" t="s">
        <v>455</v>
      </c>
      <c r="B41" s="699"/>
      <c r="C41" s="699"/>
      <c r="D41" s="699"/>
      <c r="E41" s="699"/>
      <c r="F41" s="699"/>
      <c r="G41" s="699"/>
      <c r="H41" s="699"/>
      <c r="I41" s="699"/>
      <c r="J41" s="700"/>
    </row>
    <row r="42" spans="1:21" ht="14.25" customHeight="1" x14ac:dyDescent="0.35">
      <c r="A42" s="689" t="s">
        <v>469</v>
      </c>
      <c r="B42" s="689"/>
      <c r="C42" s="689"/>
      <c r="D42" s="689"/>
      <c r="E42" s="689"/>
      <c r="F42" s="689"/>
      <c r="G42" s="689"/>
      <c r="H42" s="689"/>
      <c r="I42" s="689"/>
      <c r="J42" s="689"/>
    </row>
    <row r="43" spans="1:21" ht="16.5" customHeight="1" x14ac:dyDescent="0.4">
      <c r="A43" s="698"/>
      <c r="B43" s="698"/>
      <c r="C43" s="698"/>
      <c r="D43" s="698"/>
      <c r="E43" s="698"/>
      <c r="F43" s="698"/>
      <c r="G43" s="698"/>
      <c r="H43" s="539"/>
      <c r="I43" s="539"/>
      <c r="J43" s="539"/>
    </row>
    <row r="44" spans="1:21" ht="53.25" customHeight="1" x14ac:dyDescent="0.35">
      <c r="A44" s="695"/>
      <c r="B44" s="695"/>
      <c r="C44" s="695"/>
      <c r="D44" s="695"/>
      <c r="E44" s="695"/>
      <c r="F44" s="695"/>
      <c r="G44" s="695"/>
      <c r="H44" s="539"/>
      <c r="I44" s="539"/>
      <c r="J44" s="539"/>
    </row>
    <row r="45" spans="1:21" ht="18.75" customHeight="1" x14ac:dyDescent="0.35">
      <c r="H45" s="539"/>
      <c r="I45" s="539"/>
      <c r="J45" s="539"/>
    </row>
    <row r="46" spans="1:21" ht="18.75" customHeight="1" x14ac:dyDescent="0.35">
      <c r="A46" s="695"/>
      <c r="B46" s="695"/>
      <c r="C46" s="695"/>
      <c r="D46" s="695"/>
      <c r="E46" s="695"/>
      <c r="F46" s="695"/>
      <c r="G46" s="695"/>
    </row>
    <row r="47" spans="1:21" ht="18.75" customHeight="1" x14ac:dyDescent="0.35"/>
    <row r="48" spans="1:21" ht="14.25" customHeight="1" x14ac:dyDescent="0.35">
      <c r="H48" s="539"/>
      <c r="I48" s="539"/>
      <c r="J48" s="539"/>
    </row>
    <row r="52" spans="1:10" ht="13.15" x14ac:dyDescent="0.4">
      <c r="A52" s="3"/>
    </row>
    <row r="53" spans="1:10" ht="25.5" customHeight="1" x14ac:dyDescent="0.35">
      <c r="A53" s="695"/>
      <c r="B53" s="695"/>
      <c r="C53" s="695"/>
      <c r="D53" s="695"/>
      <c r="E53" s="695"/>
      <c r="F53" s="695"/>
      <c r="G53" s="695"/>
    </row>
    <row r="57" spans="1:10" ht="27.75" customHeight="1" x14ac:dyDescent="0.35">
      <c r="H57" s="539"/>
      <c r="I57" s="539"/>
      <c r="J57" s="539"/>
    </row>
  </sheetData>
  <protectedRanges>
    <protectedRange password="CD5E" sqref="J4 J6:J18 B6:G18 A4 J20 A20" name="Range1"/>
  </protectedRanges>
  <mergeCells count="12">
    <mergeCell ref="A53:G53"/>
    <mergeCell ref="B4:J4"/>
    <mergeCell ref="B20:J20"/>
    <mergeCell ref="A43:G43"/>
    <mergeCell ref="A44:G44"/>
    <mergeCell ref="A46:G46"/>
    <mergeCell ref="A37:J37"/>
    <mergeCell ref="A38:J38"/>
    <mergeCell ref="A39:J39"/>
    <mergeCell ref="A40:J40"/>
    <mergeCell ref="A41:J41"/>
    <mergeCell ref="A42:J42"/>
  </mergeCells>
  <conditionalFormatting sqref="B6:G18 J6:J18">
    <cfRule type="cellIs" dxfId="6" priority="3" stopIfTrue="1" operator="lessThan">
      <formula>101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35E46C14B6F443A26473ED0AD8FBF1" ma:contentTypeVersion="16" ma:contentTypeDescription="Create a new document." ma:contentTypeScope="" ma:versionID="bda6da1bff949ab012cea0c19fd9c1d6">
  <xsd:schema xmlns:xsd="http://www.w3.org/2001/XMLSchema" xmlns:xs="http://www.w3.org/2001/XMLSchema" xmlns:p="http://schemas.microsoft.com/office/2006/metadata/properties" xmlns:ns2="14b86d01-bac6-4118-a3d9-9200c42e6b8c" xmlns:ns3="0eb6a876-3c9f-49bb-8d69-1c4b65588803" targetNamespace="http://schemas.microsoft.com/office/2006/metadata/properties" ma:root="true" ma:fieldsID="ca29f2de0a035266b3610e4859b4a5bc" ns2:_="" ns3:_="">
    <xsd:import namespace="14b86d01-bac6-4118-a3d9-9200c42e6b8c"/>
    <xsd:import namespace="0eb6a876-3c9f-49bb-8d69-1c4b6558880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TAG" minOccurs="0"/>
                <xsd:element ref="ns2:Author0" minOccurs="0"/>
                <xsd:element ref="ns2:Comments" minOccurs="0"/>
                <xsd:element ref="ns2:NewSharepoi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86d01-bac6-4118-a3d9-9200c42e6b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hidden="true" ma:internalName="MediaServiceAutoTags" ma:readOnly="true">
      <xsd:simpleType>
        <xsd:restriction base="dms:Text"/>
      </xsd:simpleType>
    </xsd:element>
    <xsd:element name="MediaServiceOCR" ma:index="11" nillable="true" ma:displayName="Extracted Text" ma:hidden="true" ma:internalName="MediaServiceOCR"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hidden="true" ma:internalName="MediaServiceKeyPoints" ma:readOnly="true">
      <xsd:simpleType>
        <xsd:restriction base="dms:Note"/>
      </xsd:simpleType>
    </xsd:element>
    <xsd:element name="TAG" ma:index="19" nillable="true" ma:displayName="Project Code" ma:description="Codes for projects from Confluence to relate to files." ma:format="Dropdown" ma:internalName="TAG">
      <xsd:simpleType>
        <xsd:restriction base="dms:Choice">
          <xsd:enumeration value="HLN"/>
          <xsd:enumeration value="TD"/>
          <xsd:enumeration value="NT"/>
          <xsd:enumeration value="OPD"/>
          <xsd:enumeration value="SSA"/>
          <xsd:enumeration value="CNR"/>
          <xsd:enumeration value="RR"/>
          <xsd:enumeration value="BAU"/>
          <xsd:enumeration value="FDSAI"/>
        </xsd:restriction>
      </xsd:simpleType>
    </xsd:element>
    <xsd:element name="Author0" ma:index="20" nillable="true" ma:displayName="Author" ma:description="Marks the original content creator" ma:format="Dropdown" ma:list="UserInfo" ma:SharePointGroup="0" ma:internalName="Author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ents" ma:index="21" nillable="true" ma:displayName="Comments" ma:description="This column is for adding a single line comment on the content of the file" ma:format="Dropdown" ma:internalName="Comments">
      <xsd:simpleType>
        <xsd:restriction base="dms:Text">
          <xsd:maxLength value="255"/>
        </xsd:restriction>
      </xsd:simpleType>
    </xsd:element>
    <xsd:element name="NewSharepoint" ma:index="22" nillable="true" ma:displayName="New Sharepoint" ma:description="This hyperlink will take you to the new Data Science Resource home" ma:format="Hyperlink" ma:internalName="NewSharepoin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b6a876-3c9f-49bb-8d69-1c4b65588803" elementFormDefault="qualified">
    <xsd:import namespace="http://schemas.microsoft.com/office/2006/documentManagement/types"/>
    <xsd:import namespace="http://schemas.microsoft.com/office/infopath/2007/PartnerControls"/>
    <xsd:element name="SharedWithUsers" ma:index="13"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uthor0 xmlns="14b86d01-bac6-4118-a3d9-9200c42e6b8c">
      <UserInfo>
        <DisplayName/>
        <AccountId xsi:nil="true"/>
        <AccountType/>
      </UserInfo>
    </Author0>
    <TAG xmlns="14b86d01-bac6-4118-a3d9-9200c42e6b8c" xsi:nil="true"/>
    <Comments xmlns="14b86d01-bac6-4118-a3d9-9200c42e6b8c" xsi:nil="true"/>
    <NewSharepoint xmlns="14b86d01-bac6-4118-a3d9-9200c42e6b8c">
      <Url xsi:nil="true"/>
      <Description xsi:nil="true"/>
    </NewSharepoi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9E62B-91D4-491D-94A3-7A62C68DB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86d01-bac6-4118-a3d9-9200c42e6b8c"/>
    <ds:schemaRef ds:uri="0eb6a876-3c9f-49bb-8d69-1c4b655888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26A723-0BB0-4D83-A86B-7D1B051E688E}">
  <ds:schemaRefs>
    <ds:schemaRef ds:uri="http://schemas.microsoft.com/office/2006/metadata/properties"/>
    <ds:schemaRef ds:uri="http://schemas.microsoft.com/office/2006/documentManagement/types"/>
    <ds:schemaRef ds:uri="http://purl.org/dc/elements/1.1/"/>
    <ds:schemaRef ds:uri="14b86d01-bac6-4118-a3d9-9200c42e6b8c"/>
    <ds:schemaRef ds:uri="0eb6a876-3c9f-49bb-8d69-1c4b65588803"/>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E7C49EC-D318-4F5F-A554-5BE46C90C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Metadata</vt:lpstr>
      <vt:lpstr>Contents</vt:lpstr>
      <vt:lpstr>Table A1</vt:lpstr>
      <vt:lpstr>Table A2</vt:lpstr>
      <vt:lpstr>Table A3</vt:lpstr>
      <vt:lpstr>Table A4</vt:lpstr>
      <vt:lpstr>Table A5</vt:lpstr>
      <vt:lpstr>Data for A6</vt:lpstr>
      <vt:lpstr>Table A6</vt:lpstr>
      <vt:lpstr>Table A7</vt:lpstr>
      <vt:lpstr>Table A8</vt:lpstr>
      <vt:lpstr>Table A9</vt:lpstr>
      <vt:lpstr>Table A10</vt:lpstr>
      <vt:lpstr>Table A11</vt:lpstr>
      <vt:lpstr>Table B1</vt:lpstr>
      <vt:lpstr>Table B2</vt:lpstr>
      <vt:lpstr>Table B3</vt:lpstr>
      <vt:lpstr>Table B4</vt:lpstr>
      <vt:lpstr>Data for C1</vt:lpstr>
      <vt:lpstr>Table C1</vt:lpstr>
      <vt:lpstr>Table C2</vt:lpstr>
      <vt:lpstr>Table C3</vt:lpstr>
      <vt:lpstr>'Data for A6'!Print_Area</vt:lpstr>
      <vt:lpstr>'Table A1'!Print_Area</vt:lpstr>
      <vt:lpstr>'Table A10'!Print_Area</vt:lpstr>
      <vt:lpstr>'Table A11'!Print_Area</vt:lpstr>
      <vt:lpstr>'Table A2'!Print_Area</vt:lpstr>
      <vt:lpstr>'Table A3'!Print_Area</vt:lpstr>
      <vt:lpstr>'Table A4'!Print_Area</vt:lpstr>
      <vt:lpstr>'Table A5'!Print_Area</vt:lpstr>
      <vt:lpstr>'Table A7'!Print_Area</vt:lpstr>
      <vt:lpstr>'Table A8'!Print_Area</vt:lpstr>
      <vt:lpstr>'Table A9'!Print_Area</vt:lpstr>
      <vt:lpstr>'Table B1'!Print_Area</vt:lpstr>
      <vt:lpstr>'Table B2'!Print_Area</vt:lpstr>
      <vt:lpstr>'Table B3'!Print_Area</vt:lpstr>
      <vt:lpstr>'Table B4'!Print_Area</vt:lpstr>
      <vt:lpstr>'Table C2'!Print_Area</vt:lpstr>
      <vt:lpstr>'Table C3'!Print_Area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Youde</dc:creator>
  <cp:keywords/>
  <dc:description/>
  <cp:lastModifiedBy>Jack Sim</cp:lastModifiedBy>
  <cp:revision/>
  <cp:lastPrinted>2019-07-26T07:31:09Z</cp:lastPrinted>
  <dcterms:created xsi:type="dcterms:W3CDTF">2016-05-27T07:14:05Z</dcterms:created>
  <dcterms:modified xsi:type="dcterms:W3CDTF">2021-06-21T11:47:31Z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0x0101004835E46C14B6F443A26473ED0AD8FBF1</vt:lpwstr>
  </property>
</Properties>
</file>