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forestryengland-my.sharepoint.com/personal/gemma_davies_forestrycommission_gov_uk/Documents/Desktop/LATF/Final docs removed from GOV.UK/"/>
    </mc:Choice>
  </mc:AlternateContent>
  <xr:revisionPtr revIDLastSave="0" documentId="8_{7ACD2C2C-47C2-43D7-9443-336799AD53ED}" xr6:coauthVersionLast="46" xr6:coauthVersionMax="46" xr10:uidLastSave="{00000000-0000-0000-0000-000000000000}"/>
  <workbookProtection workbookAlgorithmName="SHA-512" workbookHashValue="hn+iF3HNrgp7CCnS0n2k/URyjPGvMgLs/7HyOPXUw46SdDGyruw5Iy6nhzixcdXdq1bkq4xGl6DwukzoME12vQ==" workbookSaltValue="JGAqOgF1bicdgfeqgFJz6A==" workbookSpinCount="100000" lockStructure="1"/>
  <bookViews>
    <workbookView xWindow="-110" yWindow="-110" windowWidth="19420" windowHeight="10420" xr2:uid="{00000000-000D-0000-FFFF-FFFF00000000}"/>
  </bookViews>
  <sheets>
    <sheet name="INSTRUCTIONS" sheetId="10" r:id="rId1"/>
    <sheet name="1 - Project Summary" sheetId="3" r:id="rId2"/>
    <sheet name="Dropdowns HIDDEN" sheetId="2" state="hidden" r:id="rId3"/>
    <sheet name="Costs HIDDEN" sheetId="4" state="hidden" r:id="rId4"/>
  </sheets>
  <externalReferences>
    <externalReference r:id="rId5"/>
    <externalReference r:id="rId6"/>
    <externalReference r:id="rId7"/>
  </externalReferences>
  <definedNames>
    <definedName name="Error">#REF!</definedName>
    <definedName name="Feather">[1]Sheet2!$J$5</definedName>
    <definedName name="gfes">#REF!</definedName>
    <definedName name="Large_Type_Planting" localSheetId="0">[1]Sheet2!$C$2:$C$6</definedName>
    <definedName name="Large_Type_Planting">[2]Sheet2!$C$2:$C$6</definedName>
    <definedName name="Max_Planting_Block_Area_Error">#REF!</definedName>
    <definedName name="ParcelList">OFFSET('[1]1 - Project Details and Scoring'!$K$17,1,0,MAX('[1]1 - Project Details and Scoring'!$J:$J),1)</definedName>
    <definedName name="_xlnm.Print_Area" localSheetId="1">'1 - Project Summary'!$B$10:$J$69</definedName>
    <definedName name="_xlnm.Print_Area" localSheetId="0">INSTRUCTIONS!$A$1:$E$13</definedName>
    <definedName name="Small_Tree_Error" localSheetId="0">'[1]2 - Planting Details'!$AE$18</definedName>
    <definedName name="Small_Tree_Error">#REF!</definedName>
    <definedName name="Standard">[1]Sheet2!$J$4</definedName>
    <definedName name="Standard_And_Small_Tree_Error" localSheetId="0">'[1]2 - Planting Details'!$AE$19</definedName>
    <definedName name="Standard_And_Small_Tree_Error">#REF!</definedName>
    <definedName name="Standard_Tree_Error" localSheetId="0">'[1]2 - Planting Details'!$AE$17</definedName>
    <definedName name="Standard_Tree_Error">#REF!</definedName>
    <definedName name="SurfaceType" localSheetId="0">[1]Sheet2!$D$2:$D$5</definedName>
    <definedName name="SurfaceType">[2]Sheet2!$D$2:$D$5</definedName>
    <definedName name="Tree_Cover_Method" localSheetId="0">[1]Sheet2!$N$2:$N$6</definedName>
    <definedName name="Tree_Cover_Method">[3]Sheet2!$N$2:$N$6</definedName>
    <definedName name="Tree_error">#REF!</definedName>
    <definedName name="TreeCover" localSheetId="0">[1]Sheet2!$F$2:$F$5</definedName>
    <definedName name="TreeCover">[3]Sheet2!$F$2:$F$5</definedName>
    <definedName name="Urban_Area" localSheetId="0">[1]Sheet2!$A$2:$A$3</definedName>
    <definedName name="Urban_Area">[3]Sheet2!$A$2:$A$3</definedName>
    <definedName name="Whip">[1]Sheet2!$J$6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3" l="1"/>
  <c r="J23" i="3"/>
  <c r="J20" i="3"/>
  <c r="I24" i="3"/>
  <c r="I23" i="3"/>
  <c r="I20" i="3"/>
  <c r="I17" i="3"/>
  <c r="I18" i="3"/>
  <c r="I21" i="3"/>
  <c r="I22" i="3"/>
  <c r="I25" i="3"/>
  <c r="E23" i="3"/>
  <c r="E24" i="3"/>
  <c r="E19" i="3"/>
  <c r="E20" i="3"/>
  <c r="E16" i="3"/>
  <c r="E15" i="3"/>
  <c r="F24" i="3"/>
  <c r="F23" i="3"/>
  <c r="D24" i="3"/>
  <c r="D23" i="3"/>
  <c r="D20" i="3"/>
  <c r="F20" i="3" s="1"/>
  <c r="D19" i="3"/>
  <c r="J19" i="3" s="1"/>
  <c r="D16" i="3"/>
  <c r="D15" i="3"/>
  <c r="F56" i="3"/>
  <c r="F57" i="3"/>
  <c r="F58" i="3"/>
  <c r="F59" i="3"/>
  <c r="F60" i="3"/>
  <c r="F42" i="3"/>
  <c r="F43" i="3"/>
  <c r="F44" i="3"/>
  <c r="F45" i="3"/>
  <c r="F19" i="3" l="1"/>
  <c r="I19" i="3"/>
  <c r="I15" i="3"/>
  <c r="I16" i="3"/>
  <c r="F15" i="3"/>
  <c r="J15" i="3" s="1"/>
  <c r="F16" i="3"/>
  <c r="J16" i="3" s="1"/>
  <c r="F33" i="3"/>
  <c r="F34" i="3"/>
  <c r="F35" i="3"/>
  <c r="F36" i="3"/>
  <c r="I33" i="3"/>
  <c r="J33" i="3"/>
  <c r="I34" i="3"/>
  <c r="J34" i="3"/>
  <c r="I35" i="3"/>
  <c r="J35" i="3"/>
  <c r="I36" i="3"/>
  <c r="J36" i="3"/>
  <c r="F27" i="3"/>
  <c r="F28" i="3"/>
  <c r="F29" i="3"/>
  <c r="F30" i="3"/>
  <c r="F31" i="3"/>
  <c r="I27" i="3"/>
  <c r="J27" i="3"/>
  <c r="I28" i="3"/>
  <c r="J28" i="3"/>
  <c r="I29" i="3"/>
  <c r="J29" i="3"/>
  <c r="I30" i="3"/>
  <c r="J30" i="3"/>
  <c r="I31" i="3"/>
  <c r="J31" i="3"/>
  <c r="F25" i="3"/>
  <c r="F26" i="3"/>
  <c r="F32" i="3"/>
  <c r="J13" i="3"/>
  <c r="J17" i="3"/>
  <c r="J21" i="3"/>
  <c r="J22" i="3"/>
  <c r="J25" i="3"/>
  <c r="J26" i="3"/>
  <c r="J32" i="3"/>
  <c r="I26" i="3"/>
  <c r="I32" i="3"/>
  <c r="F21" i="3"/>
  <c r="F22" i="3"/>
  <c r="I12" i="3"/>
  <c r="F51" i="3"/>
  <c r="F52" i="3"/>
  <c r="F53" i="3"/>
  <c r="F54" i="3"/>
  <c r="F55" i="3"/>
  <c r="F46" i="3"/>
  <c r="F47" i="3"/>
  <c r="F48" i="3"/>
  <c r="F49" i="3"/>
  <c r="F50" i="3"/>
  <c r="I13" i="3"/>
  <c r="I14" i="3"/>
  <c r="F12" i="3"/>
  <c r="F61" i="3"/>
  <c r="F14" i="3"/>
  <c r="F17" i="3"/>
  <c r="F18" i="3"/>
  <c r="J18" i="3" s="1"/>
  <c r="F13" i="3"/>
  <c r="F70" i="3" l="1"/>
  <c r="G70" i="3"/>
  <c r="D70" i="3"/>
  <c r="C70" i="3"/>
  <c r="E70" i="3"/>
  <c r="J14" i="3"/>
  <c r="J12" i="3"/>
  <c r="H70" i="3" l="1"/>
  <c r="F4" i="4"/>
  <c r="H4" i="4" s="1"/>
  <c r="F3" i="4"/>
  <c r="H3" i="4" s="1"/>
  <c r="F2" i="4"/>
  <c r="H2" i="4" s="1"/>
</calcChain>
</file>

<file path=xl/sharedStrings.xml><?xml version="1.0" encoding="utf-8"?>
<sst xmlns="http://schemas.openxmlformats.org/spreadsheetml/2006/main" count="114" uniqueCount="84">
  <si>
    <t>A</t>
  </si>
  <si>
    <t>B</t>
  </si>
  <si>
    <t>C</t>
  </si>
  <si>
    <t>D</t>
  </si>
  <si>
    <t>E</t>
  </si>
  <si>
    <t>F</t>
  </si>
  <si>
    <t>G</t>
  </si>
  <si>
    <t>Item</t>
  </si>
  <si>
    <t>Applicant's costs (per unit)</t>
  </si>
  <si>
    <t>Number of units</t>
  </si>
  <si>
    <t>Total estimated cost of item</t>
  </si>
  <si>
    <t>FC standard cost (per unit)</t>
  </si>
  <si>
    <t xml:space="preserve">Total FC estimated cost </t>
  </si>
  <si>
    <t>LA total cost reduction estimate (%)</t>
  </si>
  <si>
    <t>E.g. Tree planting</t>
  </si>
  <si>
    <t>/ tree</t>
  </si>
  <si>
    <t>Standard Trees (Year One Planting Only)</t>
  </si>
  <si>
    <t>Standard Trees (Maintenance Year Two)</t>
  </si>
  <si>
    <t>Standard Trees (Maintenance Year Three</t>
  </si>
  <si>
    <t>Standard Trees (Maintenance Year Four)</t>
  </si>
  <si>
    <t>Feathers (Year One Planting Only)</t>
  </si>
  <si>
    <t>Feathers (Maintenance Year Two)</t>
  </si>
  <si>
    <t>Feathers (Maintenance Year Three)</t>
  </si>
  <si>
    <t>Feathers (Maintenance Year Four)</t>
  </si>
  <si>
    <t>Whips (Year One Planting Only)</t>
  </si>
  <si>
    <t>Whips (Maintenance Year Two)</t>
  </si>
  <si>
    <t>Whips (Maintenance Year Three)</t>
  </si>
  <si>
    <t>Whips (Maintenance Year Four)</t>
  </si>
  <si>
    <t>Tree Shelters</t>
  </si>
  <si>
    <t>/ unit</t>
  </si>
  <si>
    <t>Ground Preparation for Natural Colonisation</t>
  </si>
  <si>
    <t>Stock Fencing</t>
  </si>
  <si>
    <t>/ M</t>
  </si>
  <si>
    <t>Deer Fencing</t>
  </si>
  <si>
    <t>Temporary Deer Fencing</t>
  </si>
  <si>
    <t>Rabbit Fencing</t>
  </si>
  <si>
    <t>Sheep Netting</t>
  </si>
  <si>
    <t>Stone Wall Top Netting</t>
  </si>
  <si>
    <t>Field Gates</t>
  </si>
  <si>
    <t>/ Gate</t>
  </si>
  <si>
    <t>Badger Gates</t>
  </si>
  <si>
    <t>Deer Vehicle Gates</t>
  </si>
  <si>
    <t>Deer Pedestrian Gates</t>
  </si>
  <si>
    <t>YES/NO (Please select)</t>
  </si>
  <si>
    <t>Does your application contain any match-funded costs?</t>
  </si>
  <si>
    <t>If Yes: Please make sure you have included details of this in Section 5B of your Application Form</t>
  </si>
  <si>
    <t>2021/2022 
Initial Payment</t>
  </si>
  <si>
    <t>2021/2022  Secondary Payment</t>
  </si>
  <si>
    <t>TOTAL CLAIM VALUE</t>
  </si>
  <si>
    <t>CLAIM VALUE</t>
  </si>
  <si>
    <t>Yes</t>
  </si>
  <si>
    <t>High</t>
  </si>
  <si>
    <t xml:space="preserve">UTCF Priority Places </t>
  </si>
  <si>
    <t>No - INELIGIBLE</t>
  </si>
  <si>
    <t>No</t>
  </si>
  <si>
    <t>Medium</t>
  </si>
  <si>
    <t>Blueskies National Tree Map</t>
  </si>
  <si>
    <t>Low</t>
  </si>
  <si>
    <t>Proximitree</t>
  </si>
  <si>
    <t>N/A</t>
  </si>
  <si>
    <t>i-Tree Eco</t>
  </si>
  <si>
    <t>i-Tree Canopy</t>
  </si>
  <si>
    <t>FOUR INSTALMENTS</t>
  </si>
  <si>
    <t>Capital</t>
  </si>
  <si>
    <t>%</t>
  </si>
  <si>
    <t>Establishment (x1)</t>
  </si>
  <si>
    <t>Establishment (x3)</t>
  </si>
  <si>
    <t>Total</t>
  </si>
  <si>
    <t>Standard</t>
  </si>
  <si>
    <t>Feather</t>
  </si>
  <si>
    <t>Whip</t>
  </si>
  <si>
    <t>Other capital costs* - please add item name:</t>
  </si>
  <si>
    <t>/ 0.5 Ha</t>
  </si>
  <si>
    <t>EG: Hi Vis Tabards for Volunteers</t>
  </si>
  <si>
    <t>AUTO CALCULATED - FORESTRY COMMISSION USE ONLY</t>
  </si>
  <si>
    <t>Please Select</t>
  </si>
  <si>
    <t>2022/2023
Maintenance Payment</t>
  </si>
  <si>
    <t>2023/2024 
Maintenance Payment</t>
  </si>
  <si>
    <t>2024/2025
Maintenance Payment</t>
  </si>
  <si>
    <t>Local Authority Treescapes Fund
Application Form - Annex A</t>
  </si>
  <si>
    <t>*Capital costs defined within the LATF include costs associated with initial planting. These include but are not limited to labour for tree planting, other capital costs for natural colonisation and additional maintenance costs. Resource and staff time will not be eligible for funding under LATF. Please check with your finance department as to what constitutes a capital cost.</t>
  </si>
  <si>
    <t>Version 1.0 04/21</t>
  </si>
  <si>
    <r>
      <rPr>
        <b/>
        <sz val="14"/>
        <color theme="1"/>
        <rFont val="Calibri"/>
        <family val="2"/>
        <scheme val="minor"/>
      </rPr>
      <t>Guidance on Completing Your Application to the Local Authority Treescapes Fund (LATF)  - FY 2021/22</t>
    </r>
    <r>
      <rPr>
        <sz val="11"/>
        <color theme="1"/>
        <rFont val="Calibri"/>
        <family val="2"/>
        <scheme val="minor"/>
      </rPr>
      <t xml:space="preserve">
This form must be completed and submitted along with the main LATF application form.
The LATF 2021/22  application is made up of an application form (available from </t>
    </r>
    <r>
      <rPr>
        <sz val="11"/>
        <color rgb="FF0070C0"/>
        <rFont val="Calibri"/>
        <family val="2"/>
        <scheme val="minor"/>
      </rPr>
      <t>https://www.gov.uk/guidance/local-authority-treescapes-fund</t>
    </r>
    <r>
      <rPr>
        <sz val="11"/>
        <rFont val="Calibri"/>
        <family val="2"/>
        <scheme val="minor"/>
      </rPr>
      <t>)</t>
    </r>
    <r>
      <rPr>
        <sz val="11"/>
        <color theme="1"/>
        <rFont val="Calibri"/>
        <family val="2"/>
        <scheme val="minor"/>
      </rPr>
      <t xml:space="preserve"> and one worksheet in this workbook. You can view the worksheet by clicking the Project Summary tab at the bottom of this window.
</t>
    </r>
    <r>
      <rPr>
        <b/>
        <sz val="12"/>
        <color theme="1"/>
        <rFont val="Calibri"/>
        <family val="2"/>
        <scheme val="minor"/>
      </rPr>
      <t>Completing the application form:</t>
    </r>
    <r>
      <rPr>
        <sz val="11"/>
        <color theme="1"/>
        <rFont val="Calibri"/>
        <family val="2"/>
        <scheme val="minor"/>
      </rPr>
      <t xml:space="preserve">
There are specific instructions for completing Worksheet 1 - Project Summary. These are placed at the top of the worksheet, in a grey box like this one. 
</t>
    </r>
    <r>
      <rPr>
        <b/>
        <sz val="11"/>
        <color theme="1"/>
        <rFont val="Calibri"/>
        <family val="2"/>
        <scheme val="minor"/>
      </rPr>
      <t>You should read the instructions before scrolling down or across to complete the required fields in the worksheet.</t>
    </r>
    <r>
      <rPr>
        <sz val="11"/>
        <color theme="1"/>
        <rFont val="Calibri"/>
        <family val="2"/>
        <scheme val="minor"/>
      </rPr>
      <t xml:space="preserve"> 
If you are viewing the form in Microsoft Excel, all mandatory fields will be highlighted in yellow until they are completed (this functionality may not be available if opening the form in other software platforms).</t>
    </r>
    <r>
      <rPr>
        <sz val="11"/>
        <rFont val="Calibri"/>
        <family val="2"/>
        <scheme val="minor"/>
      </rPr>
      <t xml:space="preserve"> Fields that do not require input from you will be filled in grey and will usually be locked for editing. </t>
    </r>
    <r>
      <rPr>
        <sz val="11"/>
        <color theme="1"/>
        <rFont val="Calibri"/>
        <family val="2"/>
        <scheme val="minor"/>
      </rPr>
      <t xml:space="preserve">
</t>
    </r>
    <r>
      <rPr>
        <b/>
        <sz val="12"/>
        <color theme="1"/>
        <rFont val="Calibri"/>
        <family val="2"/>
        <scheme val="minor"/>
      </rPr>
      <t>Returning the application form:</t>
    </r>
    <r>
      <rPr>
        <sz val="11"/>
        <color theme="1"/>
        <rFont val="Calibri"/>
        <family val="2"/>
        <scheme val="minor"/>
      </rPr>
      <t xml:space="preserve">
I</t>
    </r>
    <r>
      <rPr>
        <b/>
        <sz val="11"/>
        <color theme="1"/>
        <rFont val="Calibri"/>
        <family val="2"/>
        <scheme val="minor"/>
      </rPr>
      <t xml:space="preserve">t is strongly preferred that you email this Annex, once completed, to </t>
    </r>
    <r>
      <rPr>
        <b/>
        <sz val="11"/>
        <color rgb="FF0070C0"/>
        <rFont val="Calibri"/>
        <family val="2"/>
        <scheme val="minor"/>
      </rPr>
      <t xml:space="preserve">LATF@forestrycommission.gov.uk
</t>
    </r>
    <r>
      <rPr>
        <b/>
        <sz val="11"/>
        <color theme="1"/>
        <rFont val="Calibri"/>
        <family val="2"/>
        <scheme val="minor"/>
      </rPr>
      <t>Please do not convert the file to .pdf or any other format before emailing. 
This Annex should be submitted with the LATF application form.</t>
    </r>
    <r>
      <rPr>
        <sz val="11"/>
        <color theme="1"/>
        <rFont val="Calibri"/>
        <family val="2"/>
        <scheme val="minor"/>
      </rPr>
      <t xml:space="preserve">
</t>
    </r>
    <r>
      <rPr>
        <b/>
        <sz val="12"/>
        <color theme="1"/>
        <rFont val="Calibri"/>
        <family val="2"/>
        <scheme val="minor"/>
      </rPr>
      <t>Printing the application form:</t>
    </r>
    <r>
      <rPr>
        <sz val="11"/>
        <color theme="1"/>
        <rFont val="Calibri"/>
        <family val="2"/>
        <scheme val="minor"/>
      </rPr>
      <t xml:space="preserve">
If you wish to print this form, do not use 'Page Layout' on the 'View' tab as it will reset the print area and prevent some parts from printing correctly. If this happens you will need to set your own print area for each of these worksheets by clicking on the 'Page Layout' tab at the top, selecting the area you wish to print, and clicking on 'Print Area' &gt; 'Set Print Area'. The pre-set print area has been chosen so that instruction boxes such as this one will not print.
</t>
    </r>
    <r>
      <rPr>
        <b/>
        <sz val="12"/>
        <color theme="1"/>
        <rFont val="Calibri"/>
        <family val="2"/>
        <scheme val="minor"/>
      </rPr>
      <t>How we will use your information:</t>
    </r>
    <r>
      <rPr>
        <sz val="11"/>
        <color theme="1"/>
        <rFont val="Calibri"/>
        <family val="2"/>
        <scheme val="minor"/>
      </rPr>
      <t xml:space="preserve">
</t>
    </r>
    <r>
      <rPr>
        <sz val="11"/>
        <rFont val="Calibri"/>
        <family val="2"/>
        <scheme val="minor"/>
      </rPr>
      <t xml:space="preserve">We are required to collect a number of personal details of the applicant (and, where relevant, the agent) in order to be able to process your application. 
Please see the LATF Application Form and LATF Guidance to Applicants for further information on how we will use your information. 
</t>
    </r>
  </si>
  <si>
    <t>Estimated Number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</si>
</sst>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1" x14ac:knownFonts="1">
    <font>
      <sz val="11"/>
      <color theme="1"/>
      <name val="Calibri"/>
      <family val="2"/>
      <scheme val="minor"/>
    </font>
    <font>
      <b/>
      <sz val="11"/>
      <color theme="1"/>
      <name val="Calibri"/>
      <family val="2"/>
      <scheme val="minor"/>
    </font>
    <font>
      <sz val="11"/>
      <color rgb="FF000000"/>
      <name val="Calibri"/>
      <family val="2"/>
    </font>
    <font>
      <sz val="11"/>
      <color theme="1"/>
      <name val="Arial"/>
      <family val="2"/>
    </font>
    <font>
      <sz val="10"/>
      <name val="Arial"/>
      <family val="2"/>
    </font>
    <font>
      <sz val="11"/>
      <color theme="1"/>
      <name val="Calibri"/>
      <family val="2"/>
      <scheme val="minor"/>
    </font>
    <font>
      <b/>
      <sz val="11"/>
      <color theme="1"/>
      <name val="Arial"/>
      <family val="2"/>
    </font>
    <font>
      <b/>
      <sz val="12"/>
      <color theme="1"/>
      <name val="Arial"/>
      <family val="2"/>
    </font>
    <font>
      <b/>
      <sz val="18"/>
      <color theme="1"/>
      <name val="Verdana"/>
      <family val="2"/>
    </font>
    <font>
      <b/>
      <sz val="14"/>
      <color theme="1"/>
      <name val="Calibri"/>
      <family val="2"/>
      <scheme val="minor"/>
    </font>
    <font>
      <b/>
      <sz val="12"/>
      <color theme="1"/>
      <name val="Calibri"/>
      <family val="2"/>
      <scheme val="minor"/>
    </font>
    <font>
      <sz val="11"/>
      <name val="Calibri"/>
      <family val="2"/>
      <scheme val="minor"/>
    </font>
    <font>
      <sz val="12"/>
      <color theme="1"/>
      <name val="Arial"/>
      <family val="2"/>
    </font>
    <font>
      <i/>
      <sz val="11"/>
      <color theme="1"/>
      <name val="Arial"/>
      <family val="2"/>
    </font>
    <font>
      <i/>
      <sz val="12"/>
      <color theme="1"/>
      <name val="Arial"/>
      <family val="2"/>
    </font>
    <font>
      <b/>
      <i/>
      <sz val="12"/>
      <color theme="1"/>
      <name val="Arial"/>
      <family val="2"/>
    </font>
    <font>
      <sz val="11"/>
      <color theme="1"/>
      <name val="Calibri"/>
      <family val="2"/>
    </font>
    <font>
      <b/>
      <i/>
      <sz val="11"/>
      <color theme="1"/>
      <name val="Arial"/>
      <family val="2"/>
    </font>
    <font>
      <i/>
      <sz val="12"/>
      <name val="Arial"/>
      <family val="2"/>
    </font>
    <font>
      <sz val="11"/>
      <color rgb="FF0070C0"/>
      <name val="Calibri"/>
      <family val="2"/>
      <scheme val="minor"/>
    </font>
    <font>
      <b/>
      <sz val="11"/>
      <color rgb="FF0070C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theme="8"/>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3" fillId="0" borderId="0"/>
    <xf numFmtId="0" fontId="4" fillId="0" borderId="0"/>
    <xf numFmtId="44" fontId="5" fillId="0" borderId="0" applyFont="0" applyFill="0" applyBorder="0" applyAlignment="0" applyProtection="0"/>
    <xf numFmtId="9" fontId="5" fillId="0" borderId="0" applyFont="0" applyFill="0" applyBorder="0" applyAlignment="0" applyProtection="0"/>
  </cellStyleXfs>
  <cellXfs count="106">
    <xf numFmtId="0" fontId="0" fillId="0" borderId="0" xfId="0"/>
    <xf numFmtId="0" fontId="1" fillId="0" borderId="1" xfId="0" applyFont="1" applyBorder="1"/>
    <xf numFmtId="0" fontId="1" fillId="3" borderId="1" xfId="0" applyFont="1" applyFill="1" applyBorder="1"/>
    <xf numFmtId="0" fontId="0" fillId="3" borderId="1" xfId="0" applyFill="1" applyBorder="1"/>
    <xf numFmtId="10" fontId="0" fillId="0" borderId="1" xfId="0" applyNumberFormat="1" applyBorder="1"/>
    <xf numFmtId="0" fontId="1" fillId="7" borderId="1" xfId="0" applyFont="1" applyFill="1" applyBorder="1"/>
    <xf numFmtId="0" fontId="0" fillId="7" borderId="1" xfId="0" applyFill="1" applyBorder="1"/>
    <xf numFmtId="10" fontId="0" fillId="7" borderId="1" xfId="0" applyNumberFormat="1" applyFill="1" applyBorder="1"/>
    <xf numFmtId="0" fontId="11" fillId="0" borderId="0" xfId="0" applyFont="1" applyAlignment="1">
      <alignment horizontal="left" vertical="center"/>
    </xf>
    <xf numFmtId="0" fontId="0" fillId="0" borderId="0" xfId="0" applyProtection="1">
      <protection hidden="1"/>
    </xf>
    <xf numFmtId="164" fontId="15" fillId="2" borderId="5" xfId="0" applyNumberFormat="1" applyFont="1" applyFill="1" applyBorder="1" applyAlignment="1" applyProtection="1">
      <alignment horizontal="center" vertical="center" wrapText="1"/>
    </xf>
    <xf numFmtId="164" fontId="14" fillId="0" borderId="5" xfId="4"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49" fontId="3" fillId="4" borderId="0" xfId="0" applyNumberFormat="1" applyFont="1" applyFill="1" applyProtection="1">
      <protection locked="0"/>
    </xf>
    <xf numFmtId="49" fontId="0" fillId="0" borderId="0" xfId="0" applyNumberFormat="1" applyProtection="1">
      <protection locked="0"/>
    </xf>
    <xf numFmtId="49" fontId="3" fillId="0" borderId="0" xfId="0" applyNumberFormat="1" applyFont="1" applyProtection="1">
      <protection locked="0"/>
    </xf>
    <xf numFmtId="49" fontId="17" fillId="6" borderId="1" xfId="0" applyNumberFormat="1" applyFont="1" applyFill="1" applyBorder="1" applyAlignment="1" applyProtection="1">
      <alignment horizontal="center"/>
      <protection locked="0"/>
    </xf>
    <xf numFmtId="49" fontId="15" fillId="9" borderId="6" xfId="0" applyNumberFormat="1" applyFont="1" applyFill="1" applyBorder="1" applyAlignment="1" applyProtection="1">
      <alignment horizontal="left" vertical="center"/>
      <protection locked="0"/>
    </xf>
    <xf numFmtId="49" fontId="15" fillId="9" borderId="7" xfId="0" applyNumberFormat="1" applyFont="1" applyFill="1" applyBorder="1" applyAlignment="1" applyProtection="1">
      <alignment vertical="center" wrapText="1"/>
      <protection locked="0"/>
    </xf>
    <xf numFmtId="49" fontId="15" fillId="9" borderId="1" xfId="0" applyNumberFormat="1" applyFont="1" applyFill="1" applyBorder="1" applyAlignment="1" applyProtection="1">
      <alignment horizontal="center" vertical="center" wrapText="1"/>
      <protection locked="0"/>
    </xf>
    <xf numFmtId="49" fontId="15" fillId="8" borderId="1" xfId="0" applyNumberFormat="1" applyFont="1" applyFill="1" applyBorder="1" applyAlignment="1" applyProtection="1">
      <alignment horizontal="center" vertical="center" wrapText="1"/>
      <protection locked="0"/>
    </xf>
    <xf numFmtId="49" fontId="15" fillId="10" borderId="1" xfId="0" applyNumberFormat="1" applyFont="1" applyFill="1" applyBorder="1" applyAlignment="1" applyProtection="1">
      <alignment horizontal="center" vertical="center" wrapText="1"/>
      <protection locked="0"/>
    </xf>
    <xf numFmtId="49" fontId="15" fillId="2" borderId="5"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left" vertical="center" wrapText="1"/>
      <protection locked="0"/>
    </xf>
    <xf numFmtId="49" fontId="14" fillId="12" borderId="9"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3" fillId="4" borderId="0" xfId="0" applyNumberFormat="1" applyFont="1" applyFill="1" applyBorder="1" applyAlignment="1" applyProtection="1">
      <alignment vertical="center"/>
      <protection locked="0"/>
    </xf>
    <xf numFmtId="49" fontId="13" fillId="0" borderId="0" xfId="0" applyNumberFormat="1" applyFont="1" applyFill="1" applyBorder="1" applyAlignment="1" applyProtection="1">
      <alignment vertical="center"/>
      <protection locked="0"/>
    </xf>
    <xf numFmtId="49" fontId="17" fillId="0" borderId="0" xfId="0" applyNumberFormat="1" applyFont="1" applyFill="1" applyBorder="1" applyAlignment="1" applyProtection="1">
      <alignment vertical="center"/>
      <protection locked="0"/>
    </xf>
    <xf numFmtId="49" fontId="3" fillId="0" borderId="0" xfId="0" applyNumberFormat="1" applyFont="1" applyFill="1" applyBorder="1" applyProtection="1">
      <protection locked="0"/>
    </xf>
    <xf numFmtId="49" fontId="3" fillId="4" borderId="0" xfId="0" applyNumberFormat="1" applyFont="1" applyFill="1" applyBorder="1" applyAlignment="1" applyProtection="1">
      <alignment vertical="center"/>
      <protection locked="0"/>
    </xf>
    <xf numFmtId="49" fontId="3" fillId="4" borderId="0" xfId="0" applyNumberFormat="1" applyFont="1" applyFill="1" applyBorder="1" applyProtection="1">
      <protection locked="0"/>
    </xf>
    <xf numFmtId="49" fontId="15" fillId="2" borderId="3" xfId="0" applyNumberFormat="1" applyFont="1" applyFill="1" applyBorder="1" applyAlignment="1" applyProtection="1">
      <alignment vertical="center"/>
    </xf>
    <xf numFmtId="49" fontId="13" fillId="4" borderId="3" xfId="0" applyNumberFormat="1" applyFont="1" applyFill="1" applyBorder="1" applyAlignment="1" applyProtection="1">
      <alignment vertical="center"/>
    </xf>
    <xf numFmtId="49" fontId="13" fillId="0" borderId="3" xfId="0" applyNumberFormat="1" applyFont="1" applyBorder="1" applyAlignment="1" applyProtection="1">
      <alignment vertical="center"/>
    </xf>
    <xf numFmtId="49" fontId="15" fillId="2" borderId="6" xfId="0" applyNumberFormat="1" applyFont="1" applyFill="1" applyBorder="1" applyAlignment="1" applyProtection="1">
      <alignment horizontal="left" vertical="center"/>
    </xf>
    <xf numFmtId="49" fontId="15" fillId="2" borderId="7" xfId="0"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horizontal="left" vertical="center"/>
    </xf>
    <xf numFmtId="49" fontId="13" fillId="4" borderId="11" xfId="0" applyNumberFormat="1" applyFont="1" applyFill="1" applyBorder="1" applyAlignment="1" applyProtection="1">
      <alignment horizontal="left" vertical="center"/>
    </xf>
    <xf numFmtId="49" fontId="14" fillId="0" borderId="2" xfId="0" applyNumberFormat="1" applyFont="1" applyFill="1" applyBorder="1" applyAlignment="1" applyProtection="1">
      <alignment horizontal="left" vertical="center"/>
    </xf>
    <xf numFmtId="49" fontId="14" fillId="4" borderId="6" xfId="0" applyNumberFormat="1" applyFont="1" applyFill="1" applyBorder="1" applyAlignment="1" applyProtection="1">
      <alignment horizontal="left" vertical="center"/>
    </xf>
    <xf numFmtId="49" fontId="13" fillId="4" borderId="7" xfId="0" applyNumberFormat="1" applyFont="1" applyFill="1" applyBorder="1" applyAlignment="1" applyProtection="1">
      <alignment horizontal="left" vertical="center"/>
    </xf>
    <xf numFmtId="164" fontId="14" fillId="0" borderId="5" xfId="5" applyNumberFormat="1" applyFont="1" applyFill="1" applyBorder="1" applyAlignment="1" applyProtection="1">
      <alignment horizontal="center" vertical="center" wrapText="1"/>
    </xf>
    <xf numFmtId="164" fontId="14" fillId="0" borderId="10" xfId="5" applyNumberFormat="1"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wrapText="1"/>
    </xf>
    <xf numFmtId="10" fontId="15" fillId="2" borderId="1" xfId="5" applyNumberFormat="1" applyFont="1" applyFill="1" applyBorder="1" applyAlignment="1" applyProtection="1">
      <alignment horizontal="center" vertical="center" wrapText="1"/>
    </xf>
    <xf numFmtId="10" fontId="14" fillId="0" borderId="1" xfId="5" applyNumberFormat="1" applyFont="1" applyFill="1" applyBorder="1" applyAlignment="1" applyProtection="1">
      <alignment horizontal="center" vertical="center" wrapText="1"/>
    </xf>
    <xf numFmtId="44" fontId="14" fillId="0" borderId="5" xfId="4" applyNumberFormat="1" applyFont="1" applyFill="1" applyBorder="1" applyAlignment="1" applyProtection="1">
      <alignment horizontal="center" vertical="center" wrapText="1"/>
    </xf>
    <xf numFmtId="44" fontId="14" fillId="0" borderId="1" xfId="4" applyNumberFormat="1" applyFont="1" applyFill="1" applyBorder="1" applyAlignment="1" applyProtection="1">
      <alignment horizontal="center" vertical="center" wrapText="1"/>
    </xf>
    <xf numFmtId="44" fontId="12" fillId="0" borderId="4" xfId="0" applyNumberFormat="1" applyFont="1" applyFill="1" applyBorder="1" applyAlignment="1" applyProtection="1">
      <alignment horizontal="center" vertical="center"/>
      <protection locked="0"/>
    </xf>
    <xf numFmtId="44" fontId="12" fillId="0" borderId="1" xfId="0" applyNumberFormat="1" applyFont="1" applyFill="1" applyBorder="1" applyAlignment="1" applyProtection="1">
      <alignment horizontal="center" vertical="center"/>
      <protection locked="0"/>
    </xf>
    <xf numFmtId="49" fontId="6" fillId="6" borderId="1" xfId="0" applyNumberFormat="1" applyFont="1" applyFill="1" applyBorder="1" applyAlignment="1" applyProtection="1">
      <alignment horizontal="center"/>
    </xf>
    <xf numFmtId="49" fontId="7" fillId="9" borderId="1"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vertical="center"/>
    </xf>
    <xf numFmtId="49" fontId="13" fillId="4" borderId="1" xfId="0" applyNumberFormat="1" applyFont="1" applyFill="1" applyBorder="1" applyAlignment="1" applyProtection="1">
      <alignment vertical="center"/>
    </xf>
    <xf numFmtId="49" fontId="14" fillId="4" borderId="0" xfId="0" applyNumberFormat="1" applyFont="1" applyFill="1" applyBorder="1" applyAlignment="1" applyProtection="1">
      <alignment horizontal="left" vertical="center"/>
    </xf>
    <xf numFmtId="49" fontId="3" fillId="0" borderId="0" xfId="0" applyNumberFormat="1" applyFont="1" applyBorder="1" applyProtection="1"/>
    <xf numFmtId="49" fontId="3" fillId="4" borderId="0" xfId="0" applyNumberFormat="1" applyFont="1" applyFill="1" applyBorder="1" applyAlignment="1" applyProtection="1">
      <alignment horizontal="left" vertical="center"/>
    </xf>
    <xf numFmtId="49" fontId="12" fillId="4" borderId="0" xfId="0" applyNumberFormat="1" applyFont="1" applyFill="1" applyBorder="1" applyAlignment="1" applyProtection="1">
      <alignment horizontal="left" vertical="center"/>
    </xf>
    <xf numFmtId="49" fontId="12" fillId="4" borderId="0" xfId="4" applyNumberFormat="1" applyFont="1" applyFill="1" applyBorder="1" applyAlignment="1" applyProtection="1">
      <alignment horizontal="left" vertical="center"/>
    </xf>
    <xf numFmtId="49" fontId="12" fillId="4" borderId="0" xfId="0" applyNumberFormat="1" applyFont="1" applyFill="1" applyBorder="1" applyAlignment="1" applyProtection="1">
      <alignment horizontal="center" vertical="center"/>
    </xf>
    <xf numFmtId="164" fontId="15" fillId="2"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164" fontId="14" fillId="0" borderId="4" xfId="0" applyNumberFormat="1" applyFont="1" applyFill="1" applyBorder="1" applyAlignment="1" applyProtection="1">
      <alignment horizontal="center" vertical="center" wrapText="1"/>
      <protection locked="0"/>
    </xf>
    <xf numFmtId="165" fontId="14" fillId="0" borderId="10" xfId="0" applyNumberFormat="1" applyFont="1" applyFill="1" applyBorder="1" applyAlignment="1" applyProtection="1">
      <alignment horizontal="center" vertical="center" wrapText="1"/>
      <protection locked="0"/>
    </xf>
    <xf numFmtId="165" fontId="14" fillId="0" borderId="3" xfId="0" applyNumberFormat="1" applyFont="1" applyFill="1" applyBorder="1" applyAlignment="1" applyProtection="1">
      <alignment horizontal="center" vertical="center" wrapText="1"/>
      <protection locked="0"/>
    </xf>
    <xf numFmtId="165" fontId="14" fillId="0" borderId="3" xfId="0" applyNumberFormat="1" applyFont="1" applyFill="1" applyBorder="1" applyAlignment="1" applyProtection="1">
      <alignment horizontal="center" vertical="center"/>
      <protection locked="0"/>
    </xf>
    <xf numFmtId="165" fontId="14" fillId="0" borderId="8" xfId="0" applyNumberFormat="1" applyFont="1" applyFill="1" applyBorder="1" applyAlignment="1" applyProtection="1">
      <alignment horizontal="center" vertical="center"/>
      <protection locked="0"/>
    </xf>
    <xf numFmtId="165" fontId="14" fillId="0" borderId="1" xfId="4" applyNumberFormat="1" applyFont="1" applyFill="1" applyBorder="1" applyAlignment="1" applyProtection="1">
      <alignment horizontal="center" vertical="center" wrapText="1"/>
      <protection locked="0"/>
    </xf>
    <xf numFmtId="165" fontId="14" fillId="0" borderId="4" xfId="4" applyNumberFormat="1" applyFont="1" applyFill="1" applyBorder="1" applyAlignment="1" applyProtection="1">
      <alignment horizontal="center" vertical="center" wrapText="1"/>
      <protection locked="0"/>
    </xf>
    <xf numFmtId="164" fontId="18" fillId="0" borderId="12" xfId="0" applyNumberFormat="1" applyFont="1" applyBorder="1" applyAlignment="1" applyProtection="1">
      <alignment horizontal="center" vertical="center" wrapText="1"/>
    </xf>
    <xf numFmtId="164" fontId="15" fillId="2" borderId="5" xfId="4" applyNumberFormat="1" applyFont="1" applyFill="1" applyBorder="1" applyAlignment="1" applyProtection="1">
      <alignment horizontal="center" vertical="center" wrapText="1"/>
    </xf>
    <xf numFmtId="164" fontId="15" fillId="2" borderId="2" xfId="0" applyNumberFormat="1" applyFont="1" applyFill="1" applyBorder="1" applyAlignment="1" applyProtection="1">
      <alignment horizontal="right" vertical="center" wrapText="1"/>
    </xf>
    <xf numFmtId="164" fontId="14" fillId="4" borderId="2" xfId="0" applyNumberFormat="1" applyFont="1" applyFill="1" applyBorder="1" applyAlignment="1" applyProtection="1">
      <alignment horizontal="right" vertical="center" wrapText="1"/>
    </xf>
    <xf numFmtId="164" fontId="14" fillId="0" borderId="1" xfId="4" applyNumberFormat="1" applyFont="1" applyFill="1" applyBorder="1" applyAlignment="1" applyProtection="1">
      <alignment horizontal="center" vertical="center" wrapText="1"/>
    </xf>
    <xf numFmtId="164" fontId="14" fillId="4" borderId="6" xfId="0" applyNumberFormat="1" applyFont="1" applyFill="1" applyBorder="1" applyAlignment="1" applyProtection="1">
      <alignment horizontal="right" vertical="center" wrapText="1"/>
    </xf>
    <xf numFmtId="165" fontId="14" fillId="0" borderId="5" xfId="4" applyNumberFormat="1" applyFont="1" applyFill="1" applyBorder="1" applyAlignment="1" applyProtection="1">
      <alignment horizontal="center" vertical="center" wrapText="1"/>
    </xf>
    <xf numFmtId="165" fontId="14" fillId="0" borderId="1" xfId="4" applyNumberFormat="1" applyFont="1" applyFill="1" applyBorder="1" applyAlignment="1" applyProtection="1">
      <alignment horizontal="center" vertical="center" wrapText="1"/>
    </xf>
    <xf numFmtId="164" fontId="14" fillId="12" borderId="4" xfId="0" applyNumberFormat="1" applyFont="1" applyFill="1" applyBorder="1" applyAlignment="1" applyProtection="1">
      <alignment horizontal="center" vertical="center"/>
      <protection locked="0"/>
    </xf>
    <xf numFmtId="49" fontId="7" fillId="11" borderId="13" xfId="0" applyNumberFormat="1" applyFont="1" applyFill="1" applyBorder="1" applyAlignment="1" applyProtection="1">
      <alignment horizontal="center" vertical="center" wrapText="1"/>
    </xf>
    <xf numFmtId="164" fontId="18" fillId="0" borderId="13" xfId="0" applyNumberFormat="1" applyFont="1" applyBorder="1" applyAlignment="1" applyProtection="1">
      <alignment horizontal="center" vertical="center" wrapText="1"/>
    </xf>
    <xf numFmtId="49" fontId="16" fillId="0" borderId="13" xfId="0" applyNumberFormat="1" applyFont="1" applyBorder="1" applyAlignment="1" applyProtection="1">
      <alignment vertical="center" wrapText="1"/>
    </xf>
    <xf numFmtId="49" fontId="13" fillId="0" borderId="16" xfId="0" applyNumberFormat="1" applyFont="1" applyFill="1" applyBorder="1" applyAlignment="1" applyProtection="1">
      <alignment vertical="center"/>
      <protection locked="0"/>
    </xf>
    <xf numFmtId="49" fontId="13" fillId="0" borderId="13" xfId="0" applyNumberFormat="1" applyFont="1" applyFill="1" applyBorder="1" applyAlignment="1" applyProtection="1">
      <alignment vertical="center"/>
    </xf>
    <xf numFmtId="49" fontId="17" fillId="0" borderId="13" xfId="0" applyNumberFormat="1" applyFont="1" applyFill="1" applyBorder="1" applyAlignment="1" applyProtection="1">
      <alignment vertical="center"/>
    </xf>
    <xf numFmtId="0" fontId="8" fillId="0" borderId="0" xfId="0" applyFont="1" applyBorder="1" applyAlignment="1" applyProtection="1">
      <alignment horizontal="left" vertical="center" wrapText="1"/>
    </xf>
    <xf numFmtId="0" fontId="0" fillId="5" borderId="1" xfId="0" applyFill="1" applyBorder="1" applyAlignment="1">
      <alignment horizontal="left" vertical="top" wrapText="1"/>
    </xf>
    <xf numFmtId="49" fontId="17" fillId="13" borderId="14" xfId="0" applyNumberFormat="1" applyFont="1" applyFill="1" applyBorder="1" applyAlignment="1" applyProtection="1">
      <alignment horizontal="center" vertical="center"/>
    </xf>
    <xf numFmtId="49" fontId="17" fillId="13" borderId="15" xfId="0" applyNumberFormat="1" applyFont="1" applyFill="1" applyBorder="1" applyAlignment="1" applyProtection="1">
      <alignment horizontal="center" vertical="center"/>
    </xf>
    <xf numFmtId="49" fontId="17" fillId="13" borderId="16" xfId="0" applyNumberFormat="1" applyFont="1" applyFill="1" applyBorder="1" applyAlignment="1" applyProtection="1">
      <alignment horizontal="center" vertical="center"/>
    </xf>
    <xf numFmtId="49" fontId="6" fillId="6" borderId="2" xfId="0" applyNumberFormat="1" applyFont="1" applyFill="1" applyBorder="1" applyAlignment="1" applyProtection="1">
      <alignment horizontal="center"/>
    </xf>
    <xf numFmtId="49" fontId="6" fillId="6" borderId="3" xfId="0" applyNumberFormat="1" applyFont="1" applyFill="1" applyBorder="1" applyAlignment="1" applyProtection="1">
      <alignment horizontal="center"/>
    </xf>
    <xf numFmtId="49" fontId="7" fillId="4" borderId="2" xfId="0" applyNumberFormat="1" applyFont="1" applyFill="1" applyBorder="1" applyAlignment="1" applyProtection="1">
      <alignment horizontal="left" vertical="center"/>
    </xf>
    <xf numFmtId="49" fontId="7" fillId="4" borderId="11" xfId="0" applyNumberFormat="1" applyFont="1" applyFill="1" applyBorder="1" applyAlignment="1" applyProtection="1">
      <alignment horizontal="left" vertical="center"/>
    </xf>
    <xf numFmtId="49" fontId="7" fillId="4" borderId="3" xfId="0" applyNumberFormat="1" applyFont="1" applyFill="1" applyBorder="1" applyAlignment="1" applyProtection="1">
      <alignment horizontal="left" vertical="center"/>
    </xf>
    <xf numFmtId="49" fontId="17" fillId="6" borderId="2" xfId="0" applyNumberFormat="1" applyFont="1" applyFill="1" applyBorder="1" applyAlignment="1" applyProtection="1">
      <alignment horizontal="center"/>
      <protection locked="0"/>
    </xf>
    <xf numFmtId="49" fontId="17" fillId="6" borderId="3"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49" fontId="14" fillId="0" borderId="3" xfId="0" applyNumberFormat="1" applyFont="1" applyFill="1" applyBorder="1" applyAlignment="1" applyProtection="1">
      <alignment horizontal="left" vertical="center" wrapText="1"/>
    </xf>
    <xf numFmtId="49" fontId="7" fillId="9" borderId="2" xfId="0" applyNumberFormat="1" applyFont="1" applyFill="1" applyBorder="1" applyAlignment="1" applyProtection="1">
      <alignment horizontal="center" vertical="center"/>
    </xf>
    <xf numFmtId="49" fontId="7" fillId="9" borderId="3" xfId="0" applyNumberFormat="1" applyFont="1" applyFill="1" applyBorder="1" applyAlignment="1" applyProtection="1">
      <alignment horizontal="center" vertical="center"/>
    </xf>
  </cellXfs>
  <cellStyles count="6">
    <cellStyle name="Currency" xfId="4" builtinId="4"/>
    <cellStyle name="Normal" xfId="0" builtinId="0"/>
    <cellStyle name="Normal 2" xfId="1" xr:uid="{00000000-0005-0000-0000-000003000000}"/>
    <cellStyle name="Normal 2 2" xfId="2" xr:uid="{00000000-0005-0000-0000-000004000000}"/>
    <cellStyle name="Normal 3" xfId="3" xr:uid="{00000000-0005-0000-0000-000005000000}"/>
    <cellStyle name="Percent" xfId="5" builtinId="5"/>
  </cellStyles>
  <dxfs count="27">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2943225</xdr:colOff>
      <xdr:row>0</xdr:row>
      <xdr:rowOff>152400</xdr:rowOff>
    </xdr:from>
    <xdr:to>
      <xdr:col>3</xdr:col>
      <xdr:colOff>1752600</xdr:colOff>
      <xdr:row>0</xdr:row>
      <xdr:rowOff>1246542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56833"/>
        <a:stretch/>
      </xdr:blipFill>
      <xdr:spPr>
        <a:xfrm>
          <a:off x="5715000" y="152400"/>
          <a:ext cx="2238375" cy="1094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0</xdr:row>
      <xdr:rowOff>130175</xdr:rowOff>
    </xdr:from>
    <xdr:to>
      <xdr:col>9</xdr:col>
      <xdr:colOff>1549401</xdr:colOff>
      <xdr:row>8</xdr:row>
      <xdr:rowOff>76200</xdr:rowOff>
    </xdr:to>
    <xdr:sp macro="" textlink="">
      <xdr:nvSpPr>
        <xdr:cNvPr id="2" name="TextBox 1">
          <a:extLst>
            <a:ext uri="{FF2B5EF4-FFF2-40B4-BE49-F238E27FC236}">
              <a16:creationId xmlns:a16="http://schemas.microsoft.com/office/drawing/2014/main" id="{57D6FDA2-7955-4C3F-BC10-2E87EA4B57E1}"/>
            </a:ext>
          </a:extLst>
        </xdr:cNvPr>
        <xdr:cNvSpPr txBox="1"/>
      </xdr:nvSpPr>
      <xdr:spPr>
        <a:xfrm>
          <a:off x="228601" y="130175"/>
          <a:ext cx="11141075" cy="1031875"/>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HOW TO USE:</a:t>
          </a:r>
          <a:r>
            <a:rPr lang="en-GB" sz="1100" b="1" baseline="0"/>
            <a:t> </a:t>
          </a:r>
          <a:endParaRPr lang="en-GB" sz="1100" b="1"/>
        </a:p>
        <a:p>
          <a:pPr marL="171450" indent="-171450">
            <a:buFont typeface="Arial" panose="020B0604020202020204" pitchFamily="34" charset="0"/>
            <a:buChar char="•"/>
          </a:pPr>
          <a:r>
            <a:rPr lang="en-GB" sz="1100"/>
            <a:t>Fields</a:t>
          </a:r>
          <a:r>
            <a:rPr lang="en-GB" sz="1100" baseline="0"/>
            <a:t> to be completed are highlighted in yellow. </a:t>
          </a:r>
        </a:p>
        <a:p>
          <a:pPr marL="171450" indent="-171450">
            <a:buFont typeface="Arial" panose="020B0604020202020204" pitchFamily="34" charset="0"/>
            <a:buChar char="•"/>
          </a:pPr>
          <a:r>
            <a:rPr lang="en-GB" sz="1100" b="1"/>
            <a:t>Column</a:t>
          </a:r>
          <a:r>
            <a:rPr lang="en-GB" sz="1100" b="1" baseline="0"/>
            <a:t> A </a:t>
          </a:r>
          <a:r>
            <a:rPr lang="en-GB" sz="1100" baseline="0"/>
            <a:t>sets out some of the funded items for LATF, you can add any other delivery costs at the bottom. </a:t>
          </a:r>
        </a:p>
        <a:p>
          <a:pPr marL="171450" indent="-171450">
            <a:buFont typeface="Arial" panose="020B0604020202020204" pitchFamily="34" charset="0"/>
            <a:buChar char="•"/>
          </a:pPr>
          <a:r>
            <a:rPr lang="en-GB" sz="1100" baseline="0"/>
            <a:t>Enter the cost per unit in  </a:t>
          </a:r>
          <a:r>
            <a:rPr lang="en-GB" sz="1100" b="1" baseline="0"/>
            <a:t>Column B</a:t>
          </a:r>
          <a:r>
            <a:rPr lang="en-GB" sz="1100" baseline="0"/>
            <a:t> and the number of units in your application in </a:t>
          </a:r>
          <a:r>
            <a:rPr lang="en-GB" sz="1100" b="1" baseline="0"/>
            <a:t>Column C</a:t>
          </a:r>
          <a:r>
            <a:rPr lang="en-GB" sz="1100" baseline="0"/>
            <a:t>. </a:t>
          </a:r>
        </a:p>
        <a:p>
          <a:pPr marL="171450" indent="-171450">
            <a:buFont typeface="Arial" panose="020B0604020202020204" pitchFamily="34" charset="0"/>
            <a:buChar char="•"/>
          </a:pPr>
          <a:r>
            <a:rPr lang="en-GB" sz="1100" b="1" baseline="0"/>
            <a:t>Column D </a:t>
          </a:r>
          <a:r>
            <a:rPr lang="en-GB" sz="1100" baseline="0"/>
            <a:t>will be auto-calculated to give the total estimated cost of each item. </a:t>
          </a:r>
        </a:p>
        <a:p>
          <a:pPr marL="171450" indent="-171450">
            <a:buFont typeface="Arial" panose="020B0604020202020204" pitchFamily="34" charset="0"/>
            <a:buChar char="•"/>
          </a:pPr>
          <a:r>
            <a:rPr lang="en-GB" sz="1100" baseline="0"/>
            <a:t>The total estimated value of the scheme is auto-calculated at the bottom of </a:t>
          </a:r>
          <a:r>
            <a:rPr lang="en-GB" sz="1100" b="1" baseline="0"/>
            <a:t>Column D.</a:t>
          </a:r>
        </a:p>
        <a:p>
          <a:pPr marL="171450" indent="-171450">
            <a:buFont typeface="Arial" panose="020B0604020202020204" pitchFamily="34" charset="0"/>
            <a:buChar char="•"/>
          </a:pPr>
          <a:r>
            <a:rPr lang="en-GB" sz="1100" b="0" i="1" baseline="0">
              <a:solidFill>
                <a:srgbClr val="FF0000"/>
              </a:solidFill>
            </a:rPr>
            <a:t>Please note that Columns E-G are for FC-use only. </a:t>
          </a:r>
        </a:p>
        <a:p>
          <a:pPr marL="171450" indent="-171450">
            <a:buFont typeface="Arial" panose="020B0604020202020204" pitchFamily="34" charset="0"/>
            <a:buChar char="•"/>
          </a:pPr>
          <a:endParaRPr lang="en-GB" sz="1100" baseline="0"/>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UTCF%20application%20annex%20May%202019%20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ban%20Tree%20Challenge%20Fund\Block%20bids\Reworked%20Annex'\SP_Thanet_Checked_211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Previous%20versions\UTCF_application_annex_original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refreshError="1"/>
      <sheetData sheetId="1" refreshError="1">
        <row r="13">
          <cell r="J13" t="str">
            <v>HIDDEN</v>
          </cell>
        </row>
        <row r="16">
          <cell r="J16" t="str">
            <v>ParcelList ID</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row r="501">
          <cell r="J501" t="str">
            <v/>
          </cell>
        </row>
      </sheetData>
      <sheetData sheetId="2" refreshError="1">
        <row r="17">
          <cell r="AE17" t="str">
            <v>Block minimum of 10 standard trees has not been met</v>
          </cell>
        </row>
        <row r="18">
          <cell r="AE18" t="str">
            <v>Block minimum of 150 small trees has not been met</v>
          </cell>
        </row>
        <row r="19">
          <cell r="AE19" t="str">
            <v>Block minimum of 10 standard trees and 150 small trees has not been met</v>
          </cell>
        </row>
      </sheetData>
      <sheetData sheetId="3" refreshError="1"/>
      <sheetData sheetId="4" refreshError="1"/>
      <sheetData sheetId="5" refreshError="1"/>
      <sheetData sheetId="6" refreshError="1"/>
      <sheetData sheetId="7" refreshError="1">
        <row r="2">
          <cell r="A2" t="str">
            <v>Yes</v>
          </cell>
          <cell r="C2" t="str">
            <v>Street Trees</v>
          </cell>
          <cell r="D2" t="str">
            <v>Grass</v>
          </cell>
          <cell r="F2" t="str">
            <v>Low</v>
          </cell>
          <cell r="N2" t="str">
            <v xml:space="preserve">UTCF Priority Places </v>
          </cell>
        </row>
        <row r="3">
          <cell r="A3" t="str">
            <v>No</v>
          </cell>
          <cell r="C3" t="str">
            <v>Verge</v>
          </cell>
          <cell r="D3" t="str">
            <v>Paved</v>
          </cell>
          <cell r="F3" t="str">
            <v>Medium</v>
          </cell>
          <cell r="N3" t="str">
            <v>Blueskies National Tree Map</v>
          </cell>
        </row>
        <row r="4">
          <cell r="C4" t="str">
            <v xml:space="preserve">Parkland </v>
          </cell>
          <cell r="D4" t="str">
            <v>Tarmac</v>
          </cell>
          <cell r="F4" t="str">
            <v>High</v>
          </cell>
          <cell r="J4">
            <v>418.72500000000002</v>
          </cell>
          <cell r="N4" t="str">
            <v>Proximitree</v>
          </cell>
        </row>
        <row r="5">
          <cell r="C5" t="str">
            <v>Orchard</v>
          </cell>
          <cell r="D5" t="str">
            <v>Concrete</v>
          </cell>
          <cell r="F5" t="str">
            <v>N/A</v>
          </cell>
          <cell r="J5">
            <v>1.895</v>
          </cell>
          <cell r="N5" t="str">
            <v>i-Tree Eco</v>
          </cell>
        </row>
        <row r="6">
          <cell r="C6" t="str">
            <v>Other</v>
          </cell>
          <cell r="J6">
            <v>1.145</v>
          </cell>
          <cell r="N6" t="str">
            <v>i-Tree Canopy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Street Trees</v>
          </cell>
          <cell r="D2" t="str">
            <v>Grass</v>
          </cell>
        </row>
        <row r="3">
          <cell r="C3" t="str">
            <v>Verge</v>
          </cell>
          <cell r="D3" t="str">
            <v>Paved</v>
          </cell>
        </row>
        <row r="4">
          <cell r="C4" t="str">
            <v xml:space="preserve">Parkland </v>
          </cell>
          <cell r="D4" t="str">
            <v>Tarmac</v>
          </cell>
        </row>
        <row r="5">
          <cell r="C5" t="str">
            <v>Orchard</v>
          </cell>
          <cell r="D5" t="str">
            <v>Concrete</v>
          </cell>
        </row>
        <row r="6">
          <cell r="C6"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sheetData sheetId="1">
        <row r="13">
          <cell r="J13" t="str">
            <v>HIDDEN</v>
          </cell>
        </row>
      </sheetData>
      <sheetData sheetId="2">
        <row r="2">
          <cell r="B2" t="str">
            <v>How to Complete Part 2:
Please complete the table below with detailed information for the proposed tree planting. 
You must complete columns B-D in worksheet 1- Project Details and Scoring before you can begin to populate this sheet. Only by entering project details in worksheet 1 first will you be able to select the appropriate projects in the drop down list in column B in this worksheet.  Columns B-D allow you to break a project down into smaller planting blocks if you wish to do so. The block reference you assign in column C should reflect the references used on your application maps.
Columns E-V should be used to detail the standard items you wish to apply for, broken down into Standards, Feathers and Whips to reflect the standard cost table in the guidance and PDF application form. Cells will turn yellow if you are required to complete them. The worksheet will calculate the total funding available for the block at a rate of 50% of standard costs in column  W. Within each block of planting there is a minimum requirement of 10 large trees (standards) and/ or 150 small trees (feathers or whips combined). A warning message will appear in column X to highlight that you have not met the minimum threshold for that block - you must ajust the values in columns E, K or Q to resolve this error.
For Standard trees we require details on the type of planting. Type of planting can be selected from a drop down list (column F) or overwritten if you would like to input your own text. We also require details of the surface type you will be planting which can be selected from the drop down list in column G or overwritten. You can plant in any surface, however please note that the standard costs you will receive cover tree planting in a grass verge and any additional costs associated with planting in different surface types will need to be met via match funding. For Feathers and Whips we require detials on the spacing of trees (column L,M and R,S). You can use the spacing matrix worksheet as a guide to the estimated area your planting will cover in terms of trees and spacing. Please note that blocks must not be larger than  0.5ha - this is equivelant to 5,000 trees at 1m x 1m spacing. A warning message will appear in column X if you have exceeded this value and you will be required to amend your values. 
For both large and small trees we require information  on the species that will be planted and any additional protection required. Please see the guidance on the species list worksheet for information on suitable species for planting. You can detail the species breakdown using species codes or full names. If you require greater protection than that detailed in the standard costs then please state what protection you expect to use. We will not provide funding for this (you will need to cover this with match funding)  but you must illustrate that you will be providing adequate protection for the location.</v>
          </cell>
        </row>
      </sheetData>
      <sheetData sheetId="3"/>
      <sheetData sheetId="4"/>
      <sheetData sheetId="5"/>
      <sheetData sheetId="6"/>
      <sheetData sheetId="7">
        <row r="2">
          <cell r="A2" t="str">
            <v>Yes</v>
          </cell>
          <cell r="F2" t="str">
            <v>Low</v>
          </cell>
          <cell r="N2" t="str">
            <v xml:space="preserve">UTCF Priority Places </v>
          </cell>
        </row>
        <row r="3">
          <cell r="A3" t="str">
            <v>No</v>
          </cell>
          <cell r="F3" t="str">
            <v>Medium</v>
          </cell>
          <cell r="N3" t="str">
            <v>Blueskies National Tree Map</v>
          </cell>
        </row>
        <row r="4">
          <cell r="F4" t="str">
            <v>High</v>
          </cell>
          <cell r="N4" t="str">
            <v>Proximitree</v>
          </cell>
        </row>
        <row r="5">
          <cell r="F5" t="str">
            <v>N/A</v>
          </cell>
          <cell r="N5" t="str">
            <v>i-Tree Eco</v>
          </cell>
        </row>
        <row r="6">
          <cell r="N6" t="str">
            <v>i-Tree Canopy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showGridLines="0" tabSelected="1" zoomScaleNormal="100" workbookViewId="0">
      <selection activeCell="B2" sqref="B2:D10"/>
    </sheetView>
  </sheetViews>
  <sheetFormatPr defaultColWidth="0" defaultRowHeight="15" customHeight="1" zeroHeight="1" x14ac:dyDescent="0.35"/>
  <cols>
    <col min="1" max="1" width="2.7265625" style="9" customWidth="1"/>
    <col min="2" max="2" width="38.81640625" style="9" customWidth="1"/>
    <col min="3" max="3" width="51.453125" style="9" customWidth="1"/>
    <col min="4" max="4" width="103.1796875" style="9" customWidth="1"/>
    <col min="5" max="5" width="2.54296875" style="9" customWidth="1"/>
    <col min="6" max="16384" width="9.1796875" style="9" hidden="1"/>
  </cols>
  <sheetData>
    <row r="1" spans="1:5" ht="105" customHeight="1" x14ac:dyDescent="0.35">
      <c r="A1" s="12"/>
      <c r="B1" s="88" t="s">
        <v>79</v>
      </c>
      <c r="C1" s="88"/>
      <c r="D1" s="13" t="s">
        <v>81</v>
      </c>
      <c r="E1" s="12"/>
    </row>
    <row r="2" spans="1:5" ht="48.75" customHeight="1" x14ac:dyDescent="0.35">
      <c r="A2" s="12"/>
      <c r="B2" s="89" t="s">
        <v>82</v>
      </c>
      <c r="C2" s="89"/>
      <c r="D2" s="89"/>
      <c r="E2" s="12"/>
    </row>
    <row r="3" spans="1:5" ht="48.75" customHeight="1" x14ac:dyDescent="0.35">
      <c r="A3" s="12"/>
      <c r="B3" s="89"/>
      <c r="C3" s="89"/>
      <c r="D3" s="89"/>
      <c r="E3" s="12"/>
    </row>
    <row r="4" spans="1:5" ht="48.75" customHeight="1" x14ac:dyDescent="0.35">
      <c r="A4" s="12"/>
      <c r="B4" s="89"/>
      <c r="C4" s="89"/>
      <c r="D4" s="89"/>
      <c r="E4" s="12"/>
    </row>
    <row r="5" spans="1:5" ht="48.75" customHeight="1" x14ac:dyDescent="0.35">
      <c r="A5" s="12"/>
      <c r="B5" s="89"/>
      <c r="C5" s="89"/>
      <c r="D5" s="89"/>
      <c r="E5" s="12"/>
    </row>
    <row r="6" spans="1:5" ht="48.75" customHeight="1" x14ac:dyDescent="0.35">
      <c r="A6" s="12"/>
      <c r="B6" s="89"/>
      <c r="C6" s="89"/>
      <c r="D6" s="89"/>
      <c r="E6" s="12"/>
    </row>
    <row r="7" spans="1:5" ht="48.75" customHeight="1" x14ac:dyDescent="0.35">
      <c r="A7" s="12"/>
      <c r="B7" s="89"/>
      <c r="C7" s="89"/>
      <c r="D7" s="89"/>
      <c r="E7" s="12"/>
    </row>
    <row r="8" spans="1:5" ht="48.75" customHeight="1" x14ac:dyDescent="0.35">
      <c r="A8" s="12"/>
      <c r="B8" s="89"/>
      <c r="C8" s="89"/>
      <c r="D8" s="89"/>
      <c r="E8" s="12"/>
    </row>
    <row r="9" spans="1:5" ht="78" customHeight="1" x14ac:dyDescent="0.35">
      <c r="A9" s="12"/>
      <c r="B9" s="89"/>
      <c r="C9" s="89"/>
      <c r="D9" s="89"/>
      <c r="E9" s="12"/>
    </row>
    <row r="10" spans="1:5" ht="2.25" customHeight="1" x14ac:dyDescent="0.35">
      <c r="A10" s="12"/>
      <c r="B10" s="89"/>
      <c r="C10" s="89"/>
      <c r="D10" s="89"/>
      <c r="E10" s="12"/>
    </row>
    <row r="11" spans="1:5" ht="15" hidden="1" customHeight="1" x14ac:dyDescent="0.35">
      <c r="A11" s="12"/>
      <c r="B11" s="12"/>
      <c r="C11" s="12"/>
      <c r="D11" s="12"/>
      <c r="E11" s="12"/>
    </row>
    <row r="12" spans="1:5" ht="21.75" customHeight="1" x14ac:dyDescent="0.35">
      <c r="A12" s="12"/>
      <c r="B12" s="12"/>
      <c r="C12" s="12"/>
      <c r="D12" s="12"/>
      <c r="E12" s="12"/>
    </row>
    <row r="13" spans="1:5" ht="14.5" x14ac:dyDescent="0.35">
      <c r="A13" s="12"/>
      <c r="B13" s="12"/>
      <c r="C13" s="12"/>
      <c r="D13" s="12"/>
      <c r="E13" s="12"/>
    </row>
  </sheetData>
  <sheetProtection algorithmName="SHA-512" hashValue="rQSzWzf+tCDnv8alWZxhqlsW40jhDzbUwElaX3jCaBMQkvxSuvarympV1gWHpmF8ceQL1vlnOJLUsLPFGeB8EA==" saltValue="CdhZTn/pT10i9eV990Jb6A==" spinCount="100000" sheet="1" selectLockedCells="1" selectUnlockedCells="1"/>
  <mergeCells count="2">
    <mergeCell ref="B1:C1"/>
    <mergeCell ref="B2:D10"/>
  </mergeCells>
  <pageMargins left="0.70866141732283472" right="0.70866141732283472" top="0.74803149606299213" bottom="0.74803149606299213" header="0.31496062992125984" footer="0.31496062992125984"/>
  <pageSetup paperSize="9" scale="65" orientation="landscape" r:id="rId1"/>
  <headerFooter>
    <oddFooter>&amp;CUrban Tree Challenge Fund Application Form Annex - 2019/2020 -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2"/>
  <sheetViews>
    <sheetView showGridLines="0" zoomScale="90" zoomScaleNormal="90" workbookViewId="0">
      <selection activeCell="D18" sqref="D18"/>
    </sheetView>
  </sheetViews>
  <sheetFormatPr defaultColWidth="0" defaultRowHeight="14.5" zeroHeight="1" x14ac:dyDescent="0.35"/>
  <cols>
    <col min="1" max="1" width="3.1796875" style="14" customWidth="1"/>
    <col min="2" max="2" width="12.26953125" style="14" customWidth="1"/>
    <col min="3" max="3" width="43.54296875" style="16" customWidth="1"/>
    <col min="4" max="4" width="36.1796875" style="16" bestFit="1" customWidth="1"/>
    <col min="5" max="5" width="19.26953125" style="16" customWidth="1"/>
    <col min="6" max="6" width="17.54296875" style="16" customWidth="1"/>
    <col min="7" max="7" width="17.81640625" style="16" customWidth="1"/>
    <col min="8" max="8" width="18.81640625" style="16" customWidth="1"/>
    <col min="9" max="9" width="36.453125" style="16" customWidth="1"/>
    <col min="10" max="10" width="35.81640625" style="16" customWidth="1"/>
    <col min="11" max="12" width="0" style="15" hidden="1"/>
    <col min="13" max="16377" width="5.7265625" style="16" customWidth="1"/>
    <col min="16378" max="16384" width="38" style="16" customWidth="1"/>
  </cols>
  <sheetData>
    <row r="1" spans="2:23" x14ac:dyDescent="0.35">
      <c r="C1" s="14"/>
      <c r="D1" s="14"/>
      <c r="E1" s="14"/>
      <c r="F1" s="14"/>
      <c r="G1" s="14"/>
      <c r="H1" s="14"/>
      <c r="I1" s="14"/>
      <c r="J1" s="14"/>
    </row>
    <row r="2" spans="2:23" x14ac:dyDescent="0.35">
      <c r="C2" s="14"/>
      <c r="D2" s="14"/>
      <c r="E2" s="14"/>
      <c r="F2" s="14"/>
      <c r="G2" s="14"/>
      <c r="H2" s="14"/>
      <c r="I2" s="14"/>
      <c r="J2" s="14"/>
    </row>
    <row r="3" spans="2:23" x14ac:dyDescent="0.35">
      <c r="C3" s="14"/>
      <c r="D3" s="14"/>
      <c r="E3" s="14"/>
      <c r="F3" s="14"/>
      <c r="G3" s="14"/>
      <c r="H3" s="14"/>
      <c r="I3" s="14"/>
      <c r="J3" s="14"/>
    </row>
    <row r="4" spans="2:23" x14ac:dyDescent="0.35">
      <c r="C4" s="14"/>
      <c r="D4" s="14"/>
      <c r="E4" s="14"/>
      <c r="F4" s="14"/>
      <c r="G4" s="14"/>
      <c r="H4" s="14"/>
      <c r="I4" s="14"/>
      <c r="J4" s="14"/>
    </row>
    <row r="5" spans="2:23" x14ac:dyDescent="0.35">
      <c r="C5" s="14"/>
      <c r="D5" s="14"/>
      <c r="E5" s="14"/>
      <c r="F5" s="14"/>
      <c r="G5" s="14"/>
      <c r="H5" s="14"/>
      <c r="I5" s="14"/>
      <c r="J5" s="14"/>
    </row>
    <row r="6" spans="2:23" x14ac:dyDescent="0.35">
      <c r="C6" s="14"/>
      <c r="D6" s="14"/>
      <c r="E6" s="14"/>
      <c r="F6" s="14"/>
      <c r="G6" s="14"/>
      <c r="H6" s="14"/>
      <c r="I6" s="14"/>
      <c r="J6" s="14"/>
    </row>
    <row r="7" spans="2:23" x14ac:dyDescent="0.35">
      <c r="C7" s="14"/>
      <c r="D7" s="14"/>
      <c r="E7" s="14"/>
      <c r="F7" s="14"/>
      <c r="G7" s="14"/>
      <c r="H7" s="14"/>
      <c r="I7" s="14"/>
      <c r="J7" s="14"/>
    </row>
    <row r="8" spans="2:23" x14ac:dyDescent="0.35">
      <c r="C8" s="14"/>
      <c r="D8" s="14"/>
      <c r="E8" s="14"/>
      <c r="F8" s="14"/>
      <c r="G8" s="14"/>
      <c r="H8" s="14"/>
      <c r="I8" s="14"/>
      <c r="J8" s="14"/>
    </row>
    <row r="9" spans="2:23" x14ac:dyDescent="0.35">
      <c r="C9" s="14"/>
      <c r="D9" s="14"/>
      <c r="E9" s="14"/>
      <c r="F9" s="14"/>
      <c r="G9" s="14"/>
      <c r="H9" s="14"/>
      <c r="I9" s="14"/>
      <c r="J9" s="14"/>
    </row>
    <row r="10" spans="2:23" s="14" customFormat="1" ht="14.5" customHeight="1" x14ac:dyDescent="0.3">
      <c r="B10" s="98" t="s">
        <v>0</v>
      </c>
      <c r="C10" s="99"/>
      <c r="D10" s="17" t="s">
        <v>1</v>
      </c>
      <c r="E10" s="17" t="s">
        <v>2</v>
      </c>
      <c r="F10" s="17" t="s">
        <v>3</v>
      </c>
      <c r="G10" s="98" t="s">
        <v>4</v>
      </c>
      <c r="H10" s="99"/>
      <c r="I10" s="17" t="s">
        <v>5</v>
      </c>
      <c r="J10" s="17" t="s">
        <v>6</v>
      </c>
    </row>
    <row r="11" spans="2:23" s="14" customFormat="1" ht="31" x14ac:dyDescent="0.3">
      <c r="B11" s="18" t="s">
        <v>7</v>
      </c>
      <c r="C11" s="19"/>
      <c r="D11" s="20" t="s">
        <v>8</v>
      </c>
      <c r="E11" s="20" t="s">
        <v>83</v>
      </c>
      <c r="F11" s="20" t="s">
        <v>10</v>
      </c>
      <c r="G11" s="100" t="s">
        <v>11</v>
      </c>
      <c r="H11" s="100"/>
      <c r="I11" s="21" t="s">
        <v>12</v>
      </c>
      <c r="J11" s="22" t="s">
        <v>13</v>
      </c>
    </row>
    <row r="12" spans="2:23" s="14" customFormat="1" ht="34.5" customHeight="1" x14ac:dyDescent="0.3">
      <c r="B12" s="38" t="s">
        <v>14</v>
      </c>
      <c r="C12" s="39"/>
      <c r="D12" s="64">
        <v>1.5</v>
      </c>
      <c r="E12" s="23">
        <v>250</v>
      </c>
      <c r="F12" s="74">
        <f>IF(D12="", "AUTO",D12*E12)</f>
        <v>375</v>
      </c>
      <c r="G12" s="75">
        <v>1.6</v>
      </c>
      <c r="H12" s="35" t="s">
        <v>15</v>
      </c>
      <c r="I12" s="10">
        <f>IF(D12="","AUTO",G12*E12)</f>
        <v>400</v>
      </c>
      <c r="J12" s="48">
        <f>1-IF(D12="","AUTO",F12/I12)</f>
        <v>6.25E-2</v>
      </c>
    </row>
    <row r="13" spans="2:23" s="14" customFormat="1" ht="32.15" customHeight="1" x14ac:dyDescent="0.3">
      <c r="B13" s="40" t="s">
        <v>16</v>
      </c>
      <c r="C13" s="41"/>
      <c r="D13" s="65"/>
      <c r="E13" s="67"/>
      <c r="F13" s="11" t="str">
        <f>IF(D13="", "AUTO",D13*E13)</f>
        <v>AUTO</v>
      </c>
      <c r="G13" s="76">
        <v>270.44</v>
      </c>
      <c r="H13" s="36" t="s">
        <v>15</v>
      </c>
      <c r="I13" s="11" t="str">
        <f t="shared" ref="I13:I14" si="0">IF(D13="","AUTO",G13*E13)</f>
        <v>AUTO</v>
      </c>
      <c r="J13" s="49" t="str">
        <f>IF(D13="","AUTO",1-(F13/I13))</f>
        <v>AUTO</v>
      </c>
    </row>
    <row r="14" spans="2:23" ht="33" customHeight="1" x14ac:dyDescent="0.3">
      <c r="B14" s="40" t="s">
        <v>17</v>
      </c>
      <c r="C14" s="41"/>
      <c r="D14" s="65"/>
      <c r="E14" s="68"/>
      <c r="F14" s="11" t="str">
        <f t="shared" ref="F14:F61" si="1">IF(D14="", "AUTO",D14*E14)</f>
        <v>AUTO</v>
      </c>
      <c r="G14" s="76">
        <v>189</v>
      </c>
      <c r="H14" s="36" t="s">
        <v>15</v>
      </c>
      <c r="I14" s="11" t="str">
        <f t="shared" si="0"/>
        <v>AUTO</v>
      </c>
      <c r="J14" s="49" t="str">
        <f t="shared" ref="J14:J32" si="2">IF(D14="","AUTO",1-(F14/I14))</f>
        <v>AUTO</v>
      </c>
      <c r="K14" s="16"/>
      <c r="L14" s="16"/>
      <c r="M14" s="14"/>
      <c r="N14" s="14"/>
      <c r="O14" s="14"/>
      <c r="P14" s="14"/>
      <c r="Q14" s="14"/>
      <c r="R14" s="14"/>
      <c r="S14" s="14"/>
      <c r="T14" s="14"/>
      <c r="U14" s="14"/>
      <c r="V14" s="14"/>
      <c r="W14" s="14"/>
    </row>
    <row r="15" spans="2:23" ht="32.15" customHeight="1" x14ac:dyDescent="0.3">
      <c r="B15" s="40" t="s">
        <v>18</v>
      </c>
      <c r="C15" s="41"/>
      <c r="D15" s="50" t="str">
        <f>IF(D14="","AUTO",D14*1)</f>
        <v>AUTO</v>
      </c>
      <c r="E15" s="79" t="str">
        <f>IF(E14="","AUTO",E14*1)</f>
        <v>AUTO</v>
      </c>
      <c r="F15" s="11" t="str">
        <f>IF(D15="AUTO", "AUTO",D15*E15)</f>
        <v>AUTO</v>
      </c>
      <c r="G15" s="76">
        <v>189</v>
      </c>
      <c r="H15" s="37" t="s">
        <v>15</v>
      </c>
      <c r="I15" s="11" t="str">
        <f>IF(D15="AUTO","AUTO",G15*E15)</f>
        <v>AUTO</v>
      </c>
      <c r="J15" s="49" t="str">
        <f>IF(D15="AUTO","AUTO",1-(F15/I15))</f>
        <v>AUTO</v>
      </c>
      <c r="K15" s="16"/>
      <c r="L15" s="16"/>
      <c r="M15" s="14"/>
      <c r="N15" s="14"/>
      <c r="O15" s="14"/>
      <c r="P15" s="14"/>
      <c r="Q15" s="14"/>
      <c r="R15" s="14"/>
      <c r="S15" s="14"/>
      <c r="T15" s="14"/>
      <c r="U15" s="14"/>
      <c r="V15" s="14"/>
      <c r="W15" s="14"/>
    </row>
    <row r="16" spans="2:23" ht="31.5" customHeight="1" x14ac:dyDescent="0.3">
      <c r="B16" s="40" t="s">
        <v>19</v>
      </c>
      <c r="C16" s="41"/>
      <c r="D16" s="50" t="str">
        <f>IF(D14="","AUTO",D14*1)</f>
        <v>AUTO</v>
      </c>
      <c r="E16" s="79" t="str">
        <f>IF(E14="","AUTO",E14*1)</f>
        <v>AUTO</v>
      </c>
      <c r="F16" s="11" t="str">
        <f>IF(D16="AUTO", "AUTO",D16*E16)</f>
        <v>AUTO</v>
      </c>
      <c r="G16" s="76">
        <v>189</v>
      </c>
      <c r="H16" s="36" t="s">
        <v>15</v>
      </c>
      <c r="I16" s="11" t="str">
        <f>IF(D16="AUTO","AUTO",G16*E16)</f>
        <v>AUTO</v>
      </c>
      <c r="J16" s="49" t="str">
        <f>IF(D16="AUTO","AUTO",1-(F16/I16))</f>
        <v>AUTO</v>
      </c>
      <c r="K16" s="16"/>
      <c r="L16" s="16"/>
      <c r="M16" s="14"/>
      <c r="N16" s="14"/>
      <c r="O16" s="14"/>
      <c r="P16" s="14"/>
      <c r="Q16" s="14"/>
      <c r="R16" s="14"/>
      <c r="S16" s="14"/>
      <c r="T16" s="14"/>
      <c r="U16" s="14"/>
      <c r="V16" s="14"/>
      <c r="W16" s="14"/>
    </row>
    <row r="17" spans="2:23" ht="31.5" customHeight="1" x14ac:dyDescent="0.3">
      <c r="B17" s="42" t="s">
        <v>20</v>
      </c>
      <c r="C17" s="41"/>
      <c r="D17" s="65"/>
      <c r="E17" s="69"/>
      <c r="F17" s="11" t="str">
        <f t="shared" si="1"/>
        <v>AUTO</v>
      </c>
      <c r="G17" s="76">
        <v>3.79</v>
      </c>
      <c r="H17" s="36" t="s">
        <v>15</v>
      </c>
      <c r="I17" s="11" t="str">
        <f t="shared" ref="I17:I22" si="3">IF(D17="","AUTO",G17*E17)</f>
        <v>AUTO</v>
      </c>
      <c r="J17" s="49" t="str">
        <f t="shared" si="2"/>
        <v>AUTO</v>
      </c>
      <c r="K17" s="16"/>
      <c r="L17" s="16"/>
      <c r="M17" s="14"/>
      <c r="N17" s="14"/>
      <c r="O17" s="14"/>
      <c r="P17" s="14"/>
      <c r="Q17" s="14"/>
      <c r="R17" s="14"/>
      <c r="S17" s="14"/>
      <c r="T17" s="14"/>
      <c r="U17" s="14"/>
      <c r="V17" s="14"/>
      <c r="W17" s="14"/>
    </row>
    <row r="18" spans="2:23" ht="31.5" customHeight="1" x14ac:dyDescent="0.3">
      <c r="B18" s="43" t="s">
        <v>21</v>
      </c>
      <c r="C18" s="44"/>
      <c r="D18" s="81"/>
      <c r="E18" s="70"/>
      <c r="F18" s="77" t="str">
        <f t="shared" si="1"/>
        <v>AUTO</v>
      </c>
      <c r="G18" s="76">
        <v>0.14000000000000001</v>
      </c>
      <c r="H18" s="36" t="s">
        <v>15</v>
      </c>
      <c r="I18" s="11" t="str">
        <f t="shared" si="3"/>
        <v>AUTO</v>
      </c>
      <c r="J18" s="49" t="str">
        <f t="shared" si="2"/>
        <v>AUTO</v>
      </c>
      <c r="K18" s="16"/>
      <c r="L18" s="16"/>
      <c r="M18" s="14"/>
      <c r="N18" s="14"/>
      <c r="O18" s="14"/>
      <c r="P18" s="14"/>
      <c r="Q18" s="14"/>
      <c r="R18" s="14"/>
      <c r="S18" s="14"/>
      <c r="T18" s="14"/>
      <c r="U18" s="14"/>
      <c r="V18" s="14"/>
      <c r="W18" s="14"/>
    </row>
    <row r="19" spans="2:23" ht="31.5" customHeight="1" x14ac:dyDescent="0.3">
      <c r="B19" s="40" t="s">
        <v>22</v>
      </c>
      <c r="C19" s="41"/>
      <c r="D19" s="51" t="str">
        <f>IF(D18="","AUTO",D18*1)</f>
        <v>AUTO</v>
      </c>
      <c r="E19" s="80" t="str">
        <f>IF(E18="","AUTO",E18*1)</f>
        <v>AUTO</v>
      </c>
      <c r="F19" s="77" t="str">
        <f>IF(D19="AUTO", "AUTO",D19*E19)</f>
        <v>AUTO</v>
      </c>
      <c r="G19" s="76">
        <v>0.14000000000000001</v>
      </c>
      <c r="H19" s="36" t="s">
        <v>15</v>
      </c>
      <c r="I19" s="11" t="str">
        <f>IF(D19="AUTO","AUTO",G19*E19)</f>
        <v>AUTO</v>
      </c>
      <c r="J19" s="49" t="str">
        <f>IF(D19="AUTO","AUTO",1-(F19/I19))</f>
        <v>AUTO</v>
      </c>
      <c r="K19" s="16"/>
      <c r="L19" s="16"/>
      <c r="M19" s="14"/>
      <c r="N19" s="14"/>
      <c r="O19" s="14"/>
      <c r="P19" s="14"/>
      <c r="Q19" s="14"/>
      <c r="R19" s="14"/>
      <c r="S19" s="14"/>
      <c r="T19" s="14"/>
      <c r="U19" s="14"/>
      <c r="V19" s="14"/>
      <c r="W19" s="14"/>
    </row>
    <row r="20" spans="2:23" ht="31.5" customHeight="1" x14ac:dyDescent="0.3">
      <c r="B20" s="40" t="s">
        <v>23</v>
      </c>
      <c r="C20" s="41"/>
      <c r="D20" s="51" t="str">
        <f>IF(D18="","AUTO",D18*1)</f>
        <v>AUTO</v>
      </c>
      <c r="E20" s="80" t="str">
        <f>IF(E18="","AUTO",E18*1)</f>
        <v>AUTO</v>
      </c>
      <c r="F20" s="77" t="str">
        <f>IF(D20="AUTO", "AUTO",D20*E20)</f>
        <v>AUTO</v>
      </c>
      <c r="G20" s="76">
        <v>0.14000000000000001</v>
      </c>
      <c r="H20" s="36" t="s">
        <v>15</v>
      </c>
      <c r="I20" s="11" t="str">
        <f>IF(D20="AUTO","AUTO",G20*E20)</f>
        <v>AUTO</v>
      </c>
      <c r="J20" s="49" t="str">
        <f>IF(D20="AUTO","AUTO",1-(F20/I20))</f>
        <v>AUTO</v>
      </c>
      <c r="K20" s="16"/>
      <c r="L20" s="16"/>
      <c r="M20" s="14"/>
      <c r="N20" s="14"/>
      <c r="O20" s="14"/>
      <c r="P20" s="14"/>
      <c r="Q20" s="14"/>
      <c r="R20" s="14"/>
      <c r="S20" s="14"/>
      <c r="T20" s="14"/>
      <c r="U20" s="14"/>
      <c r="V20" s="14"/>
      <c r="W20" s="14"/>
    </row>
    <row r="21" spans="2:23" ht="31.5" customHeight="1" x14ac:dyDescent="0.3">
      <c r="B21" s="40" t="s">
        <v>24</v>
      </c>
      <c r="C21" s="41"/>
      <c r="D21" s="65"/>
      <c r="E21" s="68"/>
      <c r="F21" s="77" t="str">
        <f t="shared" si="1"/>
        <v>AUTO</v>
      </c>
      <c r="G21" s="76">
        <v>2.29</v>
      </c>
      <c r="H21" s="36" t="s">
        <v>15</v>
      </c>
      <c r="I21" s="11" t="str">
        <f t="shared" si="3"/>
        <v>AUTO</v>
      </c>
      <c r="J21" s="49" t="str">
        <f t="shared" si="2"/>
        <v>AUTO</v>
      </c>
      <c r="K21" s="16"/>
      <c r="L21" s="16"/>
      <c r="M21" s="14"/>
      <c r="N21" s="14"/>
      <c r="O21" s="14"/>
      <c r="P21" s="14"/>
      <c r="Q21" s="14"/>
      <c r="R21" s="14"/>
      <c r="S21" s="14"/>
      <c r="T21" s="14"/>
      <c r="U21" s="14"/>
      <c r="V21" s="14"/>
      <c r="W21" s="14"/>
    </row>
    <row r="22" spans="2:23" ht="31.5" customHeight="1" x14ac:dyDescent="0.3">
      <c r="B22" s="40" t="s">
        <v>25</v>
      </c>
      <c r="C22" s="41"/>
      <c r="D22" s="65"/>
      <c r="E22" s="68"/>
      <c r="F22" s="77" t="str">
        <f t="shared" si="1"/>
        <v>AUTO</v>
      </c>
      <c r="G22" s="76">
        <v>0.14000000000000001</v>
      </c>
      <c r="H22" s="36" t="s">
        <v>15</v>
      </c>
      <c r="I22" s="11" t="str">
        <f t="shared" si="3"/>
        <v>AUTO</v>
      </c>
      <c r="J22" s="49" t="str">
        <f t="shared" si="2"/>
        <v>AUTO</v>
      </c>
      <c r="K22" s="16"/>
      <c r="L22" s="16"/>
      <c r="M22" s="14"/>
      <c r="N22" s="14"/>
      <c r="O22" s="14"/>
      <c r="P22" s="14"/>
      <c r="Q22" s="14"/>
      <c r="R22" s="14"/>
      <c r="S22" s="14"/>
      <c r="T22" s="14"/>
      <c r="U22" s="14"/>
      <c r="V22" s="14"/>
      <c r="W22" s="14"/>
    </row>
    <row r="23" spans="2:23" ht="31.5" customHeight="1" x14ac:dyDescent="0.3">
      <c r="B23" s="40" t="s">
        <v>26</v>
      </c>
      <c r="C23" s="41"/>
      <c r="D23" s="51" t="str">
        <f>IF(D22="","AUTO",D22*1)</f>
        <v>AUTO</v>
      </c>
      <c r="E23" s="80" t="str">
        <f>IF(E22="","AUTO",E22*1)</f>
        <v>AUTO</v>
      </c>
      <c r="F23" s="77" t="str">
        <f>IF(D23="AUTO", "AUTO",D23*E23)</f>
        <v>AUTO</v>
      </c>
      <c r="G23" s="76">
        <v>0.14000000000000001</v>
      </c>
      <c r="H23" s="36" t="s">
        <v>15</v>
      </c>
      <c r="I23" s="11" t="str">
        <f>IF(D23="AUTO","AUTO",G23*E23)</f>
        <v>AUTO</v>
      </c>
      <c r="J23" s="49" t="str">
        <f>IF(D23="AUTO","AUTO",1-(F23/I23))</f>
        <v>AUTO</v>
      </c>
      <c r="K23" s="16"/>
      <c r="L23" s="16"/>
      <c r="M23" s="14"/>
      <c r="N23" s="14"/>
      <c r="O23" s="14"/>
      <c r="P23" s="14"/>
      <c r="Q23" s="14"/>
      <c r="R23" s="14"/>
      <c r="S23" s="14"/>
      <c r="T23" s="14"/>
      <c r="U23" s="14"/>
      <c r="V23" s="14"/>
      <c r="W23" s="14"/>
    </row>
    <row r="24" spans="2:23" ht="31.5" customHeight="1" x14ac:dyDescent="0.3">
      <c r="B24" s="40" t="s">
        <v>27</v>
      </c>
      <c r="C24" s="41"/>
      <c r="D24" s="51" t="str">
        <f>IF(D22="","AUTO",D22*1)</f>
        <v>AUTO</v>
      </c>
      <c r="E24" s="80" t="str">
        <f>IF(E22="","AUTO",E22*1)</f>
        <v>AUTO</v>
      </c>
      <c r="F24" s="77" t="str">
        <f>IF(D24="AUTO", "AUTO",D24*E24)</f>
        <v>AUTO</v>
      </c>
      <c r="G24" s="76">
        <v>0.14000000000000001</v>
      </c>
      <c r="H24" s="36" t="s">
        <v>15</v>
      </c>
      <c r="I24" s="11" t="str">
        <f>IF(D24="AUTO","AUTO",G24*E24)</f>
        <v>AUTO</v>
      </c>
      <c r="J24" s="49" t="str">
        <f>IF(D24="AUTO","AUTO",1-(F24/I24))</f>
        <v>AUTO</v>
      </c>
      <c r="K24" s="16"/>
      <c r="L24" s="16"/>
      <c r="M24" s="14"/>
      <c r="N24" s="14"/>
      <c r="O24" s="14"/>
      <c r="P24" s="14"/>
      <c r="Q24" s="14"/>
      <c r="R24" s="14"/>
      <c r="S24" s="14"/>
      <c r="T24" s="14"/>
      <c r="U24" s="14"/>
      <c r="V24" s="14"/>
      <c r="W24" s="14"/>
    </row>
    <row r="25" spans="2:23" ht="31.5" customHeight="1" x14ac:dyDescent="0.3">
      <c r="B25" s="40" t="s">
        <v>28</v>
      </c>
      <c r="C25" s="41"/>
      <c r="D25" s="65"/>
      <c r="E25" s="71"/>
      <c r="F25" s="77" t="str">
        <f t="shared" si="1"/>
        <v>AUTO</v>
      </c>
      <c r="G25" s="78">
        <v>2</v>
      </c>
      <c r="H25" s="36" t="s">
        <v>29</v>
      </c>
      <c r="I25" s="45" t="str">
        <f t="shared" ref="I25:I32" si="4">IF(D25="","AUTO",G25*E25)</f>
        <v>AUTO</v>
      </c>
      <c r="J25" s="49" t="str">
        <f t="shared" si="2"/>
        <v>AUTO</v>
      </c>
      <c r="K25" s="16"/>
      <c r="L25" s="16"/>
      <c r="M25" s="14"/>
      <c r="N25" s="14"/>
      <c r="O25" s="14"/>
      <c r="P25" s="14"/>
      <c r="Q25" s="14"/>
      <c r="R25" s="14"/>
      <c r="S25" s="14"/>
      <c r="T25" s="14"/>
      <c r="U25" s="14"/>
      <c r="V25" s="14"/>
      <c r="W25" s="14"/>
    </row>
    <row r="26" spans="2:23" ht="31.5" customHeight="1" x14ac:dyDescent="0.3">
      <c r="B26" s="40" t="s">
        <v>30</v>
      </c>
      <c r="C26" s="41"/>
      <c r="D26" s="65"/>
      <c r="E26" s="71"/>
      <c r="F26" s="77" t="str">
        <f t="shared" si="1"/>
        <v>AUTO</v>
      </c>
      <c r="G26" s="76">
        <v>60.93</v>
      </c>
      <c r="H26" s="36" t="s">
        <v>72</v>
      </c>
      <c r="I26" s="45" t="str">
        <f t="shared" si="4"/>
        <v>AUTO</v>
      </c>
      <c r="J26" s="49" t="str">
        <f t="shared" si="2"/>
        <v>AUTO</v>
      </c>
      <c r="K26" s="16"/>
      <c r="L26" s="16"/>
      <c r="M26" s="14"/>
      <c r="N26" s="14"/>
      <c r="O26" s="14"/>
      <c r="P26" s="14"/>
      <c r="Q26" s="14"/>
      <c r="R26" s="14"/>
      <c r="S26" s="14"/>
      <c r="T26" s="14"/>
      <c r="U26" s="14"/>
      <c r="V26" s="14"/>
      <c r="W26" s="14"/>
    </row>
    <row r="27" spans="2:23" ht="31.5" customHeight="1" x14ac:dyDescent="0.3">
      <c r="B27" s="43" t="s">
        <v>31</v>
      </c>
      <c r="C27" s="41"/>
      <c r="D27" s="65"/>
      <c r="E27" s="71"/>
      <c r="F27" s="77" t="str">
        <f t="shared" si="1"/>
        <v>AUTO</v>
      </c>
      <c r="G27" s="76">
        <v>5</v>
      </c>
      <c r="H27" s="36" t="s">
        <v>32</v>
      </c>
      <c r="I27" s="46" t="str">
        <f t="shared" ref="I27:I31" si="5">IF(D27="","AUTO",G27*E27)</f>
        <v>AUTO</v>
      </c>
      <c r="J27" s="49" t="str">
        <f t="shared" ref="J27:J31" si="6">IF(D27="","AUTO",1-(F27/I27))</f>
        <v>AUTO</v>
      </c>
      <c r="K27" s="16"/>
      <c r="L27" s="16"/>
      <c r="M27" s="14"/>
      <c r="N27" s="14"/>
      <c r="O27" s="14"/>
      <c r="P27" s="14"/>
      <c r="Q27" s="14"/>
      <c r="R27" s="14"/>
      <c r="S27" s="14"/>
      <c r="T27" s="14"/>
      <c r="U27" s="14"/>
      <c r="V27" s="14"/>
      <c r="W27" s="14"/>
    </row>
    <row r="28" spans="2:23" ht="31.5" customHeight="1" x14ac:dyDescent="0.3">
      <c r="B28" s="43" t="s">
        <v>33</v>
      </c>
      <c r="C28" s="41"/>
      <c r="D28" s="65"/>
      <c r="E28" s="71"/>
      <c r="F28" s="77" t="str">
        <f t="shared" si="1"/>
        <v>AUTO</v>
      </c>
      <c r="G28" s="76">
        <v>8.5500000000000007</v>
      </c>
      <c r="H28" s="36" t="s">
        <v>32</v>
      </c>
      <c r="I28" s="46" t="str">
        <f t="shared" si="5"/>
        <v>AUTO</v>
      </c>
      <c r="J28" s="49" t="str">
        <f t="shared" si="6"/>
        <v>AUTO</v>
      </c>
      <c r="K28" s="16"/>
      <c r="L28" s="16"/>
      <c r="M28" s="14"/>
      <c r="N28" s="14"/>
      <c r="O28" s="14"/>
      <c r="P28" s="14"/>
      <c r="Q28" s="14"/>
      <c r="R28" s="14"/>
      <c r="S28" s="14"/>
      <c r="T28" s="14"/>
      <c r="U28" s="14"/>
      <c r="V28" s="14"/>
      <c r="W28" s="14"/>
    </row>
    <row r="29" spans="2:23" ht="31.5" customHeight="1" x14ac:dyDescent="0.3">
      <c r="B29" s="43" t="s">
        <v>34</v>
      </c>
      <c r="C29" s="41"/>
      <c r="D29" s="65"/>
      <c r="E29" s="71"/>
      <c r="F29" s="77" t="str">
        <f t="shared" si="1"/>
        <v>AUTO</v>
      </c>
      <c r="G29" s="76">
        <v>6.5</v>
      </c>
      <c r="H29" s="36" t="s">
        <v>32</v>
      </c>
      <c r="I29" s="46" t="str">
        <f t="shared" si="5"/>
        <v>AUTO</v>
      </c>
      <c r="J29" s="49" t="str">
        <f t="shared" si="6"/>
        <v>AUTO</v>
      </c>
      <c r="K29" s="16"/>
      <c r="L29" s="16"/>
      <c r="M29" s="14"/>
      <c r="N29" s="14"/>
      <c r="O29" s="14"/>
      <c r="P29" s="14"/>
      <c r="Q29" s="14"/>
      <c r="R29" s="14"/>
      <c r="S29" s="14"/>
      <c r="T29" s="14"/>
      <c r="U29" s="14"/>
      <c r="V29" s="14"/>
      <c r="W29" s="14"/>
    </row>
    <row r="30" spans="2:23" ht="31.5" customHeight="1" x14ac:dyDescent="0.3">
      <c r="B30" s="43" t="s">
        <v>35</v>
      </c>
      <c r="C30" s="41"/>
      <c r="D30" s="65"/>
      <c r="E30" s="71"/>
      <c r="F30" s="77" t="str">
        <f t="shared" si="1"/>
        <v>AUTO</v>
      </c>
      <c r="G30" s="76">
        <v>3.13</v>
      </c>
      <c r="H30" s="36" t="s">
        <v>32</v>
      </c>
      <c r="I30" s="46" t="str">
        <f t="shared" si="5"/>
        <v>AUTO</v>
      </c>
      <c r="J30" s="49" t="str">
        <f t="shared" si="6"/>
        <v>AUTO</v>
      </c>
      <c r="K30" s="16"/>
      <c r="L30" s="16"/>
      <c r="M30" s="14"/>
      <c r="N30" s="14"/>
      <c r="O30" s="14"/>
      <c r="P30" s="14"/>
      <c r="Q30" s="14"/>
      <c r="R30" s="14"/>
      <c r="S30" s="14"/>
      <c r="T30" s="14"/>
      <c r="U30" s="14"/>
      <c r="V30" s="14"/>
      <c r="W30" s="14"/>
    </row>
    <row r="31" spans="2:23" ht="31.5" customHeight="1" x14ac:dyDescent="0.3">
      <c r="B31" s="43" t="s">
        <v>36</v>
      </c>
      <c r="C31" s="41"/>
      <c r="D31" s="65"/>
      <c r="E31" s="71"/>
      <c r="F31" s="77" t="str">
        <f t="shared" si="1"/>
        <v>AUTO</v>
      </c>
      <c r="G31" s="76">
        <v>6.13</v>
      </c>
      <c r="H31" s="36" t="s">
        <v>32</v>
      </c>
      <c r="I31" s="46" t="str">
        <f t="shared" si="5"/>
        <v>AUTO</v>
      </c>
      <c r="J31" s="49" t="str">
        <f t="shared" si="6"/>
        <v>AUTO</v>
      </c>
      <c r="K31" s="16"/>
      <c r="L31" s="16"/>
      <c r="M31" s="14"/>
      <c r="N31" s="14"/>
      <c r="O31" s="14"/>
      <c r="P31" s="14"/>
      <c r="Q31" s="14"/>
      <c r="R31" s="14"/>
      <c r="S31" s="14"/>
      <c r="T31" s="14"/>
      <c r="U31" s="14"/>
      <c r="V31" s="14"/>
      <c r="W31" s="14"/>
    </row>
    <row r="32" spans="2:23" ht="31.5" customHeight="1" x14ac:dyDescent="0.3">
      <c r="B32" s="43" t="s">
        <v>37</v>
      </c>
      <c r="C32" s="44"/>
      <c r="D32" s="66"/>
      <c r="E32" s="72"/>
      <c r="F32" s="77" t="str">
        <f t="shared" si="1"/>
        <v>AUTO</v>
      </c>
      <c r="G32" s="78">
        <v>4.5</v>
      </c>
      <c r="H32" s="36" t="s">
        <v>32</v>
      </c>
      <c r="I32" s="45" t="str">
        <f t="shared" si="4"/>
        <v>AUTO</v>
      </c>
      <c r="J32" s="49" t="str">
        <f t="shared" si="2"/>
        <v>AUTO</v>
      </c>
      <c r="K32" s="16"/>
      <c r="L32" s="16"/>
      <c r="M32" s="14"/>
      <c r="N32" s="14"/>
      <c r="O32" s="14"/>
      <c r="P32" s="14"/>
      <c r="Q32" s="14"/>
      <c r="R32" s="14"/>
      <c r="S32" s="14"/>
      <c r="T32" s="14"/>
      <c r="U32" s="14"/>
      <c r="V32" s="14"/>
      <c r="W32" s="14"/>
    </row>
    <row r="33" spans="2:23" ht="31.5" customHeight="1" x14ac:dyDescent="0.3">
      <c r="B33" s="43" t="s">
        <v>38</v>
      </c>
      <c r="C33" s="44"/>
      <c r="D33" s="66"/>
      <c r="E33" s="72"/>
      <c r="F33" s="77" t="str">
        <f t="shared" si="1"/>
        <v>AUTO</v>
      </c>
      <c r="G33" s="78">
        <v>487.5</v>
      </c>
      <c r="H33" s="36" t="s">
        <v>39</v>
      </c>
      <c r="I33" s="45" t="str">
        <f t="shared" ref="I33:I36" si="7">IF(D33="","AUTO",G33*E33)</f>
        <v>AUTO</v>
      </c>
      <c r="J33" s="49" t="str">
        <f t="shared" ref="J33:J36" si="8">IF(D33="","AUTO",1-(F33/I33))</f>
        <v>AUTO</v>
      </c>
      <c r="K33" s="16"/>
      <c r="L33" s="16"/>
      <c r="M33" s="14"/>
      <c r="N33" s="14"/>
      <c r="O33" s="14"/>
      <c r="P33" s="14"/>
      <c r="Q33" s="14"/>
      <c r="R33" s="14"/>
      <c r="S33" s="14"/>
      <c r="T33" s="14"/>
      <c r="U33" s="14"/>
      <c r="V33" s="14"/>
      <c r="W33" s="14"/>
    </row>
    <row r="34" spans="2:23" ht="31.5" customHeight="1" x14ac:dyDescent="0.3">
      <c r="B34" s="43" t="s">
        <v>40</v>
      </c>
      <c r="C34" s="44"/>
      <c r="D34" s="66"/>
      <c r="E34" s="72"/>
      <c r="F34" s="77" t="str">
        <f t="shared" si="1"/>
        <v>AUTO</v>
      </c>
      <c r="G34" s="78">
        <v>168.75</v>
      </c>
      <c r="H34" s="36" t="s">
        <v>39</v>
      </c>
      <c r="I34" s="45" t="str">
        <f t="shared" si="7"/>
        <v>AUTO</v>
      </c>
      <c r="J34" s="49" t="str">
        <f t="shared" si="8"/>
        <v>AUTO</v>
      </c>
      <c r="K34" s="16"/>
      <c r="L34" s="16"/>
      <c r="M34" s="14"/>
      <c r="N34" s="14"/>
      <c r="O34" s="14"/>
      <c r="P34" s="14"/>
      <c r="Q34" s="14"/>
      <c r="R34" s="14"/>
      <c r="S34" s="14"/>
      <c r="T34" s="14"/>
      <c r="U34" s="14"/>
      <c r="V34" s="14"/>
      <c r="W34" s="14"/>
    </row>
    <row r="35" spans="2:23" ht="31.5" customHeight="1" x14ac:dyDescent="0.3">
      <c r="B35" s="43" t="s">
        <v>41</v>
      </c>
      <c r="C35" s="44"/>
      <c r="D35" s="66"/>
      <c r="E35" s="72"/>
      <c r="F35" s="77" t="str">
        <f t="shared" si="1"/>
        <v>AUTO</v>
      </c>
      <c r="G35" s="78">
        <v>430.76</v>
      </c>
      <c r="H35" s="36" t="s">
        <v>39</v>
      </c>
      <c r="I35" s="45" t="str">
        <f t="shared" si="7"/>
        <v>AUTO</v>
      </c>
      <c r="J35" s="49" t="str">
        <f t="shared" si="8"/>
        <v>AUTO</v>
      </c>
      <c r="K35" s="16"/>
      <c r="L35" s="16"/>
      <c r="M35" s="14"/>
      <c r="N35" s="14"/>
      <c r="O35" s="14"/>
      <c r="P35" s="14"/>
      <c r="Q35" s="14"/>
      <c r="R35" s="14"/>
      <c r="S35" s="14"/>
      <c r="T35" s="14"/>
      <c r="U35" s="14"/>
      <c r="V35" s="14"/>
      <c r="W35" s="14"/>
    </row>
    <row r="36" spans="2:23" ht="31.5" customHeight="1" x14ac:dyDescent="0.3">
      <c r="B36" s="40" t="s">
        <v>42</v>
      </c>
      <c r="C36" s="41"/>
      <c r="D36" s="65"/>
      <c r="E36" s="71"/>
      <c r="F36" s="77" t="str">
        <f t="shared" si="1"/>
        <v>AUTO</v>
      </c>
      <c r="G36" s="76">
        <v>339.85</v>
      </c>
      <c r="H36" s="36" t="s">
        <v>39</v>
      </c>
      <c r="I36" s="47" t="str">
        <f t="shared" si="7"/>
        <v>AUTO</v>
      </c>
      <c r="J36" s="49" t="str">
        <f t="shared" si="8"/>
        <v>AUTO</v>
      </c>
      <c r="K36" s="16"/>
      <c r="L36" s="16"/>
      <c r="M36" s="14"/>
      <c r="N36" s="14"/>
      <c r="O36" s="14"/>
      <c r="P36" s="14"/>
      <c r="Q36" s="14"/>
      <c r="R36" s="14"/>
      <c r="S36" s="14"/>
      <c r="T36" s="14"/>
      <c r="U36" s="14"/>
      <c r="V36" s="14"/>
      <c r="W36" s="14"/>
    </row>
    <row r="37" spans="2:23" ht="31.5" customHeight="1" x14ac:dyDescent="0.3">
      <c r="B37" s="58"/>
      <c r="C37" s="59"/>
      <c r="D37" s="60"/>
      <c r="E37" s="61"/>
      <c r="F37" s="61"/>
      <c r="G37" s="62"/>
      <c r="H37" s="61"/>
      <c r="I37" s="59"/>
      <c r="J37" s="63"/>
      <c r="K37" s="16"/>
      <c r="L37" s="16"/>
      <c r="M37" s="14"/>
      <c r="N37" s="14"/>
      <c r="O37" s="14"/>
      <c r="P37" s="14"/>
      <c r="Q37" s="14"/>
      <c r="R37" s="14"/>
      <c r="S37" s="14"/>
      <c r="T37" s="14"/>
      <c r="U37" s="14"/>
      <c r="V37" s="14"/>
      <c r="W37" s="14"/>
    </row>
    <row r="38" spans="2:23" ht="31.5" customHeight="1" x14ac:dyDescent="0.3">
      <c r="B38" s="95" t="s">
        <v>71</v>
      </c>
      <c r="C38" s="96"/>
      <c r="D38" s="96"/>
      <c r="E38" s="96"/>
      <c r="F38" s="96"/>
      <c r="G38" s="96"/>
      <c r="H38" s="96"/>
      <c r="I38" s="96"/>
      <c r="J38" s="97"/>
      <c r="K38" s="16"/>
      <c r="L38" s="16"/>
      <c r="M38" s="14"/>
      <c r="N38" s="14"/>
      <c r="O38" s="14"/>
      <c r="P38" s="14"/>
      <c r="Q38" s="14"/>
      <c r="R38" s="14"/>
      <c r="S38" s="14"/>
      <c r="T38" s="14"/>
      <c r="U38" s="14"/>
      <c r="V38" s="14"/>
      <c r="W38" s="14"/>
    </row>
    <row r="39" spans="2:23" ht="66" customHeight="1" x14ac:dyDescent="0.3">
      <c r="B39" s="101" t="s">
        <v>80</v>
      </c>
      <c r="C39" s="102"/>
      <c r="D39" s="102"/>
      <c r="E39" s="102"/>
      <c r="F39" s="102"/>
      <c r="G39" s="102"/>
      <c r="H39" s="102"/>
      <c r="I39" s="102"/>
      <c r="J39" s="103"/>
      <c r="K39" s="16"/>
      <c r="L39" s="16"/>
      <c r="M39" s="14"/>
      <c r="N39" s="14"/>
      <c r="O39" s="14"/>
      <c r="P39" s="14"/>
      <c r="Q39" s="14"/>
      <c r="R39" s="14"/>
      <c r="S39" s="14"/>
      <c r="T39" s="14"/>
      <c r="U39" s="14"/>
      <c r="V39" s="14"/>
      <c r="W39" s="14"/>
    </row>
    <row r="40" spans="2:23" ht="16.5" customHeight="1" x14ac:dyDescent="0.3">
      <c r="B40" s="93" t="s">
        <v>0</v>
      </c>
      <c r="C40" s="94"/>
      <c r="D40" s="54" t="s">
        <v>1</v>
      </c>
      <c r="E40" s="54" t="s">
        <v>2</v>
      </c>
      <c r="F40" s="54" t="s">
        <v>3</v>
      </c>
      <c r="G40" s="24"/>
      <c r="H40" s="24"/>
      <c r="I40" s="24"/>
      <c r="J40" s="24"/>
      <c r="K40" s="16"/>
      <c r="L40" s="16"/>
      <c r="M40" s="14"/>
      <c r="N40" s="14"/>
      <c r="O40" s="14"/>
      <c r="P40" s="14"/>
      <c r="Q40" s="14"/>
      <c r="R40" s="14"/>
      <c r="S40" s="14"/>
      <c r="T40" s="14"/>
      <c r="U40" s="14"/>
      <c r="V40" s="14"/>
      <c r="W40" s="14"/>
    </row>
    <row r="41" spans="2:23" ht="66" customHeight="1" x14ac:dyDescent="0.3">
      <c r="B41" s="104" t="s">
        <v>7</v>
      </c>
      <c r="C41" s="105"/>
      <c r="D41" s="55" t="s">
        <v>8</v>
      </c>
      <c r="E41" s="55" t="s">
        <v>9</v>
      </c>
      <c r="F41" s="55" t="s">
        <v>10</v>
      </c>
      <c r="G41" s="24"/>
      <c r="H41" s="24"/>
      <c r="I41" s="24"/>
      <c r="J41" s="24"/>
      <c r="K41" s="16"/>
      <c r="L41" s="16"/>
      <c r="M41" s="14"/>
      <c r="N41" s="14"/>
      <c r="O41" s="14"/>
      <c r="P41" s="14"/>
      <c r="Q41" s="14"/>
      <c r="R41" s="14"/>
      <c r="S41" s="14"/>
      <c r="T41" s="14"/>
      <c r="U41" s="14"/>
      <c r="V41" s="14"/>
      <c r="W41" s="14"/>
    </row>
    <row r="42" spans="2:23" ht="33" customHeight="1" x14ac:dyDescent="0.3">
      <c r="B42" s="56">
        <v>1</v>
      </c>
      <c r="C42" s="25" t="s">
        <v>73</v>
      </c>
      <c r="D42" s="52">
        <v>1.5</v>
      </c>
      <c r="E42" s="72">
        <v>25</v>
      </c>
      <c r="F42" s="50">
        <f t="shared" si="1"/>
        <v>37.5</v>
      </c>
      <c r="G42" s="26"/>
      <c r="H42" s="26"/>
      <c r="I42" s="26"/>
      <c r="J42" s="26"/>
      <c r="K42" s="16"/>
      <c r="L42" s="16"/>
      <c r="M42" s="14"/>
      <c r="N42" s="14"/>
      <c r="O42" s="14"/>
      <c r="P42" s="14"/>
      <c r="Q42" s="14"/>
      <c r="R42" s="14"/>
      <c r="S42" s="14"/>
      <c r="T42" s="14"/>
      <c r="U42" s="14"/>
      <c r="V42" s="14"/>
      <c r="W42" s="14"/>
    </row>
    <row r="43" spans="2:23" ht="30.65" customHeight="1" x14ac:dyDescent="0.3">
      <c r="B43" s="57">
        <v>2</v>
      </c>
      <c r="C43" s="27"/>
      <c r="D43" s="52"/>
      <c r="E43" s="72"/>
      <c r="F43" s="51" t="str">
        <f t="shared" si="1"/>
        <v>AUTO</v>
      </c>
      <c r="G43" s="26"/>
      <c r="H43" s="26"/>
      <c r="I43" s="26"/>
      <c r="J43" s="26"/>
      <c r="K43" s="16"/>
      <c r="L43" s="16"/>
      <c r="M43" s="14"/>
      <c r="N43" s="14"/>
      <c r="O43" s="14"/>
      <c r="P43" s="14"/>
      <c r="Q43" s="14"/>
      <c r="R43" s="14"/>
      <c r="S43" s="14"/>
      <c r="T43" s="14"/>
      <c r="U43" s="14"/>
      <c r="V43" s="14"/>
      <c r="W43" s="14"/>
    </row>
    <row r="44" spans="2:23" ht="30.65" customHeight="1" x14ac:dyDescent="0.3">
      <c r="B44" s="57">
        <v>3</v>
      </c>
      <c r="C44" s="28"/>
      <c r="D44" s="52"/>
      <c r="E44" s="72"/>
      <c r="F44" s="51" t="str">
        <f t="shared" si="1"/>
        <v>AUTO</v>
      </c>
      <c r="G44" s="26"/>
      <c r="H44" s="26"/>
      <c r="I44" s="26"/>
      <c r="J44" s="26"/>
      <c r="K44" s="16"/>
      <c r="L44" s="16"/>
      <c r="M44" s="14"/>
      <c r="N44" s="14"/>
      <c r="O44" s="14"/>
      <c r="P44" s="14"/>
      <c r="Q44" s="14"/>
      <c r="R44" s="14"/>
      <c r="S44" s="14"/>
      <c r="T44" s="14"/>
      <c r="U44" s="14"/>
      <c r="V44" s="14"/>
      <c r="W44" s="14"/>
    </row>
    <row r="45" spans="2:23" ht="30.65" customHeight="1" x14ac:dyDescent="0.3">
      <c r="B45" s="57">
        <v>4</v>
      </c>
      <c r="C45" s="28"/>
      <c r="D45" s="52"/>
      <c r="E45" s="72"/>
      <c r="F45" s="51" t="str">
        <f t="shared" si="1"/>
        <v>AUTO</v>
      </c>
      <c r="G45" s="26"/>
      <c r="H45" s="26"/>
      <c r="I45" s="26"/>
      <c r="J45" s="26"/>
      <c r="K45" s="16"/>
      <c r="L45" s="16"/>
      <c r="M45" s="14"/>
      <c r="N45" s="14"/>
      <c r="O45" s="14"/>
      <c r="P45" s="14"/>
      <c r="Q45" s="14"/>
      <c r="R45" s="14"/>
      <c r="S45" s="14"/>
      <c r="T45" s="14"/>
      <c r="U45" s="14"/>
      <c r="V45" s="14"/>
      <c r="W45" s="14"/>
    </row>
    <row r="46" spans="2:23" ht="30.65" customHeight="1" x14ac:dyDescent="0.3">
      <c r="B46" s="57">
        <v>5</v>
      </c>
      <c r="C46" s="28"/>
      <c r="D46" s="52"/>
      <c r="E46" s="72"/>
      <c r="F46" s="51" t="str">
        <f t="shared" si="1"/>
        <v>AUTO</v>
      </c>
      <c r="G46" s="26"/>
      <c r="H46" s="26"/>
      <c r="I46" s="26"/>
      <c r="J46" s="26"/>
      <c r="K46" s="16"/>
      <c r="L46" s="16"/>
      <c r="M46" s="14"/>
      <c r="N46" s="14"/>
      <c r="O46" s="14"/>
      <c r="P46" s="14"/>
      <c r="Q46" s="14"/>
      <c r="R46" s="14"/>
      <c r="S46" s="14"/>
      <c r="T46" s="14"/>
      <c r="U46" s="14"/>
      <c r="V46" s="14"/>
      <c r="W46" s="14"/>
    </row>
    <row r="47" spans="2:23" ht="30.65" customHeight="1" x14ac:dyDescent="0.3">
      <c r="B47" s="57">
        <v>6</v>
      </c>
      <c r="C47" s="28"/>
      <c r="D47" s="52"/>
      <c r="E47" s="72"/>
      <c r="F47" s="51" t="str">
        <f t="shared" si="1"/>
        <v>AUTO</v>
      </c>
      <c r="G47" s="26"/>
      <c r="H47" s="26"/>
      <c r="I47" s="26"/>
      <c r="J47" s="26"/>
      <c r="K47" s="16"/>
      <c r="L47" s="16"/>
      <c r="M47" s="14"/>
      <c r="N47" s="14"/>
      <c r="O47" s="14"/>
      <c r="P47" s="14"/>
      <c r="Q47" s="14"/>
      <c r="R47" s="14"/>
      <c r="S47" s="14"/>
      <c r="T47" s="14"/>
      <c r="U47" s="14"/>
      <c r="V47" s="14"/>
      <c r="W47" s="14"/>
    </row>
    <row r="48" spans="2:23" ht="30.65" customHeight="1" x14ac:dyDescent="0.3">
      <c r="B48" s="57">
        <v>7</v>
      </c>
      <c r="C48" s="28"/>
      <c r="D48" s="52"/>
      <c r="E48" s="72"/>
      <c r="F48" s="51" t="str">
        <f t="shared" si="1"/>
        <v>AUTO</v>
      </c>
      <c r="G48" s="26"/>
      <c r="H48" s="26"/>
      <c r="I48" s="26"/>
      <c r="J48" s="26"/>
      <c r="K48" s="16"/>
      <c r="L48" s="16"/>
      <c r="M48" s="14"/>
      <c r="N48" s="14"/>
      <c r="O48" s="14"/>
      <c r="P48" s="14"/>
      <c r="Q48" s="14"/>
      <c r="R48" s="14"/>
      <c r="S48" s="14"/>
      <c r="T48" s="14"/>
      <c r="U48" s="14"/>
      <c r="V48" s="14"/>
      <c r="W48" s="14"/>
    </row>
    <row r="49" spans="2:23" ht="30.65" customHeight="1" x14ac:dyDescent="0.3">
      <c r="B49" s="57">
        <v>8</v>
      </c>
      <c r="C49" s="28"/>
      <c r="D49" s="52"/>
      <c r="E49" s="72"/>
      <c r="F49" s="51" t="str">
        <f t="shared" si="1"/>
        <v>AUTO</v>
      </c>
      <c r="G49" s="26"/>
      <c r="H49" s="26"/>
      <c r="I49" s="26"/>
      <c r="J49" s="26"/>
      <c r="K49" s="16"/>
      <c r="L49" s="16"/>
      <c r="M49" s="14"/>
      <c r="N49" s="14"/>
      <c r="O49" s="14"/>
      <c r="P49" s="14"/>
      <c r="Q49" s="14"/>
      <c r="R49" s="14"/>
      <c r="S49" s="14"/>
      <c r="T49" s="14"/>
      <c r="U49" s="14"/>
      <c r="V49" s="14"/>
      <c r="W49" s="14"/>
    </row>
    <row r="50" spans="2:23" ht="30.65" customHeight="1" x14ac:dyDescent="0.3">
      <c r="B50" s="57">
        <v>9</v>
      </c>
      <c r="C50" s="28"/>
      <c r="D50" s="52"/>
      <c r="E50" s="72"/>
      <c r="F50" s="51" t="str">
        <f t="shared" si="1"/>
        <v>AUTO</v>
      </c>
      <c r="G50" s="26"/>
      <c r="H50" s="26"/>
      <c r="I50" s="26"/>
      <c r="J50" s="26"/>
      <c r="K50" s="16"/>
      <c r="L50" s="16"/>
      <c r="M50" s="14"/>
      <c r="N50" s="14"/>
      <c r="O50" s="14"/>
      <c r="P50" s="14"/>
      <c r="Q50" s="14"/>
      <c r="R50" s="14"/>
      <c r="S50" s="14"/>
      <c r="T50" s="14"/>
      <c r="U50" s="14"/>
      <c r="V50" s="14"/>
      <c r="W50" s="14"/>
    </row>
    <row r="51" spans="2:23" ht="30.65" customHeight="1" x14ac:dyDescent="0.3">
      <c r="B51" s="57">
        <v>10</v>
      </c>
      <c r="C51" s="28"/>
      <c r="D51" s="52"/>
      <c r="E51" s="72"/>
      <c r="F51" s="51" t="str">
        <f t="shared" si="1"/>
        <v>AUTO</v>
      </c>
      <c r="G51" s="26"/>
      <c r="H51" s="26"/>
      <c r="I51" s="26"/>
      <c r="J51" s="26"/>
      <c r="K51" s="16"/>
      <c r="L51" s="16"/>
      <c r="M51" s="14"/>
      <c r="N51" s="14"/>
      <c r="O51" s="14"/>
      <c r="P51" s="14"/>
      <c r="Q51" s="14"/>
      <c r="R51" s="14"/>
      <c r="S51" s="14"/>
      <c r="T51" s="14"/>
      <c r="U51" s="14"/>
      <c r="V51" s="14"/>
      <c r="W51" s="14"/>
    </row>
    <row r="52" spans="2:23" ht="30.65" customHeight="1" x14ac:dyDescent="0.3">
      <c r="B52" s="57">
        <v>11</v>
      </c>
      <c r="C52" s="28"/>
      <c r="D52" s="52"/>
      <c r="E52" s="72"/>
      <c r="F52" s="51" t="str">
        <f t="shared" si="1"/>
        <v>AUTO</v>
      </c>
      <c r="G52" s="26"/>
      <c r="H52" s="26"/>
      <c r="I52" s="26"/>
      <c r="J52" s="26"/>
      <c r="K52" s="16"/>
      <c r="L52" s="16"/>
      <c r="M52" s="14"/>
      <c r="N52" s="14"/>
      <c r="O52" s="14"/>
      <c r="P52" s="14"/>
      <c r="Q52" s="14"/>
      <c r="R52" s="14"/>
      <c r="S52" s="14"/>
      <c r="T52" s="14"/>
      <c r="U52" s="14"/>
      <c r="V52" s="14"/>
      <c r="W52" s="14"/>
    </row>
    <row r="53" spans="2:23" ht="30.65" customHeight="1" x14ac:dyDescent="0.3">
      <c r="B53" s="57">
        <v>12</v>
      </c>
      <c r="C53" s="28"/>
      <c r="D53" s="52"/>
      <c r="E53" s="72"/>
      <c r="F53" s="51" t="str">
        <f t="shared" si="1"/>
        <v>AUTO</v>
      </c>
      <c r="G53" s="26"/>
      <c r="H53" s="26"/>
      <c r="I53" s="26"/>
      <c r="J53" s="26"/>
      <c r="K53" s="16"/>
      <c r="L53" s="16"/>
      <c r="M53" s="14"/>
      <c r="N53" s="14"/>
      <c r="O53" s="14"/>
      <c r="P53" s="14"/>
      <c r="Q53" s="14"/>
      <c r="R53" s="14"/>
      <c r="S53" s="14"/>
      <c r="T53" s="14"/>
      <c r="U53" s="14"/>
      <c r="V53" s="14"/>
      <c r="W53" s="14"/>
    </row>
    <row r="54" spans="2:23" ht="30.65" customHeight="1" x14ac:dyDescent="0.3">
      <c r="B54" s="57">
        <v>13</v>
      </c>
      <c r="C54" s="28"/>
      <c r="D54" s="52"/>
      <c r="E54" s="72"/>
      <c r="F54" s="51" t="str">
        <f t="shared" si="1"/>
        <v>AUTO</v>
      </c>
      <c r="G54" s="26"/>
      <c r="H54" s="26"/>
      <c r="I54" s="26"/>
      <c r="J54" s="26"/>
      <c r="K54" s="16"/>
      <c r="L54" s="16"/>
      <c r="M54" s="14"/>
      <c r="N54" s="14"/>
      <c r="O54" s="14"/>
      <c r="P54" s="14"/>
      <c r="Q54" s="14"/>
      <c r="R54" s="14"/>
      <c r="S54" s="14"/>
      <c r="T54" s="14"/>
      <c r="U54" s="14"/>
      <c r="V54" s="14"/>
      <c r="W54" s="14"/>
    </row>
    <row r="55" spans="2:23" ht="30.65" customHeight="1" x14ac:dyDescent="0.3">
      <c r="B55" s="57">
        <v>14</v>
      </c>
      <c r="C55" s="28"/>
      <c r="D55" s="52"/>
      <c r="E55" s="72"/>
      <c r="F55" s="51" t="str">
        <f t="shared" si="1"/>
        <v>AUTO</v>
      </c>
      <c r="G55" s="26"/>
      <c r="H55" s="26"/>
      <c r="I55" s="26"/>
      <c r="J55" s="26"/>
      <c r="K55" s="16"/>
      <c r="L55" s="16"/>
      <c r="M55" s="14"/>
      <c r="N55" s="14"/>
      <c r="O55" s="14"/>
      <c r="P55" s="14"/>
      <c r="Q55" s="14"/>
      <c r="R55" s="14"/>
      <c r="S55" s="14"/>
      <c r="T55" s="14"/>
      <c r="U55" s="14"/>
      <c r="V55" s="14"/>
      <c r="W55" s="14"/>
    </row>
    <row r="56" spans="2:23" ht="30.65" customHeight="1" x14ac:dyDescent="0.3">
      <c r="B56" s="57">
        <v>15</v>
      </c>
      <c r="C56" s="28"/>
      <c r="D56" s="52"/>
      <c r="E56" s="72"/>
      <c r="F56" s="51" t="str">
        <f t="shared" si="1"/>
        <v>AUTO</v>
      </c>
      <c r="G56" s="26"/>
      <c r="H56" s="26"/>
      <c r="I56" s="26"/>
      <c r="J56" s="26"/>
      <c r="K56" s="16"/>
      <c r="L56" s="16"/>
      <c r="M56" s="14"/>
      <c r="N56" s="14"/>
      <c r="O56" s="14"/>
      <c r="P56" s="14"/>
      <c r="Q56" s="14"/>
      <c r="R56" s="14"/>
      <c r="S56" s="14"/>
      <c r="T56" s="14"/>
      <c r="U56" s="14"/>
      <c r="V56" s="14"/>
      <c r="W56" s="14"/>
    </row>
    <row r="57" spans="2:23" ht="30.65" customHeight="1" x14ac:dyDescent="0.3">
      <c r="B57" s="57">
        <v>16</v>
      </c>
      <c r="C57" s="28"/>
      <c r="D57" s="52"/>
      <c r="E57" s="72"/>
      <c r="F57" s="51" t="str">
        <f t="shared" si="1"/>
        <v>AUTO</v>
      </c>
      <c r="G57" s="26"/>
      <c r="H57" s="26"/>
      <c r="I57" s="26"/>
      <c r="J57" s="26"/>
      <c r="K57" s="16"/>
      <c r="L57" s="16"/>
      <c r="M57" s="14"/>
      <c r="N57" s="14"/>
      <c r="O57" s="14"/>
      <c r="P57" s="14"/>
      <c r="Q57" s="14"/>
      <c r="R57" s="14"/>
      <c r="S57" s="14"/>
      <c r="T57" s="14"/>
      <c r="U57" s="14"/>
      <c r="V57" s="14"/>
      <c r="W57" s="14"/>
    </row>
    <row r="58" spans="2:23" ht="30.65" customHeight="1" x14ac:dyDescent="0.3">
      <c r="B58" s="57">
        <v>17</v>
      </c>
      <c r="C58" s="28"/>
      <c r="D58" s="52"/>
      <c r="E58" s="72"/>
      <c r="F58" s="51" t="str">
        <f t="shared" si="1"/>
        <v>AUTO</v>
      </c>
      <c r="G58" s="26"/>
      <c r="H58" s="26"/>
      <c r="I58" s="26"/>
      <c r="J58" s="26"/>
      <c r="K58" s="16"/>
      <c r="L58" s="16"/>
      <c r="M58" s="14"/>
      <c r="N58" s="14"/>
      <c r="O58" s="14"/>
      <c r="P58" s="14"/>
      <c r="Q58" s="14"/>
      <c r="R58" s="14"/>
      <c r="S58" s="14"/>
      <c r="T58" s="14"/>
      <c r="U58" s="14"/>
      <c r="V58" s="14"/>
      <c r="W58" s="14"/>
    </row>
    <row r="59" spans="2:23" ht="30.65" customHeight="1" x14ac:dyDescent="0.3">
      <c r="B59" s="57">
        <v>18</v>
      </c>
      <c r="C59" s="28"/>
      <c r="D59" s="52"/>
      <c r="E59" s="72"/>
      <c r="F59" s="51" t="str">
        <f t="shared" si="1"/>
        <v>AUTO</v>
      </c>
      <c r="G59" s="26"/>
      <c r="H59" s="26"/>
      <c r="I59" s="26"/>
      <c r="J59" s="26"/>
      <c r="K59" s="16"/>
      <c r="L59" s="16"/>
      <c r="M59" s="14"/>
      <c r="N59" s="14"/>
      <c r="O59" s="14"/>
      <c r="P59" s="14"/>
      <c r="Q59" s="14"/>
      <c r="R59" s="14"/>
      <c r="S59" s="14"/>
      <c r="T59" s="14"/>
      <c r="U59" s="14"/>
      <c r="V59" s="14"/>
      <c r="W59" s="14"/>
    </row>
    <row r="60" spans="2:23" ht="30.65" customHeight="1" x14ac:dyDescent="0.3">
      <c r="B60" s="57">
        <v>19</v>
      </c>
      <c r="C60" s="28"/>
      <c r="D60" s="52"/>
      <c r="E60" s="72"/>
      <c r="F60" s="51" t="str">
        <f t="shared" si="1"/>
        <v>AUTO</v>
      </c>
      <c r="G60" s="26"/>
      <c r="H60" s="26"/>
      <c r="I60" s="26"/>
      <c r="J60" s="26"/>
      <c r="K60" s="16"/>
      <c r="L60" s="16"/>
      <c r="M60" s="14"/>
      <c r="N60" s="14"/>
      <c r="O60" s="14"/>
      <c r="P60" s="14"/>
      <c r="Q60" s="14"/>
      <c r="R60" s="14"/>
      <c r="S60" s="14"/>
      <c r="T60" s="14"/>
      <c r="U60" s="14"/>
      <c r="V60" s="14"/>
      <c r="W60" s="14"/>
    </row>
    <row r="61" spans="2:23" ht="30" customHeight="1" x14ac:dyDescent="0.3">
      <c r="B61" s="57">
        <v>20</v>
      </c>
      <c r="C61" s="28"/>
      <c r="D61" s="53"/>
      <c r="E61" s="71"/>
      <c r="F61" s="51" t="str">
        <f t="shared" si="1"/>
        <v>AUTO</v>
      </c>
      <c r="G61" s="26"/>
      <c r="H61" s="26"/>
      <c r="I61" s="26"/>
      <c r="J61" s="26"/>
      <c r="K61" s="16"/>
      <c r="L61" s="16"/>
      <c r="M61" s="14"/>
      <c r="N61" s="14"/>
      <c r="O61" s="14"/>
      <c r="P61" s="14"/>
      <c r="Q61" s="14"/>
      <c r="R61" s="14"/>
      <c r="S61" s="14"/>
      <c r="T61" s="14"/>
      <c r="U61" s="14"/>
      <c r="V61" s="14"/>
      <c r="W61" s="14"/>
    </row>
    <row r="62" spans="2:23" ht="30.65" customHeight="1" x14ac:dyDescent="0.3">
      <c r="B62" s="29"/>
      <c r="C62" s="30"/>
      <c r="D62" s="30"/>
      <c r="E62" s="30"/>
      <c r="F62" s="30"/>
      <c r="G62" s="30"/>
      <c r="H62" s="30"/>
      <c r="I62" s="30"/>
      <c r="J62" s="30"/>
      <c r="K62" s="16"/>
      <c r="L62" s="16"/>
      <c r="M62" s="14"/>
      <c r="N62" s="14"/>
      <c r="O62" s="14"/>
      <c r="P62" s="14"/>
      <c r="Q62" s="14"/>
      <c r="R62" s="14"/>
      <c r="S62" s="14"/>
      <c r="T62" s="14"/>
      <c r="U62" s="14"/>
      <c r="V62" s="14"/>
      <c r="W62" s="14"/>
    </row>
    <row r="63" spans="2:23" ht="30.65" customHeight="1" thickBot="1" x14ac:dyDescent="0.35">
      <c r="B63" s="30"/>
      <c r="C63" s="30"/>
      <c r="D63" s="31" t="s">
        <v>43</v>
      </c>
      <c r="E63" s="30"/>
      <c r="F63" s="30"/>
      <c r="G63" s="30"/>
      <c r="H63" s="30"/>
      <c r="I63" s="30"/>
      <c r="J63" s="30"/>
      <c r="K63" s="16"/>
      <c r="L63" s="16"/>
      <c r="M63" s="14"/>
      <c r="N63" s="14"/>
      <c r="O63" s="14"/>
      <c r="P63" s="14"/>
      <c r="Q63" s="14"/>
      <c r="R63" s="14"/>
      <c r="S63" s="14"/>
      <c r="T63" s="14"/>
      <c r="U63" s="14"/>
      <c r="V63" s="14"/>
      <c r="W63" s="14"/>
    </row>
    <row r="64" spans="2:23" ht="30.65" customHeight="1" thickBot="1" x14ac:dyDescent="0.35">
      <c r="B64" s="87" t="s">
        <v>44</v>
      </c>
      <c r="C64" s="86"/>
      <c r="D64" s="85" t="s">
        <v>75</v>
      </c>
      <c r="E64" s="30"/>
      <c r="F64" s="30"/>
      <c r="G64" s="30"/>
      <c r="H64" s="30"/>
      <c r="I64" s="30"/>
      <c r="J64" s="30"/>
      <c r="K64" s="16"/>
      <c r="L64" s="16"/>
      <c r="M64" s="14"/>
      <c r="N64" s="14"/>
      <c r="O64" s="14"/>
      <c r="P64" s="14"/>
      <c r="Q64" s="14"/>
      <c r="R64" s="14"/>
      <c r="S64" s="14"/>
      <c r="T64" s="14"/>
      <c r="U64" s="14"/>
      <c r="V64" s="14"/>
      <c r="W64" s="14"/>
    </row>
    <row r="65" spans="2:23" ht="30.65" customHeight="1" x14ac:dyDescent="0.3">
      <c r="B65" s="31"/>
      <c r="C65" s="30"/>
      <c r="D65" s="30"/>
      <c r="E65" s="30"/>
      <c r="F65" s="30"/>
      <c r="G65" s="30"/>
      <c r="H65" s="30"/>
      <c r="I65" s="30"/>
      <c r="J65" s="30"/>
      <c r="K65" s="16"/>
      <c r="L65" s="16"/>
      <c r="M65" s="14"/>
      <c r="N65" s="14"/>
      <c r="O65" s="14"/>
      <c r="P65" s="14"/>
      <c r="Q65" s="14"/>
      <c r="R65" s="14"/>
      <c r="S65" s="14"/>
      <c r="T65" s="14"/>
      <c r="U65" s="14"/>
      <c r="V65" s="14"/>
      <c r="W65" s="14"/>
    </row>
    <row r="66" spans="2:23" ht="30.65" customHeight="1" x14ac:dyDescent="0.3">
      <c r="B66" s="31" t="s">
        <v>45</v>
      </c>
      <c r="C66" s="30"/>
      <c r="D66" s="30"/>
      <c r="E66" s="30"/>
      <c r="F66" s="30"/>
      <c r="G66" s="30"/>
      <c r="H66" s="30"/>
      <c r="I66" s="30"/>
      <c r="J66" s="30"/>
      <c r="K66" s="16"/>
      <c r="L66" s="16"/>
      <c r="M66" s="14"/>
      <c r="N66" s="14"/>
      <c r="O66" s="14"/>
      <c r="P66" s="14"/>
      <c r="Q66" s="14"/>
      <c r="R66" s="14"/>
      <c r="S66" s="14"/>
      <c r="T66" s="14"/>
      <c r="U66" s="14"/>
      <c r="V66" s="14"/>
      <c r="W66" s="14"/>
    </row>
    <row r="67" spans="2:23" ht="30.65" customHeight="1" thickBot="1" x14ac:dyDescent="0.35">
      <c r="B67" s="31"/>
      <c r="C67" s="30"/>
      <c r="D67" s="30"/>
      <c r="E67" s="30"/>
      <c r="F67" s="30"/>
      <c r="G67" s="30"/>
      <c r="H67" s="30"/>
      <c r="I67" s="30"/>
      <c r="J67" s="30"/>
      <c r="K67" s="16"/>
      <c r="L67" s="16"/>
      <c r="M67" s="14"/>
      <c r="N67" s="14"/>
      <c r="O67" s="14"/>
      <c r="P67" s="14"/>
      <c r="Q67" s="14"/>
      <c r="R67" s="14"/>
      <c r="S67" s="14"/>
      <c r="T67" s="14"/>
      <c r="U67" s="14"/>
      <c r="V67" s="14"/>
      <c r="W67" s="14"/>
    </row>
    <row r="68" spans="2:23" s="14" customFormat="1" ht="30.65" customHeight="1" thickBot="1" x14ac:dyDescent="0.35">
      <c r="B68" s="90" t="s">
        <v>74</v>
      </c>
      <c r="C68" s="91"/>
      <c r="D68" s="91"/>
      <c r="E68" s="91"/>
      <c r="F68" s="91"/>
      <c r="G68" s="91"/>
      <c r="H68" s="92"/>
      <c r="I68" s="32"/>
      <c r="J68" s="32"/>
    </row>
    <row r="69" spans="2:23" s="14" customFormat="1" ht="47" thickBot="1" x14ac:dyDescent="0.35">
      <c r="B69" s="84"/>
      <c r="C69" s="82" t="s">
        <v>46</v>
      </c>
      <c r="D69" s="82" t="s">
        <v>47</v>
      </c>
      <c r="E69" s="82" t="s">
        <v>76</v>
      </c>
      <c r="F69" s="82" t="s">
        <v>77</v>
      </c>
      <c r="G69" s="82" t="s">
        <v>78</v>
      </c>
      <c r="H69" s="82" t="s">
        <v>48</v>
      </c>
      <c r="I69" s="33"/>
      <c r="J69" s="33"/>
    </row>
    <row r="70" spans="2:23" s="14" customFormat="1" ht="30.65" customHeight="1" thickBot="1" x14ac:dyDescent="0.35">
      <c r="B70" s="82" t="s">
        <v>49</v>
      </c>
      <c r="C70" s="83">
        <f>SUM(F43:F61,F25:F36,F21,F17,F13)/2</f>
        <v>0</v>
      </c>
      <c r="D70" s="73">
        <f>SUM(F43:F61,F25:F36,F21,F17,F13)/2</f>
        <v>0</v>
      </c>
      <c r="E70" s="73">
        <f>SUM(F14,F18,F22)</f>
        <v>0</v>
      </c>
      <c r="F70" s="73">
        <f>SUM(F15,F23,F19)</f>
        <v>0</v>
      </c>
      <c r="G70" s="73">
        <f>SUM(F16,F20,F24)</f>
        <v>0</v>
      </c>
      <c r="H70" s="73">
        <f>SUM(C70:G70)</f>
        <v>0</v>
      </c>
      <c r="I70" s="34"/>
      <c r="J70" s="34"/>
    </row>
    <row r="71" spans="2:23" s="14" customFormat="1" ht="14" x14ac:dyDescent="0.3"/>
    <row r="72" spans="2:23" s="14" customFormat="1" ht="14" x14ac:dyDescent="0.3"/>
    <row r="73" spans="2:23" s="14" customFormat="1" ht="14" x14ac:dyDescent="0.3">
      <c r="C73" s="34"/>
      <c r="D73" s="34"/>
      <c r="E73" s="34"/>
      <c r="F73" s="34"/>
      <c r="G73" s="34"/>
    </row>
    <row r="74" spans="2:23" s="14" customFormat="1" ht="14" hidden="1" x14ac:dyDescent="0.3"/>
    <row r="75" spans="2:23" s="14" customFormat="1" ht="14" hidden="1" x14ac:dyDescent="0.3"/>
    <row r="76" spans="2:23" s="14" customFormat="1" ht="14" hidden="1" x14ac:dyDescent="0.3"/>
    <row r="77" spans="2:23" s="14" customFormat="1" ht="14" hidden="1" x14ac:dyDescent="0.3"/>
    <row r="78" spans="2:23" s="14" customFormat="1" ht="14" hidden="1" x14ac:dyDescent="0.3"/>
    <row r="79" spans="2:23" s="14" customFormat="1" ht="14" hidden="1" x14ac:dyDescent="0.3"/>
    <row r="80" spans="2:23" s="14" customFormat="1" ht="14" hidden="1" x14ac:dyDescent="0.3"/>
    <row r="81" spans="1:10" s="16" customFormat="1" ht="14" hidden="1" x14ac:dyDescent="0.3">
      <c r="A81" s="14"/>
      <c r="B81" s="14"/>
      <c r="C81" s="14"/>
      <c r="D81" s="14"/>
      <c r="E81" s="14"/>
      <c r="F81" s="14"/>
      <c r="G81" s="14"/>
      <c r="H81" s="14"/>
      <c r="I81" s="14"/>
      <c r="J81" s="14"/>
    </row>
    <row r="82" spans="1:10" s="16" customFormat="1" ht="14" hidden="1" x14ac:dyDescent="0.3">
      <c r="A82" s="14"/>
      <c r="B82" s="14"/>
      <c r="C82" s="14"/>
      <c r="D82" s="14"/>
      <c r="E82" s="14"/>
      <c r="F82" s="14"/>
      <c r="G82" s="14"/>
      <c r="H82" s="14"/>
      <c r="I82" s="14"/>
      <c r="J82" s="14"/>
    </row>
    <row r="83" spans="1:10" s="16" customFormat="1" ht="14" hidden="1" x14ac:dyDescent="0.3">
      <c r="A83" s="14"/>
      <c r="B83" s="14"/>
      <c r="C83" s="14"/>
      <c r="D83" s="14"/>
      <c r="E83" s="14"/>
      <c r="F83" s="14"/>
      <c r="G83" s="14"/>
      <c r="H83" s="14"/>
      <c r="I83" s="14"/>
      <c r="J83" s="14"/>
    </row>
    <row r="84" spans="1:10" s="16" customFormat="1" ht="14" hidden="1" x14ac:dyDescent="0.3">
      <c r="A84" s="14"/>
      <c r="B84" s="14"/>
      <c r="C84" s="14"/>
      <c r="D84" s="14"/>
      <c r="E84" s="14"/>
      <c r="F84" s="14"/>
      <c r="G84" s="14"/>
      <c r="H84" s="14"/>
      <c r="I84" s="14"/>
      <c r="J84" s="14"/>
    </row>
    <row r="85" spans="1:10" s="16" customFormat="1" ht="14" hidden="1" x14ac:dyDescent="0.3">
      <c r="A85" s="14"/>
      <c r="B85" s="14"/>
      <c r="C85" s="14"/>
      <c r="D85" s="14"/>
      <c r="E85" s="14"/>
      <c r="F85" s="14"/>
      <c r="G85" s="14"/>
      <c r="H85" s="14"/>
      <c r="I85" s="14"/>
      <c r="J85" s="14"/>
    </row>
    <row r="86" spans="1:10" s="16" customFormat="1" ht="14" hidden="1" x14ac:dyDescent="0.3">
      <c r="A86" s="14"/>
      <c r="B86" s="14"/>
      <c r="C86" s="14"/>
      <c r="D86" s="14"/>
      <c r="E86" s="14"/>
      <c r="F86" s="14"/>
      <c r="G86" s="14"/>
      <c r="H86" s="14"/>
      <c r="I86" s="14"/>
      <c r="J86" s="14"/>
    </row>
    <row r="87" spans="1:10" s="16" customFormat="1" ht="14" hidden="1" x14ac:dyDescent="0.3">
      <c r="A87" s="14"/>
      <c r="B87" s="14"/>
      <c r="C87" s="14"/>
      <c r="D87" s="14"/>
      <c r="E87" s="14"/>
      <c r="F87" s="14"/>
      <c r="G87" s="14"/>
      <c r="H87" s="14"/>
      <c r="I87" s="14"/>
      <c r="J87" s="14"/>
    </row>
    <row r="88" spans="1:10" s="16" customFormat="1" ht="14" hidden="1" x14ac:dyDescent="0.3">
      <c r="A88" s="14"/>
      <c r="B88" s="14"/>
      <c r="C88" s="14"/>
      <c r="D88" s="14"/>
      <c r="E88" s="14"/>
      <c r="F88" s="14"/>
      <c r="G88" s="14"/>
      <c r="H88" s="14"/>
      <c r="I88" s="14"/>
      <c r="J88" s="14"/>
    </row>
    <row r="89" spans="1:10" s="16" customFormat="1" ht="14" hidden="1" x14ac:dyDescent="0.3">
      <c r="A89" s="14"/>
      <c r="B89" s="14"/>
      <c r="C89" s="14"/>
      <c r="D89" s="14"/>
      <c r="E89" s="14"/>
      <c r="F89" s="14"/>
      <c r="G89" s="14"/>
      <c r="H89" s="14"/>
      <c r="I89" s="14"/>
      <c r="J89" s="14"/>
    </row>
    <row r="90" spans="1:10" s="16" customFormat="1" ht="14" hidden="1" x14ac:dyDescent="0.3">
      <c r="A90" s="14"/>
      <c r="B90" s="14"/>
      <c r="C90" s="14"/>
      <c r="D90" s="14"/>
      <c r="E90" s="14"/>
      <c r="F90" s="14"/>
      <c r="G90" s="14"/>
      <c r="H90" s="14"/>
      <c r="I90" s="14"/>
      <c r="J90" s="14"/>
    </row>
    <row r="91" spans="1:10" s="16" customFormat="1" ht="14" hidden="1" x14ac:dyDescent="0.3">
      <c r="A91" s="14"/>
      <c r="B91" s="14"/>
      <c r="C91" s="14"/>
      <c r="D91" s="14"/>
      <c r="E91" s="14"/>
      <c r="F91" s="14"/>
      <c r="G91" s="14"/>
      <c r="H91" s="14"/>
      <c r="I91" s="14"/>
      <c r="J91" s="14"/>
    </row>
    <row r="92" spans="1:10" s="16" customFormat="1" ht="14" hidden="1" x14ac:dyDescent="0.3">
      <c r="A92" s="14"/>
      <c r="B92" s="14"/>
      <c r="C92" s="14"/>
      <c r="D92" s="14"/>
      <c r="E92" s="14"/>
      <c r="F92" s="14"/>
      <c r="G92" s="14"/>
      <c r="H92" s="14"/>
      <c r="I92" s="14"/>
      <c r="J92" s="14"/>
    </row>
    <row r="93" spans="1:10" s="16" customFormat="1" ht="14" x14ac:dyDescent="0.3">
      <c r="A93" s="14"/>
      <c r="B93" s="14"/>
      <c r="C93" s="14"/>
      <c r="D93" s="14"/>
      <c r="E93" s="14"/>
      <c r="F93" s="14"/>
      <c r="G93" s="14"/>
      <c r="H93" s="14"/>
      <c r="I93" s="14"/>
      <c r="J93" s="14"/>
    </row>
    <row r="94" spans="1:10" s="16" customFormat="1" ht="14" x14ac:dyDescent="0.3">
      <c r="A94" s="14"/>
      <c r="B94" s="14"/>
      <c r="C94" s="14"/>
      <c r="D94" s="14"/>
      <c r="E94" s="14"/>
      <c r="F94" s="14"/>
      <c r="G94" s="14"/>
      <c r="H94" s="14"/>
      <c r="I94" s="14"/>
      <c r="J94" s="14"/>
    </row>
    <row r="95" spans="1:10" s="16" customFormat="1" ht="14" x14ac:dyDescent="0.3">
      <c r="A95" s="14"/>
      <c r="B95" s="14"/>
    </row>
    <row r="96" spans="1:10" s="16" customFormat="1" ht="14" x14ac:dyDescent="0.3">
      <c r="A96" s="14"/>
      <c r="B96" s="14"/>
    </row>
    <row r="97" x14ac:dyDescent="0.35"/>
    <row r="98" x14ac:dyDescent="0.35"/>
    <row r="99" x14ac:dyDescent="0.35"/>
    <row r="100" x14ac:dyDescent="0.35"/>
    <row r="101" x14ac:dyDescent="0.35"/>
    <row r="102" x14ac:dyDescent="0.35"/>
  </sheetData>
  <sheetProtection algorithmName="SHA-512" hashValue="8372Umv9DBoePBc77GbDRi31XWqA5hoQMTszLT3INgA7Ij4t5saN0FeGXPBQftVjyr3ugRCvVqJukzpyHDKAvg==" saltValue="rMUVssAvSGo8kizwqGK2+Q==" spinCount="100000" sheet="1" objects="1" scenarios="1" selectLockedCells="1"/>
  <protectedRanges>
    <protectedRange algorithmName="SHA-512" hashValue="fLqywrC6NRiSRxAD+IO7hvTnBqzBCxTqlGGsOWqJGLtgY6ivBKs3fK5r4GVgSlgdCQ3N78cR0h5K4U2vwwiPmQ==" saltValue="7LOpDRPzImidhYZhSmO3eQ==" spinCount="100000" sqref="G13:H36" name="Range5"/>
    <protectedRange algorithmName="SHA-512" hashValue="C+fPpTThE6+jdDdfc5wphYNd3r7zmuhhaBpSUcVHXQHTXado26kfbXqPWICZFxth0Dki9JF+LOySv17oSn/psQ==" saltValue="jMXutWt0UOaja4CuXuN8gA==" spinCount="100000" sqref="F42:F61" name="Other Costs Calculations"/>
    <protectedRange algorithmName="SHA-512" hashValue="wrn8glakJAV6PFpMw9fc9TgGA3y4f6G0TeBJ+QHgEF6dZoxu/2Auco2aaPfR1l+Bx//QF66pALL6zePM/YYVuw==" saltValue="56O8PsBhoS12Lj+bwYejtg==" spinCount="100000" sqref="F13:J36" name="Standard Costs and Calculations"/>
    <protectedRange algorithmName="SHA-512" hashValue="GjwaQl6SPPzIW7DPZ3abO/V4n/UpHHF1rhaVcC89S3CTmeWacaARMu5XE2PGxXQZbDRDc9hWhBU+dAUbfYiL9Q==" saltValue="Fi+h2xLBhXD79pjfXyFY1w==" spinCount="100000" sqref="B68:H70" name="Claim Totals"/>
  </protectedRanges>
  <mergeCells count="8">
    <mergeCell ref="B68:H68"/>
    <mergeCell ref="B40:C40"/>
    <mergeCell ref="B38:J38"/>
    <mergeCell ref="B10:C10"/>
    <mergeCell ref="G11:H11"/>
    <mergeCell ref="G10:H10"/>
    <mergeCell ref="B39:J39"/>
    <mergeCell ref="B41:C41"/>
  </mergeCells>
  <conditionalFormatting sqref="C42:C55 D18:F18 F12:F17 D25:E26 F19:F35 D33:E35 C61 I13:J35 D13:E16 D19:E20">
    <cfRule type="containsBlanks" dxfId="26" priority="80">
      <formula>LEN(TRIM(C12))=0</formula>
    </cfRule>
  </conditionalFormatting>
  <conditionalFormatting sqref="E17">
    <cfRule type="containsBlanks" dxfId="25" priority="79">
      <formula>LEN(TRIM(E17))=0</formula>
    </cfRule>
  </conditionalFormatting>
  <conditionalFormatting sqref="E25:E26 F13:F35 E33:E35 I13:J35">
    <cfRule type="cellIs" dxfId="24" priority="75" operator="equal">
      <formula>"AUTO"</formula>
    </cfRule>
  </conditionalFormatting>
  <conditionalFormatting sqref="F42:F61">
    <cfRule type="containsBlanks" dxfId="23" priority="72">
      <formula>LEN(TRIM(F42))=0</formula>
    </cfRule>
  </conditionalFormatting>
  <conditionalFormatting sqref="F42:F61">
    <cfRule type="cellIs" dxfId="22" priority="71" operator="equal">
      <formula>"AUTO"</formula>
    </cfRule>
  </conditionalFormatting>
  <conditionalFormatting sqref="D17">
    <cfRule type="containsBlanks" dxfId="21" priority="69">
      <formula>LEN(TRIM(D17))=0</formula>
    </cfRule>
  </conditionalFormatting>
  <conditionalFormatting sqref="E21:E22">
    <cfRule type="containsBlanks" dxfId="20" priority="67">
      <formula>LEN(TRIM(E21))=0</formula>
    </cfRule>
  </conditionalFormatting>
  <conditionalFormatting sqref="D21:D22">
    <cfRule type="containsBlanks" dxfId="19" priority="65">
      <formula>LEN(TRIM(D21))=0</formula>
    </cfRule>
  </conditionalFormatting>
  <conditionalFormatting sqref="D32">
    <cfRule type="containsBlanks" dxfId="18" priority="56">
      <formula>LEN(TRIM(D32))=0</formula>
    </cfRule>
  </conditionalFormatting>
  <conditionalFormatting sqref="E32">
    <cfRule type="containsBlanks" dxfId="17" priority="60">
      <formula>LEN(TRIM(E32))=0</formula>
    </cfRule>
  </conditionalFormatting>
  <conditionalFormatting sqref="E32">
    <cfRule type="cellIs" dxfId="16" priority="59" operator="equal">
      <formula>"AUTO"</formula>
    </cfRule>
  </conditionalFormatting>
  <conditionalFormatting sqref="D27:D31">
    <cfRule type="containsBlanks" dxfId="15" priority="41">
      <formula>LEN(TRIM(D27))=0</formula>
    </cfRule>
  </conditionalFormatting>
  <conditionalFormatting sqref="E27:E31">
    <cfRule type="containsBlanks" dxfId="14" priority="43">
      <formula>LEN(TRIM(E27))=0</formula>
    </cfRule>
  </conditionalFormatting>
  <conditionalFormatting sqref="E27:E31">
    <cfRule type="cellIs" dxfId="13" priority="42" operator="equal">
      <formula>"AUTO"</formula>
    </cfRule>
  </conditionalFormatting>
  <conditionalFormatting sqref="D42:D55 D61">
    <cfRule type="containsBlanks" dxfId="12" priority="18">
      <formula>LEN(TRIM(D42))=0</formula>
    </cfRule>
  </conditionalFormatting>
  <conditionalFormatting sqref="E42:E55 E61">
    <cfRule type="containsBlanks" dxfId="11" priority="17">
      <formula>LEN(TRIM(E42))=0</formula>
    </cfRule>
  </conditionalFormatting>
  <conditionalFormatting sqref="E42:E55 E61">
    <cfRule type="cellIs" dxfId="10" priority="16" operator="equal">
      <formula>"AUTO"</formula>
    </cfRule>
  </conditionalFormatting>
  <conditionalFormatting sqref="I36:J36 D36:F36">
    <cfRule type="containsBlanks" dxfId="9" priority="13">
      <formula>LEN(TRIM(D36))=0</formula>
    </cfRule>
  </conditionalFormatting>
  <conditionalFormatting sqref="I36:J36 E36:F36">
    <cfRule type="cellIs" dxfId="8" priority="12" operator="equal">
      <formula>"AUTO"</formula>
    </cfRule>
  </conditionalFormatting>
  <conditionalFormatting sqref="C56:C60">
    <cfRule type="containsBlanks" dxfId="7" priority="11">
      <formula>LEN(TRIM(C56))=0</formula>
    </cfRule>
  </conditionalFormatting>
  <conditionalFormatting sqref="D56:D60">
    <cfRule type="containsBlanks" dxfId="6" priority="8">
      <formula>LEN(TRIM(D56))=0</formula>
    </cfRule>
  </conditionalFormatting>
  <conditionalFormatting sqref="E56:E60">
    <cfRule type="containsBlanks" dxfId="5" priority="7">
      <formula>LEN(TRIM(E56))=0</formula>
    </cfRule>
  </conditionalFormatting>
  <conditionalFormatting sqref="E56:E60">
    <cfRule type="cellIs" dxfId="4" priority="6" operator="equal">
      <formula>"AUTO"</formula>
    </cfRule>
  </conditionalFormatting>
  <conditionalFormatting sqref="D15:E16">
    <cfRule type="cellIs" dxfId="3" priority="4" operator="equal">
      <formula>"AUTO"</formula>
    </cfRule>
  </conditionalFormatting>
  <conditionalFormatting sqref="D19:E20">
    <cfRule type="cellIs" dxfId="2" priority="3" operator="equal">
      <formula>"AUTO"</formula>
    </cfRule>
  </conditionalFormatting>
  <conditionalFormatting sqref="D23:E24">
    <cfRule type="containsBlanks" dxfId="1" priority="2">
      <formula>LEN(TRIM(D23))=0</formula>
    </cfRule>
  </conditionalFormatting>
  <conditionalFormatting sqref="D23:E24">
    <cfRule type="cellIs" dxfId="0" priority="1" operator="equal">
      <formula>"AUTO"</formula>
    </cfRule>
  </conditionalFormatting>
  <dataValidations count="2">
    <dataValidation type="list" allowBlank="1" showInputMessage="1" showErrorMessage="1" sqref="D65:D67" xr:uid="{9D4CDFFC-C848-4634-B6B6-0136FC3B8716}">
      <formula1>"YES,NO"</formula1>
    </dataValidation>
    <dataValidation type="list" allowBlank="1" showInputMessage="1" showErrorMessage="1" sqref="D64" xr:uid="{7A8E06F9-DE16-43C1-90BA-C8C40DA6BD0C}">
      <formula1>"Please Select,YES,NO"</formula1>
    </dataValidation>
  </dataValidations>
  <pageMargins left="0.70866141732283472" right="0.70866141732283472" top="0.74803149606299213" bottom="0.74803149606299213" header="0.31496062992125984" footer="0.31496062992125984"/>
  <pageSetup paperSize="9"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workbookViewId="0">
      <selection activeCell="G11" sqref="G11"/>
    </sheetView>
  </sheetViews>
  <sheetFormatPr defaultRowHeight="14.5" x14ac:dyDescent="0.35"/>
  <cols>
    <col min="1" max="1" width="14.26953125" customWidth="1"/>
    <col min="2" max="2" width="6.26953125" customWidth="1"/>
  </cols>
  <sheetData>
    <row r="1" spans="1:4" x14ac:dyDescent="0.35">
      <c r="A1" t="s">
        <v>50</v>
      </c>
      <c r="B1" t="s">
        <v>50</v>
      </c>
      <c r="C1" t="s">
        <v>51</v>
      </c>
      <c r="D1" s="8" t="s">
        <v>52</v>
      </c>
    </row>
    <row r="2" spans="1:4" x14ac:dyDescent="0.35">
      <c r="A2" t="s">
        <v>53</v>
      </c>
      <c r="B2" t="s">
        <v>54</v>
      </c>
      <c r="C2" t="s">
        <v>55</v>
      </c>
      <c r="D2" s="8" t="s">
        <v>56</v>
      </c>
    </row>
    <row r="3" spans="1:4" x14ac:dyDescent="0.35">
      <c r="C3" t="s">
        <v>57</v>
      </c>
      <c r="D3" s="8" t="s">
        <v>58</v>
      </c>
    </row>
    <row r="4" spans="1:4" x14ac:dyDescent="0.35">
      <c r="C4" t="s">
        <v>59</v>
      </c>
      <c r="D4" s="8" t="s">
        <v>60</v>
      </c>
    </row>
    <row r="5" spans="1:4" x14ac:dyDescent="0.35">
      <c r="D5" s="8"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D13" sqref="D13"/>
    </sheetView>
  </sheetViews>
  <sheetFormatPr defaultRowHeight="14.5" x14ac:dyDescent="0.35"/>
  <cols>
    <col min="1" max="1" width="19.1796875" bestFit="1" customWidth="1"/>
    <col min="4" max="4" width="17.7265625" bestFit="1" customWidth="1"/>
    <col min="6" max="6" width="17.7265625" bestFit="1" customWidth="1"/>
  </cols>
  <sheetData>
    <row r="1" spans="1:8" x14ac:dyDescent="0.35">
      <c r="A1" s="1" t="s">
        <v>62</v>
      </c>
      <c r="B1" s="1" t="s">
        <v>63</v>
      </c>
      <c r="C1" s="1" t="s">
        <v>64</v>
      </c>
      <c r="D1" s="1" t="s">
        <v>65</v>
      </c>
      <c r="E1" s="1" t="s">
        <v>64</v>
      </c>
      <c r="F1" s="1" t="s">
        <v>66</v>
      </c>
      <c r="G1" s="1" t="s">
        <v>64</v>
      </c>
      <c r="H1" s="1" t="s">
        <v>67</v>
      </c>
    </row>
    <row r="2" spans="1:8" x14ac:dyDescent="0.35">
      <c r="A2" s="5" t="s">
        <v>68</v>
      </c>
      <c r="B2" s="6">
        <v>135.22999999999999</v>
      </c>
      <c r="C2" s="7">
        <v>0.32295273804121982</v>
      </c>
      <c r="D2" s="6">
        <v>94.5</v>
      </c>
      <c r="E2" s="7">
        <v>0.22568242065292671</v>
      </c>
      <c r="F2" s="6">
        <f>D2*3</f>
        <v>283.5</v>
      </c>
      <c r="G2" s="7">
        <v>0.67704726195878007</v>
      </c>
      <c r="H2" s="6">
        <f>SUM(B2,F2)</f>
        <v>418.73</v>
      </c>
    </row>
    <row r="3" spans="1:8" x14ac:dyDescent="0.35">
      <c r="A3" s="2" t="s">
        <v>69</v>
      </c>
      <c r="B3" s="3">
        <v>1.69</v>
      </c>
      <c r="C3" s="4">
        <v>0.88947368421052631</v>
      </c>
      <c r="D3" s="3">
        <v>7.0000000000000007E-2</v>
      </c>
      <c r="E3" s="4">
        <v>3.6842105263157898E-2</v>
      </c>
      <c r="F3" s="3">
        <f>D3*3</f>
        <v>0.21000000000000002</v>
      </c>
      <c r="G3" s="4">
        <v>0.11052631578947369</v>
      </c>
      <c r="H3" s="3">
        <f>SUM(B3,F3)</f>
        <v>1.9</v>
      </c>
    </row>
    <row r="4" spans="1:8" x14ac:dyDescent="0.35">
      <c r="A4" s="2" t="s">
        <v>70</v>
      </c>
      <c r="B4" s="3">
        <v>0.94</v>
      </c>
      <c r="C4" s="4">
        <v>0.81739130434782614</v>
      </c>
      <c r="D4" s="3">
        <v>7.0000000000000007E-2</v>
      </c>
      <c r="E4" s="4">
        <v>6.0869565217391314E-2</v>
      </c>
      <c r="F4" s="3">
        <f>D4*3</f>
        <v>0.21000000000000002</v>
      </c>
      <c r="G4" s="4">
        <v>0.18260869565217394</v>
      </c>
      <c r="H4" s="3">
        <f>SUM(B4,F4)</f>
        <v>1.1499999999999999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received xmlns="1aa15122-7a3b-43e8-ba3a-0115801293e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806A2E32C3DC4FA2BD04FED59D2190" ma:contentTypeVersion="14" ma:contentTypeDescription="Create a new document." ma:contentTypeScope="" ma:versionID="8fa22c9865a44c9e581181884d5cd7d1">
  <xsd:schema xmlns:xsd="http://www.w3.org/2001/XMLSchema" xmlns:xs="http://www.w3.org/2001/XMLSchema" xmlns:p="http://schemas.microsoft.com/office/2006/metadata/properties" xmlns:ns2="fb75907c-f151-45bd-9639-5d72b9c9a855" xmlns:ns3="1aa15122-7a3b-43e8-ba3a-0115801293e8" targetNamespace="http://schemas.microsoft.com/office/2006/metadata/properties" ma:root="true" ma:fieldsID="1094352fcfc2bc7620d24e274a5c6bd7" ns2:_="" ns3:_="">
    <xsd:import namespace="fb75907c-f151-45bd-9639-5d72b9c9a855"/>
    <xsd:import namespace="1aa15122-7a3b-43e8-ba3a-0115801293e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Daterece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5907c-f151-45bd-9639-5d72b9c9a8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a15122-7a3b-43e8-ba3a-0115801293e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received" ma:index="20" nillable="true" ma:displayName="Date received" ma:description="Date that enquiry or issue was received" ma:format="DateOnly" ma:internalName="Daterecei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0D5F4C-2952-4C38-A4C4-A2A7C40943D4}">
  <ds:schemaRefs>
    <ds:schemaRef ds:uri="http://schemas.microsoft.com/sharepoint/v3/contenttype/forms"/>
  </ds:schemaRefs>
</ds:datastoreItem>
</file>

<file path=customXml/itemProps2.xml><?xml version="1.0" encoding="utf-8"?>
<ds:datastoreItem xmlns:ds="http://schemas.openxmlformats.org/officeDocument/2006/customXml" ds:itemID="{7317F7CA-53A2-4F10-BA7B-42FBEE3567FF}">
  <ds:schemaRefs>
    <ds:schemaRef ds:uri="1aa15122-7a3b-43e8-ba3a-0115801293e8"/>
    <ds:schemaRef ds:uri="http://schemas.microsoft.com/office/2006/documentManagement/types"/>
    <ds:schemaRef ds:uri="http://schemas.microsoft.com/office/infopath/2007/PartnerControls"/>
    <ds:schemaRef ds:uri="http://purl.org/dc/elements/1.1/"/>
    <ds:schemaRef ds:uri="http://schemas.microsoft.com/office/2006/metadata/properties"/>
    <ds:schemaRef ds:uri="fb75907c-f151-45bd-9639-5d72b9c9a855"/>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31C5DB-7870-4CBD-A881-8FBFB2EF6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5907c-f151-45bd-9639-5d72b9c9a855"/>
    <ds:schemaRef ds:uri="1aa15122-7a3b-43e8-ba3a-011580129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1 - Project Summary</vt:lpstr>
      <vt:lpstr>Dropdowns HIDDEN</vt:lpstr>
      <vt:lpstr>Costs HIDDEN</vt:lpstr>
      <vt:lpstr>'1 - Project Summary'!Print_Area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Pollock, Samantha</dc:creator>
  <cp:keywords/>
  <dc:description/>
  <cp:lastModifiedBy>Davies, Gemma</cp:lastModifiedBy>
  <cp:revision/>
  <dcterms:created xsi:type="dcterms:W3CDTF">2019-11-25T09:53:19Z</dcterms:created>
  <dcterms:modified xsi:type="dcterms:W3CDTF">2021-04-20T13:57:36Z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0x01010058806A2E32C3DC4FA2BD04FED59D2190</vt:lpwstr>
  </property>
</Properties>
</file>