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Model" sheetId="1" r:id="rId1"/>
    <sheet name="Graph - criteria" sheetId="2" r:id="rId2"/>
    <sheet name="Graph - distance" sheetId="3" r:id="rId3"/>
  </sheets>
  <definedNames/>
  <calcPr fullCalcOnLoad="1"/>
</workbook>
</file>

<file path=xl/sharedStrings.xml><?xml version="1.0" encoding="utf-8"?>
<sst xmlns="http://schemas.openxmlformats.org/spreadsheetml/2006/main" count="96" uniqueCount="80">
  <si>
    <t>Weights</t>
  </si>
  <si>
    <t>Minimisation?</t>
  </si>
  <si>
    <t>Rank</t>
  </si>
  <si>
    <t>Distance</t>
  </si>
  <si>
    <t>Criteria</t>
  </si>
  <si>
    <t>Units</t>
  </si>
  <si>
    <t>Norm order p:</t>
  </si>
  <si>
    <t>Input data</t>
  </si>
  <si>
    <t>-</t>
  </si>
  <si>
    <t>£ or -</t>
  </si>
  <si>
    <t>Results</t>
  </si>
  <si>
    <t>Calculations</t>
  </si>
  <si>
    <t>Case Study:</t>
  </si>
  <si>
    <t>Options Screening Tool</t>
  </si>
  <si>
    <t>C4: Have opportunities for present day co-benefits and co-funding been enhanced?</t>
  </si>
  <si>
    <t>C5: Have opportunities for future benefits been maintained / enhanced?</t>
  </si>
  <si>
    <t>C6: Have preparations been made for future modification?</t>
  </si>
  <si>
    <t>C7: Could it be removed / stopped with minimum impact (on resources and the environment)?</t>
  </si>
  <si>
    <t>C1</t>
  </si>
  <si>
    <t>C2</t>
  </si>
  <si>
    <t>C3</t>
  </si>
  <si>
    <t>C4</t>
  </si>
  <si>
    <t>C5</t>
  </si>
  <si>
    <t>C6</t>
  </si>
  <si>
    <t>C7</t>
  </si>
  <si>
    <t>C8</t>
  </si>
  <si>
    <t>Considerations</t>
  </si>
  <si>
    <t>Considerations:</t>
  </si>
  <si>
    <t>C1: Chance of success</t>
  </si>
  <si>
    <t>C8: User defined / problem specific criteria</t>
  </si>
  <si>
    <t>Indicative risk removal (consequence)</t>
  </si>
  <si>
    <t>Option #1</t>
  </si>
  <si>
    <t>Option #2</t>
  </si>
  <si>
    <t>Option #3</t>
  </si>
  <si>
    <t>Option #4</t>
  </si>
  <si>
    <t>Option #5</t>
  </si>
  <si>
    <t>Option #6</t>
  </si>
  <si>
    <t>Option #7</t>
  </si>
  <si>
    <t>Option #8</t>
  </si>
  <si>
    <t>Option #9</t>
  </si>
  <si>
    <t>Option #10</t>
  </si>
  <si>
    <t>Option #11</t>
  </si>
  <si>
    <t>Option #12</t>
  </si>
  <si>
    <t>Option #13</t>
  </si>
  <si>
    <t>Option #14</t>
  </si>
  <si>
    <t>Option #15</t>
  </si>
  <si>
    <t>Option #16</t>
  </si>
  <si>
    <t>Option #17</t>
  </si>
  <si>
    <t>Option #18</t>
  </si>
  <si>
    <t>Option #19</t>
  </si>
  <si>
    <t>Option #20</t>
  </si>
  <si>
    <t>Indicative Cost</t>
  </si>
  <si>
    <t>Indicative risk removal (source)</t>
  </si>
  <si>
    <t>Potential for unforseen consequences</t>
  </si>
  <si>
    <t>Degree of  reduction in vulnerability</t>
  </si>
  <si>
    <t>Security of achieving  co-benefits</t>
  </si>
  <si>
    <t>Security of funding</t>
  </si>
  <si>
    <t>Delivery of opportunities and wider benefits through partnership</t>
  </si>
  <si>
    <t>Degree of  lock-in</t>
  </si>
  <si>
    <t>User defined criterion #1</t>
  </si>
  <si>
    <t>User defined criterion #2</t>
  </si>
  <si>
    <t>User defined criterion #3</t>
  </si>
  <si>
    <t>Degree to which option works with natural processes</t>
  </si>
  <si>
    <t>Opportunities to maintain / enhance future benefits</t>
  </si>
  <si>
    <t>Normalised criteria values</t>
  </si>
  <si>
    <t>Social / political acceptability</t>
  </si>
  <si>
    <t>Distance calcualtions</t>
  </si>
  <si>
    <t>Degree to which removable / stoppable with  minimum impact</t>
  </si>
  <si>
    <t>Indicative risk removal (pathway / likelihood)</t>
  </si>
  <si>
    <t xml:space="preserve"> Degree to which actions are required  to deliver predicted benefits</t>
  </si>
  <si>
    <t>Normalisation Minimum</t>
  </si>
  <si>
    <t>Normalisation Maximum</t>
  </si>
  <si>
    <t>Normalisation Weights</t>
  </si>
  <si>
    <t>Normalisation minimum</t>
  </si>
  <si>
    <t>Normalisation maximum</t>
  </si>
  <si>
    <t>Actual Minimum</t>
  </si>
  <si>
    <t>Actual Maximum</t>
  </si>
  <si>
    <t>Add project/plan title and brief description here</t>
  </si>
  <si>
    <t>C2: Has vulnerability been reduced?</t>
  </si>
  <si>
    <t>C3 Have opportunities to make space for water and function been maintained / enhanced?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</si>
</sst>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33" borderId="13" xfId="0" applyFont="1" applyFill="1" applyBorder="1" applyAlignment="1" quotePrefix="1">
      <alignment horizontal="right"/>
    </xf>
    <xf numFmtId="0" fontId="9" fillId="33" borderId="14" xfId="0" applyFont="1" applyFill="1" applyBorder="1" applyAlignment="1" quotePrefix="1">
      <alignment horizontal="right"/>
    </xf>
    <xf numFmtId="0" fontId="9" fillId="33" borderId="15" xfId="0" applyFont="1" applyFill="1" applyBorder="1" applyAlignment="1" quotePrefix="1">
      <alignment horizontal="right"/>
    </xf>
    <xf numFmtId="0" fontId="9" fillId="0" borderId="16" xfId="0" applyFont="1" applyBorder="1" applyAlignment="1" quotePrefix="1">
      <alignment horizontal="right"/>
    </xf>
    <xf numFmtId="0" fontId="9" fillId="0" borderId="17" xfId="0" applyFont="1" applyBorder="1" applyAlignment="1" quotePrefix="1">
      <alignment horizontal="right"/>
    </xf>
    <xf numFmtId="0" fontId="9" fillId="33" borderId="13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 horizontal="right"/>
    </xf>
    <xf numFmtId="2" fontId="9" fillId="33" borderId="13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8" fillId="0" borderId="21" xfId="0" applyFont="1" applyBorder="1" applyAlignment="1">
      <alignment horizontal="right"/>
    </xf>
    <xf numFmtId="0" fontId="9" fillId="34" borderId="22" xfId="0" applyFont="1" applyFill="1" applyBorder="1" applyAlignment="1">
      <alignment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8" fillId="0" borderId="23" xfId="0" applyFont="1" applyBorder="1" applyAlignment="1">
      <alignment horizontal="right"/>
    </xf>
    <xf numFmtId="2" fontId="9" fillId="33" borderId="13" xfId="0" applyNumberFormat="1" applyFont="1" applyFill="1" applyBorder="1" applyAlignment="1">
      <alignment horizontal="right"/>
    </xf>
    <xf numFmtId="2" fontId="9" fillId="33" borderId="14" xfId="0" applyNumberFormat="1" applyFont="1" applyFill="1" applyBorder="1" applyAlignment="1">
      <alignment horizontal="right"/>
    </xf>
    <xf numFmtId="2" fontId="9" fillId="33" borderId="15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/>
    </xf>
    <xf numFmtId="1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7" fillId="0" borderId="26" xfId="0" applyFont="1" applyBorder="1" applyAlignment="1">
      <alignment horizontal="justify" vertical="top"/>
    </xf>
    <xf numFmtId="0" fontId="7" fillId="0" borderId="27" xfId="0" applyFont="1" applyBorder="1" applyAlignment="1" applyProtection="1">
      <alignment horizontal="justify" vertical="top"/>
      <protection/>
    </xf>
    <xf numFmtId="0" fontId="7" fillId="0" borderId="27" xfId="0" applyFont="1" applyBorder="1" applyAlignment="1">
      <alignment horizontal="justify" vertical="top"/>
    </xf>
    <xf numFmtId="0" fontId="7" fillId="0" borderId="28" xfId="0" applyFont="1" applyBorder="1" applyAlignment="1">
      <alignment horizontal="justify" vertical="top"/>
    </xf>
    <xf numFmtId="0" fontId="7" fillId="0" borderId="29" xfId="0" applyFont="1" applyBorder="1" applyAlignment="1">
      <alignment horizontal="justify" vertical="top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11" fillId="0" borderId="0" xfId="0" applyFont="1" applyAlignment="1">
      <alignment horizontal="right"/>
    </xf>
    <xf numFmtId="2" fontId="9" fillId="0" borderId="13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166" fontId="9" fillId="0" borderId="13" xfId="0" applyNumberFormat="1" applyFont="1" applyFill="1" applyBorder="1" applyAlignment="1">
      <alignment/>
    </xf>
    <xf numFmtId="0" fontId="9" fillId="0" borderId="31" xfId="0" applyFont="1" applyBorder="1" applyAlignment="1">
      <alignment horizontal="right"/>
    </xf>
    <xf numFmtId="2" fontId="9" fillId="33" borderId="32" xfId="0" applyNumberFormat="1" applyFont="1" applyFill="1" applyBorder="1" applyAlignment="1">
      <alignment horizontal="right"/>
    </xf>
    <xf numFmtId="2" fontId="9" fillId="33" borderId="33" xfId="0" applyNumberFormat="1" applyFont="1" applyFill="1" applyBorder="1" applyAlignment="1">
      <alignment horizontal="right"/>
    </xf>
    <xf numFmtId="2" fontId="9" fillId="33" borderId="34" xfId="0" applyNumberFormat="1" applyFont="1" applyFill="1" applyBorder="1" applyAlignment="1">
      <alignment horizontal="right"/>
    </xf>
    <xf numFmtId="2" fontId="9" fillId="33" borderId="14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2" fontId="9" fillId="33" borderId="35" xfId="0" applyNumberFormat="1" applyFont="1" applyFill="1" applyBorder="1" applyAlignment="1">
      <alignment/>
    </xf>
    <xf numFmtId="2" fontId="9" fillId="33" borderId="29" xfId="0" applyNumberFormat="1" applyFont="1" applyFill="1" applyBorder="1" applyAlignment="1">
      <alignment/>
    </xf>
    <xf numFmtId="2" fontId="9" fillId="33" borderId="36" xfId="0" applyNumberFormat="1" applyFont="1" applyFill="1" applyBorder="1" applyAlignment="1">
      <alignment/>
    </xf>
    <xf numFmtId="2" fontId="9" fillId="33" borderId="30" xfId="0" applyNumberFormat="1" applyFont="1" applyFill="1" applyBorder="1" applyAlignment="1">
      <alignment/>
    </xf>
    <xf numFmtId="2" fontId="9" fillId="33" borderId="37" xfId="0" applyNumberFormat="1" applyFont="1" applyFill="1" applyBorder="1" applyAlignment="1">
      <alignment/>
    </xf>
    <xf numFmtId="2" fontId="9" fillId="33" borderId="38" xfId="0" applyNumberFormat="1" applyFont="1" applyFill="1" applyBorder="1" applyAlignment="1">
      <alignment/>
    </xf>
    <xf numFmtId="167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645"/>
          <c:w val="0.43875"/>
          <c:h val="0.66775"/>
        </c:manualLayout>
      </c:layout>
      <c:radarChart>
        <c:radarStyle val="marker"/>
        <c:varyColors val="0"/>
        <c:ser>
          <c:idx val="0"/>
          <c:order val="0"/>
          <c:tx>
            <c:strRef>
              <c:f>Model!$A$18</c:f>
              <c:strCache>
                <c:ptCount val="1"/>
                <c:pt idx="0">
                  <c:v>Option #1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Model!$B$151:$S$151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Model!$A$19</c:f>
              <c:strCache>
                <c:ptCount val="1"/>
                <c:pt idx="0">
                  <c:v>Option #2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Model!$B$152:$S$152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Model!$A$20</c:f>
              <c:strCache>
                <c:ptCount val="1"/>
                <c:pt idx="0">
                  <c:v>Option #3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Model!$B$153:$S$153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Model!$A$21</c:f>
              <c:strCache>
                <c:ptCount val="1"/>
                <c:pt idx="0">
                  <c:v>Option #4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Model!$B$154:$S$154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Model!$A$22</c:f>
              <c:strCache>
                <c:ptCount val="1"/>
                <c:pt idx="0">
                  <c:v>Option #5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Model!$B$155:$S$155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Model!$A$23</c:f>
              <c:strCache>
                <c:ptCount val="1"/>
                <c:pt idx="0">
                  <c:v>Option #6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Model!$B$156:$S$156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Model!$A$24</c:f>
              <c:strCache>
                <c:ptCount val="1"/>
                <c:pt idx="0">
                  <c:v>Option #7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Model!$B$157:$S$157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Model!$A$25</c:f>
              <c:strCache>
                <c:ptCount val="1"/>
                <c:pt idx="0">
                  <c:v>Option #8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Model!$B$158:$S$158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Model!$A$26</c:f>
              <c:strCache>
                <c:ptCount val="1"/>
                <c:pt idx="0">
                  <c:v>Option #9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Model!$B$159:$S$159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9"/>
          <c:tx>
            <c:strRef>
              <c:f>Model!$A$27</c:f>
              <c:strCache>
                <c:ptCount val="1"/>
                <c:pt idx="0">
                  <c:v>Option #10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Model!$B$160:$S$160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Model!$A$28</c:f>
              <c:strCache>
                <c:ptCount val="1"/>
                <c:pt idx="0">
                  <c:v>Option #11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Model!$B$161:$S$161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Model!$A$29</c:f>
              <c:strCache>
                <c:ptCount val="1"/>
                <c:pt idx="0">
                  <c:v>Option #12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Model!$B$162:$S$162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Model!$A$30</c:f>
              <c:strCache>
                <c:ptCount val="1"/>
                <c:pt idx="0">
                  <c:v>Option #13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Model!$B$163:$S$163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Model!$A$31</c:f>
              <c:strCache>
                <c:ptCount val="1"/>
                <c:pt idx="0">
                  <c:v>Option #14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Model!$B$164:$S$164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4"/>
          <c:order val="14"/>
          <c:tx>
            <c:strRef>
              <c:f>Model!$A$32</c:f>
              <c:strCache>
                <c:ptCount val="1"/>
                <c:pt idx="0">
                  <c:v>Option #15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Model!$B$165:$S$165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5"/>
          <c:order val="15"/>
          <c:tx>
            <c:strRef>
              <c:f>Model!$A$33</c:f>
              <c:strCache>
                <c:ptCount val="1"/>
                <c:pt idx="0">
                  <c:v>Option #16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Model!$B$166:$S$166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Model!$A$34</c:f>
              <c:strCache>
                <c:ptCount val="1"/>
                <c:pt idx="0">
                  <c:v>Option #17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Model!$B$167:$S$167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7"/>
          <c:order val="17"/>
          <c:tx>
            <c:strRef>
              <c:f>Model!$A$35</c:f>
              <c:strCache>
                <c:ptCount val="1"/>
                <c:pt idx="0">
                  <c:v>Option #18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Model!$B$168:$S$168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Model!$A$36</c:f>
              <c:strCache>
                <c:ptCount val="1"/>
                <c:pt idx="0">
                  <c:v>Option #19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Model!$B$169:$S$169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9"/>
          <c:order val="19"/>
          <c:tx>
            <c:strRef>
              <c:f>Model!$A$37</c:f>
              <c:strCache>
                <c:ptCount val="1"/>
                <c:pt idx="0">
                  <c:v>Option #20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Model!$B$11:$S$11</c:f>
              <c:strCache>
                <c:ptCount val="18"/>
                <c:pt idx="0">
                  <c:v>Indicative Cost</c:v>
                </c:pt>
                <c:pt idx="1">
                  <c:v>Indicative risk removal (source)</c:v>
                </c:pt>
                <c:pt idx="2">
                  <c:v>Indicative risk removal (pathway / likelihood)</c:v>
                </c:pt>
                <c:pt idx="3">
                  <c:v>Indicative risk removal (consequence)</c:v>
                </c:pt>
                <c:pt idx="4">
                  <c:v>Social / political acceptability</c:v>
                </c:pt>
                <c:pt idx="5">
                  <c:v>Potential for unforseen consequences</c:v>
                </c:pt>
                <c:pt idx="6">
                  <c:v>Degree of  reduction in vulnerability</c:v>
                </c:pt>
                <c:pt idx="7">
                  <c:v>Degree to which option works with natural processes</c:v>
                </c:pt>
                <c:pt idx="8">
                  <c:v>Security of achieving  co-benefits</c:v>
                </c:pt>
                <c:pt idx="9">
                  <c:v>Security of funding</c:v>
                </c:pt>
                <c:pt idx="10">
                  <c:v>Delivery of opportunities and wider benefits through partnership</c:v>
                </c:pt>
                <c:pt idx="11">
                  <c:v>Opportunities to maintain / enhance future benefits</c:v>
                </c:pt>
                <c:pt idx="12">
                  <c:v>	Degree to which actions are required  to deliver predicted benefits</c:v>
                </c:pt>
                <c:pt idx="13">
                  <c:v>Degree of  lock-in</c:v>
                </c:pt>
                <c:pt idx="14">
                  <c:v>Degree to which removable / stoppable with  minimum impact</c:v>
                </c:pt>
                <c:pt idx="15">
                  <c:v>User defined criterion #1</c:v>
                </c:pt>
                <c:pt idx="16">
                  <c:v>User defined criterion #2</c:v>
                </c:pt>
                <c:pt idx="17">
                  <c:v>User defined criterion #3</c:v>
                </c:pt>
              </c:strCache>
            </c:strRef>
          </c:cat>
          <c:val>
            <c:numRef>
              <c:f>Model!$B$170:$S$170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0233009"/>
        <c:axId val="26552762"/>
      </c:radarChart>
      <c:catAx>
        <c:axId val="40233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 val="autoZero"/>
        <c:auto val="0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1215"/>
          <c:w val="0.1025"/>
          <c:h val="0.754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5"/>
          <c:y val="0.04325"/>
          <c:w val="0.59925"/>
          <c:h val="0.91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Model!$A$18:$A$37</c:f>
              <c:strCache>
                <c:ptCount val="20"/>
                <c:pt idx="0">
                  <c:v>Option #1</c:v>
                </c:pt>
                <c:pt idx="1">
                  <c:v>Option #2</c:v>
                </c:pt>
                <c:pt idx="2">
                  <c:v>Option #3</c:v>
                </c:pt>
                <c:pt idx="3">
                  <c:v>Option #4</c:v>
                </c:pt>
                <c:pt idx="4">
                  <c:v>Option #5</c:v>
                </c:pt>
                <c:pt idx="5">
                  <c:v>Option #6</c:v>
                </c:pt>
                <c:pt idx="6">
                  <c:v>Option #7</c:v>
                </c:pt>
                <c:pt idx="7">
                  <c:v>Option #8</c:v>
                </c:pt>
                <c:pt idx="8">
                  <c:v>Option #9</c:v>
                </c:pt>
                <c:pt idx="9">
                  <c:v>Option #10</c:v>
                </c:pt>
                <c:pt idx="10">
                  <c:v>Option #11</c:v>
                </c:pt>
                <c:pt idx="11">
                  <c:v>Option #12</c:v>
                </c:pt>
                <c:pt idx="12">
                  <c:v>Option #13</c:v>
                </c:pt>
                <c:pt idx="13">
                  <c:v>Option #14</c:v>
                </c:pt>
                <c:pt idx="14">
                  <c:v>Option #15</c:v>
                </c:pt>
                <c:pt idx="15">
                  <c:v>Option #16</c:v>
                </c:pt>
                <c:pt idx="16">
                  <c:v>Option #17</c:v>
                </c:pt>
                <c:pt idx="17">
                  <c:v>Option #18</c:v>
                </c:pt>
                <c:pt idx="18">
                  <c:v>Option #19</c:v>
                </c:pt>
                <c:pt idx="19">
                  <c:v>Option #20</c:v>
                </c:pt>
              </c:strCache>
            </c:strRef>
          </c:cat>
          <c:val>
            <c:numRef>
              <c:f>Model!$T$18:$T$37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7648267"/>
        <c:axId val="3290084"/>
      </c:radarChart>
      <c:catAx>
        <c:axId val="376482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 val="autoZero"/>
        <c:auto val="0"/>
        <c:lblOffset val="100"/>
        <c:tickLblSkip val="1"/>
        <c:noMultiLvlLbl val="0"/>
      </c:catAx>
      <c:valAx>
        <c:axId val="3290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648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2"/>
  <sheetViews>
    <sheetView tabSelected="1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5" sqref="A45"/>
    </sheetView>
  </sheetViews>
  <sheetFormatPr defaultColWidth="9.140625" defaultRowHeight="12.75"/>
  <cols>
    <col min="1" max="1" width="29.00390625" style="0" customWidth="1"/>
    <col min="2" max="21" width="15.7109375" style="0" customWidth="1"/>
  </cols>
  <sheetData>
    <row r="1" ht="26.25">
      <c r="A1" s="9" t="s">
        <v>13</v>
      </c>
    </row>
    <row r="3" spans="1:14" ht="14.25">
      <c r="A3" s="37" t="s">
        <v>12</v>
      </c>
      <c r="B3" s="37" t="s">
        <v>77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2.75">
      <c r="A4" s="3"/>
    </row>
    <row r="7" spans="1:20" ht="15.75">
      <c r="A7" s="8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T7" s="8" t="s">
        <v>10</v>
      </c>
    </row>
    <row r="8" spans="1:14" ht="12.75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3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1" ht="15">
      <c r="A10" s="46" t="s">
        <v>26</v>
      </c>
      <c r="B10" s="70" t="s">
        <v>18</v>
      </c>
      <c r="C10" s="71"/>
      <c r="D10" s="71"/>
      <c r="E10" s="71"/>
      <c r="F10" s="71"/>
      <c r="G10" s="72"/>
      <c r="H10" s="44" t="s">
        <v>19</v>
      </c>
      <c r="I10" s="44" t="s">
        <v>20</v>
      </c>
      <c r="J10" s="73" t="s">
        <v>21</v>
      </c>
      <c r="K10" s="74"/>
      <c r="L10" s="73" t="s">
        <v>22</v>
      </c>
      <c r="M10" s="71"/>
      <c r="N10" s="71"/>
      <c r="O10" s="45" t="s">
        <v>23</v>
      </c>
      <c r="P10" s="45" t="s">
        <v>24</v>
      </c>
      <c r="Q10" s="71" t="s">
        <v>25</v>
      </c>
      <c r="R10" s="71"/>
      <c r="S10" s="75"/>
      <c r="T10" s="12"/>
      <c r="U10" s="13"/>
    </row>
    <row r="11" spans="1:21" ht="76.5">
      <c r="A11" s="39" t="s">
        <v>4</v>
      </c>
      <c r="B11" s="47" t="s">
        <v>51</v>
      </c>
      <c r="C11" s="48" t="s">
        <v>52</v>
      </c>
      <c r="D11" s="49" t="s">
        <v>68</v>
      </c>
      <c r="E11" s="49" t="s">
        <v>30</v>
      </c>
      <c r="F11" s="49" t="s">
        <v>65</v>
      </c>
      <c r="G11" s="50" t="s">
        <v>53</v>
      </c>
      <c r="H11" s="51" t="s">
        <v>54</v>
      </c>
      <c r="I11" s="51" t="s">
        <v>62</v>
      </c>
      <c r="J11" s="51" t="s">
        <v>55</v>
      </c>
      <c r="K11" s="50" t="s">
        <v>56</v>
      </c>
      <c r="L11" s="49" t="s">
        <v>57</v>
      </c>
      <c r="M11" s="51" t="s">
        <v>63</v>
      </c>
      <c r="N11" s="49" t="s">
        <v>69</v>
      </c>
      <c r="O11" s="51" t="s">
        <v>58</v>
      </c>
      <c r="P11" s="51" t="s">
        <v>67</v>
      </c>
      <c r="Q11" s="49" t="s">
        <v>59</v>
      </c>
      <c r="R11" s="49" t="s">
        <v>60</v>
      </c>
      <c r="S11" s="49" t="s">
        <v>61</v>
      </c>
      <c r="T11" s="52" t="s">
        <v>3</v>
      </c>
      <c r="U11" s="53" t="s">
        <v>2</v>
      </c>
    </row>
    <row r="12" spans="1:21" ht="14.25">
      <c r="A12" s="14" t="s">
        <v>5</v>
      </c>
      <c r="B12" s="15" t="s">
        <v>9</v>
      </c>
      <c r="C12" s="16" t="s">
        <v>9</v>
      </c>
      <c r="D12" s="16" t="s">
        <v>9</v>
      </c>
      <c r="E12" s="16" t="s">
        <v>9</v>
      </c>
      <c r="F12" s="16" t="s">
        <v>8</v>
      </c>
      <c r="G12" s="16" t="s">
        <v>8</v>
      </c>
      <c r="H12" s="16" t="s">
        <v>8</v>
      </c>
      <c r="I12" s="21" t="s">
        <v>8</v>
      </c>
      <c r="J12" s="16" t="s">
        <v>8</v>
      </c>
      <c r="K12" s="16" t="s">
        <v>8</v>
      </c>
      <c r="L12" s="21" t="s">
        <v>8</v>
      </c>
      <c r="M12" s="21" t="s">
        <v>8</v>
      </c>
      <c r="N12" s="21" t="s">
        <v>8</v>
      </c>
      <c r="O12" s="16" t="s">
        <v>8</v>
      </c>
      <c r="P12" s="16" t="s">
        <v>8</v>
      </c>
      <c r="Q12" s="16" t="s">
        <v>8</v>
      </c>
      <c r="R12" s="16" t="s">
        <v>8</v>
      </c>
      <c r="S12" s="17" t="s">
        <v>8</v>
      </c>
      <c r="T12" s="18"/>
      <c r="U12" s="19"/>
    </row>
    <row r="13" spans="1:21" ht="14.25">
      <c r="A13" s="14" t="s">
        <v>0</v>
      </c>
      <c r="B13" s="40">
        <v>1</v>
      </c>
      <c r="C13" s="41">
        <v>1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0</v>
      </c>
      <c r="R13" s="41">
        <v>0</v>
      </c>
      <c r="S13" s="42">
        <v>0</v>
      </c>
      <c r="T13" s="23"/>
      <c r="U13" s="24"/>
    </row>
    <row r="14" spans="1:21" ht="14.25">
      <c r="A14" s="14" t="s">
        <v>1</v>
      </c>
      <c r="B14" s="20" t="b">
        <v>1</v>
      </c>
      <c r="C14" s="21" t="b">
        <v>1</v>
      </c>
      <c r="D14" s="21" t="b">
        <v>1</v>
      </c>
      <c r="E14" s="21" t="b">
        <v>1</v>
      </c>
      <c r="F14" s="21" t="b">
        <v>1</v>
      </c>
      <c r="G14" s="21" t="b">
        <v>1</v>
      </c>
      <c r="H14" s="21" t="b">
        <v>1</v>
      </c>
      <c r="I14" s="21" t="b">
        <v>1</v>
      </c>
      <c r="J14" s="21" t="b">
        <v>1</v>
      </c>
      <c r="K14" s="21" t="b">
        <v>1</v>
      </c>
      <c r="L14" s="21" t="b">
        <v>1</v>
      </c>
      <c r="M14" s="21" t="b">
        <v>1</v>
      </c>
      <c r="N14" s="21" t="b">
        <v>1</v>
      </c>
      <c r="O14" s="21" t="b">
        <v>1</v>
      </c>
      <c r="P14" s="21" t="b">
        <v>1</v>
      </c>
      <c r="Q14" s="21" t="b">
        <v>1</v>
      </c>
      <c r="R14" s="21" t="b">
        <v>1</v>
      </c>
      <c r="S14" s="22" t="b">
        <v>1</v>
      </c>
      <c r="T14" s="25"/>
      <c r="U14" s="26"/>
    </row>
    <row r="15" spans="1:21" ht="14.25">
      <c r="A15" s="14" t="s">
        <v>73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>
        <v>0</v>
      </c>
      <c r="R15" s="41">
        <v>0</v>
      </c>
      <c r="S15" s="42">
        <v>0</v>
      </c>
      <c r="T15" s="58"/>
      <c r="U15" s="26"/>
    </row>
    <row r="16" spans="1:21" ht="14.25">
      <c r="A16" s="14" t="s">
        <v>74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0</v>
      </c>
      <c r="R16" s="60">
        <v>0</v>
      </c>
      <c r="S16" s="61">
        <v>0</v>
      </c>
      <c r="T16" s="58"/>
      <c r="U16" s="26"/>
    </row>
    <row r="17" spans="1:21" ht="15">
      <c r="A17" s="27"/>
      <c r="B17" s="28"/>
      <c r="C17" s="29"/>
      <c r="D17" s="29"/>
      <c r="E17" s="29"/>
      <c r="F17" s="30"/>
      <c r="G17" s="30"/>
      <c r="H17" s="29"/>
      <c r="I17" s="29"/>
      <c r="J17" s="29"/>
      <c r="K17" s="29"/>
      <c r="L17" s="29"/>
      <c r="M17" s="29"/>
      <c r="N17" s="29"/>
      <c r="O17" s="30"/>
      <c r="P17" s="30"/>
      <c r="Q17" s="30"/>
      <c r="R17" s="30"/>
      <c r="S17" s="31"/>
      <c r="T17" s="25"/>
      <c r="U17" s="26"/>
    </row>
    <row r="18" spans="1:21" ht="15">
      <c r="A18" s="32" t="s">
        <v>31</v>
      </c>
      <c r="B18" s="3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57">
        <f>T173</f>
      </c>
      <c r="U18" s="34">
        <f aca="true" t="shared" si="0" ref="U18:U37">IF(ISBLANK(B18),"",U173)</f>
      </c>
    </row>
    <row r="19" spans="1:21" ht="15">
      <c r="A19" s="32" t="s">
        <v>32</v>
      </c>
      <c r="B19" s="3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57">
        <f aca="true" t="shared" si="1" ref="T19:T37">T174</f>
      </c>
      <c r="U19" s="34">
        <f t="shared" si="0"/>
      </c>
    </row>
    <row r="20" spans="1:21" ht="15">
      <c r="A20" s="32" t="s">
        <v>33</v>
      </c>
      <c r="B20" s="3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57">
        <f t="shared" si="1"/>
      </c>
      <c r="U20" s="34">
        <f t="shared" si="0"/>
      </c>
    </row>
    <row r="21" spans="1:21" ht="15">
      <c r="A21" s="32" t="s">
        <v>34</v>
      </c>
      <c r="B21" s="3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57">
        <f t="shared" si="1"/>
      </c>
      <c r="U21" s="34">
        <f t="shared" si="0"/>
      </c>
    </row>
    <row r="22" spans="1:21" ht="15">
      <c r="A22" s="32" t="s">
        <v>35</v>
      </c>
      <c r="B22" s="3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57">
        <f t="shared" si="1"/>
      </c>
      <c r="U22" s="34">
        <f t="shared" si="0"/>
      </c>
    </row>
    <row r="23" spans="1:21" ht="15">
      <c r="A23" s="32" t="s">
        <v>36</v>
      </c>
      <c r="B23" s="3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57">
        <f t="shared" si="1"/>
      </c>
      <c r="U23" s="34">
        <f t="shared" si="0"/>
      </c>
    </row>
    <row r="24" spans="1:21" ht="15">
      <c r="A24" s="32" t="s">
        <v>37</v>
      </c>
      <c r="B24" s="3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55">
        <f t="shared" si="1"/>
      </c>
      <c r="U24" s="34">
        <f t="shared" si="0"/>
      </c>
    </row>
    <row r="25" spans="1:21" ht="15">
      <c r="A25" s="32" t="s">
        <v>38</v>
      </c>
      <c r="B25" s="3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55">
        <f t="shared" si="1"/>
      </c>
      <c r="U25" s="34">
        <f t="shared" si="0"/>
      </c>
    </row>
    <row r="26" spans="1:21" ht="15">
      <c r="A26" s="32" t="s">
        <v>39</v>
      </c>
      <c r="B26" s="3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55">
        <f t="shared" si="1"/>
      </c>
      <c r="U26" s="34">
        <f t="shared" si="0"/>
      </c>
    </row>
    <row r="27" spans="1:21" ht="15">
      <c r="A27" s="32" t="s">
        <v>40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55">
        <f t="shared" si="1"/>
      </c>
      <c r="U27" s="34">
        <f t="shared" si="0"/>
      </c>
    </row>
    <row r="28" spans="1:21" ht="15">
      <c r="A28" s="32" t="s">
        <v>41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55">
        <f t="shared" si="1"/>
      </c>
      <c r="U28" s="34">
        <f t="shared" si="0"/>
      </c>
    </row>
    <row r="29" spans="1:21" ht="15">
      <c r="A29" s="32" t="s">
        <v>42</v>
      </c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55">
        <f t="shared" si="1"/>
      </c>
      <c r="U29" s="34">
        <f t="shared" si="0"/>
      </c>
    </row>
    <row r="30" spans="1:21" ht="15">
      <c r="A30" s="32" t="s">
        <v>43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55">
        <f t="shared" si="1"/>
      </c>
      <c r="U30" s="34">
        <f t="shared" si="0"/>
      </c>
    </row>
    <row r="31" spans="1:21" ht="15">
      <c r="A31" s="32" t="s">
        <v>44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  <c r="T31" s="55">
        <f t="shared" si="1"/>
      </c>
      <c r="U31" s="34">
        <f t="shared" si="0"/>
      </c>
    </row>
    <row r="32" spans="1:21" ht="15">
      <c r="A32" s="32" t="s">
        <v>45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  <c r="T32" s="55">
        <f t="shared" si="1"/>
      </c>
      <c r="U32" s="34">
        <f t="shared" si="0"/>
      </c>
    </row>
    <row r="33" spans="1:21" ht="15">
      <c r="A33" s="32" t="s">
        <v>46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55">
        <f t="shared" si="1"/>
      </c>
      <c r="U33" s="34">
        <f t="shared" si="0"/>
      </c>
    </row>
    <row r="34" spans="1:21" ht="15">
      <c r="A34" s="32" t="s">
        <v>47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55">
        <f t="shared" si="1"/>
      </c>
      <c r="U34" s="34">
        <f t="shared" si="0"/>
      </c>
    </row>
    <row r="35" spans="1:21" ht="15">
      <c r="A35" s="32" t="s">
        <v>48</v>
      </c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55">
        <f t="shared" si="1"/>
      </c>
      <c r="U35" s="34">
        <f t="shared" si="0"/>
      </c>
    </row>
    <row r="36" spans="1:21" ht="15">
      <c r="A36" s="32" t="s">
        <v>49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55">
        <f t="shared" si="1"/>
      </c>
      <c r="U36" s="34">
        <f t="shared" si="0"/>
      </c>
    </row>
    <row r="37" spans="1:21" ht="15.75" thickBot="1">
      <c r="A37" s="35" t="s">
        <v>50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T37" s="56">
        <f t="shared" si="1"/>
      </c>
      <c r="U37" s="36">
        <f t="shared" si="0"/>
      </c>
    </row>
    <row r="38" spans="1:21" ht="12.7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1"/>
    </row>
    <row r="39" spans="1:21" ht="12.75">
      <c r="A39" s="2"/>
      <c r="B39" s="43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1"/>
    </row>
    <row r="40" spans="1:21" ht="12.75">
      <c r="A40" s="2"/>
      <c r="B40" s="6" t="s">
        <v>28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1"/>
    </row>
    <row r="41" spans="1:21" ht="12.75">
      <c r="A41" s="2"/>
      <c r="B41" s="6" t="s">
        <v>78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1"/>
    </row>
    <row r="42" spans="1:21" ht="12.75">
      <c r="A42" s="2"/>
      <c r="B42" s="6" t="s">
        <v>79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1"/>
    </row>
    <row r="43" spans="1:21" ht="12.75">
      <c r="A43" s="2"/>
      <c r="B43" s="6" t="s">
        <v>14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1"/>
    </row>
    <row r="44" spans="1:21" ht="12.75">
      <c r="A44" s="2"/>
      <c r="B44" s="6" t="s">
        <v>15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1"/>
    </row>
    <row r="45" spans="1:21" ht="12.75">
      <c r="A45" s="2"/>
      <c r="B45" s="6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1"/>
    </row>
    <row r="46" spans="1:21" ht="12.75">
      <c r="A46" s="2"/>
      <c r="B46" s="6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1"/>
    </row>
    <row r="47" spans="1:21" ht="12.75">
      <c r="A47" s="2"/>
      <c r="B47" s="6" t="s">
        <v>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1"/>
    </row>
    <row r="48" spans="1:21" ht="12.7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1"/>
    </row>
    <row r="49" spans="1:21" ht="12.75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  <c r="U49" s="1"/>
    </row>
    <row r="50" spans="1:21" ht="12.7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/>
      <c r="U50" s="1"/>
    </row>
    <row r="51" spans="1:21" ht="12.75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U51" s="1"/>
    </row>
    <row r="52" spans="1:21" ht="12.7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  <c r="U52" s="1"/>
    </row>
    <row r="53" spans="1:21" ht="12.7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  <c r="U53" s="1"/>
    </row>
    <row r="54" spans="1:21" ht="12.7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1"/>
    </row>
    <row r="55" spans="1:21" ht="12.75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/>
      <c r="U55" s="1"/>
    </row>
    <row r="56" spans="1:21" ht="12.75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U56" s="1"/>
    </row>
    <row r="57" spans="1:21" ht="12.75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/>
      <c r="U57" s="1"/>
    </row>
    <row r="58" spans="1:21" ht="12.75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/>
      <c r="U58" s="1"/>
    </row>
    <row r="59" spans="1:21" ht="12.7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  <c r="U59" s="1"/>
    </row>
    <row r="60" spans="1:21" ht="12.7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1"/>
    </row>
    <row r="61" spans="1:21" ht="12.7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/>
      <c r="U61" s="1"/>
    </row>
    <row r="62" spans="1:21" ht="12.75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  <c r="U62" s="1"/>
    </row>
    <row r="63" spans="1:21" ht="12.75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  <c r="U63" s="1"/>
    </row>
    <row r="64" spans="1:21" ht="12.75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/>
      <c r="U64" s="1"/>
    </row>
    <row r="65" spans="1:21" ht="12.75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  <c r="U65" s="1"/>
    </row>
    <row r="66" spans="1:21" ht="12.7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/>
      <c r="U66" s="1"/>
    </row>
    <row r="67" spans="1:21" ht="12.75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  <c r="U67" s="1"/>
    </row>
    <row r="68" spans="1:21" ht="12.7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/>
      <c r="U68" s="1"/>
    </row>
    <row r="69" spans="1:21" ht="12.75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/>
      <c r="U69" s="1"/>
    </row>
    <row r="70" spans="1:21" ht="12.75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  <c r="U70" s="1"/>
    </row>
    <row r="71" spans="1:21" ht="12.7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  <c r="U71" s="1"/>
    </row>
    <row r="72" spans="1:21" ht="12.75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  <c r="U72" s="1"/>
    </row>
    <row r="73" spans="1:21" ht="12.7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/>
      <c r="U73" s="1"/>
    </row>
    <row r="74" spans="1:21" ht="12.75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/>
      <c r="U74" s="1"/>
    </row>
    <row r="75" spans="1:21" ht="12.7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/>
      <c r="U75" s="1"/>
    </row>
    <row r="76" spans="1:21" ht="12.75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1"/>
    </row>
    <row r="77" spans="1:21" ht="12.75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1"/>
    </row>
    <row r="78" spans="1:21" ht="12.75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1"/>
    </row>
    <row r="79" spans="1:21" ht="12.75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  <c r="U79" s="1"/>
    </row>
    <row r="80" spans="1:21" ht="12.7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/>
      <c r="U80" s="1"/>
    </row>
    <row r="81" spans="1:21" ht="12.75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/>
      <c r="U81" s="1"/>
    </row>
    <row r="82" spans="1:21" ht="12.75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/>
      <c r="U82" s="1"/>
    </row>
    <row r="83" spans="1:21" ht="12.75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/>
      <c r="U83" s="1"/>
    </row>
    <row r="84" spans="1:21" ht="12.75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  <c r="U84" s="1"/>
    </row>
    <row r="85" spans="1:21" ht="12.75">
      <c r="A85" s="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/>
      <c r="U85" s="1"/>
    </row>
    <row r="86" spans="1:21" ht="12.75">
      <c r="A86" s="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/>
      <c r="U86" s="1"/>
    </row>
    <row r="87" spans="1:21" ht="12.75">
      <c r="A87" s="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/>
      <c r="U87" s="1"/>
    </row>
    <row r="88" spans="1:21" ht="12.75">
      <c r="A88" s="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/>
      <c r="U88" s="1"/>
    </row>
    <row r="89" spans="1:21" ht="12.75">
      <c r="A89" s="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/>
      <c r="U89" s="1"/>
    </row>
    <row r="90" spans="1:21" ht="12.75">
      <c r="A90" s="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/>
      <c r="U90" s="1"/>
    </row>
    <row r="91" spans="1:21" ht="12.75">
      <c r="A91" s="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/>
      <c r="U91" s="1"/>
    </row>
    <row r="92" spans="1:21" ht="12.75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/>
      <c r="U92" s="1"/>
    </row>
    <row r="93" spans="1:21" ht="12.75">
      <c r="A93" s="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/>
      <c r="U93" s="1"/>
    </row>
    <row r="94" spans="1:21" ht="12.75">
      <c r="A94" s="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/>
      <c r="U94" s="1"/>
    </row>
    <row r="95" spans="1:21" ht="12.75">
      <c r="A95" s="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  <c r="U95" s="1"/>
    </row>
    <row r="96" spans="1:21" ht="12.75">
      <c r="A96" s="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/>
      <c r="U96" s="1"/>
    </row>
    <row r="97" spans="1:21" ht="12.75">
      <c r="A97" s="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/>
      <c r="U97" s="1"/>
    </row>
    <row r="98" spans="1:21" ht="12.75">
      <c r="A98" s="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/>
      <c r="U98" s="1"/>
    </row>
    <row r="99" spans="1:21" ht="12.75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/>
      <c r="U99" s="1"/>
    </row>
    <row r="100" spans="1:21" ht="12.75">
      <c r="A100" s="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/>
      <c r="U100" s="1"/>
    </row>
    <row r="101" spans="1:21" ht="12.75">
      <c r="A101" s="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/>
      <c r="U101" s="1"/>
    </row>
    <row r="102" spans="1:21" ht="12.75">
      <c r="A102" s="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/>
      <c r="U102" s="1"/>
    </row>
    <row r="103" spans="1:21" ht="12.75">
      <c r="A103" s="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/>
      <c r="U103" s="1"/>
    </row>
    <row r="104" spans="1:21" ht="12.75">
      <c r="A104" s="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/>
      <c r="U104" s="1"/>
    </row>
    <row r="105" spans="1:21" ht="12.75">
      <c r="A105" s="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/>
      <c r="U105" s="1"/>
    </row>
    <row r="106" spans="1:21" ht="12.75">
      <c r="A106" s="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/>
      <c r="U106" s="1"/>
    </row>
    <row r="107" spans="1:21" ht="12.75">
      <c r="A107" s="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7"/>
      <c r="U107" s="1"/>
    </row>
    <row r="108" spans="1:21" ht="12.75">
      <c r="A108" s="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/>
      <c r="U108" s="1"/>
    </row>
    <row r="109" spans="1:21" ht="12.75">
      <c r="A109" s="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/>
      <c r="U109" s="1"/>
    </row>
    <row r="110" spans="1:21" ht="12.75">
      <c r="A110" s="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7"/>
      <c r="U110" s="1"/>
    </row>
    <row r="111" spans="1:21" ht="12.75">
      <c r="A111" s="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7"/>
      <c r="U111" s="1"/>
    </row>
    <row r="112" spans="1:21" ht="12.75">
      <c r="A112" s="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/>
      <c r="U112" s="1"/>
    </row>
    <row r="113" spans="1:21" ht="12.75">
      <c r="A113" s="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7"/>
      <c r="U113" s="1"/>
    </row>
    <row r="114" spans="1:21" ht="12.75">
      <c r="A114" s="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7"/>
      <c r="U114" s="1"/>
    </row>
    <row r="115" spans="1:21" ht="12.75">
      <c r="A115" s="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/>
      <c r="U115" s="1"/>
    </row>
    <row r="116" spans="1:21" ht="12.75">
      <c r="A116" s="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/>
      <c r="U116" s="1"/>
    </row>
    <row r="117" spans="1:21" ht="12.75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/>
      <c r="U117" s="1"/>
    </row>
    <row r="118" spans="1:21" ht="12.75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/>
      <c r="U118" s="1"/>
    </row>
    <row r="119" spans="1:21" ht="12.75">
      <c r="A119" s="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/>
      <c r="U119" s="1"/>
    </row>
    <row r="120" spans="1:21" ht="12.75">
      <c r="A120" s="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/>
      <c r="U120" s="1"/>
    </row>
    <row r="121" spans="1:21" ht="12.75">
      <c r="A121" s="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/>
      <c r="U121" s="1"/>
    </row>
    <row r="122" spans="1:21" ht="12.75">
      <c r="A122" s="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/>
      <c r="U122" s="1"/>
    </row>
    <row r="123" spans="1:21" ht="12.75">
      <c r="A123" s="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/>
      <c r="U123" s="1"/>
    </row>
    <row r="124" spans="1:21" ht="12.75">
      <c r="A124" s="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/>
      <c r="U124" s="1"/>
    </row>
    <row r="125" spans="1:21" ht="12.75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/>
      <c r="U125" s="1"/>
    </row>
    <row r="126" spans="1:21" ht="12.75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/>
      <c r="U126" s="1"/>
    </row>
    <row r="127" spans="1:21" ht="12.75">
      <c r="A127" s="2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7"/>
      <c r="P127" s="7"/>
      <c r="Q127" s="6"/>
      <c r="R127" s="6"/>
      <c r="S127" s="6"/>
      <c r="T127" s="7"/>
      <c r="U127" s="1"/>
    </row>
    <row r="128" spans="1:21" ht="12.75">
      <c r="A128" s="2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7"/>
      <c r="P128" s="7"/>
      <c r="Q128" s="6"/>
      <c r="R128" s="6"/>
      <c r="S128" s="6"/>
      <c r="T128" s="7"/>
      <c r="U128" s="1"/>
    </row>
    <row r="129" spans="1:21" ht="12.75">
      <c r="A129" s="2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7"/>
      <c r="P129" s="7"/>
      <c r="Q129" s="6"/>
      <c r="R129" s="6"/>
      <c r="S129" s="6"/>
      <c r="T129" s="7"/>
      <c r="U129" s="1"/>
    </row>
    <row r="130" spans="1:21" ht="12.75">
      <c r="A130" s="2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7"/>
      <c r="P130" s="7"/>
      <c r="Q130" s="6"/>
      <c r="R130" s="6"/>
      <c r="S130" s="6"/>
      <c r="T130" s="7"/>
      <c r="U130" s="1"/>
    </row>
    <row r="131" spans="1:21" ht="12.75">
      <c r="A131" s="2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7"/>
      <c r="P131" s="7"/>
      <c r="Q131" s="6"/>
      <c r="R131" s="6"/>
      <c r="S131" s="6"/>
      <c r="T131" s="7"/>
      <c r="U131" s="1"/>
    </row>
    <row r="132" spans="1:21" ht="12.75">
      <c r="A132" s="2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7"/>
      <c r="P132" s="7"/>
      <c r="Q132" s="6"/>
      <c r="R132" s="6"/>
      <c r="S132" s="6"/>
      <c r="T132" s="7"/>
      <c r="U132" s="1"/>
    </row>
    <row r="133" spans="1:21" ht="12.75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/>
      <c r="U133" s="1"/>
    </row>
    <row r="134" spans="1:21" ht="12.75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/>
      <c r="U134" s="1"/>
    </row>
    <row r="135" spans="1:21" ht="12.75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/>
      <c r="U135" s="1"/>
    </row>
    <row r="136" spans="1:21" ht="12.75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/>
      <c r="U136" s="1"/>
    </row>
    <row r="137" spans="1:21" ht="12.75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/>
      <c r="U137" s="1"/>
    </row>
    <row r="138" spans="1:14" ht="12.75">
      <c r="A138" s="3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ht="12.75" hidden="1">
      <c r="A139" s="1" t="s">
        <v>11</v>
      </c>
    </row>
    <row r="140" ht="12.75" hidden="1">
      <c r="A140" s="1"/>
    </row>
    <row r="141" spans="1:2" ht="12.75" hidden="1">
      <c r="A141" s="3" t="s">
        <v>6</v>
      </c>
      <c r="B141">
        <v>2</v>
      </c>
    </row>
    <row r="142" ht="12.75" hidden="1">
      <c r="A142" s="3"/>
    </row>
    <row r="143" spans="1:21" ht="12.75" hidden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hidden="1">
      <c r="A144" s="2" t="s">
        <v>72</v>
      </c>
      <c r="B144" s="4">
        <f>B13/SUM($B$13:$S$13)</f>
        <v>0.06666666666666667</v>
      </c>
      <c r="C144" s="4">
        <f aca="true" t="shared" si="2" ref="C144:S144">C13/SUM($B$13:$S$13)</f>
        <v>0.06666666666666667</v>
      </c>
      <c r="D144" s="4">
        <f t="shared" si="2"/>
        <v>0.06666666666666667</v>
      </c>
      <c r="E144" s="4">
        <f t="shared" si="2"/>
        <v>0.06666666666666667</v>
      </c>
      <c r="F144" s="4">
        <f t="shared" si="2"/>
        <v>0.06666666666666667</v>
      </c>
      <c r="G144" s="4">
        <f t="shared" si="2"/>
        <v>0.06666666666666667</v>
      </c>
      <c r="H144" s="4">
        <f t="shared" si="2"/>
        <v>0.06666666666666667</v>
      </c>
      <c r="I144" s="4">
        <f t="shared" si="2"/>
        <v>0.06666666666666667</v>
      </c>
      <c r="J144" s="4">
        <f t="shared" si="2"/>
        <v>0.06666666666666667</v>
      </c>
      <c r="K144" s="4">
        <f t="shared" si="2"/>
        <v>0.06666666666666667</v>
      </c>
      <c r="L144" s="4">
        <f t="shared" si="2"/>
        <v>0.06666666666666667</v>
      </c>
      <c r="M144" s="4">
        <f t="shared" si="2"/>
        <v>0.06666666666666667</v>
      </c>
      <c r="N144" s="4">
        <f t="shared" si="2"/>
        <v>0.06666666666666667</v>
      </c>
      <c r="O144" s="4">
        <f t="shared" si="2"/>
        <v>0.06666666666666667</v>
      </c>
      <c r="P144" s="4">
        <f t="shared" si="2"/>
        <v>0.06666666666666667</v>
      </c>
      <c r="Q144" s="4">
        <f t="shared" si="2"/>
        <v>0</v>
      </c>
      <c r="R144" s="4">
        <f t="shared" si="2"/>
        <v>0</v>
      </c>
      <c r="S144" s="4">
        <f t="shared" si="2"/>
        <v>0</v>
      </c>
      <c r="T144" s="10"/>
      <c r="U144" s="11"/>
    </row>
    <row r="145" spans="1:21" ht="12.75" hidden="1">
      <c r="A145" s="2" t="s">
        <v>75</v>
      </c>
      <c r="B145" s="4">
        <f>MIN(B18:B37)</f>
        <v>0</v>
      </c>
      <c r="C145" s="4">
        <f aca="true" t="shared" si="3" ref="C145:S145">MIN(C18:C37)</f>
        <v>0</v>
      </c>
      <c r="D145" s="4">
        <f t="shared" si="3"/>
        <v>0</v>
      </c>
      <c r="E145" s="4">
        <f t="shared" si="3"/>
        <v>0</v>
      </c>
      <c r="F145" s="4">
        <f t="shared" si="3"/>
        <v>0</v>
      </c>
      <c r="G145" s="4">
        <f t="shared" si="3"/>
        <v>0</v>
      </c>
      <c r="H145" s="4">
        <f t="shared" si="3"/>
        <v>0</v>
      </c>
      <c r="I145" s="4">
        <f t="shared" si="3"/>
        <v>0</v>
      </c>
      <c r="J145" s="4">
        <f t="shared" si="3"/>
        <v>0</v>
      </c>
      <c r="K145" s="4">
        <f t="shared" si="3"/>
        <v>0</v>
      </c>
      <c r="L145" s="4">
        <f t="shared" si="3"/>
        <v>0</v>
      </c>
      <c r="M145" s="4">
        <f t="shared" si="3"/>
        <v>0</v>
      </c>
      <c r="N145" s="4">
        <f t="shared" si="3"/>
        <v>0</v>
      </c>
      <c r="O145" s="4">
        <f t="shared" si="3"/>
        <v>0</v>
      </c>
      <c r="P145" s="4">
        <f t="shared" si="3"/>
        <v>0</v>
      </c>
      <c r="Q145" s="4">
        <f t="shared" si="3"/>
        <v>0</v>
      </c>
      <c r="R145" s="4">
        <f t="shared" si="3"/>
        <v>0</v>
      </c>
      <c r="S145" s="4">
        <f t="shared" si="3"/>
        <v>0</v>
      </c>
      <c r="T145" s="10"/>
      <c r="U145" s="11"/>
    </row>
    <row r="146" spans="1:21" ht="12.75" hidden="1">
      <c r="A146" s="2" t="s">
        <v>76</v>
      </c>
      <c r="B146" s="4">
        <f>MAX(B18:B37)</f>
        <v>0</v>
      </c>
      <c r="C146" s="4">
        <f aca="true" t="shared" si="4" ref="C146:S146">MAX(C18:C37)</f>
        <v>0</v>
      </c>
      <c r="D146" s="4">
        <f t="shared" si="4"/>
        <v>0</v>
      </c>
      <c r="E146" s="4">
        <f t="shared" si="4"/>
        <v>0</v>
      </c>
      <c r="F146" s="4">
        <f t="shared" si="4"/>
        <v>0</v>
      </c>
      <c r="G146" s="4">
        <f t="shared" si="4"/>
        <v>0</v>
      </c>
      <c r="H146" s="4">
        <f t="shared" si="4"/>
        <v>0</v>
      </c>
      <c r="I146" s="4">
        <f t="shared" si="4"/>
        <v>0</v>
      </c>
      <c r="J146" s="4">
        <f t="shared" si="4"/>
        <v>0</v>
      </c>
      <c r="K146" s="4">
        <f t="shared" si="4"/>
        <v>0</v>
      </c>
      <c r="L146" s="4">
        <f t="shared" si="4"/>
        <v>0</v>
      </c>
      <c r="M146" s="4">
        <f t="shared" si="4"/>
        <v>0</v>
      </c>
      <c r="N146" s="4">
        <f t="shared" si="4"/>
        <v>0</v>
      </c>
      <c r="O146" s="4">
        <f t="shared" si="4"/>
        <v>0</v>
      </c>
      <c r="P146" s="4">
        <f t="shared" si="4"/>
        <v>0</v>
      </c>
      <c r="Q146" s="4">
        <f t="shared" si="4"/>
        <v>0</v>
      </c>
      <c r="R146" s="4">
        <f t="shared" si="4"/>
        <v>0</v>
      </c>
      <c r="S146" s="4">
        <f t="shared" si="4"/>
        <v>0</v>
      </c>
      <c r="T146" s="10"/>
      <c r="U146" s="11"/>
    </row>
    <row r="147" spans="1:21" ht="12.75" hidden="1">
      <c r="A147" s="2" t="s">
        <v>70</v>
      </c>
      <c r="B147" s="7">
        <f>IF(B145&lt;B15,B145,B15)</f>
        <v>0</v>
      </c>
      <c r="C147" s="7">
        <f aca="true" t="shared" si="5" ref="C147:S147">IF(C145&lt;C15,C145,C15)</f>
        <v>0</v>
      </c>
      <c r="D147" s="7">
        <f t="shared" si="5"/>
        <v>0</v>
      </c>
      <c r="E147" s="7">
        <f t="shared" si="5"/>
        <v>0</v>
      </c>
      <c r="F147" s="7">
        <f t="shared" si="5"/>
        <v>0</v>
      </c>
      <c r="G147" s="7">
        <f t="shared" si="5"/>
        <v>0</v>
      </c>
      <c r="H147" s="7">
        <f t="shared" si="5"/>
        <v>0</v>
      </c>
      <c r="I147" s="7">
        <f t="shared" si="5"/>
        <v>0</v>
      </c>
      <c r="J147" s="7">
        <f t="shared" si="5"/>
        <v>0</v>
      </c>
      <c r="K147" s="7">
        <f t="shared" si="5"/>
        <v>0</v>
      </c>
      <c r="L147" s="7">
        <f t="shared" si="5"/>
        <v>0</v>
      </c>
      <c r="M147" s="7">
        <f t="shared" si="5"/>
        <v>0</v>
      </c>
      <c r="N147" s="7">
        <f t="shared" si="5"/>
        <v>0</v>
      </c>
      <c r="O147" s="7">
        <f t="shared" si="5"/>
        <v>0</v>
      </c>
      <c r="P147" s="7">
        <f t="shared" si="5"/>
        <v>0</v>
      </c>
      <c r="Q147" s="7">
        <f t="shared" si="5"/>
        <v>0</v>
      </c>
      <c r="R147" s="7">
        <f t="shared" si="5"/>
        <v>0</v>
      </c>
      <c r="S147" s="7">
        <f t="shared" si="5"/>
        <v>0</v>
      </c>
      <c r="T147" s="10"/>
      <c r="U147" s="11"/>
    </row>
    <row r="148" spans="1:21" ht="12.75" hidden="1">
      <c r="A148" s="2" t="s">
        <v>71</v>
      </c>
      <c r="B148" s="7">
        <f>IF(B146&gt;B16,B146,B16)</f>
        <v>0</v>
      </c>
      <c r="C148" s="7">
        <f aca="true" t="shared" si="6" ref="C148:S148">IF(C146&gt;C16,C146,C16)</f>
        <v>0</v>
      </c>
      <c r="D148" s="7">
        <f t="shared" si="6"/>
        <v>0</v>
      </c>
      <c r="E148" s="7">
        <f t="shared" si="6"/>
        <v>0</v>
      </c>
      <c r="F148" s="7">
        <f t="shared" si="6"/>
        <v>0</v>
      </c>
      <c r="G148" s="7">
        <f t="shared" si="6"/>
        <v>0</v>
      </c>
      <c r="H148" s="7">
        <f t="shared" si="6"/>
        <v>0</v>
      </c>
      <c r="I148" s="7">
        <f t="shared" si="6"/>
        <v>0</v>
      </c>
      <c r="J148" s="7">
        <f t="shared" si="6"/>
        <v>0</v>
      </c>
      <c r="K148" s="7">
        <f t="shared" si="6"/>
        <v>0</v>
      </c>
      <c r="L148" s="7">
        <f t="shared" si="6"/>
        <v>0</v>
      </c>
      <c r="M148" s="7">
        <f t="shared" si="6"/>
        <v>0</v>
      </c>
      <c r="N148" s="7">
        <f t="shared" si="6"/>
        <v>0</v>
      </c>
      <c r="O148" s="7">
        <f t="shared" si="6"/>
        <v>0</v>
      </c>
      <c r="P148" s="7">
        <f t="shared" si="6"/>
        <v>0</v>
      </c>
      <c r="Q148" s="7">
        <f t="shared" si="6"/>
        <v>0</v>
      </c>
      <c r="R148" s="7">
        <f t="shared" si="6"/>
        <v>0</v>
      </c>
      <c r="S148" s="7">
        <f t="shared" si="6"/>
        <v>0</v>
      </c>
      <c r="T148" s="10"/>
      <c r="U148" s="11"/>
    </row>
    <row r="149" spans="1:21" ht="12.75" hidden="1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10"/>
      <c r="U149" s="11"/>
    </row>
    <row r="150" spans="1:21" ht="12.75" hidden="1">
      <c r="A150" s="54" t="s">
        <v>64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10"/>
      <c r="U150" s="11"/>
    </row>
    <row r="151" spans="1:21" ht="12.75" hidden="1">
      <c r="A151" s="2" t="str">
        <f>A18</f>
        <v>Option #1</v>
      </c>
      <c r="B151" s="38">
        <f>IF(ISBLANK(B18),"",IF(B$147=B$148,"",(IF(B$14,(B18-B$147),(B$148-B18))/(B$148-B$147))))</f>
      </c>
      <c r="C151" s="38">
        <f aca="true" t="shared" si="7" ref="C151:S151">IF(ISBLANK(C18),"",IF(C$147=C$148,"",(IF(C$14,(C18-C$147),(C$148-C18))/(C$148-C$147))))</f>
      </c>
      <c r="D151" s="38">
        <f t="shared" si="7"/>
      </c>
      <c r="E151" s="38">
        <f t="shared" si="7"/>
      </c>
      <c r="F151" s="38">
        <f t="shared" si="7"/>
      </c>
      <c r="G151" s="38">
        <f t="shared" si="7"/>
      </c>
      <c r="H151" s="38">
        <f t="shared" si="7"/>
      </c>
      <c r="I151" s="38">
        <f t="shared" si="7"/>
      </c>
      <c r="J151" s="38">
        <f t="shared" si="7"/>
      </c>
      <c r="K151" s="38">
        <f t="shared" si="7"/>
      </c>
      <c r="L151" s="38">
        <f t="shared" si="7"/>
      </c>
      <c r="M151" s="38">
        <f t="shared" si="7"/>
      </c>
      <c r="N151" s="38">
        <f t="shared" si="7"/>
      </c>
      <c r="O151" s="38">
        <f t="shared" si="7"/>
      </c>
      <c r="P151" s="38">
        <f t="shared" si="7"/>
      </c>
      <c r="Q151" s="38">
        <f t="shared" si="7"/>
      </c>
      <c r="R151" s="38">
        <f t="shared" si="7"/>
      </c>
      <c r="S151" s="38">
        <f t="shared" si="7"/>
      </c>
      <c r="T151" s="10"/>
      <c r="U151" s="11"/>
    </row>
    <row r="152" spans="1:21" ht="12.75" hidden="1">
      <c r="A152" s="2" t="str">
        <f aca="true" t="shared" si="8" ref="A152:A170">A19</f>
        <v>Option #2</v>
      </c>
      <c r="B152" s="38">
        <f aca="true" t="shared" si="9" ref="B152:S152">IF(ISBLANK(B19),"",IF(B$147=B$148,"",(IF(B$14,(B19-B$147),(B$148-B19))/(B$148-B$147))))</f>
      </c>
      <c r="C152" s="38">
        <f t="shared" si="9"/>
      </c>
      <c r="D152" s="38">
        <f t="shared" si="9"/>
      </c>
      <c r="E152" s="38">
        <f t="shared" si="9"/>
      </c>
      <c r="F152" s="38">
        <f t="shared" si="9"/>
      </c>
      <c r="G152" s="38">
        <f t="shared" si="9"/>
      </c>
      <c r="H152" s="38">
        <f t="shared" si="9"/>
      </c>
      <c r="I152" s="38">
        <f t="shared" si="9"/>
      </c>
      <c r="J152" s="38">
        <f t="shared" si="9"/>
      </c>
      <c r="K152" s="38">
        <f t="shared" si="9"/>
      </c>
      <c r="L152" s="38">
        <f t="shared" si="9"/>
      </c>
      <c r="M152" s="38">
        <f t="shared" si="9"/>
      </c>
      <c r="N152" s="38">
        <f t="shared" si="9"/>
      </c>
      <c r="O152" s="38">
        <f t="shared" si="9"/>
      </c>
      <c r="P152" s="38">
        <f t="shared" si="9"/>
      </c>
      <c r="Q152" s="38">
        <f t="shared" si="9"/>
      </c>
      <c r="R152" s="38">
        <f t="shared" si="9"/>
      </c>
      <c r="S152" s="38">
        <f t="shared" si="9"/>
      </c>
      <c r="T152" s="10"/>
      <c r="U152" s="11"/>
    </row>
    <row r="153" spans="1:21" ht="12.75" hidden="1">
      <c r="A153" s="2" t="str">
        <f t="shared" si="8"/>
        <v>Option #3</v>
      </c>
      <c r="B153" s="38">
        <f aca="true" t="shared" si="10" ref="B153:S153">IF(ISBLANK(B20),"",IF(B$147=B$148,"",(IF(B$14,(B20-B$147),(B$148-B20))/(B$148-B$147))))</f>
      </c>
      <c r="C153" s="38">
        <f t="shared" si="10"/>
      </c>
      <c r="D153" s="38">
        <f t="shared" si="10"/>
      </c>
      <c r="E153" s="38">
        <f t="shared" si="10"/>
      </c>
      <c r="F153" s="38">
        <f t="shared" si="10"/>
      </c>
      <c r="G153" s="38">
        <f t="shared" si="10"/>
      </c>
      <c r="H153" s="38">
        <f t="shared" si="10"/>
      </c>
      <c r="I153" s="38">
        <f t="shared" si="10"/>
      </c>
      <c r="J153" s="38">
        <f t="shared" si="10"/>
      </c>
      <c r="K153" s="38">
        <f t="shared" si="10"/>
      </c>
      <c r="L153" s="38">
        <f t="shared" si="10"/>
      </c>
      <c r="M153" s="38">
        <f t="shared" si="10"/>
      </c>
      <c r="N153" s="38">
        <f t="shared" si="10"/>
      </c>
      <c r="O153" s="38">
        <f t="shared" si="10"/>
      </c>
      <c r="P153" s="38">
        <f t="shared" si="10"/>
      </c>
      <c r="Q153" s="38">
        <f t="shared" si="10"/>
      </c>
      <c r="R153" s="38">
        <f t="shared" si="10"/>
      </c>
      <c r="S153" s="38">
        <f t="shared" si="10"/>
      </c>
      <c r="T153" s="10"/>
      <c r="U153" s="11"/>
    </row>
    <row r="154" spans="1:21" ht="12.75" hidden="1">
      <c r="A154" s="2" t="str">
        <f t="shared" si="8"/>
        <v>Option #4</v>
      </c>
      <c r="B154" s="38">
        <f aca="true" t="shared" si="11" ref="B154:S154">IF(ISBLANK(B21),"",IF(B$147=B$148,"",(IF(B$14,(B21-B$147),(B$148-B21))/(B$148-B$147))))</f>
      </c>
      <c r="C154" s="38">
        <f t="shared" si="11"/>
      </c>
      <c r="D154" s="38">
        <f t="shared" si="11"/>
      </c>
      <c r="E154" s="38">
        <f t="shared" si="11"/>
      </c>
      <c r="F154" s="38">
        <f t="shared" si="11"/>
      </c>
      <c r="G154" s="38">
        <f t="shared" si="11"/>
      </c>
      <c r="H154" s="38">
        <f t="shared" si="11"/>
      </c>
      <c r="I154" s="38">
        <f t="shared" si="11"/>
      </c>
      <c r="J154" s="38">
        <f t="shared" si="11"/>
      </c>
      <c r="K154" s="38">
        <f t="shared" si="11"/>
      </c>
      <c r="L154" s="38">
        <f t="shared" si="11"/>
      </c>
      <c r="M154" s="38">
        <f t="shared" si="11"/>
      </c>
      <c r="N154" s="38">
        <f t="shared" si="11"/>
      </c>
      <c r="O154" s="38">
        <f t="shared" si="11"/>
      </c>
      <c r="P154" s="38">
        <f t="shared" si="11"/>
      </c>
      <c r="Q154" s="38">
        <f t="shared" si="11"/>
      </c>
      <c r="R154" s="38">
        <f t="shared" si="11"/>
      </c>
      <c r="S154" s="38">
        <f t="shared" si="11"/>
      </c>
      <c r="T154" s="10"/>
      <c r="U154" s="11"/>
    </row>
    <row r="155" spans="1:21" ht="12.75" hidden="1">
      <c r="A155" s="2" t="str">
        <f t="shared" si="8"/>
        <v>Option #5</v>
      </c>
      <c r="B155" s="38">
        <f aca="true" t="shared" si="12" ref="B155:S155">IF(ISBLANK(B22),"",IF(B$147=B$148,"",(IF(B$14,(B22-B$147),(B$148-B22))/(B$148-B$147))))</f>
      </c>
      <c r="C155" s="38">
        <f t="shared" si="12"/>
      </c>
      <c r="D155" s="38">
        <f t="shared" si="12"/>
      </c>
      <c r="E155" s="38">
        <f t="shared" si="12"/>
      </c>
      <c r="F155" s="38">
        <f t="shared" si="12"/>
      </c>
      <c r="G155" s="38">
        <f t="shared" si="12"/>
      </c>
      <c r="H155" s="38">
        <f t="shared" si="12"/>
      </c>
      <c r="I155" s="38">
        <f t="shared" si="12"/>
      </c>
      <c r="J155" s="38">
        <f t="shared" si="12"/>
      </c>
      <c r="K155" s="38">
        <f t="shared" si="12"/>
      </c>
      <c r="L155" s="38">
        <f t="shared" si="12"/>
      </c>
      <c r="M155" s="38">
        <f t="shared" si="12"/>
      </c>
      <c r="N155" s="38">
        <f t="shared" si="12"/>
      </c>
      <c r="O155" s="38">
        <f t="shared" si="12"/>
      </c>
      <c r="P155" s="38">
        <f t="shared" si="12"/>
      </c>
      <c r="Q155" s="38">
        <f t="shared" si="12"/>
      </c>
      <c r="R155" s="38">
        <f t="shared" si="12"/>
      </c>
      <c r="S155" s="38">
        <f t="shared" si="12"/>
      </c>
      <c r="T155" s="10"/>
      <c r="U155" s="11"/>
    </row>
    <row r="156" spans="1:21" ht="12.75" hidden="1">
      <c r="A156" s="2" t="str">
        <f t="shared" si="8"/>
        <v>Option #6</v>
      </c>
      <c r="B156" s="38">
        <f aca="true" t="shared" si="13" ref="B156:S156">IF(ISBLANK(B23),"",IF(B$147=B$148,"",(IF(B$14,(B23-B$147),(B$148-B23))/(B$148-B$147))))</f>
      </c>
      <c r="C156" s="38">
        <f t="shared" si="13"/>
      </c>
      <c r="D156" s="38">
        <f t="shared" si="13"/>
      </c>
      <c r="E156" s="38">
        <f t="shared" si="13"/>
      </c>
      <c r="F156" s="38">
        <f t="shared" si="13"/>
      </c>
      <c r="G156" s="38">
        <f t="shared" si="13"/>
      </c>
      <c r="H156" s="38">
        <f t="shared" si="13"/>
      </c>
      <c r="I156" s="38">
        <f t="shared" si="13"/>
      </c>
      <c r="J156" s="38">
        <f t="shared" si="13"/>
      </c>
      <c r="K156" s="38">
        <f t="shared" si="13"/>
      </c>
      <c r="L156" s="38">
        <f t="shared" si="13"/>
      </c>
      <c r="M156" s="38">
        <f t="shared" si="13"/>
      </c>
      <c r="N156" s="38">
        <f t="shared" si="13"/>
      </c>
      <c r="O156" s="38">
        <f t="shared" si="13"/>
      </c>
      <c r="P156" s="38">
        <f t="shared" si="13"/>
      </c>
      <c r="Q156" s="38">
        <f t="shared" si="13"/>
      </c>
      <c r="R156" s="38">
        <f t="shared" si="13"/>
      </c>
      <c r="S156" s="38">
        <f t="shared" si="13"/>
      </c>
      <c r="T156" s="10"/>
      <c r="U156" s="11"/>
    </row>
    <row r="157" spans="1:21" ht="12.75" hidden="1">
      <c r="A157" s="2" t="str">
        <f t="shared" si="8"/>
        <v>Option #7</v>
      </c>
      <c r="B157" s="38">
        <f aca="true" t="shared" si="14" ref="B157:S157">IF(ISBLANK(B24),"",IF(B$147=B$148,"",(IF(B$14,(B24-B$147),(B$148-B24))/(B$148-B$147))))</f>
      </c>
      <c r="C157" s="38">
        <f t="shared" si="14"/>
      </c>
      <c r="D157" s="38">
        <f t="shared" si="14"/>
      </c>
      <c r="E157" s="38">
        <f t="shared" si="14"/>
      </c>
      <c r="F157" s="38">
        <f t="shared" si="14"/>
      </c>
      <c r="G157" s="38">
        <f t="shared" si="14"/>
      </c>
      <c r="H157" s="38">
        <f t="shared" si="14"/>
      </c>
      <c r="I157" s="38">
        <f t="shared" si="14"/>
      </c>
      <c r="J157" s="38">
        <f t="shared" si="14"/>
      </c>
      <c r="K157" s="38">
        <f t="shared" si="14"/>
      </c>
      <c r="L157" s="38">
        <f t="shared" si="14"/>
      </c>
      <c r="M157" s="38">
        <f t="shared" si="14"/>
      </c>
      <c r="N157" s="38">
        <f t="shared" si="14"/>
      </c>
      <c r="O157" s="38">
        <f t="shared" si="14"/>
      </c>
      <c r="P157" s="38">
        <f t="shared" si="14"/>
      </c>
      <c r="Q157" s="38">
        <f t="shared" si="14"/>
      </c>
      <c r="R157" s="38">
        <f t="shared" si="14"/>
      </c>
      <c r="S157" s="38">
        <f t="shared" si="14"/>
      </c>
      <c r="T157" s="10"/>
      <c r="U157" s="11"/>
    </row>
    <row r="158" spans="1:21" ht="12.75" hidden="1">
      <c r="A158" s="2" t="str">
        <f t="shared" si="8"/>
        <v>Option #8</v>
      </c>
      <c r="B158" s="38">
        <f aca="true" t="shared" si="15" ref="B158:S158">IF(ISBLANK(B25),"",IF(B$147=B$148,"",(IF(B$14,(B25-B$147),(B$148-B25))/(B$148-B$147))))</f>
      </c>
      <c r="C158" s="38">
        <f t="shared" si="15"/>
      </c>
      <c r="D158" s="38">
        <f t="shared" si="15"/>
      </c>
      <c r="E158" s="38">
        <f t="shared" si="15"/>
      </c>
      <c r="F158" s="38">
        <f t="shared" si="15"/>
      </c>
      <c r="G158" s="38">
        <f t="shared" si="15"/>
      </c>
      <c r="H158" s="38">
        <f t="shared" si="15"/>
      </c>
      <c r="I158" s="38">
        <f t="shared" si="15"/>
      </c>
      <c r="J158" s="38">
        <f t="shared" si="15"/>
      </c>
      <c r="K158" s="38">
        <f t="shared" si="15"/>
      </c>
      <c r="L158" s="38">
        <f t="shared" si="15"/>
      </c>
      <c r="M158" s="38">
        <f t="shared" si="15"/>
      </c>
      <c r="N158" s="38">
        <f t="shared" si="15"/>
      </c>
      <c r="O158" s="38">
        <f t="shared" si="15"/>
      </c>
      <c r="P158" s="38">
        <f t="shared" si="15"/>
      </c>
      <c r="Q158" s="38">
        <f t="shared" si="15"/>
      </c>
      <c r="R158" s="38">
        <f t="shared" si="15"/>
      </c>
      <c r="S158" s="38">
        <f t="shared" si="15"/>
      </c>
      <c r="T158" s="10"/>
      <c r="U158" s="11"/>
    </row>
    <row r="159" spans="1:21" ht="12.75" hidden="1">
      <c r="A159" s="2" t="str">
        <f t="shared" si="8"/>
        <v>Option #9</v>
      </c>
      <c r="B159" s="38">
        <f aca="true" t="shared" si="16" ref="B159:S159">IF(ISBLANK(B26),"",IF(B$147=B$148,"",(IF(B$14,(B26-B$147),(B$148-B26))/(B$148-B$147))))</f>
      </c>
      <c r="C159" s="38">
        <f t="shared" si="16"/>
      </c>
      <c r="D159" s="38">
        <f t="shared" si="16"/>
      </c>
      <c r="E159" s="38">
        <f t="shared" si="16"/>
      </c>
      <c r="F159" s="38">
        <f t="shared" si="16"/>
      </c>
      <c r="G159" s="38">
        <f t="shared" si="16"/>
      </c>
      <c r="H159" s="38">
        <f t="shared" si="16"/>
      </c>
      <c r="I159" s="38">
        <f t="shared" si="16"/>
      </c>
      <c r="J159" s="38">
        <f t="shared" si="16"/>
      </c>
      <c r="K159" s="38">
        <f t="shared" si="16"/>
      </c>
      <c r="L159" s="38">
        <f t="shared" si="16"/>
      </c>
      <c r="M159" s="38">
        <f t="shared" si="16"/>
      </c>
      <c r="N159" s="38">
        <f t="shared" si="16"/>
      </c>
      <c r="O159" s="38">
        <f t="shared" si="16"/>
      </c>
      <c r="P159" s="38">
        <f t="shared" si="16"/>
      </c>
      <c r="Q159" s="38">
        <f t="shared" si="16"/>
      </c>
      <c r="R159" s="38">
        <f t="shared" si="16"/>
      </c>
      <c r="S159" s="38">
        <f t="shared" si="16"/>
      </c>
      <c r="T159" s="10"/>
      <c r="U159" s="11"/>
    </row>
    <row r="160" spans="1:21" ht="12.75" hidden="1">
      <c r="A160" s="2" t="str">
        <f t="shared" si="8"/>
        <v>Option #10</v>
      </c>
      <c r="B160" s="38">
        <f aca="true" t="shared" si="17" ref="B160:S160">IF(ISBLANK(B27),"",IF(B$147=B$148,"",(IF(B$14,(B27-B$147),(B$148-B27))/(B$148-B$147))))</f>
      </c>
      <c r="C160" s="38">
        <f t="shared" si="17"/>
      </c>
      <c r="D160" s="38">
        <f t="shared" si="17"/>
      </c>
      <c r="E160" s="38">
        <f t="shared" si="17"/>
      </c>
      <c r="F160" s="38">
        <f t="shared" si="17"/>
      </c>
      <c r="G160" s="38">
        <f t="shared" si="17"/>
      </c>
      <c r="H160" s="38">
        <f t="shared" si="17"/>
      </c>
      <c r="I160" s="38">
        <f t="shared" si="17"/>
      </c>
      <c r="J160" s="38">
        <f t="shared" si="17"/>
      </c>
      <c r="K160" s="38">
        <f t="shared" si="17"/>
      </c>
      <c r="L160" s="38">
        <f t="shared" si="17"/>
      </c>
      <c r="M160" s="38">
        <f t="shared" si="17"/>
      </c>
      <c r="N160" s="38">
        <f t="shared" si="17"/>
      </c>
      <c r="O160" s="38">
        <f t="shared" si="17"/>
      </c>
      <c r="P160" s="38">
        <f t="shared" si="17"/>
      </c>
      <c r="Q160" s="38">
        <f t="shared" si="17"/>
      </c>
      <c r="R160" s="38">
        <f t="shared" si="17"/>
      </c>
      <c r="S160" s="38">
        <f t="shared" si="17"/>
      </c>
      <c r="T160" s="10"/>
      <c r="U160" s="11"/>
    </row>
    <row r="161" spans="1:21" ht="12.75" hidden="1">
      <c r="A161" s="2" t="str">
        <f t="shared" si="8"/>
        <v>Option #11</v>
      </c>
      <c r="B161" s="38">
        <f aca="true" t="shared" si="18" ref="B161:S161">IF(ISBLANK(B28),"",IF(B$147=B$148,"",(IF(B$14,(B28-B$147),(B$148-B28))/(B$148-B$147))))</f>
      </c>
      <c r="C161" s="38">
        <f t="shared" si="18"/>
      </c>
      <c r="D161" s="38">
        <f t="shared" si="18"/>
      </c>
      <c r="E161" s="38">
        <f t="shared" si="18"/>
      </c>
      <c r="F161" s="38">
        <f t="shared" si="18"/>
      </c>
      <c r="G161" s="38">
        <f t="shared" si="18"/>
      </c>
      <c r="H161" s="38">
        <f t="shared" si="18"/>
      </c>
      <c r="I161" s="38">
        <f t="shared" si="18"/>
      </c>
      <c r="J161" s="38">
        <f t="shared" si="18"/>
      </c>
      <c r="K161" s="38">
        <f t="shared" si="18"/>
      </c>
      <c r="L161" s="38">
        <f t="shared" si="18"/>
      </c>
      <c r="M161" s="38">
        <f t="shared" si="18"/>
      </c>
      <c r="N161" s="38">
        <f t="shared" si="18"/>
      </c>
      <c r="O161" s="38">
        <f t="shared" si="18"/>
      </c>
      <c r="P161" s="38">
        <f t="shared" si="18"/>
      </c>
      <c r="Q161" s="38">
        <f t="shared" si="18"/>
      </c>
      <c r="R161" s="38">
        <f t="shared" si="18"/>
      </c>
      <c r="S161" s="38">
        <f t="shared" si="18"/>
      </c>
      <c r="T161" s="10"/>
      <c r="U161" s="11"/>
    </row>
    <row r="162" spans="1:21" ht="12.75" hidden="1">
      <c r="A162" s="2" t="str">
        <f t="shared" si="8"/>
        <v>Option #12</v>
      </c>
      <c r="B162" s="38">
        <f aca="true" t="shared" si="19" ref="B162:S162">IF(ISBLANK(B29),"",IF(B$147=B$148,"",(IF(B$14,(B29-B$147),(B$148-B29))/(B$148-B$147))))</f>
      </c>
      <c r="C162" s="38">
        <f t="shared" si="19"/>
      </c>
      <c r="D162" s="38">
        <f t="shared" si="19"/>
      </c>
      <c r="E162" s="38">
        <f t="shared" si="19"/>
      </c>
      <c r="F162" s="38">
        <f t="shared" si="19"/>
      </c>
      <c r="G162" s="38">
        <f t="shared" si="19"/>
      </c>
      <c r="H162" s="38">
        <f t="shared" si="19"/>
      </c>
      <c r="I162" s="38">
        <f t="shared" si="19"/>
      </c>
      <c r="J162" s="38">
        <f t="shared" si="19"/>
      </c>
      <c r="K162" s="38">
        <f t="shared" si="19"/>
      </c>
      <c r="L162" s="38">
        <f t="shared" si="19"/>
      </c>
      <c r="M162" s="38">
        <f t="shared" si="19"/>
      </c>
      <c r="N162" s="38">
        <f t="shared" si="19"/>
      </c>
      <c r="O162" s="38">
        <f t="shared" si="19"/>
      </c>
      <c r="P162" s="38">
        <f t="shared" si="19"/>
      </c>
      <c r="Q162" s="38">
        <f t="shared" si="19"/>
      </c>
      <c r="R162" s="38">
        <f t="shared" si="19"/>
      </c>
      <c r="S162" s="38">
        <f t="shared" si="19"/>
      </c>
      <c r="T162" s="10"/>
      <c r="U162" s="11"/>
    </row>
    <row r="163" spans="1:21" ht="12.75" hidden="1">
      <c r="A163" s="2" t="str">
        <f t="shared" si="8"/>
        <v>Option #13</v>
      </c>
      <c r="B163" s="38">
        <f aca="true" t="shared" si="20" ref="B163:S163">IF(ISBLANK(B30),"",IF(B$147=B$148,"",(IF(B$14,(B30-B$147),(B$148-B30))/(B$148-B$147))))</f>
      </c>
      <c r="C163" s="38">
        <f t="shared" si="20"/>
      </c>
      <c r="D163" s="38">
        <f t="shared" si="20"/>
      </c>
      <c r="E163" s="38">
        <f t="shared" si="20"/>
      </c>
      <c r="F163" s="38">
        <f t="shared" si="20"/>
      </c>
      <c r="G163" s="38">
        <f t="shared" si="20"/>
      </c>
      <c r="H163" s="38">
        <f t="shared" si="20"/>
      </c>
      <c r="I163" s="38">
        <f t="shared" si="20"/>
      </c>
      <c r="J163" s="38">
        <f t="shared" si="20"/>
      </c>
      <c r="K163" s="38">
        <f t="shared" si="20"/>
      </c>
      <c r="L163" s="38">
        <f t="shared" si="20"/>
      </c>
      <c r="M163" s="38">
        <f t="shared" si="20"/>
      </c>
      <c r="N163" s="38">
        <f t="shared" si="20"/>
      </c>
      <c r="O163" s="38">
        <f t="shared" si="20"/>
      </c>
      <c r="P163" s="38">
        <f t="shared" si="20"/>
      </c>
      <c r="Q163" s="38">
        <f t="shared" si="20"/>
      </c>
      <c r="R163" s="38">
        <f t="shared" si="20"/>
      </c>
      <c r="S163" s="38">
        <f t="shared" si="20"/>
      </c>
      <c r="T163" s="10"/>
      <c r="U163" s="11"/>
    </row>
    <row r="164" spans="1:21" ht="12.75" hidden="1">
      <c r="A164" s="2" t="str">
        <f t="shared" si="8"/>
        <v>Option #14</v>
      </c>
      <c r="B164" s="38">
        <f aca="true" t="shared" si="21" ref="B164:S164">IF(ISBLANK(B31),"",IF(B$147=B$148,"",(IF(B$14,(B31-B$147),(B$148-B31))/(B$148-B$147))))</f>
      </c>
      <c r="C164" s="38">
        <f t="shared" si="21"/>
      </c>
      <c r="D164" s="38">
        <f t="shared" si="21"/>
      </c>
      <c r="E164" s="38">
        <f t="shared" si="21"/>
      </c>
      <c r="F164" s="38">
        <f t="shared" si="21"/>
      </c>
      <c r="G164" s="38">
        <f t="shared" si="21"/>
      </c>
      <c r="H164" s="38">
        <f t="shared" si="21"/>
      </c>
      <c r="I164" s="38">
        <f t="shared" si="21"/>
      </c>
      <c r="J164" s="38">
        <f t="shared" si="21"/>
      </c>
      <c r="K164" s="38">
        <f t="shared" si="21"/>
      </c>
      <c r="L164" s="38">
        <f t="shared" si="21"/>
      </c>
      <c r="M164" s="38">
        <f t="shared" si="21"/>
      </c>
      <c r="N164" s="38">
        <f t="shared" si="21"/>
      </c>
      <c r="O164" s="38">
        <f t="shared" si="21"/>
      </c>
      <c r="P164" s="38">
        <f t="shared" si="21"/>
      </c>
      <c r="Q164" s="38">
        <f t="shared" si="21"/>
      </c>
      <c r="R164" s="38">
        <f t="shared" si="21"/>
      </c>
      <c r="S164" s="38">
        <f t="shared" si="21"/>
      </c>
      <c r="T164" s="10"/>
      <c r="U164" s="11"/>
    </row>
    <row r="165" spans="1:21" ht="12.75" hidden="1">
      <c r="A165" s="2" t="str">
        <f t="shared" si="8"/>
        <v>Option #15</v>
      </c>
      <c r="B165" s="38">
        <f aca="true" t="shared" si="22" ref="B165:S165">IF(ISBLANK(B32),"",IF(B$147=B$148,"",(IF(B$14,(B32-B$147),(B$148-B32))/(B$148-B$147))))</f>
      </c>
      <c r="C165" s="38">
        <f t="shared" si="22"/>
      </c>
      <c r="D165" s="38">
        <f t="shared" si="22"/>
      </c>
      <c r="E165" s="38">
        <f t="shared" si="22"/>
      </c>
      <c r="F165" s="38">
        <f t="shared" si="22"/>
      </c>
      <c r="G165" s="38">
        <f t="shared" si="22"/>
      </c>
      <c r="H165" s="38">
        <f t="shared" si="22"/>
      </c>
      <c r="I165" s="38">
        <f t="shared" si="22"/>
      </c>
      <c r="J165" s="38">
        <f t="shared" si="22"/>
      </c>
      <c r="K165" s="38">
        <f t="shared" si="22"/>
      </c>
      <c r="L165" s="38">
        <f t="shared" si="22"/>
      </c>
      <c r="M165" s="38">
        <f t="shared" si="22"/>
      </c>
      <c r="N165" s="38">
        <f t="shared" si="22"/>
      </c>
      <c r="O165" s="38">
        <f t="shared" si="22"/>
      </c>
      <c r="P165" s="38">
        <f t="shared" si="22"/>
      </c>
      <c r="Q165" s="38">
        <f t="shared" si="22"/>
      </c>
      <c r="R165" s="38">
        <f t="shared" si="22"/>
      </c>
      <c r="S165" s="38">
        <f t="shared" si="22"/>
      </c>
      <c r="T165" s="10"/>
      <c r="U165" s="11"/>
    </row>
    <row r="166" spans="1:21" ht="12.75" hidden="1">
      <c r="A166" s="2" t="str">
        <f t="shared" si="8"/>
        <v>Option #16</v>
      </c>
      <c r="B166" s="38">
        <f aca="true" t="shared" si="23" ref="B166:S166">IF(ISBLANK(B33),"",IF(B$147=B$148,"",(IF(B$14,(B33-B$147),(B$148-B33))/(B$148-B$147))))</f>
      </c>
      <c r="C166" s="38">
        <f t="shared" si="23"/>
      </c>
      <c r="D166" s="38">
        <f t="shared" si="23"/>
      </c>
      <c r="E166" s="38">
        <f t="shared" si="23"/>
      </c>
      <c r="F166" s="38">
        <f t="shared" si="23"/>
      </c>
      <c r="G166" s="38">
        <f t="shared" si="23"/>
      </c>
      <c r="H166" s="38">
        <f t="shared" si="23"/>
      </c>
      <c r="I166" s="38">
        <f t="shared" si="23"/>
      </c>
      <c r="J166" s="38">
        <f t="shared" si="23"/>
      </c>
      <c r="K166" s="38">
        <f t="shared" si="23"/>
      </c>
      <c r="L166" s="38">
        <f t="shared" si="23"/>
      </c>
      <c r="M166" s="38">
        <f t="shared" si="23"/>
      </c>
      <c r="N166" s="38">
        <f t="shared" si="23"/>
      </c>
      <c r="O166" s="38">
        <f t="shared" si="23"/>
      </c>
      <c r="P166" s="38">
        <f t="shared" si="23"/>
      </c>
      <c r="Q166" s="38">
        <f t="shared" si="23"/>
      </c>
      <c r="R166" s="38">
        <f t="shared" si="23"/>
      </c>
      <c r="S166" s="38">
        <f t="shared" si="23"/>
      </c>
      <c r="T166" s="10"/>
      <c r="U166" s="11"/>
    </row>
    <row r="167" spans="1:21" ht="12.75" hidden="1">
      <c r="A167" s="2" t="str">
        <f t="shared" si="8"/>
        <v>Option #17</v>
      </c>
      <c r="B167" s="38">
        <f aca="true" t="shared" si="24" ref="B167:S167">IF(ISBLANK(B34),"",IF(B$147=B$148,"",(IF(B$14,(B34-B$147),(B$148-B34))/(B$148-B$147))))</f>
      </c>
      <c r="C167" s="38">
        <f t="shared" si="24"/>
      </c>
      <c r="D167" s="38">
        <f t="shared" si="24"/>
      </c>
      <c r="E167" s="38">
        <f t="shared" si="24"/>
      </c>
      <c r="F167" s="38">
        <f t="shared" si="24"/>
      </c>
      <c r="G167" s="38">
        <f t="shared" si="24"/>
      </c>
      <c r="H167" s="38">
        <f t="shared" si="24"/>
      </c>
      <c r="I167" s="38">
        <f t="shared" si="24"/>
      </c>
      <c r="J167" s="38">
        <f t="shared" si="24"/>
      </c>
      <c r="K167" s="38">
        <f t="shared" si="24"/>
      </c>
      <c r="L167" s="38">
        <f t="shared" si="24"/>
      </c>
      <c r="M167" s="38">
        <f t="shared" si="24"/>
      </c>
      <c r="N167" s="38">
        <f t="shared" si="24"/>
      </c>
      <c r="O167" s="38">
        <f t="shared" si="24"/>
      </c>
      <c r="P167" s="38">
        <f t="shared" si="24"/>
      </c>
      <c r="Q167" s="38">
        <f t="shared" si="24"/>
      </c>
      <c r="R167" s="38">
        <f t="shared" si="24"/>
      </c>
      <c r="S167" s="38">
        <f t="shared" si="24"/>
      </c>
      <c r="T167" s="10"/>
      <c r="U167" s="11"/>
    </row>
    <row r="168" spans="1:21" ht="12.75" hidden="1">
      <c r="A168" s="2" t="str">
        <f t="shared" si="8"/>
        <v>Option #18</v>
      </c>
      <c r="B168" s="38">
        <f aca="true" t="shared" si="25" ref="B168:S168">IF(ISBLANK(B35),"",IF(B$147=B$148,"",(IF(B$14,(B35-B$147),(B$148-B35))/(B$148-B$147))))</f>
      </c>
      <c r="C168" s="38">
        <f t="shared" si="25"/>
      </c>
      <c r="D168" s="38">
        <f t="shared" si="25"/>
      </c>
      <c r="E168" s="38">
        <f t="shared" si="25"/>
      </c>
      <c r="F168" s="38">
        <f t="shared" si="25"/>
      </c>
      <c r="G168" s="38">
        <f t="shared" si="25"/>
      </c>
      <c r="H168" s="38">
        <f t="shared" si="25"/>
      </c>
      <c r="I168" s="38">
        <f t="shared" si="25"/>
      </c>
      <c r="J168" s="38">
        <f t="shared" si="25"/>
      </c>
      <c r="K168" s="38">
        <f t="shared" si="25"/>
      </c>
      <c r="L168" s="38">
        <f t="shared" si="25"/>
      </c>
      <c r="M168" s="38">
        <f t="shared" si="25"/>
      </c>
      <c r="N168" s="38">
        <f t="shared" si="25"/>
      </c>
      <c r="O168" s="38">
        <f t="shared" si="25"/>
      </c>
      <c r="P168" s="38">
        <f t="shared" si="25"/>
      </c>
      <c r="Q168" s="38">
        <f t="shared" si="25"/>
      </c>
      <c r="R168" s="38">
        <f t="shared" si="25"/>
      </c>
      <c r="S168" s="38">
        <f t="shared" si="25"/>
      </c>
      <c r="T168" s="10"/>
      <c r="U168" s="11"/>
    </row>
    <row r="169" spans="1:21" ht="12.75" hidden="1">
      <c r="A169" s="2" t="str">
        <f t="shared" si="8"/>
        <v>Option #19</v>
      </c>
      <c r="B169" s="38">
        <f aca="true" t="shared" si="26" ref="B169:S169">IF(ISBLANK(B36),"",IF(B$147=B$148,"",(IF(B$14,(B36-B$147),(B$148-B36))/(B$148-B$147))))</f>
      </c>
      <c r="C169" s="38">
        <f t="shared" si="26"/>
      </c>
      <c r="D169" s="38">
        <f t="shared" si="26"/>
      </c>
      <c r="E169" s="38">
        <f t="shared" si="26"/>
      </c>
      <c r="F169" s="38">
        <f t="shared" si="26"/>
      </c>
      <c r="G169" s="38">
        <f t="shared" si="26"/>
      </c>
      <c r="H169" s="38">
        <f t="shared" si="26"/>
      </c>
      <c r="I169" s="38">
        <f t="shared" si="26"/>
      </c>
      <c r="J169" s="38">
        <f t="shared" si="26"/>
      </c>
      <c r="K169" s="38">
        <f t="shared" si="26"/>
      </c>
      <c r="L169" s="38">
        <f t="shared" si="26"/>
      </c>
      <c r="M169" s="38">
        <f t="shared" si="26"/>
      </c>
      <c r="N169" s="38">
        <f t="shared" si="26"/>
      </c>
      <c r="O169" s="38">
        <f t="shared" si="26"/>
      </c>
      <c r="P169" s="38">
        <f t="shared" si="26"/>
      </c>
      <c r="Q169" s="38">
        <f t="shared" si="26"/>
      </c>
      <c r="R169" s="38">
        <f t="shared" si="26"/>
      </c>
      <c r="S169" s="38">
        <f t="shared" si="26"/>
      </c>
      <c r="T169" s="10"/>
      <c r="U169" s="11"/>
    </row>
    <row r="170" spans="1:21" ht="12.75" hidden="1">
      <c r="A170" s="2" t="str">
        <f t="shared" si="8"/>
        <v>Option #20</v>
      </c>
      <c r="B170" s="38">
        <f aca="true" t="shared" si="27" ref="B170:S170">IF(ISBLANK(B37),"",IF(B$147=B$148,"",(IF(B$14,(B37-B$147),(B$148-B37))/(B$148-B$147))))</f>
      </c>
      <c r="C170" s="38">
        <f t="shared" si="27"/>
      </c>
      <c r="D170" s="38">
        <f t="shared" si="27"/>
      </c>
      <c r="E170" s="38">
        <f t="shared" si="27"/>
      </c>
      <c r="F170" s="38">
        <f t="shared" si="27"/>
      </c>
      <c r="G170" s="38">
        <f t="shared" si="27"/>
      </c>
      <c r="H170" s="38">
        <f t="shared" si="27"/>
      </c>
      <c r="I170" s="38">
        <f t="shared" si="27"/>
      </c>
      <c r="J170" s="38">
        <f t="shared" si="27"/>
      </c>
      <c r="K170" s="38">
        <f t="shared" si="27"/>
      </c>
      <c r="L170" s="38">
        <f t="shared" si="27"/>
      </c>
      <c r="M170" s="38">
        <f t="shared" si="27"/>
      </c>
      <c r="N170" s="38">
        <f t="shared" si="27"/>
      </c>
      <c r="O170" s="38">
        <f t="shared" si="27"/>
      </c>
      <c r="P170" s="38">
        <f t="shared" si="27"/>
      </c>
      <c r="Q170" s="38">
        <f t="shared" si="27"/>
      </c>
      <c r="R170" s="38">
        <f t="shared" si="27"/>
      </c>
      <c r="S170" s="38">
        <f t="shared" si="27"/>
      </c>
      <c r="T170" s="10"/>
      <c r="U170" s="11"/>
    </row>
    <row r="171" spans="1:21" ht="12.75" hidden="1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10"/>
      <c r="U171" s="11"/>
    </row>
    <row r="172" spans="1:21" ht="12.75" hidden="1">
      <c r="A172" s="54" t="s">
        <v>66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10"/>
      <c r="U172" s="11"/>
    </row>
    <row r="173" spans="1:23" ht="12.75" hidden="1">
      <c r="A173" s="2" t="str">
        <f>A151</f>
        <v>Option #1</v>
      </c>
      <c r="B173" s="38">
        <f>IF(ISBLANK(B18),"",(B18*B$144)^$B$141)</f>
      </c>
      <c r="C173" s="38">
        <f aca="true" t="shared" si="28" ref="C173:S173">IF(ISBLANK(C18),"",(C18*C$144)^$B$141)</f>
      </c>
      <c r="D173" s="38">
        <f t="shared" si="28"/>
      </c>
      <c r="E173" s="38">
        <f t="shared" si="28"/>
      </c>
      <c r="F173" s="38">
        <f t="shared" si="28"/>
      </c>
      <c r="G173" s="38">
        <f t="shared" si="28"/>
      </c>
      <c r="H173" s="38">
        <f t="shared" si="28"/>
      </c>
      <c r="I173" s="38">
        <f t="shared" si="28"/>
      </c>
      <c r="J173" s="38">
        <f t="shared" si="28"/>
      </c>
      <c r="K173" s="38">
        <f t="shared" si="28"/>
      </c>
      <c r="L173" s="38">
        <f t="shared" si="28"/>
      </c>
      <c r="M173" s="38">
        <f t="shared" si="28"/>
      </c>
      <c r="N173" s="38">
        <f t="shared" si="28"/>
      </c>
      <c r="O173" s="38">
        <f t="shared" si="28"/>
      </c>
      <c r="P173" s="38">
        <f t="shared" si="28"/>
      </c>
      <c r="Q173" s="38">
        <f t="shared" si="28"/>
      </c>
      <c r="R173" s="38">
        <f t="shared" si="28"/>
      </c>
      <c r="S173" s="38">
        <f t="shared" si="28"/>
      </c>
      <c r="T173" s="10">
        <f aca="true" t="shared" si="29" ref="T173:T192">IF(ISBLANK(B18),"",SUM(B173:S173)^(1/$B$141))</f>
      </c>
      <c r="U173" s="11">
        <f aca="true" t="shared" si="30" ref="U173:U192">IF(ISBLANK(B18),"",RANK(T173,$T$173:$T$192,1))</f>
      </c>
      <c r="W173" s="38"/>
    </row>
    <row r="174" spans="1:21" ht="12.75" hidden="1">
      <c r="A174" s="2" t="str">
        <f aca="true" t="shared" si="31" ref="A174:A192">A152</f>
        <v>Option #2</v>
      </c>
      <c r="B174" s="38">
        <f aca="true" t="shared" si="32" ref="B174:S174">IF(ISBLANK(B19),"",(B19*B$144)^$B$141)</f>
      </c>
      <c r="C174" s="38">
        <f t="shared" si="32"/>
      </c>
      <c r="D174" s="38">
        <f t="shared" si="32"/>
      </c>
      <c r="E174" s="38">
        <f t="shared" si="32"/>
      </c>
      <c r="F174" s="38">
        <f t="shared" si="32"/>
      </c>
      <c r="G174" s="38">
        <f t="shared" si="32"/>
      </c>
      <c r="H174" s="38">
        <f t="shared" si="32"/>
      </c>
      <c r="I174" s="38">
        <f t="shared" si="32"/>
      </c>
      <c r="J174" s="38">
        <f t="shared" si="32"/>
      </c>
      <c r="K174" s="38">
        <f t="shared" si="32"/>
      </c>
      <c r="L174" s="38">
        <f t="shared" si="32"/>
      </c>
      <c r="M174" s="38">
        <f t="shared" si="32"/>
      </c>
      <c r="N174" s="38">
        <f t="shared" si="32"/>
      </c>
      <c r="O174" s="38">
        <f t="shared" si="32"/>
      </c>
      <c r="P174" s="38">
        <f t="shared" si="32"/>
      </c>
      <c r="Q174" s="38">
        <f t="shared" si="32"/>
      </c>
      <c r="R174" s="38">
        <f t="shared" si="32"/>
      </c>
      <c r="S174" s="38">
        <f t="shared" si="32"/>
      </c>
      <c r="T174" s="10">
        <f t="shared" si="29"/>
      </c>
      <c r="U174" s="11">
        <f t="shared" si="30"/>
      </c>
    </row>
    <row r="175" spans="1:21" ht="12.75" hidden="1">
      <c r="A175" s="2" t="str">
        <f t="shared" si="31"/>
        <v>Option #3</v>
      </c>
      <c r="B175" s="38">
        <f aca="true" t="shared" si="33" ref="B175:S175">IF(ISBLANK(B20),"",(B20*B$144)^$B$141)</f>
      </c>
      <c r="C175" s="38">
        <f t="shared" si="33"/>
      </c>
      <c r="D175" s="38">
        <f t="shared" si="33"/>
      </c>
      <c r="E175" s="38">
        <f t="shared" si="33"/>
      </c>
      <c r="F175" s="38">
        <f t="shared" si="33"/>
      </c>
      <c r="G175" s="38">
        <f t="shared" si="33"/>
      </c>
      <c r="H175" s="38">
        <f t="shared" si="33"/>
      </c>
      <c r="I175" s="38">
        <f t="shared" si="33"/>
      </c>
      <c r="J175" s="38">
        <f t="shared" si="33"/>
      </c>
      <c r="K175" s="38">
        <f t="shared" si="33"/>
      </c>
      <c r="L175" s="38">
        <f t="shared" si="33"/>
      </c>
      <c r="M175" s="38">
        <f t="shared" si="33"/>
      </c>
      <c r="N175" s="38">
        <f t="shared" si="33"/>
      </c>
      <c r="O175" s="38">
        <f t="shared" si="33"/>
      </c>
      <c r="P175" s="38">
        <f t="shared" si="33"/>
      </c>
      <c r="Q175" s="38">
        <f t="shared" si="33"/>
      </c>
      <c r="R175" s="38">
        <f t="shared" si="33"/>
      </c>
      <c r="S175" s="38">
        <f t="shared" si="33"/>
      </c>
      <c r="T175" s="10">
        <f t="shared" si="29"/>
      </c>
      <c r="U175" s="11">
        <f t="shared" si="30"/>
      </c>
    </row>
    <row r="176" spans="1:21" ht="12.75" hidden="1">
      <c r="A176" s="2" t="str">
        <f t="shared" si="31"/>
        <v>Option #4</v>
      </c>
      <c r="B176" s="38">
        <f aca="true" t="shared" si="34" ref="B176:S176">IF(ISBLANK(B21),"",(B21*B$144)^$B$141)</f>
      </c>
      <c r="C176" s="38">
        <f t="shared" si="34"/>
      </c>
      <c r="D176" s="38">
        <f t="shared" si="34"/>
      </c>
      <c r="E176" s="38">
        <f t="shared" si="34"/>
      </c>
      <c r="F176" s="38">
        <f t="shared" si="34"/>
      </c>
      <c r="G176" s="38">
        <f t="shared" si="34"/>
      </c>
      <c r="H176" s="38">
        <f t="shared" si="34"/>
      </c>
      <c r="I176" s="38">
        <f t="shared" si="34"/>
      </c>
      <c r="J176" s="38">
        <f t="shared" si="34"/>
      </c>
      <c r="K176" s="38">
        <f t="shared" si="34"/>
      </c>
      <c r="L176" s="38">
        <f t="shared" si="34"/>
      </c>
      <c r="M176" s="38">
        <f t="shared" si="34"/>
      </c>
      <c r="N176" s="38">
        <f t="shared" si="34"/>
      </c>
      <c r="O176" s="38">
        <f t="shared" si="34"/>
      </c>
      <c r="P176" s="38">
        <f t="shared" si="34"/>
      </c>
      <c r="Q176" s="38">
        <f t="shared" si="34"/>
      </c>
      <c r="R176" s="38">
        <f t="shared" si="34"/>
      </c>
      <c r="S176" s="38">
        <f t="shared" si="34"/>
      </c>
      <c r="T176" s="10">
        <f t="shared" si="29"/>
      </c>
      <c r="U176" s="11">
        <f t="shared" si="30"/>
      </c>
    </row>
    <row r="177" spans="1:21" ht="12.75" hidden="1">
      <c r="A177" s="2" t="str">
        <f t="shared" si="31"/>
        <v>Option #5</v>
      </c>
      <c r="B177" s="38">
        <f aca="true" t="shared" si="35" ref="B177:S177">IF(ISBLANK(B22),"",(B22*B$144)^$B$141)</f>
      </c>
      <c r="C177" s="38">
        <f t="shared" si="35"/>
      </c>
      <c r="D177" s="38">
        <f t="shared" si="35"/>
      </c>
      <c r="E177" s="38">
        <f t="shared" si="35"/>
      </c>
      <c r="F177" s="38">
        <f t="shared" si="35"/>
      </c>
      <c r="G177" s="38">
        <f t="shared" si="35"/>
      </c>
      <c r="H177" s="38">
        <f t="shared" si="35"/>
      </c>
      <c r="I177" s="38">
        <f t="shared" si="35"/>
      </c>
      <c r="J177" s="38">
        <f t="shared" si="35"/>
      </c>
      <c r="K177" s="38">
        <f t="shared" si="35"/>
      </c>
      <c r="L177" s="38">
        <f t="shared" si="35"/>
      </c>
      <c r="M177" s="38">
        <f t="shared" si="35"/>
      </c>
      <c r="N177" s="38">
        <f t="shared" si="35"/>
      </c>
      <c r="O177" s="38">
        <f t="shared" si="35"/>
      </c>
      <c r="P177" s="38">
        <f t="shared" si="35"/>
      </c>
      <c r="Q177" s="38">
        <f t="shared" si="35"/>
      </c>
      <c r="R177" s="38">
        <f t="shared" si="35"/>
      </c>
      <c r="S177" s="38">
        <f t="shared" si="35"/>
      </c>
      <c r="T177" s="10">
        <f t="shared" si="29"/>
      </c>
      <c r="U177" s="11">
        <f t="shared" si="30"/>
      </c>
    </row>
    <row r="178" spans="1:21" ht="12.75" hidden="1">
      <c r="A178" s="2" t="str">
        <f t="shared" si="31"/>
        <v>Option #6</v>
      </c>
      <c r="B178" s="38">
        <f aca="true" t="shared" si="36" ref="B178:S178">IF(ISBLANK(B23),"",(B23*B$144)^$B$141)</f>
      </c>
      <c r="C178" s="38">
        <f t="shared" si="36"/>
      </c>
      <c r="D178" s="38">
        <f t="shared" si="36"/>
      </c>
      <c r="E178" s="38">
        <f t="shared" si="36"/>
      </c>
      <c r="F178" s="38">
        <f t="shared" si="36"/>
      </c>
      <c r="G178" s="38">
        <f t="shared" si="36"/>
      </c>
      <c r="H178" s="38">
        <f t="shared" si="36"/>
      </c>
      <c r="I178" s="38">
        <f t="shared" si="36"/>
      </c>
      <c r="J178" s="38">
        <f t="shared" si="36"/>
      </c>
      <c r="K178" s="38">
        <f t="shared" si="36"/>
      </c>
      <c r="L178" s="38">
        <f t="shared" si="36"/>
      </c>
      <c r="M178" s="38">
        <f t="shared" si="36"/>
      </c>
      <c r="N178" s="38">
        <f t="shared" si="36"/>
      </c>
      <c r="O178" s="38">
        <f t="shared" si="36"/>
      </c>
      <c r="P178" s="38">
        <f t="shared" si="36"/>
      </c>
      <c r="Q178" s="38">
        <f t="shared" si="36"/>
      </c>
      <c r="R178" s="38">
        <f t="shared" si="36"/>
      </c>
      <c r="S178" s="38">
        <f t="shared" si="36"/>
      </c>
      <c r="T178" s="10">
        <f t="shared" si="29"/>
      </c>
      <c r="U178" s="11">
        <f t="shared" si="30"/>
      </c>
    </row>
    <row r="179" spans="1:21" ht="12.75" hidden="1">
      <c r="A179" s="2" t="str">
        <f t="shared" si="31"/>
        <v>Option #7</v>
      </c>
      <c r="B179" s="38">
        <f aca="true" t="shared" si="37" ref="B179:S179">IF(ISBLANK(B24),"",(B24*B$144)^$B$141)</f>
      </c>
      <c r="C179" s="38">
        <f t="shared" si="37"/>
      </c>
      <c r="D179" s="38">
        <f t="shared" si="37"/>
      </c>
      <c r="E179" s="38">
        <f t="shared" si="37"/>
      </c>
      <c r="F179" s="38">
        <f t="shared" si="37"/>
      </c>
      <c r="G179" s="38">
        <f t="shared" si="37"/>
      </c>
      <c r="H179" s="38">
        <f t="shared" si="37"/>
      </c>
      <c r="I179" s="38">
        <f t="shared" si="37"/>
      </c>
      <c r="J179" s="38">
        <f t="shared" si="37"/>
      </c>
      <c r="K179" s="38">
        <f t="shared" si="37"/>
      </c>
      <c r="L179" s="38">
        <f t="shared" si="37"/>
      </c>
      <c r="M179" s="38">
        <f t="shared" si="37"/>
      </c>
      <c r="N179" s="38">
        <f t="shared" si="37"/>
      </c>
      <c r="O179" s="38">
        <f t="shared" si="37"/>
      </c>
      <c r="P179" s="38">
        <f t="shared" si="37"/>
      </c>
      <c r="Q179" s="38">
        <f t="shared" si="37"/>
      </c>
      <c r="R179" s="38">
        <f t="shared" si="37"/>
      </c>
      <c r="S179" s="38">
        <f t="shared" si="37"/>
      </c>
      <c r="T179" s="10">
        <f t="shared" si="29"/>
      </c>
      <c r="U179" s="11">
        <f t="shared" si="30"/>
      </c>
    </row>
    <row r="180" spans="1:21" ht="12.75" hidden="1">
      <c r="A180" s="2" t="str">
        <f t="shared" si="31"/>
        <v>Option #8</v>
      </c>
      <c r="B180" s="38">
        <f aca="true" t="shared" si="38" ref="B180:S180">IF(ISBLANK(B25),"",(B25*B$144)^$B$141)</f>
      </c>
      <c r="C180" s="38">
        <f t="shared" si="38"/>
      </c>
      <c r="D180" s="38">
        <f t="shared" si="38"/>
      </c>
      <c r="E180" s="38">
        <f t="shared" si="38"/>
      </c>
      <c r="F180" s="38">
        <f t="shared" si="38"/>
      </c>
      <c r="G180" s="38">
        <f t="shared" si="38"/>
      </c>
      <c r="H180" s="38">
        <f t="shared" si="38"/>
      </c>
      <c r="I180" s="38">
        <f t="shared" si="38"/>
      </c>
      <c r="J180" s="38">
        <f t="shared" si="38"/>
      </c>
      <c r="K180" s="38">
        <f t="shared" si="38"/>
      </c>
      <c r="L180" s="38">
        <f t="shared" si="38"/>
      </c>
      <c r="M180" s="38">
        <f t="shared" si="38"/>
      </c>
      <c r="N180" s="38">
        <f t="shared" si="38"/>
      </c>
      <c r="O180" s="38">
        <f t="shared" si="38"/>
      </c>
      <c r="P180" s="38">
        <f t="shared" si="38"/>
      </c>
      <c r="Q180" s="38">
        <f t="shared" si="38"/>
      </c>
      <c r="R180" s="38">
        <f t="shared" si="38"/>
      </c>
      <c r="S180" s="38">
        <f t="shared" si="38"/>
      </c>
      <c r="T180" s="10">
        <f t="shared" si="29"/>
      </c>
      <c r="U180" s="11">
        <f t="shared" si="30"/>
      </c>
    </row>
    <row r="181" spans="1:21" ht="12.75" hidden="1">
      <c r="A181" s="2" t="str">
        <f t="shared" si="31"/>
        <v>Option #9</v>
      </c>
      <c r="B181" s="38">
        <f aca="true" t="shared" si="39" ref="B181:S181">IF(ISBLANK(B26),"",(B26*B$144)^$B$141)</f>
      </c>
      <c r="C181" s="38">
        <f t="shared" si="39"/>
      </c>
      <c r="D181" s="38">
        <f t="shared" si="39"/>
      </c>
      <c r="E181" s="38">
        <f t="shared" si="39"/>
      </c>
      <c r="F181" s="38">
        <f t="shared" si="39"/>
      </c>
      <c r="G181" s="38">
        <f t="shared" si="39"/>
      </c>
      <c r="H181" s="38">
        <f t="shared" si="39"/>
      </c>
      <c r="I181" s="38">
        <f t="shared" si="39"/>
      </c>
      <c r="J181" s="38">
        <f t="shared" si="39"/>
      </c>
      <c r="K181" s="38">
        <f t="shared" si="39"/>
      </c>
      <c r="L181" s="38">
        <f t="shared" si="39"/>
      </c>
      <c r="M181" s="38">
        <f t="shared" si="39"/>
      </c>
      <c r="N181" s="38">
        <f t="shared" si="39"/>
      </c>
      <c r="O181" s="38">
        <f t="shared" si="39"/>
      </c>
      <c r="P181" s="38">
        <f t="shared" si="39"/>
      </c>
      <c r="Q181" s="38">
        <f t="shared" si="39"/>
      </c>
      <c r="R181" s="38">
        <f t="shared" si="39"/>
      </c>
      <c r="S181" s="38">
        <f t="shared" si="39"/>
      </c>
      <c r="T181" s="10">
        <f t="shared" si="29"/>
      </c>
      <c r="U181" s="11">
        <f t="shared" si="30"/>
      </c>
    </row>
    <row r="182" spans="1:21" ht="12.75" hidden="1">
      <c r="A182" s="2" t="str">
        <f t="shared" si="31"/>
        <v>Option #10</v>
      </c>
      <c r="B182" s="38">
        <f aca="true" t="shared" si="40" ref="B182:S182">IF(ISBLANK(B27),"",(B27*B$144)^$B$141)</f>
      </c>
      <c r="C182" s="38">
        <f t="shared" si="40"/>
      </c>
      <c r="D182" s="38">
        <f t="shared" si="40"/>
      </c>
      <c r="E182" s="38">
        <f t="shared" si="40"/>
      </c>
      <c r="F182" s="38">
        <f t="shared" si="40"/>
      </c>
      <c r="G182" s="38">
        <f t="shared" si="40"/>
      </c>
      <c r="H182" s="38">
        <f t="shared" si="40"/>
      </c>
      <c r="I182" s="38">
        <f t="shared" si="40"/>
      </c>
      <c r="J182" s="38">
        <f t="shared" si="40"/>
      </c>
      <c r="K182" s="38">
        <f t="shared" si="40"/>
      </c>
      <c r="L182" s="38">
        <f t="shared" si="40"/>
      </c>
      <c r="M182" s="38">
        <f t="shared" si="40"/>
      </c>
      <c r="N182" s="38">
        <f t="shared" si="40"/>
      </c>
      <c r="O182" s="38">
        <f t="shared" si="40"/>
      </c>
      <c r="P182" s="38">
        <f t="shared" si="40"/>
      </c>
      <c r="Q182" s="38">
        <f t="shared" si="40"/>
      </c>
      <c r="R182" s="38">
        <f t="shared" si="40"/>
      </c>
      <c r="S182" s="38">
        <f t="shared" si="40"/>
      </c>
      <c r="T182" s="10">
        <f t="shared" si="29"/>
      </c>
      <c r="U182" s="11">
        <f t="shared" si="30"/>
      </c>
    </row>
    <row r="183" spans="1:21" ht="12.75" hidden="1">
      <c r="A183" s="2" t="str">
        <f t="shared" si="31"/>
        <v>Option #11</v>
      </c>
      <c r="B183" s="38">
        <f aca="true" t="shared" si="41" ref="B183:S183">IF(ISBLANK(B28),"",(B28*B$144)^$B$141)</f>
      </c>
      <c r="C183" s="38">
        <f t="shared" si="41"/>
      </c>
      <c r="D183" s="38">
        <f t="shared" si="41"/>
      </c>
      <c r="E183" s="38">
        <f t="shared" si="41"/>
      </c>
      <c r="F183" s="38">
        <f t="shared" si="41"/>
      </c>
      <c r="G183" s="38">
        <f t="shared" si="41"/>
      </c>
      <c r="H183" s="38">
        <f t="shared" si="41"/>
      </c>
      <c r="I183" s="38">
        <f t="shared" si="41"/>
      </c>
      <c r="J183" s="38">
        <f t="shared" si="41"/>
      </c>
      <c r="K183" s="38">
        <f t="shared" si="41"/>
      </c>
      <c r="L183" s="38">
        <f t="shared" si="41"/>
      </c>
      <c r="M183" s="38">
        <f t="shared" si="41"/>
      </c>
      <c r="N183" s="38">
        <f t="shared" si="41"/>
      </c>
      <c r="O183" s="38">
        <f t="shared" si="41"/>
      </c>
      <c r="P183" s="38">
        <f t="shared" si="41"/>
      </c>
      <c r="Q183" s="38">
        <f t="shared" si="41"/>
      </c>
      <c r="R183" s="38">
        <f t="shared" si="41"/>
      </c>
      <c r="S183" s="38">
        <f t="shared" si="41"/>
      </c>
      <c r="T183" s="10">
        <f t="shared" si="29"/>
      </c>
      <c r="U183" s="11">
        <f t="shared" si="30"/>
      </c>
    </row>
    <row r="184" spans="1:21" ht="12.75" hidden="1">
      <c r="A184" s="2" t="str">
        <f t="shared" si="31"/>
        <v>Option #12</v>
      </c>
      <c r="B184" s="38">
        <f aca="true" t="shared" si="42" ref="B184:S184">IF(ISBLANK(B29),"",(B29*B$144)^$B$141)</f>
      </c>
      <c r="C184" s="38">
        <f t="shared" si="42"/>
      </c>
      <c r="D184" s="38">
        <f t="shared" si="42"/>
      </c>
      <c r="E184" s="38">
        <f t="shared" si="42"/>
      </c>
      <c r="F184" s="38">
        <f t="shared" si="42"/>
      </c>
      <c r="G184" s="38">
        <f t="shared" si="42"/>
      </c>
      <c r="H184" s="38">
        <f t="shared" si="42"/>
      </c>
      <c r="I184" s="38">
        <f t="shared" si="42"/>
      </c>
      <c r="J184" s="38">
        <f t="shared" si="42"/>
      </c>
      <c r="K184" s="38">
        <f t="shared" si="42"/>
      </c>
      <c r="L184" s="38">
        <f t="shared" si="42"/>
      </c>
      <c r="M184" s="38">
        <f t="shared" si="42"/>
      </c>
      <c r="N184" s="38">
        <f t="shared" si="42"/>
      </c>
      <c r="O184" s="38">
        <f t="shared" si="42"/>
      </c>
      <c r="P184" s="38">
        <f t="shared" si="42"/>
      </c>
      <c r="Q184" s="38">
        <f t="shared" si="42"/>
      </c>
      <c r="R184" s="38">
        <f t="shared" si="42"/>
      </c>
      <c r="S184" s="38">
        <f t="shared" si="42"/>
      </c>
      <c r="T184" s="10">
        <f t="shared" si="29"/>
      </c>
      <c r="U184" s="11">
        <f t="shared" si="30"/>
      </c>
    </row>
    <row r="185" spans="1:21" ht="12.75" hidden="1">
      <c r="A185" s="2" t="str">
        <f t="shared" si="31"/>
        <v>Option #13</v>
      </c>
      <c r="B185" s="38">
        <f aca="true" t="shared" si="43" ref="B185:S185">IF(ISBLANK(B30),"",(B30*B$144)^$B$141)</f>
      </c>
      <c r="C185" s="38">
        <f t="shared" si="43"/>
      </c>
      <c r="D185" s="38">
        <f t="shared" si="43"/>
      </c>
      <c r="E185" s="38">
        <f t="shared" si="43"/>
      </c>
      <c r="F185" s="38">
        <f t="shared" si="43"/>
      </c>
      <c r="G185" s="38">
        <f t="shared" si="43"/>
      </c>
      <c r="H185" s="38">
        <f t="shared" si="43"/>
      </c>
      <c r="I185" s="38">
        <f t="shared" si="43"/>
      </c>
      <c r="J185" s="38">
        <f t="shared" si="43"/>
      </c>
      <c r="K185" s="38">
        <f t="shared" si="43"/>
      </c>
      <c r="L185" s="38">
        <f t="shared" si="43"/>
      </c>
      <c r="M185" s="38">
        <f t="shared" si="43"/>
      </c>
      <c r="N185" s="38">
        <f t="shared" si="43"/>
      </c>
      <c r="O185" s="38">
        <f t="shared" si="43"/>
      </c>
      <c r="P185" s="38">
        <f t="shared" si="43"/>
      </c>
      <c r="Q185" s="38">
        <f t="shared" si="43"/>
      </c>
      <c r="R185" s="38">
        <f t="shared" si="43"/>
      </c>
      <c r="S185" s="38">
        <f t="shared" si="43"/>
      </c>
      <c r="T185" s="10">
        <f t="shared" si="29"/>
      </c>
      <c r="U185" s="11">
        <f t="shared" si="30"/>
      </c>
    </row>
    <row r="186" spans="1:21" ht="12.75" hidden="1">
      <c r="A186" s="2" t="str">
        <f t="shared" si="31"/>
        <v>Option #14</v>
      </c>
      <c r="B186" s="38">
        <f aca="true" t="shared" si="44" ref="B186:S186">IF(ISBLANK(B31),"",(B31*B$144)^$B$141)</f>
      </c>
      <c r="C186" s="38">
        <f t="shared" si="44"/>
      </c>
      <c r="D186" s="38">
        <f t="shared" si="44"/>
      </c>
      <c r="E186" s="38">
        <f t="shared" si="44"/>
      </c>
      <c r="F186" s="38">
        <f t="shared" si="44"/>
      </c>
      <c r="G186" s="38">
        <f t="shared" si="44"/>
      </c>
      <c r="H186" s="38">
        <f t="shared" si="44"/>
      </c>
      <c r="I186" s="38">
        <f t="shared" si="44"/>
      </c>
      <c r="J186" s="38">
        <f t="shared" si="44"/>
      </c>
      <c r="K186" s="38">
        <f t="shared" si="44"/>
      </c>
      <c r="L186" s="38">
        <f t="shared" si="44"/>
      </c>
      <c r="M186" s="38">
        <f t="shared" si="44"/>
      </c>
      <c r="N186" s="38">
        <f t="shared" si="44"/>
      </c>
      <c r="O186" s="38">
        <f t="shared" si="44"/>
      </c>
      <c r="P186" s="38">
        <f t="shared" si="44"/>
      </c>
      <c r="Q186" s="38">
        <f t="shared" si="44"/>
      </c>
      <c r="R186" s="38">
        <f t="shared" si="44"/>
      </c>
      <c r="S186" s="38">
        <f t="shared" si="44"/>
      </c>
      <c r="T186" s="10">
        <f t="shared" si="29"/>
      </c>
      <c r="U186" s="11">
        <f t="shared" si="30"/>
      </c>
    </row>
    <row r="187" spans="1:21" ht="12.75" hidden="1">
      <c r="A187" s="2" t="str">
        <f t="shared" si="31"/>
        <v>Option #15</v>
      </c>
      <c r="B187" s="38">
        <f aca="true" t="shared" si="45" ref="B187:S187">IF(ISBLANK(B32),"",(B32*B$144)^$B$141)</f>
      </c>
      <c r="C187" s="38">
        <f t="shared" si="45"/>
      </c>
      <c r="D187" s="38">
        <f t="shared" si="45"/>
      </c>
      <c r="E187" s="38">
        <f t="shared" si="45"/>
      </c>
      <c r="F187" s="38">
        <f t="shared" si="45"/>
      </c>
      <c r="G187" s="38">
        <f t="shared" si="45"/>
      </c>
      <c r="H187" s="38">
        <f t="shared" si="45"/>
      </c>
      <c r="I187" s="38">
        <f t="shared" si="45"/>
      </c>
      <c r="J187" s="38">
        <f t="shared" si="45"/>
      </c>
      <c r="K187" s="38">
        <f t="shared" si="45"/>
      </c>
      <c r="L187" s="38">
        <f t="shared" si="45"/>
      </c>
      <c r="M187" s="38">
        <f t="shared" si="45"/>
      </c>
      <c r="N187" s="38">
        <f t="shared" si="45"/>
      </c>
      <c r="O187" s="38">
        <f t="shared" si="45"/>
      </c>
      <c r="P187" s="38">
        <f t="shared" si="45"/>
      </c>
      <c r="Q187" s="38">
        <f t="shared" si="45"/>
      </c>
      <c r="R187" s="38">
        <f t="shared" si="45"/>
      </c>
      <c r="S187" s="38">
        <f t="shared" si="45"/>
      </c>
      <c r="T187" s="10">
        <f t="shared" si="29"/>
      </c>
      <c r="U187" s="11">
        <f t="shared" si="30"/>
      </c>
    </row>
    <row r="188" spans="1:21" ht="12.75" hidden="1">
      <c r="A188" s="2" t="str">
        <f t="shared" si="31"/>
        <v>Option #16</v>
      </c>
      <c r="B188" s="38">
        <f aca="true" t="shared" si="46" ref="B188:S188">IF(ISBLANK(B33),"",(B33*B$144)^$B$141)</f>
      </c>
      <c r="C188" s="38">
        <f t="shared" si="46"/>
      </c>
      <c r="D188" s="38">
        <f t="shared" si="46"/>
      </c>
      <c r="E188" s="38">
        <f t="shared" si="46"/>
      </c>
      <c r="F188" s="38">
        <f t="shared" si="46"/>
      </c>
      <c r="G188" s="38">
        <f t="shared" si="46"/>
      </c>
      <c r="H188" s="38">
        <f t="shared" si="46"/>
      </c>
      <c r="I188" s="38">
        <f t="shared" si="46"/>
      </c>
      <c r="J188" s="38">
        <f t="shared" si="46"/>
      </c>
      <c r="K188" s="38">
        <f t="shared" si="46"/>
      </c>
      <c r="L188" s="38">
        <f t="shared" si="46"/>
      </c>
      <c r="M188" s="38">
        <f t="shared" si="46"/>
      </c>
      <c r="N188" s="38">
        <f t="shared" si="46"/>
      </c>
      <c r="O188" s="38">
        <f t="shared" si="46"/>
      </c>
      <c r="P188" s="38">
        <f t="shared" si="46"/>
      </c>
      <c r="Q188" s="38">
        <f t="shared" si="46"/>
      </c>
      <c r="R188" s="38">
        <f t="shared" si="46"/>
      </c>
      <c r="S188" s="38">
        <f t="shared" si="46"/>
      </c>
      <c r="T188" s="10">
        <f t="shared" si="29"/>
      </c>
      <c r="U188" s="11">
        <f t="shared" si="30"/>
      </c>
    </row>
    <row r="189" spans="1:21" ht="12.75" hidden="1">
      <c r="A189" s="2" t="str">
        <f t="shared" si="31"/>
        <v>Option #17</v>
      </c>
      <c r="B189" s="38">
        <f aca="true" t="shared" si="47" ref="B189:S189">IF(ISBLANK(B34),"",(B34*B$144)^$B$141)</f>
      </c>
      <c r="C189" s="38">
        <f t="shared" si="47"/>
      </c>
      <c r="D189" s="38">
        <f t="shared" si="47"/>
      </c>
      <c r="E189" s="38">
        <f t="shared" si="47"/>
      </c>
      <c r="F189" s="38">
        <f t="shared" si="47"/>
      </c>
      <c r="G189" s="38">
        <f t="shared" si="47"/>
      </c>
      <c r="H189" s="38">
        <f t="shared" si="47"/>
      </c>
      <c r="I189" s="38">
        <f t="shared" si="47"/>
      </c>
      <c r="J189" s="38">
        <f t="shared" si="47"/>
      </c>
      <c r="K189" s="38">
        <f t="shared" si="47"/>
      </c>
      <c r="L189" s="38">
        <f t="shared" si="47"/>
      </c>
      <c r="M189" s="38">
        <f t="shared" si="47"/>
      </c>
      <c r="N189" s="38">
        <f t="shared" si="47"/>
      </c>
      <c r="O189" s="38">
        <f t="shared" si="47"/>
      </c>
      <c r="P189" s="38">
        <f t="shared" si="47"/>
      </c>
      <c r="Q189" s="38">
        <f t="shared" si="47"/>
      </c>
      <c r="R189" s="38">
        <f t="shared" si="47"/>
      </c>
      <c r="S189" s="38">
        <f t="shared" si="47"/>
      </c>
      <c r="T189" s="10">
        <f t="shared" si="29"/>
      </c>
      <c r="U189" s="11">
        <f t="shared" si="30"/>
      </c>
    </row>
    <row r="190" spans="1:21" ht="12.75" hidden="1">
      <c r="A190" s="2" t="str">
        <f t="shared" si="31"/>
        <v>Option #18</v>
      </c>
      <c r="B190" s="38">
        <f aca="true" t="shared" si="48" ref="B190:S190">IF(ISBLANK(B35),"",(B35*B$144)^$B$141)</f>
      </c>
      <c r="C190" s="38">
        <f t="shared" si="48"/>
      </c>
      <c r="D190" s="38">
        <f t="shared" si="48"/>
      </c>
      <c r="E190" s="38">
        <f t="shared" si="48"/>
      </c>
      <c r="F190" s="38">
        <f t="shared" si="48"/>
      </c>
      <c r="G190" s="38">
        <f t="shared" si="48"/>
      </c>
      <c r="H190" s="38">
        <f t="shared" si="48"/>
      </c>
      <c r="I190" s="38">
        <f t="shared" si="48"/>
      </c>
      <c r="J190" s="38">
        <f t="shared" si="48"/>
      </c>
      <c r="K190" s="38">
        <f t="shared" si="48"/>
      </c>
      <c r="L190" s="38">
        <f t="shared" si="48"/>
      </c>
      <c r="M190" s="38">
        <f t="shared" si="48"/>
      </c>
      <c r="N190" s="38">
        <f t="shared" si="48"/>
      </c>
      <c r="O190" s="38">
        <f t="shared" si="48"/>
      </c>
      <c r="P190" s="38">
        <f t="shared" si="48"/>
      </c>
      <c r="Q190" s="38">
        <f t="shared" si="48"/>
      </c>
      <c r="R190" s="38">
        <f t="shared" si="48"/>
      </c>
      <c r="S190" s="38">
        <f t="shared" si="48"/>
      </c>
      <c r="T190" s="10">
        <f t="shared" si="29"/>
      </c>
      <c r="U190" s="11">
        <f t="shared" si="30"/>
      </c>
    </row>
    <row r="191" spans="1:21" ht="12.75" hidden="1">
      <c r="A191" s="2" t="str">
        <f t="shared" si="31"/>
        <v>Option #19</v>
      </c>
      <c r="B191" s="38">
        <f aca="true" t="shared" si="49" ref="B191:S191">IF(ISBLANK(B36),"",(B36*B$144)^$B$141)</f>
      </c>
      <c r="C191" s="38">
        <f t="shared" si="49"/>
      </c>
      <c r="D191" s="38">
        <f t="shared" si="49"/>
      </c>
      <c r="E191" s="38">
        <f t="shared" si="49"/>
      </c>
      <c r="F191" s="38">
        <f t="shared" si="49"/>
      </c>
      <c r="G191" s="38">
        <f t="shared" si="49"/>
      </c>
      <c r="H191" s="38">
        <f t="shared" si="49"/>
      </c>
      <c r="I191" s="38">
        <f t="shared" si="49"/>
      </c>
      <c r="J191" s="38">
        <f t="shared" si="49"/>
      </c>
      <c r="K191" s="38">
        <f t="shared" si="49"/>
      </c>
      <c r="L191" s="38">
        <f t="shared" si="49"/>
      </c>
      <c r="M191" s="38">
        <f t="shared" si="49"/>
      </c>
      <c r="N191" s="38">
        <f t="shared" si="49"/>
      </c>
      <c r="O191" s="38">
        <f t="shared" si="49"/>
      </c>
      <c r="P191" s="38">
        <f t="shared" si="49"/>
      </c>
      <c r="Q191" s="38">
        <f t="shared" si="49"/>
      </c>
      <c r="R191" s="38">
        <f t="shared" si="49"/>
      </c>
      <c r="S191" s="38">
        <f t="shared" si="49"/>
      </c>
      <c r="T191" s="10">
        <f t="shared" si="29"/>
      </c>
      <c r="U191" s="11">
        <f t="shared" si="30"/>
      </c>
    </row>
    <row r="192" spans="1:21" ht="12.75" hidden="1">
      <c r="A192" s="2" t="str">
        <f t="shared" si="31"/>
        <v>Option #20</v>
      </c>
      <c r="B192" s="38">
        <f aca="true" t="shared" si="50" ref="B192:S192">IF(ISBLANK(B37),"",(B37*B$144)^$B$141)</f>
      </c>
      <c r="C192" s="38">
        <f t="shared" si="50"/>
      </c>
      <c r="D192" s="38">
        <f t="shared" si="50"/>
      </c>
      <c r="E192" s="38">
        <f t="shared" si="50"/>
      </c>
      <c r="F192" s="38">
        <f t="shared" si="50"/>
      </c>
      <c r="G192" s="38">
        <f t="shared" si="50"/>
      </c>
      <c r="H192" s="38">
        <f t="shared" si="50"/>
      </c>
      <c r="I192" s="38">
        <f t="shared" si="50"/>
      </c>
      <c r="J192" s="38">
        <f t="shared" si="50"/>
      </c>
      <c r="K192" s="38">
        <f t="shared" si="50"/>
      </c>
      <c r="L192" s="38">
        <f t="shared" si="50"/>
      </c>
      <c r="M192" s="38">
        <f t="shared" si="50"/>
      </c>
      <c r="N192" s="38">
        <f t="shared" si="50"/>
      </c>
      <c r="O192" s="38">
        <f t="shared" si="50"/>
      </c>
      <c r="P192" s="38">
        <f t="shared" si="50"/>
      </c>
      <c r="Q192" s="38">
        <f t="shared" si="50"/>
      </c>
      <c r="R192" s="38">
        <f t="shared" si="50"/>
      </c>
      <c r="S192" s="38">
        <f t="shared" si="50"/>
      </c>
      <c r="T192" s="10">
        <f t="shared" si="29"/>
      </c>
      <c r="U192" s="11">
        <f t="shared" si="30"/>
      </c>
    </row>
  </sheetData>
  <sheetProtection/>
  <mergeCells count="4">
    <mergeCell ref="B10:G10"/>
    <mergeCell ref="J10:K10"/>
    <mergeCell ref="L10:N10"/>
    <mergeCell ref="Q10:S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Exeter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Kapelan</dc:creator>
  <cp:keywords/>
  <dc:description/>
  <cp:lastModifiedBy>Rachel Brisley</cp:lastModifiedBy>
  <cp:lastPrinted>2012-10-17T07:49:50Z</cp:lastPrinted>
  <dcterms:created xsi:type="dcterms:W3CDTF">2003-05-19T08:27:47Z</dcterms:created>
  <dcterms:modified xsi:type="dcterms:W3CDTF">2013-05-24T08:58:01Z</dcterms:modified>
  <cp:category/>
  <cp:version/>
  <cp:contentType/>
  <cp:contentStatus/>
</cp:coreProperties>
</file>