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175" windowHeight="5745" firstSheet="1" activeTab="6"/>
  </bookViews>
  <sheets>
    <sheet name="LEVEL1" sheetId="1" r:id="rId1"/>
    <sheet name="CHART1" sheetId="2" r:id="rId2"/>
    <sheet name="EXAMPLE1" sheetId="3" r:id="rId3"/>
    <sheet name="CHART 2" sheetId="4" r:id="rId4"/>
    <sheet name="EXAMPLE2" sheetId="5" r:id="rId5"/>
    <sheet name="CHART 3" sheetId="6" r:id="rId6"/>
    <sheet name="EXAMPLE3" sheetId="7" r:id="rId7"/>
    <sheet name="BRUUN MODEL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<sst xmlns="http://schemas.openxmlformats.org/spreadsheetml/2006/main" count="216" uniqueCount="43">
  <si>
    <t>CLIFFLINE</t>
  </si>
  <si>
    <t>COAST PROTECTION</t>
  </si>
  <si>
    <t>BEHAVIOUT TYPE</t>
  </si>
  <si>
    <t>RECESSION POTENTIAL</t>
  </si>
  <si>
    <t>COEFFICIENT OF VARIATION</t>
  </si>
  <si>
    <t>YEAR</t>
  </si>
  <si>
    <t>MEAN RECESSION RATE (m/yr)</t>
  </si>
  <si>
    <t>STANDARD DEVIATION (m/yr)</t>
  </si>
  <si>
    <t>AVERAGE ESTIMATE</t>
  </si>
  <si>
    <t>UPPER ESTIMATE</t>
  </si>
  <si>
    <t>LOWER ESTIMATE</t>
  </si>
  <si>
    <t>RECESSION EVENT SIZE</t>
  </si>
  <si>
    <t>RECESSION EVENT FREQUENCY</t>
  </si>
  <si>
    <t>MEAN EVENT FREQUENCY</t>
  </si>
  <si>
    <t>RECESSION EVENT LIKELIHOOD</t>
  </si>
  <si>
    <t>FIRST EVENT YEAR</t>
  </si>
  <si>
    <t>PROGRESSIVE LOSS?</t>
  </si>
  <si>
    <t>EVENTS</t>
  </si>
  <si>
    <t>PROGRESSIVE</t>
  </si>
  <si>
    <t>OVERALL</t>
  </si>
  <si>
    <t>Beach building material (P)</t>
  </si>
  <si>
    <t>Length of profile L*</t>
  </si>
  <si>
    <t>Closure depth h*</t>
  </si>
  <si>
    <t>P%</t>
  </si>
  <si>
    <t>L*</t>
  </si>
  <si>
    <t>h*</t>
  </si>
  <si>
    <t>B</t>
  </si>
  <si>
    <t>S2-S1</t>
  </si>
  <si>
    <t>P(B+h*)</t>
  </si>
  <si>
    <t>Recession Factor</t>
  </si>
  <si>
    <t>S1 HISTORIC SEA-LEVEL RISE (m/yr)</t>
  </si>
  <si>
    <t>S2 FUTURE SEA-LEVEL RISE (m/yr)</t>
  </si>
  <si>
    <t>CLIFF HEIGHT</t>
  </si>
  <si>
    <t>BEACH BUILDING MATERIALS</t>
  </si>
  <si>
    <t>PROPORTION OF SEDIMENTS (P)</t>
  </si>
  <si>
    <t>BRUUN MODEL</t>
  </si>
  <si>
    <t>ESTIMATED RECESSION FACTOR</t>
  </si>
  <si>
    <t>HISTORIC MEAN RECESSION RATE (m/yr)</t>
  </si>
  <si>
    <t>ADJUSTED MEAN RECESSION RATE (m/yr)</t>
  </si>
  <si>
    <t>STANDARD DEVIATION (m/yr) (MEAN x CV)</t>
  </si>
  <si>
    <t>LEVEL 1 ANALYSIS: CREATION OF A TIME-DISTANCE PLOT FROM THE FUTURECOAST DATABASE</t>
  </si>
  <si>
    <t>VOLUME PER EVENT</t>
  </si>
  <si>
    <t>PARAMETERS TABLE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</si>
</sst>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"/>
    <numFmt numFmtId="170" formatCode="0.00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17">
    <font>
      <sz val="10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imes New Roman"/>
      <family val="0"/>
    </font>
    <font>
      <vertAlign val="superscript"/>
      <sz val="10"/>
      <name val="Arial"/>
      <family val="2"/>
    </font>
    <font>
      <b/>
      <sz val="12"/>
      <name val="Arial"/>
      <family val="2"/>
    </font>
    <font>
      <sz val="10.25"/>
      <name val="Arial"/>
      <family val="2"/>
    </font>
    <font>
      <b/>
      <sz val="10.25"/>
      <name val="Arial"/>
      <family val="2"/>
    </font>
    <font>
      <sz val="10.25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1.5"/>
      <name val="Arial"/>
      <family val="2"/>
    </font>
    <font>
      <sz val="11.5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9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167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9" fontId="1" fillId="0" borderId="1" xfId="0" applyNumberFormat="1" applyFont="1" applyBorder="1" applyAlignment="1">
      <alignment horizontal="left"/>
    </xf>
    <xf numFmtId="167" fontId="1" fillId="0" borderId="1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0" fontId="1" fillId="2" borderId="3" xfId="0" applyNumberFormat="1" applyFont="1" applyFill="1" applyBorder="1" applyAlignment="1">
      <alignment horizontal="left" vertical="center" wrapText="1"/>
    </xf>
    <xf numFmtId="0" fontId="1" fillId="2" borderId="4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TIME-DISTANCE PLOT: SIDESTRAND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AVERAGE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EXAMPLE1!$E$6:$E$55</c:f>
              <c:numCache/>
            </c:numRef>
          </c:xVal>
          <c:yVal>
            <c:numRef>
              <c:f>EXAMPLE1!$F$6:$F$55</c:f>
              <c:numCache/>
            </c:numRef>
          </c:yVal>
          <c:smooth val="0"/>
        </c:ser>
        <c:ser>
          <c:idx val="1"/>
          <c:order val="1"/>
          <c:tx>
            <c:v>UPPER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EXAMPLE1!$G$6:$G$55</c:f>
              <c:numCache/>
            </c:numRef>
          </c:yVal>
          <c:smooth val="0"/>
        </c:ser>
        <c:ser>
          <c:idx val="2"/>
          <c:order val="2"/>
          <c:tx>
            <c:v>LOWER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yVal>
            <c:numRef>
              <c:f>EXAMPLE1!$H$6:$H$55</c:f>
              <c:numCache/>
            </c:numRef>
          </c:yVal>
          <c:smooth val="0"/>
        </c:ser>
        <c:axId val="41056397"/>
        <c:axId val="33963254"/>
      </c:scatterChart>
      <c:valAx>
        <c:axId val="41056397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963254"/>
        <c:crosses val="autoZero"/>
        <c:crossBetween val="midCat"/>
        <c:dispUnits/>
      </c:valAx>
      <c:valAx>
        <c:axId val="33963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RECESSION 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0563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BRUUN MODEL RECESSION FACTORS (P = 0.1)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S2-S1 = 1mm/yr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'BRUUN MODEL'!$D$9:$D$18</c:f>
              <c:numCache/>
            </c:numRef>
          </c:xVal>
          <c:yVal>
            <c:numRef>
              <c:f>'BRUUN MODEL'!$AE$9:$AE$18</c:f>
              <c:numCache/>
            </c:numRef>
          </c:yVal>
          <c:smooth val="1"/>
        </c:ser>
        <c:ser>
          <c:idx val="1"/>
          <c:order val="1"/>
          <c:tx>
            <c:v>S2-S1 = 3mm/yr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'BRUUN MODEL'!$D$21:$D$30</c:f>
              <c:numCache/>
            </c:numRef>
          </c:xVal>
          <c:yVal>
            <c:numRef>
              <c:f>'BRUUN MODEL'!$AE$21:$AE$30</c:f>
              <c:numCache/>
            </c:numRef>
          </c:yVal>
          <c:smooth val="1"/>
        </c:ser>
        <c:ser>
          <c:idx val="2"/>
          <c:order val="2"/>
          <c:tx>
            <c:v>S2-S1 = 5mm/yr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'BRUUN MODEL'!$D$33:$D$42</c:f>
              <c:numCache/>
            </c:numRef>
          </c:xVal>
          <c:yVal>
            <c:numRef>
              <c:f>'BRUUN MODEL'!$AE$33:$AE$42</c:f>
              <c:numCache/>
            </c:numRef>
          </c:yVal>
          <c:smooth val="1"/>
        </c:ser>
        <c:ser>
          <c:idx val="3"/>
          <c:order val="3"/>
          <c:tx>
            <c:v>S2-S1 = 7mm/yr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'BRUUN MODEL'!$D$45:$D$54</c:f>
              <c:numCache/>
            </c:numRef>
          </c:xVal>
          <c:yVal>
            <c:numRef>
              <c:f>'BRUUN MODEL'!$AE$45:$AE$54</c:f>
              <c:numCache/>
            </c:numRef>
          </c:yVal>
          <c:smooth val="1"/>
        </c:ser>
        <c:ser>
          <c:idx val="4"/>
          <c:order val="4"/>
          <c:tx>
            <c:v>S2-S1 = 9mm/yr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'BRUUN MODEL'!$D$57:$D$66</c:f>
              <c:numCache/>
            </c:numRef>
          </c:xVal>
          <c:yVal>
            <c:numRef>
              <c:f>'BRUUN MODEL'!$AE$57:$AE$66</c:f>
              <c:numCache/>
            </c:numRef>
          </c:yVal>
          <c:smooth val="1"/>
        </c:ser>
        <c:axId val="16822775"/>
        <c:axId val="17187248"/>
      </c:scatterChart>
      <c:valAx>
        <c:axId val="1682277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CLIFF 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187248"/>
        <c:crosses val="autoZero"/>
        <c:crossBetween val="midCat"/>
        <c:dispUnits/>
        <c:minorUnit val="10"/>
      </c:valAx>
      <c:valAx>
        <c:axId val="17187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RECESSION FACTORS (m/yr)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822775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TIME-DISTANCE PLOT: OVERSTRAND GOLF COURSE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EXAMPLE2!$E$7:$E$56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EXAMPLE2!$H$7:$H$56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UPPER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EXAMPLE2!$E$7:$E$56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EXAMPLE2!$K$7:$K$56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LOWER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EXAMPLE2!$E$7:$E$56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EXAMPLE2!$N$7:$N$56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1"/>
        </c:ser>
        <c:axId val="37233831"/>
        <c:axId val="66669024"/>
      </c:scatterChart>
      <c:valAx>
        <c:axId val="37233831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6669024"/>
        <c:crosses val="autoZero"/>
        <c:crossBetween val="midCat"/>
        <c:dispUnits/>
      </c:valAx>
      <c:valAx>
        <c:axId val="6666902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RECESSION 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72338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BRUUN MODEL 3: </a:t>
            </a:r>
            <a:r>
              <a:rPr lang="en-US" cap="none" sz="1150" b="0" i="0" u="none" baseline="0"/>
              <a:t>RECESSION FACTORS (P = 0.95)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S2-S1 = 1mm/yr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'[1]BRUUN MODEL'!$D$9:$D$18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'[1]BRUUN MODEL'!$G$9:$G$18</c:f>
              <c:numCache>
                <c:ptCount val="10"/>
                <c:pt idx="0">
                  <c:v>0.04210526315789474</c:v>
                </c:pt>
                <c:pt idx="1">
                  <c:v>0.030075187969924814</c:v>
                </c:pt>
                <c:pt idx="2">
                  <c:v>0.023391812865497078</c:v>
                </c:pt>
                <c:pt idx="3">
                  <c:v>0.019138755980861243</c:v>
                </c:pt>
                <c:pt idx="4">
                  <c:v>0.016194331983805668</c:v>
                </c:pt>
                <c:pt idx="5">
                  <c:v>0.014035087719298246</c:v>
                </c:pt>
                <c:pt idx="6">
                  <c:v>0.01238390092879257</c:v>
                </c:pt>
                <c:pt idx="7">
                  <c:v>0.011080332409972301</c:v>
                </c:pt>
                <c:pt idx="8">
                  <c:v>0.010025062656641603</c:v>
                </c:pt>
                <c:pt idx="9">
                  <c:v>0.009153318077803205</c:v>
                </c:pt>
              </c:numCache>
            </c:numRef>
          </c:yVal>
          <c:smooth val="1"/>
        </c:ser>
        <c:ser>
          <c:idx val="1"/>
          <c:order val="1"/>
          <c:tx>
            <c:v>S2-S1 = 3mm/yr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'[1]BRUUN MODEL'!$D$21:$D$30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'[1]BRUUN MODEL'!$G$21:$G$30</c:f>
              <c:numCache>
                <c:ptCount val="10"/>
                <c:pt idx="0">
                  <c:v>0.12631578947368421</c:v>
                </c:pt>
                <c:pt idx="1">
                  <c:v>0.09022556390977444</c:v>
                </c:pt>
                <c:pt idx="2">
                  <c:v>0.07017543859649122</c:v>
                </c:pt>
                <c:pt idx="3">
                  <c:v>0.05741626794258373</c:v>
                </c:pt>
                <c:pt idx="4">
                  <c:v>0.048582995951417005</c:v>
                </c:pt>
                <c:pt idx="5">
                  <c:v>0.042105263157894736</c:v>
                </c:pt>
                <c:pt idx="6">
                  <c:v>0.037151702786377715</c:v>
                </c:pt>
                <c:pt idx="7">
                  <c:v>0.0332409972299169</c:v>
                </c:pt>
                <c:pt idx="8">
                  <c:v>0.03007518796992481</c:v>
                </c:pt>
                <c:pt idx="9">
                  <c:v>0.027459954233409613</c:v>
                </c:pt>
              </c:numCache>
            </c:numRef>
          </c:yVal>
          <c:smooth val="1"/>
        </c:ser>
        <c:ser>
          <c:idx val="2"/>
          <c:order val="2"/>
          <c:tx>
            <c:v>S2-S1 = 5mm/yr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'[1]BRUUN MODEL'!$D$33:$D$42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'[1]BRUUN MODEL'!$G$33:$G$42</c:f>
              <c:numCache>
                <c:ptCount val="10"/>
                <c:pt idx="0">
                  <c:v>0.2105263157894737</c:v>
                </c:pt>
                <c:pt idx="1">
                  <c:v>0.15037593984962405</c:v>
                </c:pt>
                <c:pt idx="2">
                  <c:v>0.11695906432748539</c:v>
                </c:pt>
                <c:pt idx="3">
                  <c:v>0.09569377990430622</c:v>
                </c:pt>
                <c:pt idx="4">
                  <c:v>0.08097165991902834</c:v>
                </c:pt>
                <c:pt idx="5">
                  <c:v>0.07017543859649122</c:v>
                </c:pt>
                <c:pt idx="6">
                  <c:v>0.061919504643962855</c:v>
                </c:pt>
                <c:pt idx="7">
                  <c:v>0.0554016620498615</c:v>
                </c:pt>
                <c:pt idx="8">
                  <c:v>0.05012531328320802</c:v>
                </c:pt>
                <c:pt idx="9">
                  <c:v>0.045766590389016024</c:v>
                </c:pt>
              </c:numCache>
            </c:numRef>
          </c:yVal>
          <c:smooth val="1"/>
        </c:ser>
        <c:ser>
          <c:idx val="3"/>
          <c:order val="3"/>
          <c:tx>
            <c:v>S2-S1 = 7mm/yr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'[1]BRUUN MODEL'!$D$45:$D$54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'[1]BRUUN MODEL'!$G$45:$G$54</c:f>
              <c:numCache>
                <c:ptCount val="10"/>
                <c:pt idx="0">
                  <c:v>0.2947368421052632</c:v>
                </c:pt>
                <c:pt idx="1">
                  <c:v>0.2105263157894737</c:v>
                </c:pt>
                <c:pt idx="2">
                  <c:v>0.16374269005847955</c:v>
                </c:pt>
                <c:pt idx="3">
                  <c:v>0.1339712918660287</c:v>
                </c:pt>
                <c:pt idx="4">
                  <c:v>0.11336032388663968</c:v>
                </c:pt>
                <c:pt idx="5">
                  <c:v>0.09824561403508772</c:v>
                </c:pt>
                <c:pt idx="6">
                  <c:v>0.08668730650154799</c:v>
                </c:pt>
                <c:pt idx="7">
                  <c:v>0.0775623268698061</c:v>
                </c:pt>
                <c:pt idx="8">
                  <c:v>0.07017543859649122</c:v>
                </c:pt>
                <c:pt idx="9">
                  <c:v>0.06407322654462243</c:v>
                </c:pt>
              </c:numCache>
            </c:numRef>
          </c:yVal>
          <c:smooth val="1"/>
        </c:ser>
        <c:ser>
          <c:idx val="4"/>
          <c:order val="4"/>
          <c:tx>
            <c:v>S2-S1 = 9mm/yr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'[1]BRUUN MODEL'!$D$57:$D$66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'[1]BRUUN MODEL'!$G$57:$G$66</c:f>
              <c:numCache>
                <c:ptCount val="10"/>
                <c:pt idx="0">
                  <c:v>0.37894736842105264</c:v>
                </c:pt>
                <c:pt idx="1">
                  <c:v>0.2706766917293233</c:v>
                </c:pt>
                <c:pt idx="2">
                  <c:v>0.21052631578947367</c:v>
                </c:pt>
                <c:pt idx="3">
                  <c:v>0.17224880382775118</c:v>
                </c:pt>
                <c:pt idx="4">
                  <c:v>0.145748987854251</c:v>
                </c:pt>
                <c:pt idx="5">
                  <c:v>0.1263157894736842</c:v>
                </c:pt>
                <c:pt idx="6">
                  <c:v>0.11145510835913312</c:v>
                </c:pt>
                <c:pt idx="7">
                  <c:v>0.0997229916897507</c:v>
                </c:pt>
                <c:pt idx="8">
                  <c:v>0.09022556390977443</c:v>
                </c:pt>
                <c:pt idx="9">
                  <c:v>0.08237986270022883</c:v>
                </c:pt>
              </c:numCache>
            </c:numRef>
          </c:yVal>
          <c:smooth val="1"/>
        </c:ser>
        <c:axId val="63150305"/>
        <c:axId val="31481834"/>
      </c:scatterChart>
      <c:valAx>
        <c:axId val="6315030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CLIFF 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481834"/>
        <c:crosses val="autoZero"/>
        <c:crossBetween val="midCat"/>
        <c:dispUnits/>
        <c:minorUnit val="10"/>
      </c:valAx>
      <c:valAx>
        <c:axId val="31481834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RECESSION FACTORS (m/yr)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150305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BRUUN MODEL 2</a:t>
            </a:r>
            <a:r>
              <a:rPr lang="en-US" cap="none" sz="1150" b="0" i="0" u="none" baseline="0"/>
              <a:t>: RECESSION FACTORS (P = 0.5)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S2-S1 = 1mm/yr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'[1]BRUUN MODEL'!$D$9:$D$18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'[1]BRUUN MODEL'!$O$9:$O$18</c:f>
              <c:numCache>
                <c:ptCount val="10"/>
                <c:pt idx="0">
                  <c:v>0.08</c:v>
                </c:pt>
                <c:pt idx="1">
                  <c:v>0.05714285714285715</c:v>
                </c:pt>
                <c:pt idx="2">
                  <c:v>0.044444444444444446</c:v>
                </c:pt>
                <c:pt idx="3">
                  <c:v>0.03636363636363637</c:v>
                </c:pt>
                <c:pt idx="4">
                  <c:v>0.03076923076923077</c:v>
                </c:pt>
                <c:pt idx="5">
                  <c:v>0.02666666666666667</c:v>
                </c:pt>
                <c:pt idx="6">
                  <c:v>0.023529411764705885</c:v>
                </c:pt>
                <c:pt idx="7">
                  <c:v>0.02105263157894737</c:v>
                </c:pt>
                <c:pt idx="8">
                  <c:v>0.01904761904761905</c:v>
                </c:pt>
                <c:pt idx="9">
                  <c:v>0.017391304347826087</c:v>
                </c:pt>
              </c:numCache>
            </c:numRef>
          </c:yVal>
          <c:smooth val="1"/>
        </c:ser>
        <c:ser>
          <c:idx val="1"/>
          <c:order val="1"/>
          <c:tx>
            <c:v>S2-S1 = 3mm/yr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'[1]BRUUN MODEL'!$D$21:$D$30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'[1]BRUUN MODEL'!$O$21:$O$30</c:f>
              <c:numCache>
                <c:ptCount val="10"/>
                <c:pt idx="0">
                  <c:v>0.24</c:v>
                </c:pt>
                <c:pt idx="1">
                  <c:v>0.17142857142857143</c:v>
                </c:pt>
                <c:pt idx="2">
                  <c:v>0.13333333333333333</c:v>
                </c:pt>
                <c:pt idx="3">
                  <c:v>0.1090909090909091</c:v>
                </c:pt>
                <c:pt idx="4">
                  <c:v>0.09230769230769231</c:v>
                </c:pt>
                <c:pt idx="5">
                  <c:v>0.08</c:v>
                </c:pt>
                <c:pt idx="6">
                  <c:v>0.07058823529411766</c:v>
                </c:pt>
                <c:pt idx="7">
                  <c:v>0.06315789473684211</c:v>
                </c:pt>
                <c:pt idx="8">
                  <c:v>0.05714285714285714</c:v>
                </c:pt>
                <c:pt idx="9">
                  <c:v>0.05217391304347826</c:v>
                </c:pt>
              </c:numCache>
            </c:numRef>
          </c:yVal>
          <c:smooth val="1"/>
        </c:ser>
        <c:ser>
          <c:idx val="2"/>
          <c:order val="2"/>
          <c:tx>
            <c:v>S2-S1 = 5mm/yr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'[1]BRUUN MODEL'!$D$33:$D$42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'[1]BRUUN MODEL'!$O$33:$O$42</c:f>
              <c:numCache>
                <c:ptCount val="10"/>
                <c:pt idx="0">
                  <c:v>0.4</c:v>
                </c:pt>
                <c:pt idx="1">
                  <c:v>0.28571428571428575</c:v>
                </c:pt>
                <c:pt idx="2">
                  <c:v>0.2222222222222222</c:v>
                </c:pt>
                <c:pt idx="3">
                  <c:v>0.18181818181818185</c:v>
                </c:pt>
                <c:pt idx="4">
                  <c:v>0.15384615384615385</c:v>
                </c:pt>
                <c:pt idx="5">
                  <c:v>0.13333333333333333</c:v>
                </c:pt>
                <c:pt idx="6">
                  <c:v>0.11764705882352942</c:v>
                </c:pt>
                <c:pt idx="7">
                  <c:v>0.10526315789473685</c:v>
                </c:pt>
                <c:pt idx="8">
                  <c:v>0.09523809523809523</c:v>
                </c:pt>
                <c:pt idx="9">
                  <c:v>0.08695652173913043</c:v>
                </c:pt>
              </c:numCache>
            </c:numRef>
          </c:yVal>
          <c:smooth val="1"/>
        </c:ser>
        <c:ser>
          <c:idx val="3"/>
          <c:order val="3"/>
          <c:tx>
            <c:v>S2-S1 = 7mm/yr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'[1]BRUUN MODEL'!$D$45:$D$54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'[1]BRUUN MODEL'!$O$45:$O$54</c:f>
              <c:numCache>
                <c:ptCount val="10"/>
                <c:pt idx="0">
                  <c:v>0.56</c:v>
                </c:pt>
                <c:pt idx="1">
                  <c:v>0.4</c:v>
                </c:pt>
                <c:pt idx="2">
                  <c:v>0.3111111111111111</c:v>
                </c:pt>
                <c:pt idx="3">
                  <c:v>0.2545454545454546</c:v>
                </c:pt>
                <c:pt idx="4">
                  <c:v>0.2153846153846154</c:v>
                </c:pt>
                <c:pt idx="5">
                  <c:v>0.18666666666666668</c:v>
                </c:pt>
                <c:pt idx="6">
                  <c:v>0.1647058823529412</c:v>
                </c:pt>
                <c:pt idx="7">
                  <c:v>0.1473684210526316</c:v>
                </c:pt>
                <c:pt idx="8">
                  <c:v>0.13333333333333333</c:v>
                </c:pt>
                <c:pt idx="9">
                  <c:v>0.1217391304347826</c:v>
                </c:pt>
              </c:numCache>
            </c:numRef>
          </c:yVal>
          <c:smooth val="1"/>
        </c:ser>
        <c:ser>
          <c:idx val="4"/>
          <c:order val="4"/>
          <c:tx>
            <c:v>S2-S1 = 9mm/yr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'[1]BRUUN MODEL'!$D$57:$D$66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'[1]BRUUN MODEL'!$O$57:$O$66</c:f>
              <c:numCache>
                <c:ptCount val="10"/>
                <c:pt idx="0">
                  <c:v>0.72</c:v>
                </c:pt>
                <c:pt idx="1">
                  <c:v>0.5142857142857142</c:v>
                </c:pt>
                <c:pt idx="2">
                  <c:v>0.39999999999999997</c:v>
                </c:pt>
                <c:pt idx="3">
                  <c:v>0.32727272727272727</c:v>
                </c:pt>
                <c:pt idx="4">
                  <c:v>0.2769230769230769</c:v>
                </c:pt>
                <c:pt idx="5">
                  <c:v>0.24</c:v>
                </c:pt>
                <c:pt idx="6">
                  <c:v>0.21176470588235294</c:v>
                </c:pt>
                <c:pt idx="7">
                  <c:v>0.18947368421052632</c:v>
                </c:pt>
                <c:pt idx="8">
                  <c:v>0.1714285714285714</c:v>
                </c:pt>
                <c:pt idx="9">
                  <c:v>0.15652173913043477</c:v>
                </c:pt>
              </c:numCache>
            </c:numRef>
          </c:yVal>
          <c:smooth val="1"/>
        </c:ser>
        <c:axId val="14901051"/>
        <c:axId val="67000596"/>
      </c:scatterChart>
      <c:valAx>
        <c:axId val="1490105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CLIFF 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00596"/>
        <c:crosses val="autoZero"/>
        <c:crossBetween val="midCat"/>
        <c:dispUnits/>
        <c:minorUnit val="10"/>
      </c:valAx>
      <c:valAx>
        <c:axId val="67000596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RECESSION FACTORS (m/yr)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01051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BRUUN MODEL 1:</a:t>
            </a:r>
            <a:r>
              <a:rPr lang="en-US" cap="none" sz="1150" b="0" i="0" u="none" baseline="0"/>
              <a:t> RECESSION FACTORS (P = 0.1)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S2-S1 = 1mm/yr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'[1]BRUUN MODEL'!$D$9:$D$18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'[1]BRUUN MODEL'!$AE$9:$AE$18</c:f>
              <c:numCache>
                <c:ptCount val="10"/>
                <c:pt idx="0">
                  <c:v>0.4</c:v>
                </c:pt>
                <c:pt idx="1">
                  <c:v>0.28571428571428575</c:v>
                </c:pt>
                <c:pt idx="2">
                  <c:v>0.22222222222222224</c:v>
                </c:pt>
                <c:pt idx="3">
                  <c:v>0.18181818181818182</c:v>
                </c:pt>
                <c:pt idx="4">
                  <c:v>0.15384615384615385</c:v>
                </c:pt>
                <c:pt idx="5">
                  <c:v>0.13333333333333336</c:v>
                </c:pt>
                <c:pt idx="6">
                  <c:v>0.11764705882352941</c:v>
                </c:pt>
                <c:pt idx="7">
                  <c:v>0.10526315789473684</c:v>
                </c:pt>
                <c:pt idx="8">
                  <c:v>0.09523809523809525</c:v>
                </c:pt>
                <c:pt idx="9">
                  <c:v>0.08695652173913043</c:v>
                </c:pt>
              </c:numCache>
            </c:numRef>
          </c:yVal>
          <c:smooth val="1"/>
        </c:ser>
        <c:ser>
          <c:idx val="1"/>
          <c:order val="1"/>
          <c:tx>
            <c:v>S2-S1 = 3mm/yr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'[1]BRUUN MODEL'!$D$21:$D$30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'[1]BRUUN MODEL'!$AE$21:$AE$30</c:f>
              <c:numCache>
                <c:ptCount val="10"/>
                <c:pt idx="0">
                  <c:v>1.2</c:v>
                </c:pt>
                <c:pt idx="1">
                  <c:v>0.8571428571428572</c:v>
                </c:pt>
                <c:pt idx="2">
                  <c:v>0.6666666666666667</c:v>
                </c:pt>
                <c:pt idx="3">
                  <c:v>0.5454545454545454</c:v>
                </c:pt>
                <c:pt idx="4">
                  <c:v>0.4615384615384615</c:v>
                </c:pt>
                <c:pt idx="5">
                  <c:v>0.4</c:v>
                </c:pt>
                <c:pt idx="6">
                  <c:v>0.3529411764705882</c:v>
                </c:pt>
                <c:pt idx="7">
                  <c:v>0.3157894736842105</c:v>
                </c:pt>
                <c:pt idx="8">
                  <c:v>0.28571428571428575</c:v>
                </c:pt>
                <c:pt idx="9">
                  <c:v>0.2608695652173913</c:v>
                </c:pt>
              </c:numCache>
            </c:numRef>
          </c:yVal>
          <c:smooth val="1"/>
        </c:ser>
        <c:ser>
          <c:idx val="2"/>
          <c:order val="2"/>
          <c:tx>
            <c:v>S2-S1 = 5mm/yr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'[1]BRUUN MODEL'!$D$33:$D$42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'[1]BRUUN MODEL'!$AE$33:$AE$42</c:f>
              <c:numCache>
                <c:ptCount val="10"/>
                <c:pt idx="0">
                  <c:v>2</c:v>
                </c:pt>
                <c:pt idx="1">
                  <c:v>1.4285714285714286</c:v>
                </c:pt>
                <c:pt idx="2">
                  <c:v>1.1111111111111112</c:v>
                </c:pt>
                <c:pt idx="3">
                  <c:v>0.9090909090909091</c:v>
                </c:pt>
                <c:pt idx="4">
                  <c:v>0.7692307692307692</c:v>
                </c:pt>
                <c:pt idx="5">
                  <c:v>0.6666666666666667</c:v>
                </c:pt>
                <c:pt idx="6">
                  <c:v>0.5882352941176471</c:v>
                </c:pt>
                <c:pt idx="7">
                  <c:v>0.5263157894736842</c:v>
                </c:pt>
                <c:pt idx="8">
                  <c:v>0.4761904761904762</c:v>
                </c:pt>
                <c:pt idx="9">
                  <c:v>0.4347826086956522</c:v>
                </c:pt>
              </c:numCache>
            </c:numRef>
          </c:yVal>
          <c:smooth val="1"/>
        </c:ser>
        <c:ser>
          <c:idx val="3"/>
          <c:order val="3"/>
          <c:tx>
            <c:v>S2-S1 = 7mm/yr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'[1]BRUUN MODEL'!$D$45:$D$54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'[1]BRUUN MODEL'!$AE$45:$AE$54</c:f>
              <c:numCache>
                <c:ptCount val="10"/>
                <c:pt idx="0">
                  <c:v>2.8000000000000003</c:v>
                </c:pt>
                <c:pt idx="1">
                  <c:v>2</c:v>
                </c:pt>
                <c:pt idx="2">
                  <c:v>1.5555555555555556</c:v>
                </c:pt>
                <c:pt idx="3">
                  <c:v>1.2727272727272727</c:v>
                </c:pt>
                <c:pt idx="4">
                  <c:v>1.0769230769230769</c:v>
                </c:pt>
                <c:pt idx="5">
                  <c:v>0.9333333333333335</c:v>
                </c:pt>
                <c:pt idx="6">
                  <c:v>0.8235294117647058</c:v>
                </c:pt>
                <c:pt idx="7">
                  <c:v>0.7368421052631579</c:v>
                </c:pt>
                <c:pt idx="8">
                  <c:v>0.6666666666666667</c:v>
                </c:pt>
                <c:pt idx="9">
                  <c:v>0.6086956521739131</c:v>
                </c:pt>
              </c:numCache>
            </c:numRef>
          </c:yVal>
          <c:smooth val="1"/>
        </c:ser>
        <c:ser>
          <c:idx val="4"/>
          <c:order val="4"/>
          <c:tx>
            <c:v>S2-S1 = 9mm/yr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'[1]BRUUN MODEL'!$D$57:$D$66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'[1]BRUUN MODEL'!$AE$57:$AE$66</c:f>
              <c:numCache>
                <c:ptCount val="10"/>
                <c:pt idx="0">
                  <c:v>3.5999999999999996</c:v>
                </c:pt>
                <c:pt idx="1">
                  <c:v>2.571428571428571</c:v>
                </c:pt>
                <c:pt idx="2">
                  <c:v>2</c:v>
                </c:pt>
                <c:pt idx="3">
                  <c:v>1.6363636363636362</c:v>
                </c:pt>
                <c:pt idx="4">
                  <c:v>1.3846153846153844</c:v>
                </c:pt>
                <c:pt idx="5">
                  <c:v>1.2</c:v>
                </c:pt>
                <c:pt idx="6">
                  <c:v>1.0588235294117645</c:v>
                </c:pt>
                <c:pt idx="7">
                  <c:v>0.9473684210526314</c:v>
                </c:pt>
                <c:pt idx="8">
                  <c:v>0.8571428571428571</c:v>
                </c:pt>
                <c:pt idx="9">
                  <c:v>0.7826086956521738</c:v>
                </c:pt>
              </c:numCache>
            </c:numRef>
          </c:yVal>
          <c:smooth val="1"/>
        </c:ser>
        <c:axId val="66134453"/>
        <c:axId val="58339166"/>
      </c:scatterChart>
      <c:valAx>
        <c:axId val="6613445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CLIFF 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39166"/>
        <c:crosses val="autoZero"/>
        <c:crossBetween val="midCat"/>
        <c:dispUnits/>
        <c:minorUnit val="10"/>
      </c:valAx>
      <c:valAx>
        <c:axId val="58339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RECESSION FACTORS (m/yr)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134453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TIME-DISTANCE PLOT: SIDESTRAND (SEA-LEVEL RISE)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EXAMPLE3!$E$6:$E$55</c:f>
              <c:numCache/>
            </c:numRef>
          </c:xVal>
          <c:yVal>
            <c:numRef>
              <c:f>EXAMPLE3!$F$6:$F$55</c:f>
              <c:numCache/>
            </c:numRef>
          </c:yVal>
          <c:smooth val="0"/>
        </c:ser>
        <c:ser>
          <c:idx val="1"/>
          <c:order val="1"/>
          <c:tx>
            <c:v>UPPER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EXAMPLE3!$G$6:$G$55</c:f>
              <c:numCache/>
            </c:numRef>
          </c:yVal>
          <c:smooth val="0"/>
        </c:ser>
        <c:ser>
          <c:idx val="2"/>
          <c:order val="2"/>
          <c:tx>
            <c:v>LOWER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EXAMPLE3!$H$6:$H$55</c:f>
              <c:numCache/>
            </c:numRef>
          </c:yVal>
          <c:smooth val="0"/>
        </c:ser>
        <c:axId val="55290447"/>
        <c:axId val="27851976"/>
      </c:scatterChart>
      <c:valAx>
        <c:axId val="55290447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851976"/>
        <c:crosses val="autoZero"/>
        <c:crossBetween val="midCat"/>
        <c:dispUnits/>
      </c:valAx>
      <c:valAx>
        <c:axId val="27851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RECESSION 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2904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BRUUN MODEL RECESSION FACTORS (P = 0.95)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S2-S1 = 1mm/yr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'BRUUN MODEL'!$D$9:$D$18</c:f>
              <c:numCache/>
            </c:numRef>
          </c:xVal>
          <c:yVal>
            <c:numRef>
              <c:f>'BRUUN MODEL'!$G$9:$G$18</c:f>
              <c:numCache/>
            </c:numRef>
          </c:yVal>
          <c:smooth val="1"/>
        </c:ser>
        <c:ser>
          <c:idx val="1"/>
          <c:order val="1"/>
          <c:tx>
            <c:v>S2-S1 = 3mm/yr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'BRUUN MODEL'!$D$21:$D$30</c:f>
              <c:numCache/>
            </c:numRef>
          </c:xVal>
          <c:yVal>
            <c:numRef>
              <c:f>'BRUUN MODEL'!$G$21:$G$30</c:f>
              <c:numCache/>
            </c:numRef>
          </c:yVal>
          <c:smooth val="1"/>
        </c:ser>
        <c:ser>
          <c:idx val="2"/>
          <c:order val="2"/>
          <c:tx>
            <c:v>S2-S1 = 5mm/yr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'BRUUN MODEL'!$D$33:$D$42</c:f>
              <c:numCache/>
            </c:numRef>
          </c:xVal>
          <c:yVal>
            <c:numRef>
              <c:f>'BRUUN MODEL'!$G$33:$G$42</c:f>
              <c:numCache/>
            </c:numRef>
          </c:yVal>
          <c:smooth val="1"/>
        </c:ser>
        <c:ser>
          <c:idx val="3"/>
          <c:order val="3"/>
          <c:tx>
            <c:v>S2-S1 = 7mm/yr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'BRUUN MODEL'!$D$45:$D$54</c:f>
              <c:numCache/>
            </c:numRef>
          </c:xVal>
          <c:yVal>
            <c:numRef>
              <c:f>'BRUUN MODEL'!$G$45:$G$54</c:f>
              <c:numCache/>
            </c:numRef>
          </c:yVal>
          <c:smooth val="1"/>
        </c:ser>
        <c:ser>
          <c:idx val="4"/>
          <c:order val="4"/>
          <c:tx>
            <c:v>S2-S1 = 9mm/yr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'BRUUN MODEL'!$D$57:$D$66</c:f>
              <c:numCache/>
            </c:numRef>
          </c:xVal>
          <c:yVal>
            <c:numRef>
              <c:f>'BRUUN MODEL'!$G$57:$G$66</c:f>
              <c:numCache/>
            </c:numRef>
          </c:yVal>
          <c:smooth val="1"/>
        </c:ser>
        <c:axId val="49341193"/>
        <c:axId val="41417554"/>
      </c:scatterChart>
      <c:valAx>
        <c:axId val="4934119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CLIFF 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417554"/>
        <c:crosses val="autoZero"/>
        <c:crossBetween val="midCat"/>
        <c:dispUnits/>
        <c:minorUnit val="10"/>
      </c:valAx>
      <c:valAx>
        <c:axId val="41417554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RECESSION FACTORS (m/yr)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341193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BRUUN MODEL RECESSION FACTORS (P = 0.5)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S2-S1 = 1mm/yr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'BRUUN MODEL'!$D$9:$D$18</c:f>
              <c:numCache/>
            </c:numRef>
          </c:xVal>
          <c:yVal>
            <c:numRef>
              <c:f>'BRUUN MODEL'!$O$9:$O$18</c:f>
              <c:numCache/>
            </c:numRef>
          </c:yVal>
          <c:smooth val="1"/>
        </c:ser>
        <c:ser>
          <c:idx val="1"/>
          <c:order val="1"/>
          <c:tx>
            <c:v>S2-S1 = 3mm/yr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'BRUUN MODEL'!$D$21:$D$30</c:f>
              <c:numCache/>
            </c:numRef>
          </c:xVal>
          <c:yVal>
            <c:numRef>
              <c:f>'BRUUN MODEL'!$O$21:$O$30</c:f>
              <c:numCache/>
            </c:numRef>
          </c:yVal>
          <c:smooth val="1"/>
        </c:ser>
        <c:ser>
          <c:idx val="2"/>
          <c:order val="2"/>
          <c:tx>
            <c:v>S2-S1 = 5mm/yr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'BRUUN MODEL'!$D$33:$D$42</c:f>
              <c:numCache/>
            </c:numRef>
          </c:xVal>
          <c:yVal>
            <c:numRef>
              <c:f>'BRUUN MODEL'!$O$33:$O$42</c:f>
              <c:numCache/>
            </c:numRef>
          </c:yVal>
          <c:smooth val="1"/>
        </c:ser>
        <c:ser>
          <c:idx val="3"/>
          <c:order val="3"/>
          <c:tx>
            <c:v>S2-S1 = 7mm/yr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'BRUUN MODEL'!$D$45:$D$54</c:f>
              <c:numCache/>
            </c:numRef>
          </c:xVal>
          <c:yVal>
            <c:numRef>
              <c:f>'BRUUN MODEL'!$O$45:$O$54</c:f>
              <c:numCache/>
            </c:numRef>
          </c:yVal>
          <c:smooth val="1"/>
        </c:ser>
        <c:ser>
          <c:idx val="4"/>
          <c:order val="4"/>
          <c:tx>
            <c:v>S2-S1 = 9mm/yr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'BRUUN MODEL'!$D$57:$D$66</c:f>
              <c:numCache/>
            </c:numRef>
          </c:xVal>
          <c:yVal>
            <c:numRef>
              <c:f>'BRUUN MODEL'!$O$57:$O$66</c:f>
              <c:numCache/>
            </c:numRef>
          </c:yVal>
          <c:smooth val="1"/>
        </c:ser>
        <c:axId val="37213667"/>
        <c:axId val="66487548"/>
      </c:scatterChart>
      <c:valAx>
        <c:axId val="3721366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CLIFF 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487548"/>
        <c:crosses val="autoZero"/>
        <c:crossBetween val="midCat"/>
        <c:dispUnits/>
        <c:minorUnit val="10"/>
      </c:valAx>
      <c:valAx>
        <c:axId val="66487548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RECESSION FACTORS (m/yr)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213667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BRUUN MODEL RECESSION FACTORS (P = 0.25)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S2-S1 = 1mm/yr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'BRUUN MODEL'!$D$9:$D$18</c:f>
              <c:numCache/>
            </c:numRef>
          </c:xVal>
          <c:yVal>
            <c:numRef>
              <c:f>'BRUUN MODEL'!$W$9:$W$18</c:f>
              <c:numCache/>
            </c:numRef>
          </c:yVal>
          <c:smooth val="1"/>
        </c:ser>
        <c:ser>
          <c:idx val="1"/>
          <c:order val="1"/>
          <c:tx>
            <c:v>S2-S1 = 3mm/yr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'BRUUN MODEL'!$D$21:$D$30</c:f>
              <c:numCache/>
            </c:numRef>
          </c:xVal>
          <c:yVal>
            <c:numRef>
              <c:f>'BRUUN MODEL'!$W$21:$W$30</c:f>
              <c:numCache/>
            </c:numRef>
          </c:yVal>
          <c:smooth val="1"/>
        </c:ser>
        <c:ser>
          <c:idx val="2"/>
          <c:order val="2"/>
          <c:tx>
            <c:v>S2-S1 = 5mm/yr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'BRUUN MODEL'!$D$33:$D$42</c:f>
              <c:numCache/>
            </c:numRef>
          </c:xVal>
          <c:yVal>
            <c:numRef>
              <c:f>'BRUUN MODEL'!$W$33:$W$42</c:f>
              <c:numCache/>
            </c:numRef>
          </c:yVal>
          <c:smooth val="1"/>
        </c:ser>
        <c:ser>
          <c:idx val="3"/>
          <c:order val="3"/>
          <c:tx>
            <c:v>S2-S1 = 7mm/yr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'BRUUN MODEL'!$D$45:$D$54</c:f>
              <c:numCache/>
            </c:numRef>
          </c:xVal>
          <c:yVal>
            <c:numRef>
              <c:f>'BRUUN MODEL'!$W$45:$W$54</c:f>
              <c:numCache/>
            </c:numRef>
          </c:yVal>
          <c:smooth val="1"/>
        </c:ser>
        <c:ser>
          <c:idx val="4"/>
          <c:order val="4"/>
          <c:tx>
            <c:v>S2-S1 = 9mm/yr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'BRUUN MODEL'!$D$57:$D$66</c:f>
              <c:numCache/>
            </c:numRef>
          </c:xVal>
          <c:yVal>
            <c:numRef>
              <c:f>'BRUUN MODEL'!$W$57:$W$66</c:f>
              <c:numCache/>
            </c:numRef>
          </c:yVal>
          <c:smooth val="1"/>
        </c:ser>
        <c:axId val="61517021"/>
        <c:axId val="16782278"/>
      </c:scatterChart>
      <c:valAx>
        <c:axId val="6151702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CLIFF 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782278"/>
        <c:crosses val="autoZero"/>
        <c:crossBetween val="midCat"/>
        <c:dispUnits/>
        <c:minorUnit val="10"/>
      </c:valAx>
      <c:valAx>
        <c:axId val="16782278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RECESSION FACTORS (m/yr)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17021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523875</xdr:colOff>
      <xdr:row>3</xdr:row>
      <xdr:rowOff>0</xdr:rowOff>
    </xdr:from>
    <xdr:to>
      <xdr:col>9</xdr:col>
      <xdr:colOff>276225</xdr:colOff>
      <xdr:row>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90875" y="552450"/>
          <a:ext cx="188595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ACCESS THE FUTURECOAST CLIFF DATABASE</a:t>
          </a:r>
        </a:p>
      </xdr:txBody>
    </xdr:sp>
    <xdr:clientData/>
  </xdr:twoCellAnchor>
  <xdr:twoCellAnchor>
    <xdr:from>
      <xdr:col>5</xdr:col>
      <xdr:colOff>514350</xdr:colOff>
      <xdr:row>9</xdr:row>
      <xdr:rowOff>0</xdr:rowOff>
    </xdr:from>
    <xdr:to>
      <xdr:col>9</xdr:col>
      <xdr:colOff>295275</xdr:colOff>
      <xdr:row>13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81350" y="1524000"/>
          <a:ext cx="1914525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IDENTIFY CLIFFLINE LOCATION
(</a:t>
          </a:r>
          <a:r>
            <a:rPr lang="en-US" cap="none" sz="1000" b="0" i="1" u="sng" baseline="0">
              <a:latin typeface="Arial"/>
              <a:ea typeface="Arial"/>
              <a:cs typeface="Arial"/>
            </a:rPr>
            <a:t>Characteristics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COLUMN 1)</a:t>
          </a:r>
        </a:p>
      </xdr:txBody>
    </xdr:sp>
    <xdr:clientData/>
  </xdr:twoCellAnchor>
  <xdr:twoCellAnchor>
    <xdr:from>
      <xdr:col>4</xdr:col>
      <xdr:colOff>219075</xdr:colOff>
      <xdr:row>37</xdr:row>
      <xdr:rowOff>47625</xdr:rowOff>
    </xdr:from>
    <xdr:to>
      <xdr:col>7</xdr:col>
      <xdr:colOff>228600</xdr:colOff>
      <xdr:row>42</xdr:row>
      <xdr:rowOff>28575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352675" y="6105525"/>
          <a:ext cx="1609725" cy="790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PROGRESSIVE (YEAR-BY-YEAR) CLIFF TOP RECESSION</a:t>
          </a:r>
        </a:p>
      </xdr:txBody>
    </xdr:sp>
    <xdr:clientData/>
  </xdr:twoCellAnchor>
  <xdr:twoCellAnchor>
    <xdr:from>
      <xdr:col>8</xdr:col>
      <xdr:colOff>219075</xdr:colOff>
      <xdr:row>37</xdr:row>
      <xdr:rowOff>47625</xdr:rowOff>
    </xdr:from>
    <xdr:to>
      <xdr:col>11</xdr:col>
      <xdr:colOff>228600</xdr:colOff>
      <xdr:row>42</xdr:row>
      <xdr:rowOff>28575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4486275" y="6105525"/>
          <a:ext cx="1609725" cy="790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EPISODIC RECESSION DOMINATED BY OCCASIONAL-RARE EVENTS </a:t>
          </a:r>
        </a:p>
      </xdr:txBody>
    </xdr:sp>
    <xdr:clientData/>
  </xdr:twoCellAnchor>
  <xdr:twoCellAnchor>
    <xdr:from>
      <xdr:col>6</xdr:col>
      <xdr:colOff>76200</xdr:colOff>
      <xdr:row>59</xdr:row>
      <xdr:rowOff>123825</xdr:rowOff>
    </xdr:from>
    <xdr:to>
      <xdr:col>9</xdr:col>
      <xdr:colOff>85725</xdr:colOff>
      <xdr:row>64</xdr:row>
      <xdr:rowOff>104775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3276600" y="9744075"/>
          <a:ext cx="1609725" cy="790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RECESSION RATES MODIFIED TO TAKE ACCOUNT OF RELATIVE SEA-LEVEL RISE</a:t>
          </a:r>
        </a:p>
      </xdr:txBody>
    </xdr:sp>
    <xdr:clientData/>
  </xdr:twoCellAnchor>
  <xdr:twoCellAnchor>
    <xdr:from>
      <xdr:col>4</xdr:col>
      <xdr:colOff>219075</xdr:colOff>
      <xdr:row>44</xdr:row>
      <xdr:rowOff>47625</xdr:rowOff>
    </xdr:from>
    <xdr:to>
      <xdr:col>7</xdr:col>
      <xdr:colOff>228600</xdr:colOff>
      <xdr:row>49</xdr:row>
      <xdr:rowOff>28575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2352675" y="7239000"/>
          <a:ext cx="1609725" cy="7905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GO TO FLOW CHART 1</a:t>
          </a:r>
        </a:p>
      </xdr:txBody>
    </xdr:sp>
    <xdr:clientData/>
  </xdr:twoCellAnchor>
  <xdr:twoCellAnchor>
    <xdr:from>
      <xdr:col>8</xdr:col>
      <xdr:colOff>219075</xdr:colOff>
      <xdr:row>44</xdr:row>
      <xdr:rowOff>47625</xdr:rowOff>
    </xdr:from>
    <xdr:to>
      <xdr:col>11</xdr:col>
      <xdr:colOff>228600</xdr:colOff>
      <xdr:row>49</xdr:row>
      <xdr:rowOff>28575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4486275" y="7239000"/>
          <a:ext cx="1609725" cy="7905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GO TO FLOW CHART 2</a:t>
          </a:r>
        </a:p>
      </xdr:txBody>
    </xdr:sp>
    <xdr:clientData/>
  </xdr:twoCellAnchor>
  <xdr:twoCellAnchor>
    <xdr:from>
      <xdr:col>4</xdr:col>
      <xdr:colOff>219075</xdr:colOff>
      <xdr:row>51</xdr:row>
      <xdr:rowOff>47625</xdr:rowOff>
    </xdr:from>
    <xdr:to>
      <xdr:col>7</xdr:col>
      <xdr:colOff>228600</xdr:colOff>
      <xdr:row>56</xdr:row>
      <xdr:rowOff>28575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2352675" y="8372475"/>
          <a:ext cx="1609725" cy="7905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SEE EXAMPLE 1</a:t>
          </a:r>
        </a:p>
      </xdr:txBody>
    </xdr:sp>
    <xdr:clientData/>
  </xdr:twoCellAnchor>
  <xdr:twoCellAnchor>
    <xdr:from>
      <xdr:col>8</xdr:col>
      <xdr:colOff>219075</xdr:colOff>
      <xdr:row>51</xdr:row>
      <xdr:rowOff>47625</xdr:rowOff>
    </xdr:from>
    <xdr:to>
      <xdr:col>11</xdr:col>
      <xdr:colOff>228600</xdr:colOff>
      <xdr:row>56</xdr:row>
      <xdr:rowOff>28575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4486275" y="8372475"/>
          <a:ext cx="1609725" cy="7905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SEE EXAMPLE 2</a:t>
          </a:r>
        </a:p>
      </xdr:txBody>
    </xdr:sp>
    <xdr:clientData/>
  </xdr:twoCellAnchor>
  <xdr:twoCellAnchor>
    <xdr:from>
      <xdr:col>7</xdr:col>
      <xdr:colOff>400050</xdr:colOff>
      <xdr:row>7</xdr:row>
      <xdr:rowOff>0</xdr:rowOff>
    </xdr:from>
    <xdr:to>
      <xdr:col>7</xdr:col>
      <xdr:colOff>409575</xdr:colOff>
      <xdr:row>9</xdr:row>
      <xdr:rowOff>0</xdr:rowOff>
    </xdr:to>
    <xdr:sp>
      <xdr:nvSpPr>
        <xdr:cNvPr id="10" name="AutoShape 16"/>
        <xdr:cNvSpPr>
          <a:spLocks/>
        </xdr:cNvSpPr>
      </xdr:nvSpPr>
      <xdr:spPr>
        <a:xfrm>
          <a:off x="4133850" y="1200150"/>
          <a:ext cx="952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495300</xdr:colOff>
      <xdr:row>42</xdr:row>
      <xdr:rowOff>28575</xdr:rowOff>
    </xdr:from>
    <xdr:to>
      <xdr:col>5</xdr:col>
      <xdr:colOff>495300</xdr:colOff>
      <xdr:row>44</xdr:row>
      <xdr:rowOff>47625</xdr:rowOff>
    </xdr:to>
    <xdr:sp>
      <xdr:nvSpPr>
        <xdr:cNvPr id="11" name="AutoShape 22"/>
        <xdr:cNvSpPr>
          <a:spLocks/>
        </xdr:cNvSpPr>
      </xdr:nvSpPr>
      <xdr:spPr>
        <a:xfrm>
          <a:off x="3162300" y="6896100"/>
          <a:ext cx="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495300</xdr:colOff>
      <xdr:row>49</xdr:row>
      <xdr:rowOff>28575</xdr:rowOff>
    </xdr:from>
    <xdr:to>
      <xdr:col>5</xdr:col>
      <xdr:colOff>495300</xdr:colOff>
      <xdr:row>51</xdr:row>
      <xdr:rowOff>47625</xdr:rowOff>
    </xdr:to>
    <xdr:sp>
      <xdr:nvSpPr>
        <xdr:cNvPr id="12" name="AutoShape 23"/>
        <xdr:cNvSpPr>
          <a:spLocks/>
        </xdr:cNvSpPr>
      </xdr:nvSpPr>
      <xdr:spPr>
        <a:xfrm>
          <a:off x="3162300" y="8029575"/>
          <a:ext cx="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495300</xdr:colOff>
      <xdr:row>42</xdr:row>
      <xdr:rowOff>28575</xdr:rowOff>
    </xdr:from>
    <xdr:to>
      <xdr:col>9</xdr:col>
      <xdr:colOff>495300</xdr:colOff>
      <xdr:row>44</xdr:row>
      <xdr:rowOff>47625</xdr:rowOff>
    </xdr:to>
    <xdr:sp>
      <xdr:nvSpPr>
        <xdr:cNvPr id="13" name="AutoShape 24"/>
        <xdr:cNvSpPr>
          <a:spLocks/>
        </xdr:cNvSpPr>
      </xdr:nvSpPr>
      <xdr:spPr>
        <a:xfrm>
          <a:off x="5295900" y="6896100"/>
          <a:ext cx="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495300</xdr:colOff>
      <xdr:row>49</xdr:row>
      <xdr:rowOff>28575</xdr:rowOff>
    </xdr:from>
    <xdr:to>
      <xdr:col>9</xdr:col>
      <xdr:colOff>495300</xdr:colOff>
      <xdr:row>51</xdr:row>
      <xdr:rowOff>47625</xdr:rowOff>
    </xdr:to>
    <xdr:sp>
      <xdr:nvSpPr>
        <xdr:cNvPr id="14" name="AutoShape 25"/>
        <xdr:cNvSpPr>
          <a:spLocks/>
        </xdr:cNvSpPr>
      </xdr:nvSpPr>
      <xdr:spPr>
        <a:xfrm>
          <a:off x="5295900" y="8029575"/>
          <a:ext cx="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76200</xdr:colOff>
      <xdr:row>67</xdr:row>
      <xdr:rowOff>0</xdr:rowOff>
    </xdr:from>
    <xdr:to>
      <xdr:col>9</xdr:col>
      <xdr:colOff>85725</xdr:colOff>
      <xdr:row>75</xdr:row>
      <xdr:rowOff>0</xdr:rowOff>
    </xdr:to>
    <xdr:sp>
      <xdr:nvSpPr>
        <xdr:cNvPr id="15" name="TextBox 30"/>
        <xdr:cNvSpPr txBox="1">
          <a:spLocks noChangeArrowheads="1"/>
        </xdr:cNvSpPr>
      </xdr:nvSpPr>
      <xdr:spPr>
        <a:xfrm>
          <a:off x="3276600" y="10915650"/>
          <a:ext cx="1609725" cy="12954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CREATE THE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TIME-DISTANCE PLOT
</a:t>
          </a:r>
        </a:p>
      </xdr:txBody>
    </xdr:sp>
    <xdr:clientData/>
  </xdr:twoCellAnchor>
  <xdr:twoCellAnchor>
    <xdr:from>
      <xdr:col>5</xdr:col>
      <xdr:colOff>523875</xdr:colOff>
      <xdr:row>15</xdr:row>
      <xdr:rowOff>38100</xdr:rowOff>
    </xdr:from>
    <xdr:to>
      <xdr:col>9</xdr:col>
      <xdr:colOff>295275</xdr:colOff>
      <xdr:row>19</xdr:row>
      <xdr:rowOff>38100</xdr:rowOff>
    </xdr:to>
    <xdr:sp>
      <xdr:nvSpPr>
        <xdr:cNvPr id="16" name="TextBox 44"/>
        <xdr:cNvSpPr txBox="1">
          <a:spLocks noChangeArrowheads="1"/>
        </xdr:cNvSpPr>
      </xdr:nvSpPr>
      <xdr:spPr>
        <a:xfrm>
          <a:off x="3190875" y="2533650"/>
          <a:ext cx="19050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WHAT IS THE CLIFF BEHAVIOUR TYPE
(</a:t>
          </a:r>
          <a:r>
            <a:rPr lang="en-US" cap="none" sz="1000" b="0" i="1" u="sng" baseline="0">
              <a:latin typeface="Arial"/>
              <a:ea typeface="Arial"/>
              <a:cs typeface="Arial"/>
            </a:rPr>
            <a:t>Characteristics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COLUMN 2)</a:t>
          </a:r>
        </a:p>
      </xdr:txBody>
    </xdr:sp>
    <xdr:clientData/>
  </xdr:twoCellAnchor>
  <xdr:twoCellAnchor>
    <xdr:from>
      <xdr:col>0</xdr:col>
      <xdr:colOff>180975</xdr:colOff>
      <xdr:row>21</xdr:row>
      <xdr:rowOff>123825</xdr:rowOff>
    </xdr:from>
    <xdr:to>
      <xdr:col>2</xdr:col>
      <xdr:colOff>466725</xdr:colOff>
      <xdr:row>26</xdr:row>
      <xdr:rowOff>104775</xdr:rowOff>
    </xdr:to>
    <xdr:sp>
      <xdr:nvSpPr>
        <xdr:cNvPr id="17" name="TextBox 50"/>
        <xdr:cNvSpPr txBox="1">
          <a:spLocks noChangeArrowheads="1"/>
        </xdr:cNvSpPr>
      </xdr:nvSpPr>
      <xdr:spPr>
        <a:xfrm>
          <a:off x="180975" y="3590925"/>
          <a:ext cx="1352550" cy="7905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SIMPLE CLIFF</a:t>
          </a:r>
        </a:p>
      </xdr:txBody>
    </xdr:sp>
    <xdr:clientData/>
  </xdr:twoCellAnchor>
  <xdr:twoCellAnchor>
    <xdr:from>
      <xdr:col>3</xdr:col>
      <xdr:colOff>219075</xdr:colOff>
      <xdr:row>21</xdr:row>
      <xdr:rowOff>123825</xdr:rowOff>
    </xdr:from>
    <xdr:to>
      <xdr:col>5</xdr:col>
      <xdr:colOff>504825</xdr:colOff>
      <xdr:row>26</xdr:row>
      <xdr:rowOff>104775</xdr:rowOff>
    </xdr:to>
    <xdr:sp>
      <xdr:nvSpPr>
        <xdr:cNvPr id="18" name="TextBox 66"/>
        <xdr:cNvSpPr txBox="1">
          <a:spLocks noChangeArrowheads="1"/>
        </xdr:cNvSpPr>
      </xdr:nvSpPr>
      <xdr:spPr>
        <a:xfrm>
          <a:off x="1819275" y="3590925"/>
          <a:ext cx="1352550" cy="7905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SIMPLE LANDSLIDE</a:t>
          </a:r>
        </a:p>
      </xdr:txBody>
    </xdr:sp>
    <xdr:clientData/>
  </xdr:twoCellAnchor>
  <xdr:twoCellAnchor>
    <xdr:from>
      <xdr:col>6</xdr:col>
      <xdr:colOff>266700</xdr:colOff>
      <xdr:row>21</xdr:row>
      <xdr:rowOff>123825</xdr:rowOff>
    </xdr:from>
    <xdr:to>
      <xdr:col>9</xdr:col>
      <xdr:colOff>19050</xdr:colOff>
      <xdr:row>26</xdr:row>
      <xdr:rowOff>104775</xdr:rowOff>
    </xdr:to>
    <xdr:sp>
      <xdr:nvSpPr>
        <xdr:cNvPr id="19" name="TextBox 67"/>
        <xdr:cNvSpPr txBox="1">
          <a:spLocks noChangeArrowheads="1"/>
        </xdr:cNvSpPr>
      </xdr:nvSpPr>
      <xdr:spPr>
        <a:xfrm>
          <a:off x="3467100" y="3590925"/>
          <a:ext cx="1352550" cy="7905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COMPOSITE CLIFF</a:t>
          </a:r>
        </a:p>
      </xdr:txBody>
    </xdr:sp>
    <xdr:clientData/>
  </xdr:twoCellAnchor>
  <xdr:twoCellAnchor>
    <xdr:from>
      <xdr:col>9</xdr:col>
      <xdr:colOff>390525</xdr:colOff>
      <xdr:row>21</xdr:row>
      <xdr:rowOff>123825</xdr:rowOff>
    </xdr:from>
    <xdr:to>
      <xdr:col>12</xdr:col>
      <xdr:colOff>142875</xdr:colOff>
      <xdr:row>26</xdr:row>
      <xdr:rowOff>104775</xdr:rowOff>
    </xdr:to>
    <xdr:sp>
      <xdr:nvSpPr>
        <xdr:cNvPr id="20" name="TextBox 68"/>
        <xdr:cNvSpPr txBox="1">
          <a:spLocks noChangeArrowheads="1"/>
        </xdr:cNvSpPr>
      </xdr:nvSpPr>
      <xdr:spPr>
        <a:xfrm>
          <a:off x="5191125" y="3590925"/>
          <a:ext cx="1352550" cy="7905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COMPLEX CLIFF</a:t>
          </a:r>
        </a:p>
      </xdr:txBody>
    </xdr:sp>
    <xdr:clientData/>
  </xdr:twoCellAnchor>
  <xdr:twoCellAnchor>
    <xdr:from>
      <xdr:col>12</xdr:col>
      <xdr:colOff>504825</xdr:colOff>
      <xdr:row>21</xdr:row>
      <xdr:rowOff>123825</xdr:rowOff>
    </xdr:from>
    <xdr:to>
      <xdr:col>15</xdr:col>
      <xdr:colOff>257175</xdr:colOff>
      <xdr:row>26</xdr:row>
      <xdr:rowOff>104775</xdr:rowOff>
    </xdr:to>
    <xdr:sp>
      <xdr:nvSpPr>
        <xdr:cNvPr id="21" name="TextBox 69"/>
        <xdr:cNvSpPr txBox="1">
          <a:spLocks noChangeArrowheads="1"/>
        </xdr:cNvSpPr>
      </xdr:nvSpPr>
      <xdr:spPr>
        <a:xfrm>
          <a:off x="6905625" y="3590925"/>
          <a:ext cx="1352550" cy="7905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RELICT CLIFF</a:t>
          </a:r>
        </a:p>
      </xdr:txBody>
    </xdr:sp>
    <xdr:clientData/>
  </xdr:twoCellAnchor>
  <xdr:twoCellAnchor>
    <xdr:from>
      <xdr:col>4</xdr:col>
      <xdr:colOff>390525</xdr:colOff>
      <xdr:row>29</xdr:row>
      <xdr:rowOff>95250</xdr:rowOff>
    </xdr:from>
    <xdr:to>
      <xdr:col>11</xdr:col>
      <xdr:colOff>76200</xdr:colOff>
      <xdr:row>34</xdr:row>
      <xdr:rowOff>28575</xdr:rowOff>
    </xdr:to>
    <xdr:sp>
      <xdr:nvSpPr>
        <xdr:cNvPr id="22" name="TextBox 72"/>
        <xdr:cNvSpPr txBox="1">
          <a:spLocks noChangeArrowheads="1"/>
        </xdr:cNvSpPr>
      </xdr:nvSpPr>
      <xdr:spPr>
        <a:xfrm>
          <a:off x="2524125" y="4857750"/>
          <a:ext cx="3419475" cy="7429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WHAT IS THE RECESSION FREQUENCY (event)?
(</a:t>
          </a:r>
          <a:r>
            <a:rPr lang="en-US" cap="none" sz="1000" b="0" i="1" u="sng" baseline="0">
              <a:latin typeface="Arial"/>
              <a:ea typeface="Arial"/>
              <a:cs typeface="Arial"/>
            </a:rPr>
            <a:t>Future potential change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COLUMN 4 SECOND FIGURE) 
IF 1(Erosion) go to FLOW CHART 1
IF(Landslide) 2-5 go to FLOW CHART 2</a:t>
          </a:r>
        </a:p>
      </xdr:txBody>
    </xdr:sp>
    <xdr:clientData/>
  </xdr:twoCellAnchor>
  <xdr:twoCellAnchor>
    <xdr:from>
      <xdr:col>7</xdr:col>
      <xdr:colOff>409575</xdr:colOff>
      <xdr:row>13</xdr:row>
      <xdr:rowOff>0</xdr:rowOff>
    </xdr:from>
    <xdr:to>
      <xdr:col>7</xdr:col>
      <xdr:colOff>409575</xdr:colOff>
      <xdr:row>15</xdr:row>
      <xdr:rowOff>38100</xdr:rowOff>
    </xdr:to>
    <xdr:sp>
      <xdr:nvSpPr>
        <xdr:cNvPr id="23" name="AutoShape 80"/>
        <xdr:cNvSpPr>
          <a:spLocks/>
        </xdr:cNvSpPr>
      </xdr:nvSpPr>
      <xdr:spPr>
        <a:xfrm>
          <a:off x="4143375" y="2171700"/>
          <a:ext cx="0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409575</xdr:colOff>
      <xdr:row>19</xdr:row>
      <xdr:rowOff>38100</xdr:rowOff>
    </xdr:from>
    <xdr:to>
      <xdr:col>14</xdr:col>
      <xdr:colOff>114300</xdr:colOff>
      <xdr:row>21</xdr:row>
      <xdr:rowOff>123825</xdr:rowOff>
    </xdr:to>
    <xdr:sp>
      <xdr:nvSpPr>
        <xdr:cNvPr id="24" name="AutoShape 83"/>
        <xdr:cNvSpPr>
          <a:spLocks/>
        </xdr:cNvSpPr>
      </xdr:nvSpPr>
      <xdr:spPr>
        <a:xfrm rot="16200000" flipH="1">
          <a:off x="4143375" y="3181350"/>
          <a:ext cx="3438525" cy="409575"/>
        </a:xfrm>
        <a:prstGeom prst="bentConnector3">
          <a:avLst>
            <a:gd name="adj1" fmla="val 48837"/>
            <a:gd name="adj2" fmla="val 92518"/>
            <a:gd name="adj3" fmla="val -101162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323850</xdr:colOff>
      <xdr:row>19</xdr:row>
      <xdr:rowOff>38100</xdr:rowOff>
    </xdr:from>
    <xdr:to>
      <xdr:col>7</xdr:col>
      <xdr:colOff>409575</xdr:colOff>
      <xdr:row>21</xdr:row>
      <xdr:rowOff>123825</xdr:rowOff>
    </xdr:to>
    <xdr:sp>
      <xdr:nvSpPr>
        <xdr:cNvPr id="25" name="AutoShape 85"/>
        <xdr:cNvSpPr>
          <a:spLocks/>
        </xdr:cNvSpPr>
      </xdr:nvSpPr>
      <xdr:spPr>
        <a:xfrm rot="5400000">
          <a:off x="857250" y="3181350"/>
          <a:ext cx="3286125" cy="409575"/>
        </a:xfrm>
        <a:prstGeom prst="bentConnector3">
          <a:avLst>
            <a:gd name="adj1" fmla="val 48837"/>
            <a:gd name="adj2" fmla="val -127537"/>
            <a:gd name="adj3" fmla="val -101162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361950</xdr:colOff>
      <xdr:row>20</xdr:row>
      <xdr:rowOff>85725</xdr:rowOff>
    </xdr:from>
    <xdr:to>
      <xdr:col>4</xdr:col>
      <xdr:colOff>361950</xdr:colOff>
      <xdr:row>21</xdr:row>
      <xdr:rowOff>123825</xdr:rowOff>
    </xdr:to>
    <xdr:sp>
      <xdr:nvSpPr>
        <xdr:cNvPr id="26" name="AutoShape 87"/>
        <xdr:cNvSpPr>
          <a:spLocks/>
        </xdr:cNvSpPr>
      </xdr:nvSpPr>
      <xdr:spPr>
        <a:xfrm>
          <a:off x="2495550" y="339090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409575</xdr:colOff>
      <xdr:row>20</xdr:row>
      <xdr:rowOff>85725</xdr:rowOff>
    </xdr:from>
    <xdr:to>
      <xdr:col>7</xdr:col>
      <xdr:colOff>409575</xdr:colOff>
      <xdr:row>21</xdr:row>
      <xdr:rowOff>123825</xdr:rowOff>
    </xdr:to>
    <xdr:sp>
      <xdr:nvSpPr>
        <xdr:cNvPr id="27" name="AutoShape 88"/>
        <xdr:cNvSpPr>
          <a:spLocks/>
        </xdr:cNvSpPr>
      </xdr:nvSpPr>
      <xdr:spPr>
        <a:xfrm>
          <a:off x="4143375" y="339090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76200</xdr:rowOff>
    </xdr:from>
    <xdr:to>
      <xdr:col>11</xdr:col>
      <xdr:colOff>0</xdr:colOff>
      <xdr:row>21</xdr:row>
      <xdr:rowOff>123825</xdr:rowOff>
    </xdr:to>
    <xdr:sp>
      <xdr:nvSpPr>
        <xdr:cNvPr id="28" name="AutoShape 89"/>
        <xdr:cNvSpPr>
          <a:spLocks/>
        </xdr:cNvSpPr>
      </xdr:nvSpPr>
      <xdr:spPr>
        <a:xfrm rot="5400000">
          <a:off x="5867400" y="3381375"/>
          <a:ext cx="0" cy="209550"/>
        </a:xfrm>
        <a:prstGeom prst="straightConnector1">
          <a:avLst>
            <a:gd name="adj1" fmla="val -2850000"/>
            <a:gd name="adj2" fmla="val -50004"/>
            <a:gd name="adj3" fmla="val -285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276225</xdr:colOff>
      <xdr:row>26</xdr:row>
      <xdr:rowOff>123825</xdr:rowOff>
    </xdr:from>
    <xdr:to>
      <xdr:col>7</xdr:col>
      <xdr:colOff>457200</xdr:colOff>
      <xdr:row>29</xdr:row>
      <xdr:rowOff>85725</xdr:rowOff>
    </xdr:to>
    <xdr:sp>
      <xdr:nvSpPr>
        <xdr:cNvPr id="29" name="AutoShape 92"/>
        <xdr:cNvSpPr>
          <a:spLocks/>
        </xdr:cNvSpPr>
      </xdr:nvSpPr>
      <xdr:spPr>
        <a:xfrm rot="16200000" flipH="1">
          <a:off x="809625" y="4400550"/>
          <a:ext cx="3381375" cy="447675"/>
        </a:xfrm>
        <a:prstGeom prst="bentConnector3">
          <a:avLst>
            <a:gd name="adj1" fmla="val 48935"/>
            <a:gd name="adj2" fmla="val 159435"/>
            <a:gd name="adj3" fmla="val -19149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457200</xdr:colOff>
      <xdr:row>26</xdr:row>
      <xdr:rowOff>123825</xdr:rowOff>
    </xdr:from>
    <xdr:to>
      <xdr:col>14</xdr:col>
      <xdr:colOff>66675</xdr:colOff>
      <xdr:row>29</xdr:row>
      <xdr:rowOff>95250</xdr:rowOff>
    </xdr:to>
    <xdr:sp>
      <xdr:nvSpPr>
        <xdr:cNvPr id="30" name="AutoShape 93"/>
        <xdr:cNvSpPr>
          <a:spLocks/>
        </xdr:cNvSpPr>
      </xdr:nvSpPr>
      <xdr:spPr>
        <a:xfrm rot="5400000">
          <a:off x="4191000" y="4400550"/>
          <a:ext cx="3343275" cy="457200"/>
        </a:xfrm>
        <a:prstGeom prst="bentConnector3">
          <a:avLst>
            <a:gd name="adj1" fmla="val 47916"/>
            <a:gd name="adj2" fmla="val -160967"/>
            <a:gd name="adj3" fmla="val -165833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361950</xdr:colOff>
      <xdr:row>26</xdr:row>
      <xdr:rowOff>104775</xdr:rowOff>
    </xdr:from>
    <xdr:to>
      <xdr:col>4</xdr:col>
      <xdr:colOff>361950</xdr:colOff>
      <xdr:row>28</xdr:row>
      <xdr:rowOff>9525</xdr:rowOff>
    </xdr:to>
    <xdr:sp>
      <xdr:nvSpPr>
        <xdr:cNvPr id="31" name="AutoShape 95"/>
        <xdr:cNvSpPr>
          <a:spLocks/>
        </xdr:cNvSpPr>
      </xdr:nvSpPr>
      <xdr:spPr>
        <a:xfrm>
          <a:off x="2495550" y="4381500"/>
          <a:ext cx="0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457200</xdr:colOff>
      <xdr:row>26</xdr:row>
      <xdr:rowOff>104775</xdr:rowOff>
    </xdr:from>
    <xdr:to>
      <xdr:col>7</xdr:col>
      <xdr:colOff>457200</xdr:colOff>
      <xdr:row>28</xdr:row>
      <xdr:rowOff>9525</xdr:rowOff>
    </xdr:to>
    <xdr:sp>
      <xdr:nvSpPr>
        <xdr:cNvPr id="32" name="AutoShape 99"/>
        <xdr:cNvSpPr>
          <a:spLocks/>
        </xdr:cNvSpPr>
      </xdr:nvSpPr>
      <xdr:spPr>
        <a:xfrm>
          <a:off x="4191000" y="4381500"/>
          <a:ext cx="0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9525</xdr:colOff>
      <xdr:row>26</xdr:row>
      <xdr:rowOff>104775</xdr:rowOff>
    </xdr:from>
    <xdr:to>
      <xdr:col>11</xdr:col>
      <xdr:colOff>9525</xdr:colOff>
      <xdr:row>28</xdr:row>
      <xdr:rowOff>9525</xdr:rowOff>
    </xdr:to>
    <xdr:sp>
      <xdr:nvSpPr>
        <xdr:cNvPr id="33" name="AutoShape 100"/>
        <xdr:cNvSpPr>
          <a:spLocks/>
        </xdr:cNvSpPr>
      </xdr:nvSpPr>
      <xdr:spPr>
        <a:xfrm>
          <a:off x="5876925" y="4381500"/>
          <a:ext cx="0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495300</xdr:colOff>
      <xdr:row>34</xdr:row>
      <xdr:rowOff>28575</xdr:rowOff>
    </xdr:from>
    <xdr:to>
      <xdr:col>7</xdr:col>
      <xdr:colOff>504825</xdr:colOff>
      <xdr:row>37</xdr:row>
      <xdr:rowOff>47625</xdr:rowOff>
    </xdr:to>
    <xdr:sp>
      <xdr:nvSpPr>
        <xdr:cNvPr id="34" name="AutoShape 105"/>
        <xdr:cNvSpPr>
          <a:spLocks/>
        </xdr:cNvSpPr>
      </xdr:nvSpPr>
      <xdr:spPr>
        <a:xfrm rot="5400000">
          <a:off x="3162300" y="5600700"/>
          <a:ext cx="1076325" cy="504825"/>
        </a:xfrm>
        <a:prstGeom prst="bentConnector3">
          <a:avLst>
            <a:gd name="adj1" fmla="val 49055"/>
            <a:gd name="adj2" fmla="val -520351"/>
            <a:gd name="adj3" fmla="val -83962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504825</xdr:colOff>
      <xdr:row>34</xdr:row>
      <xdr:rowOff>28575</xdr:rowOff>
    </xdr:from>
    <xdr:to>
      <xdr:col>9</xdr:col>
      <xdr:colOff>495300</xdr:colOff>
      <xdr:row>37</xdr:row>
      <xdr:rowOff>47625</xdr:rowOff>
    </xdr:to>
    <xdr:sp>
      <xdr:nvSpPr>
        <xdr:cNvPr id="35" name="AutoShape 106"/>
        <xdr:cNvSpPr>
          <a:spLocks/>
        </xdr:cNvSpPr>
      </xdr:nvSpPr>
      <xdr:spPr>
        <a:xfrm rot="16200000" flipH="1">
          <a:off x="4238625" y="5600700"/>
          <a:ext cx="1057275" cy="504825"/>
        </a:xfrm>
        <a:prstGeom prst="bentConnector3">
          <a:avLst>
            <a:gd name="adj1" fmla="val 49055"/>
            <a:gd name="adj2" fmla="val 529731"/>
            <a:gd name="adj3" fmla="val -83962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495300</xdr:colOff>
      <xdr:row>56</xdr:row>
      <xdr:rowOff>28575</xdr:rowOff>
    </xdr:from>
    <xdr:to>
      <xdr:col>7</xdr:col>
      <xdr:colOff>352425</xdr:colOff>
      <xdr:row>59</xdr:row>
      <xdr:rowOff>123825</xdr:rowOff>
    </xdr:to>
    <xdr:sp>
      <xdr:nvSpPr>
        <xdr:cNvPr id="36" name="AutoShape 107"/>
        <xdr:cNvSpPr>
          <a:spLocks/>
        </xdr:cNvSpPr>
      </xdr:nvSpPr>
      <xdr:spPr>
        <a:xfrm rot="16200000" flipH="1">
          <a:off x="3162300" y="9163050"/>
          <a:ext cx="923925" cy="581025"/>
        </a:xfrm>
        <a:prstGeom prst="bentConnector3">
          <a:avLst>
            <a:gd name="adj1" fmla="val 49180"/>
            <a:gd name="adj2" fmla="val 991754"/>
            <a:gd name="adj3" fmla="val -54426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352425</xdr:colOff>
      <xdr:row>56</xdr:row>
      <xdr:rowOff>28575</xdr:rowOff>
    </xdr:from>
    <xdr:to>
      <xdr:col>9</xdr:col>
      <xdr:colOff>495300</xdr:colOff>
      <xdr:row>59</xdr:row>
      <xdr:rowOff>123825</xdr:rowOff>
    </xdr:to>
    <xdr:sp>
      <xdr:nvSpPr>
        <xdr:cNvPr id="37" name="AutoShape 108"/>
        <xdr:cNvSpPr>
          <a:spLocks/>
        </xdr:cNvSpPr>
      </xdr:nvSpPr>
      <xdr:spPr>
        <a:xfrm rot="5400000">
          <a:off x="4086225" y="9163050"/>
          <a:ext cx="1209675" cy="581025"/>
        </a:xfrm>
        <a:prstGeom prst="bentConnector3">
          <a:avLst>
            <a:gd name="adj1" fmla="val 49180"/>
            <a:gd name="adj2" fmla="val -757481"/>
            <a:gd name="adj3" fmla="val -91147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352425</xdr:colOff>
      <xdr:row>64</xdr:row>
      <xdr:rowOff>104775</xdr:rowOff>
    </xdr:from>
    <xdr:to>
      <xdr:col>7</xdr:col>
      <xdr:colOff>352425</xdr:colOff>
      <xdr:row>67</xdr:row>
      <xdr:rowOff>0</xdr:rowOff>
    </xdr:to>
    <xdr:sp>
      <xdr:nvSpPr>
        <xdr:cNvPr id="38" name="AutoShape 110"/>
        <xdr:cNvSpPr>
          <a:spLocks/>
        </xdr:cNvSpPr>
      </xdr:nvSpPr>
      <xdr:spPr>
        <a:xfrm>
          <a:off x="4086225" y="10534650"/>
          <a:ext cx="0" cy="381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409575</xdr:colOff>
      <xdr:row>65</xdr:row>
      <xdr:rowOff>28575</xdr:rowOff>
    </xdr:from>
    <xdr:to>
      <xdr:col>8</xdr:col>
      <xdr:colOff>419100</xdr:colOff>
      <xdr:row>66</xdr:row>
      <xdr:rowOff>114300</xdr:rowOff>
    </xdr:to>
    <xdr:sp>
      <xdr:nvSpPr>
        <xdr:cNvPr id="39" name="TextBox 112"/>
        <xdr:cNvSpPr txBox="1">
          <a:spLocks noChangeArrowheads="1"/>
        </xdr:cNvSpPr>
      </xdr:nvSpPr>
      <xdr:spPr>
        <a:xfrm>
          <a:off x="4143375" y="10620375"/>
          <a:ext cx="5429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NO</a:t>
          </a:r>
        </a:p>
      </xdr:txBody>
    </xdr:sp>
    <xdr:clientData/>
  </xdr:twoCellAnchor>
  <xdr:twoCellAnchor>
    <xdr:from>
      <xdr:col>9</xdr:col>
      <xdr:colOff>152400</xdr:colOff>
      <xdr:row>60</xdr:row>
      <xdr:rowOff>28575</xdr:rowOff>
    </xdr:from>
    <xdr:to>
      <xdr:col>10</xdr:col>
      <xdr:colOff>161925</xdr:colOff>
      <xdr:row>61</xdr:row>
      <xdr:rowOff>114300</xdr:rowOff>
    </xdr:to>
    <xdr:sp>
      <xdr:nvSpPr>
        <xdr:cNvPr id="40" name="TextBox 115"/>
        <xdr:cNvSpPr txBox="1">
          <a:spLocks noChangeArrowheads="1"/>
        </xdr:cNvSpPr>
      </xdr:nvSpPr>
      <xdr:spPr>
        <a:xfrm>
          <a:off x="4953000" y="9810750"/>
          <a:ext cx="5429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YES</a:t>
          </a:r>
        </a:p>
      </xdr:txBody>
    </xdr:sp>
    <xdr:clientData/>
  </xdr:twoCellAnchor>
  <xdr:twoCellAnchor>
    <xdr:from>
      <xdr:col>12</xdr:col>
      <xdr:colOff>247650</xdr:colOff>
      <xdr:row>59</xdr:row>
      <xdr:rowOff>123825</xdr:rowOff>
    </xdr:from>
    <xdr:to>
      <xdr:col>15</xdr:col>
      <xdr:colOff>257175</xdr:colOff>
      <xdr:row>64</xdr:row>
      <xdr:rowOff>104775</xdr:rowOff>
    </xdr:to>
    <xdr:sp>
      <xdr:nvSpPr>
        <xdr:cNvPr id="41" name="TextBox 116"/>
        <xdr:cNvSpPr txBox="1">
          <a:spLocks noChangeArrowheads="1"/>
        </xdr:cNvSpPr>
      </xdr:nvSpPr>
      <xdr:spPr>
        <a:xfrm>
          <a:off x="6648450" y="9744075"/>
          <a:ext cx="1609725" cy="7905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GO TO FLOW CHART 3</a:t>
          </a:r>
        </a:p>
      </xdr:txBody>
    </xdr:sp>
    <xdr:clientData/>
  </xdr:twoCellAnchor>
  <xdr:twoCellAnchor>
    <xdr:from>
      <xdr:col>9</xdr:col>
      <xdr:colOff>85725</xdr:colOff>
      <xdr:row>62</xdr:row>
      <xdr:rowOff>38100</xdr:rowOff>
    </xdr:from>
    <xdr:to>
      <xdr:col>12</xdr:col>
      <xdr:colOff>247650</xdr:colOff>
      <xdr:row>62</xdr:row>
      <xdr:rowOff>38100</xdr:rowOff>
    </xdr:to>
    <xdr:sp>
      <xdr:nvSpPr>
        <xdr:cNvPr id="42" name="AutoShape 117"/>
        <xdr:cNvSpPr>
          <a:spLocks/>
        </xdr:cNvSpPr>
      </xdr:nvSpPr>
      <xdr:spPr>
        <a:xfrm>
          <a:off x="4886325" y="10144125"/>
          <a:ext cx="1762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4</xdr:row>
      <xdr:rowOff>76200</xdr:rowOff>
    </xdr:from>
    <xdr:to>
      <xdr:col>7</xdr:col>
      <xdr:colOff>323850</xdr:colOff>
      <xdr:row>8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47925" y="723900"/>
          <a:ext cx="1609725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LEVEL 1 ANALYSIS</a:t>
          </a:r>
        </a:p>
      </xdr:txBody>
    </xdr:sp>
    <xdr:clientData/>
  </xdr:twoCellAnchor>
  <xdr:twoCellAnchor>
    <xdr:from>
      <xdr:col>2</xdr:col>
      <xdr:colOff>390525</xdr:colOff>
      <xdr:row>10</xdr:row>
      <xdr:rowOff>76200</xdr:rowOff>
    </xdr:from>
    <xdr:to>
      <xdr:col>9</xdr:col>
      <xdr:colOff>295275</xdr:colOff>
      <xdr:row>14</xdr:row>
      <xdr:rowOff>76200</xdr:rowOff>
    </xdr:to>
    <xdr:sp>
      <xdr:nvSpPr>
        <xdr:cNvPr id="2" name="TextBox 18"/>
        <xdr:cNvSpPr txBox="1">
          <a:spLocks noChangeArrowheads="1"/>
        </xdr:cNvSpPr>
      </xdr:nvSpPr>
      <xdr:spPr>
        <a:xfrm>
          <a:off x="1457325" y="1695450"/>
          <a:ext cx="363855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WHAT IS THE RECESSION POTENTIAL (annual erosion rate)? 
(</a:t>
          </a:r>
          <a:r>
            <a:rPr lang="en-US" cap="none" sz="1000" b="0" i="1" u="sng" baseline="0">
              <a:latin typeface="Arial"/>
              <a:ea typeface="Arial"/>
              <a:cs typeface="Arial"/>
            </a:rPr>
            <a:t>Future potential change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COLUMN 3 FIRST FIGURE) </a:t>
          </a:r>
        </a:p>
      </xdr:txBody>
    </xdr:sp>
    <xdr:clientData/>
  </xdr:twoCellAnchor>
  <xdr:twoCellAnchor>
    <xdr:from>
      <xdr:col>6</xdr:col>
      <xdr:colOff>47625</xdr:colOff>
      <xdr:row>8</xdr:row>
      <xdr:rowOff>76200</xdr:rowOff>
    </xdr:from>
    <xdr:to>
      <xdr:col>6</xdr:col>
      <xdr:colOff>47625</xdr:colOff>
      <xdr:row>10</xdr:row>
      <xdr:rowOff>76200</xdr:rowOff>
    </xdr:to>
    <xdr:sp>
      <xdr:nvSpPr>
        <xdr:cNvPr id="3" name="AutoShape 19"/>
        <xdr:cNvSpPr>
          <a:spLocks/>
        </xdr:cNvSpPr>
      </xdr:nvSpPr>
      <xdr:spPr>
        <a:xfrm>
          <a:off x="3248025" y="1371600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314325</xdr:colOff>
      <xdr:row>17</xdr:row>
      <xdr:rowOff>57150</xdr:rowOff>
    </xdr:from>
    <xdr:to>
      <xdr:col>2</xdr:col>
      <xdr:colOff>314325</xdr:colOff>
      <xdr:row>21</xdr:row>
      <xdr:rowOff>57150</xdr:rowOff>
    </xdr:to>
    <xdr:sp>
      <xdr:nvSpPr>
        <xdr:cNvPr id="4" name="TextBox 20"/>
        <xdr:cNvSpPr txBox="1">
          <a:spLocks noChangeArrowheads="1"/>
        </xdr:cNvSpPr>
      </xdr:nvSpPr>
      <xdr:spPr>
        <a:xfrm>
          <a:off x="847725" y="2809875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1</a:t>
          </a:r>
        </a:p>
      </xdr:txBody>
    </xdr:sp>
    <xdr:clientData/>
  </xdr:twoCellAnchor>
  <xdr:twoCellAnchor>
    <xdr:from>
      <xdr:col>3</xdr:col>
      <xdr:colOff>314325</xdr:colOff>
      <xdr:row>17</xdr:row>
      <xdr:rowOff>57150</xdr:rowOff>
    </xdr:from>
    <xdr:to>
      <xdr:col>4</xdr:col>
      <xdr:colOff>314325</xdr:colOff>
      <xdr:row>21</xdr:row>
      <xdr:rowOff>57150</xdr:rowOff>
    </xdr:to>
    <xdr:sp>
      <xdr:nvSpPr>
        <xdr:cNvPr id="5" name="TextBox 21"/>
        <xdr:cNvSpPr txBox="1">
          <a:spLocks noChangeArrowheads="1"/>
        </xdr:cNvSpPr>
      </xdr:nvSpPr>
      <xdr:spPr>
        <a:xfrm>
          <a:off x="1914525" y="2809875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2</a:t>
          </a:r>
        </a:p>
      </xdr:txBody>
    </xdr:sp>
    <xdr:clientData/>
  </xdr:twoCellAnchor>
  <xdr:twoCellAnchor>
    <xdr:from>
      <xdr:col>5</xdr:col>
      <xdr:colOff>342900</xdr:colOff>
      <xdr:row>17</xdr:row>
      <xdr:rowOff>57150</xdr:rowOff>
    </xdr:from>
    <xdr:to>
      <xdr:col>6</xdr:col>
      <xdr:colOff>342900</xdr:colOff>
      <xdr:row>21</xdr:row>
      <xdr:rowOff>57150</xdr:rowOff>
    </xdr:to>
    <xdr:sp>
      <xdr:nvSpPr>
        <xdr:cNvPr id="6" name="TextBox 22"/>
        <xdr:cNvSpPr txBox="1">
          <a:spLocks noChangeArrowheads="1"/>
        </xdr:cNvSpPr>
      </xdr:nvSpPr>
      <xdr:spPr>
        <a:xfrm>
          <a:off x="3009900" y="2809875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3</a:t>
          </a:r>
        </a:p>
      </xdr:txBody>
    </xdr:sp>
    <xdr:clientData/>
  </xdr:twoCellAnchor>
  <xdr:twoCellAnchor>
    <xdr:from>
      <xdr:col>7</xdr:col>
      <xdr:colOff>314325</xdr:colOff>
      <xdr:row>17</xdr:row>
      <xdr:rowOff>57150</xdr:rowOff>
    </xdr:from>
    <xdr:to>
      <xdr:col>8</xdr:col>
      <xdr:colOff>314325</xdr:colOff>
      <xdr:row>21</xdr:row>
      <xdr:rowOff>57150</xdr:rowOff>
    </xdr:to>
    <xdr:sp>
      <xdr:nvSpPr>
        <xdr:cNvPr id="7" name="TextBox 23"/>
        <xdr:cNvSpPr txBox="1">
          <a:spLocks noChangeArrowheads="1"/>
        </xdr:cNvSpPr>
      </xdr:nvSpPr>
      <xdr:spPr>
        <a:xfrm>
          <a:off x="4048125" y="2809875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4</a:t>
          </a:r>
        </a:p>
      </xdr:txBody>
    </xdr:sp>
    <xdr:clientData/>
  </xdr:twoCellAnchor>
  <xdr:twoCellAnchor>
    <xdr:from>
      <xdr:col>9</xdr:col>
      <xdr:colOff>314325</xdr:colOff>
      <xdr:row>17</xdr:row>
      <xdr:rowOff>57150</xdr:rowOff>
    </xdr:from>
    <xdr:to>
      <xdr:col>10</xdr:col>
      <xdr:colOff>314325</xdr:colOff>
      <xdr:row>21</xdr:row>
      <xdr:rowOff>57150</xdr:rowOff>
    </xdr:to>
    <xdr:sp>
      <xdr:nvSpPr>
        <xdr:cNvPr id="8" name="TextBox 24"/>
        <xdr:cNvSpPr txBox="1">
          <a:spLocks noChangeArrowheads="1"/>
        </xdr:cNvSpPr>
      </xdr:nvSpPr>
      <xdr:spPr>
        <a:xfrm>
          <a:off x="5114925" y="2809875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5</a:t>
          </a:r>
        </a:p>
      </xdr:txBody>
    </xdr:sp>
    <xdr:clientData/>
  </xdr:twoCellAnchor>
  <xdr:twoCellAnchor>
    <xdr:from>
      <xdr:col>2</xdr:col>
      <xdr:colOff>47625</xdr:colOff>
      <xdr:row>14</xdr:row>
      <xdr:rowOff>76200</xdr:rowOff>
    </xdr:from>
    <xdr:to>
      <xdr:col>6</xdr:col>
      <xdr:colOff>76200</xdr:colOff>
      <xdr:row>17</xdr:row>
      <xdr:rowOff>57150</xdr:rowOff>
    </xdr:to>
    <xdr:sp>
      <xdr:nvSpPr>
        <xdr:cNvPr id="9" name="AutoShape 25"/>
        <xdr:cNvSpPr>
          <a:spLocks/>
        </xdr:cNvSpPr>
      </xdr:nvSpPr>
      <xdr:spPr>
        <a:xfrm rot="5400000">
          <a:off x="1114425" y="2343150"/>
          <a:ext cx="2162175" cy="466725"/>
        </a:xfrm>
        <a:prstGeom prst="bentConnector3">
          <a:avLst>
            <a:gd name="adj1" fmla="val 48981"/>
            <a:gd name="adj2" fmla="val -108370"/>
            <a:gd name="adj3" fmla="val -70204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76200</xdr:colOff>
      <xdr:row>14</xdr:row>
      <xdr:rowOff>76200</xdr:rowOff>
    </xdr:from>
    <xdr:to>
      <xdr:col>10</xdr:col>
      <xdr:colOff>47625</xdr:colOff>
      <xdr:row>17</xdr:row>
      <xdr:rowOff>57150</xdr:rowOff>
    </xdr:to>
    <xdr:sp>
      <xdr:nvSpPr>
        <xdr:cNvPr id="10" name="AutoShape 26"/>
        <xdr:cNvSpPr>
          <a:spLocks/>
        </xdr:cNvSpPr>
      </xdr:nvSpPr>
      <xdr:spPr>
        <a:xfrm rot="16200000" flipH="1">
          <a:off x="3276600" y="2343150"/>
          <a:ext cx="2105025" cy="466725"/>
        </a:xfrm>
        <a:prstGeom prst="bentConnector3">
          <a:avLst>
            <a:gd name="adj1" fmla="val 48981"/>
            <a:gd name="adj2" fmla="val 111310"/>
            <a:gd name="adj3" fmla="val -70204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76200</xdr:rowOff>
    </xdr:from>
    <xdr:to>
      <xdr:col>6</xdr:col>
      <xdr:colOff>76200</xdr:colOff>
      <xdr:row>17</xdr:row>
      <xdr:rowOff>57150</xdr:rowOff>
    </xdr:to>
    <xdr:sp>
      <xdr:nvSpPr>
        <xdr:cNvPr id="11" name="AutoShape 27"/>
        <xdr:cNvSpPr>
          <a:spLocks/>
        </xdr:cNvSpPr>
      </xdr:nvSpPr>
      <xdr:spPr>
        <a:xfrm rot="5400000">
          <a:off x="2181225" y="2343150"/>
          <a:ext cx="1095375" cy="466725"/>
        </a:xfrm>
        <a:prstGeom prst="bentConnector3">
          <a:avLst>
            <a:gd name="adj1" fmla="val 48981"/>
            <a:gd name="adj2" fmla="val -213912"/>
            <a:gd name="adj3" fmla="val -70204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314325</xdr:colOff>
      <xdr:row>23</xdr:row>
      <xdr:rowOff>28575</xdr:rowOff>
    </xdr:from>
    <xdr:to>
      <xdr:col>2</xdr:col>
      <xdr:colOff>314325</xdr:colOff>
      <xdr:row>27</xdr:row>
      <xdr:rowOff>28575</xdr:rowOff>
    </xdr:to>
    <xdr:sp>
      <xdr:nvSpPr>
        <xdr:cNvPr id="12" name="TextBox 30"/>
        <xdr:cNvSpPr txBox="1">
          <a:spLocks noChangeArrowheads="1"/>
        </xdr:cNvSpPr>
      </xdr:nvSpPr>
      <xdr:spPr>
        <a:xfrm>
          <a:off x="847725" y="3752850"/>
          <a:ext cx="5334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2m/year</a:t>
          </a:r>
        </a:p>
      </xdr:txBody>
    </xdr:sp>
    <xdr:clientData/>
  </xdr:twoCellAnchor>
  <xdr:twoCellAnchor>
    <xdr:from>
      <xdr:col>3</xdr:col>
      <xdr:colOff>314325</xdr:colOff>
      <xdr:row>23</xdr:row>
      <xdr:rowOff>38100</xdr:rowOff>
    </xdr:from>
    <xdr:to>
      <xdr:col>4</xdr:col>
      <xdr:colOff>314325</xdr:colOff>
      <xdr:row>27</xdr:row>
      <xdr:rowOff>38100</xdr:rowOff>
    </xdr:to>
    <xdr:sp>
      <xdr:nvSpPr>
        <xdr:cNvPr id="13" name="TextBox 31"/>
        <xdr:cNvSpPr txBox="1">
          <a:spLocks noChangeArrowheads="1"/>
        </xdr:cNvSpPr>
      </xdr:nvSpPr>
      <xdr:spPr>
        <a:xfrm>
          <a:off x="1914525" y="3762375"/>
          <a:ext cx="5334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1.5m /year</a:t>
          </a:r>
        </a:p>
      </xdr:txBody>
    </xdr:sp>
    <xdr:clientData/>
  </xdr:twoCellAnchor>
  <xdr:twoCellAnchor>
    <xdr:from>
      <xdr:col>5</xdr:col>
      <xdr:colOff>342900</xdr:colOff>
      <xdr:row>23</xdr:row>
      <xdr:rowOff>38100</xdr:rowOff>
    </xdr:from>
    <xdr:to>
      <xdr:col>6</xdr:col>
      <xdr:colOff>342900</xdr:colOff>
      <xdr:row>27</xdr:row>
      <xdr:rowOff>38100</xdr:rowOff>
    </xdr:to>
    <xdr:sp>
      <xdr:nvSpPr>
        <xdr:cNvPr id="14" name="TextBox 32"/>
        <xdr:cNvSpPr txBox="1">
          <a:spLocks noChangeArrowheads="1"/>
        </xdr:cNvSpPr>
      </xdr:nvSpPr>
      <xdr:spPr>
        <a:xfrm>
          <a:off x="3009900" y="3762375"/>
          <a:ext cx="5334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0.75m /year</a:t>
          </a:r>
        </a:p>
      </xdr:txBody>
    </xdr:sp>
    <xdr:clientData/>
  </xdr:twoCellAnchor>
  <xdr:twoCellAnchor>
    <xdr:from>
      <xdr:col>7</xdr:col>
      <xdr:colOff>314325</xdr:colOff>
      <xdr:row>23</xdr:row>
      <xdr:rowOff>38100</xdr:rowOff>
    </xdr:from>
    <xdr:to>
      <xdr:col>8</xdr:col>
      <xdr:colOff>314325</xdr:colOff>
      <xdr:row>27</xdr:row>
      <xdr:rowOff>38100</xdr:rowOff>
    </xdr:to>
    <xdr:sp>
      <xdr:nvSpPr>
        <xdr:cNvPr id="15" name="TextBox 33"/>
        <xdr:cNvSpPr txBox="1">
          <a:spLocks noChangeArrowheads="1"/>
        </xdr:cNvSpPr>
      </xdr:nvSpPr>
      <xdr:spPr>
        <a:xfrm>
          <a:off x="4048125" y="3762375"/>
          <a:ext cx="5334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0.3m /year</a:t>
          </a:r>
        </a:p>
      </xdr:txBody>
    </xdr:sp>
    <xdr:clientData/>
  </xdr:twoCellAnchor>
  <xdr:twoCellAnchor>
    <xdr:from>
      <xdr:col>9</xdr:col>
      <xdr:colOff>314325</xdr:colOff>
      <xdr:row>23</xdr:row>
      <xdr:rowOff>38100</xdr:rowOff>
    </xdr:from>
    <xdr:to>
      <xdr:col>10</xdr:col>
      <xdr:colOff>314325</xdr:colOff>
      <xdr:row>27</xdr:row>
      <xdr:rowOff>38100</xdr:rowOff>
    </xdr:to>
    <xdr:sp>
      <xdr:nvSpPr>
        <xdr:cNvPr id="16" name="TextBox 34"/>
        <xdr:cNvSpPr txBox="1">
          <a:spLocks noChangeArrowheads="1"/>
        </xdr:cNvSpPr>
      </xdr:nvSpPr>
      <xdr:spPr>
        <a:xfrm>
          <a:off x="5114925" y="3762375"/>
          <a:ext cx="5334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0.05m /year</a:t>
          </a:r>
        </a:p>
      </xdr:txBody>
    </xdr:sp>
    <xdr:clientData/>
  </xdr:twoCellAnchor>
  <xdr:twoCellAnchor>
    <xdr:from>
      <xdr:col>3</xdr:col>
      <xdr:colOff>457200</xdr:colOff>
      <xdr:row>29</xdr:row>
      <xdr:rowOff>142875</xdr:rowOff>
    </xdr:from>
    <xdr:to>
      <xdr:col>8</xdr:col>
      <xdr:colOff>219075</xdr:colOff>
      <xdr:row>33</xdr:row>
      <xdr:rowOff>142875</xdr:rowOff>
    </xdr:to>
    <xdr:sp>
      <xdr:nvSpPr>
        <xdr:cNvPr id="17" name="TextBox 46"/>
        <xdr:cNvSpPr txBox="1">
          <a:spLocks noChangeArrowheads="1"/>
        </xdr:cNvSpPr>
      </xdr:nvSpPr>
      <xdr:spPr>
        <a:xfrm>
          <a:off x="2057400" y="4838700"/>
          <a:ext cx="2428875" cy="6477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DO YOU WANT TO GENERATE A RECESSION TIME-DISTANCE PLOT?</a:t>
          </a:r>
        </a:p>
      </xdr:txBody>
    </xdr:sp>
    <xdr:clientData/>
  </xdr:twoCellAnchor>
  <xdr:twoCellAnchor>
    <xdr:from>
      <xdr:col>4</xdr:col>
      <xdr:colOff>333375</xdr:colOff>
      <xdr:row>35</xdr:row>
      <xdr:rowOff>142875</xdr:rowOff>
    </xdr:from>
    <xdr:to>
      <xdr:col>7</xdr:col>
      <xdr:colOff>342900</xdr:colOff>
      <xdr:row>41</xdr:row>
      <xdr:rowOff>28575</xdr:rowOff>
    </xdr:to>
    <xdr:sp>
      <xdr:nvSpPr>
        <xdr:cNvPr id="18" name="TextBox 48"/>
        <xdr:cNvSpPr txBox="1">
          <a:spLocks noChangeArrowheads="1"/>
        </xdr:cNvSpPr>
      </xdr:nvSpPr>
      <xdr:spPr>
        <a:xfrm>
          <a:off x="2466975" y="5810250"/>
          <a:ext cx="16097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ASSIGN PARAMETERS IN TABLE</a:t>
          </a:r>
        </a:p>
      </xdr:txBody>
    </xdr:sp>
    <xdr:clientData/>
  </xdr:twoCellAnchor>
  <xdr:twoCellAnchor>
    <xdr:from>
      <xdr:col>6</xdr:col>
      <xdr:colOff>76200</xdr:colOff>
      <xdr:row>47</xdr:row>
      <xdr:rowOff>9525</xdr:rowOff>
    </xdr:from>
    <xdr:to>
      <xdr:col>6</xdr:col>
      <xdr:colOff>76200</xdr:colOff>
      <xdr:row>50</xdr:row>
      <xdr:rowOff>47625</xdr:rowOff>
    </xdr:to>
    <xdr:sp>
      <xdr:nvSpPr>
        <xdr:cNvPr id="19" name="AutoShape 62"/>
        <xdr:cNvSpPr>
          <a:spLocks/>
        </xdr:cNvSpPr>
      </xdr:nvSpPr>
      <xdr:spPr>
        <a:xfrm rot="5400000">
          <a:off x="3276600" y="7620000"/>
          <a:ext cx="0" cy="523875"/>
        </a:xfrm>
        <a:prstGeom prst="straightConnector1">
          <a:avLst>
            <a:gd name="adj1" fmla="val -675453"/>
            <a:gd name="adj2" fmla="val -50004"/>
            <a:gd name="adj3" fmla="val -67545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104775</xdr:colOff>
      <xdr:row>50</xdr:row>
      <xdr:rowOff>76200</xdr:rowOff>
    </xdr:from>
    <xdr:to>
      <xdr:col>2</xdr:col>
      <xdr:colOff>523875</xdr:colOff>
      <xdr:row>54</xdr:row>
      <xdr:rowOff>76200</xdr:rowOff>
    </xdr:to>
    <xdr:sp>
      <xdr:nvSpPr>
        <xdr:cNvPr id="20" name="TextBox 64"/>
        <xdr:cNvSpPr txBox="1">
          <a:spLocks noChangeArrowheads="1"/>
        </xdr:cNvSpPr>
      </xdr:nvSpPr>
      <xdr:spPr>
        <a:xfrm>
          <a:off x="638175" y="8172450"/>
          <a:ext cx="9525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MEAN: 2m/year
SD = 0.3m
CV = 15%</a:t>
          </a:r>
        </a:p>
      </xdr:txBody>
    </xdr:sp>
    <xdr:clientData/>
  </xdr:twoCellAnchor>
  <xdr:twoCellAnchor>
    <xdr:from>
      <xdr:col>3</xdr:col>
      <xdr:colOff>76200</xdr:colOff>
      <xdr:row>50</xdr:row>
      <xdr:rowOff>76200</xdr:rowOff>
    </xdr:from>
    <xdr:to>
      <xdr:col>4</xdr:col>
      <xdr:colOff>495300</xdr:colOff>
      <xdr:row>54</xdr:row>
      <xdr:rowOff>76200</xdr:rowOff>
    </xdr:to>
    <xdr:sp>
      <xdr:nvSpPr>
        <xdr:cNvPr id="21" name="TextBox 65"/>
        <xdr:cNvSpPr txBox="1">
          <a:spLocks noChangeArrowheads="1"/>
        </xdr:cNvSpPr>
      </xdr:nvSpPr>
      <xdr:spPr>
        <a:xfrm>
          <a:off x="1676400" y="8172450"/>
          <a:ext cx="9525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MEAN: 1.5m/yr
SD = 0.23m
CV = 15%</a:t>
          </a:r>
        </a:p>
      </xdr:txBody>
    </xdr:sp>
    <xdr:clientData/>
  </xdr:twoCellAnchor>
  <xdr:twoCellAnchor>
    <xdr:from>
      <xdr:col>5</xdr:col>
      <xdr:colOff>133350</xdr:colOff>
      <xdr:row>50</xdr:row>
      <xdr:rowOff>76200</xdr:rowOff>
    </xdr:from>
    <xdr:to>
      <xdr:col>7</xdr:col>
      <xdr:colOff>19050</xdr:colOff>
      <xdr:row>54</xdr:row>
      <xdr:rowOff>76200</xdr:rowOff>
    </xdr:to>
    <xdr:sp>
      <xdr:nvSpPr>
        <xdr:cNvPr id="22" name="TextBox 66"/>
        <xdr:cNvSpPr txBox="1">
          <a:spLocks noChangeArrowheads="1"/>
        </xdr:cNvSpPr>
      </xdr:nvSpPr>
      <xdr:spPr>
        <a:xfrm>
          <a:off x="2800350" y="8172450"/>
          <a:ext cx="9525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MEAN: 0.75m/y
SD = 0.11m
CV = 15%</a:t>
          </a:r>
        </a:p>
      </xdr:txBody>
    </xdr:sp>
    <xdr:clientData/>
  </xdr:twoCellAnchor>
  <xdr:twoCellAnchor>
    <xdr:from>
      <xdr:col>7</xdr:col>
      <xdr:colOff>123825</xdr:colOff>
      <xdr:row>50</xdr:row>
      <xdr:rowOff>76200</xdr:rowOff>
    </xdr:from>
    <xdr:to>
      <xdr:col>9</xdr:col>
      <xdr:colOff>9525</xdr:colOff>
      <xdr:row>54</xdr:row>
      <xdr:rowOff>76200</xdr:rowOff>
    </xdr:to>
    <xdr:sp>
      <xdr:nvSpPr>
        <xdr:cNvPr id="23" name="TextBox 67"/>
        <xdr:cNvSpPr txBox="1">
          <a:spLocks noChangeArrowheads="1"/>
        </xdr:cNvSpPr>
      </xdr:nvSpPr>
      <xdr:spPr>
        <a:xfrm>
          <a:off x="3857625" y="8172450"/>
          <a:ext cx="9525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MEAN: 0.3m/y
SD = 0.05m
CV = 15%</a:t>
          </a:r>
        </a:p>
      </xdr:txBody>
    </xdr:sp>
    <xdr:clientData/>
  </xdr:twoCellAnchor>
  <xdr:twoCellAnchor>
    <xdr:from>
      <xdr:col>9</xdr:col>
      <xdr:colOff>123825</xdr:colOff>
      <xdr:row>50</xdr:row>
      <xdr:rowOff>76200</xdr:rowOff>
    </xdr:from>
    <xdr:to>
      <xdr:col>11</xdr:col>
      <xdr:colOff>9525</xdr:colOff>
      <xdr:row>54</xdr:row>
      <xdr:rowOff>76200</xdr:rowOff>
    </xdr:to>
    <xdr:sp>
      <xdr:nvSpPr>
        <xdr:cNvPr id="24" name="TextBox 68"/>
        <xdr:cNvSpPr txBox="1">
          <a:spLocks noChangeArrowheads="1"/>
        </xdr:cNvSpPr>
      </xdr:nvSpPr>
      <xdr:spPr>
        <a:xfrm>
          <a:off x="4924425" y="8172450"/>
          <a:ext cx="9525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MEAN: 0.05m/y
SD = 0.008m
CV = 15%</a:t>
          </a:r>
        </a:p>
      </xdr:txBody>
    </xdr:sp>
    <xdr:clientData/>
  </xdr:twoCellAnchor>
  <xdr:twoCellAnchor>
    <xdr:from>
      <xdr:col>4</xdr:col>
      <xdr:colOff>333375</xdr:colOff>
      <xdr:row>57</xdr:row>
      <xdr:rowOff>0</xdr:rowOff>
    </xdr:from>
    <xdr:to>
      <xdr:col>7</xdr:col>
      <xdr:colOff>342900</xdr:colOff>
      <xdr:row>61</xdr:row>
      <xdr:rowOff>0</xdr:rowOff>
    </xdr:to>
    <xdr:sp>
      <xdr:nvSpPr>
        <xdr:cNvPr id="25" name="TextBox 74"/>
        <xdr:cNvSpPr txBox="1">
          <a:spLocks noChangeArrowheads="1"/>
        </xdr:cNvSpPr>
      </xdr:nvSpPr>
      <xdr:spPr>
        <a:xfrm>
          <a:off x="2466975" y="9229725"/>
          <a:ext cx="1609725" cy="6477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DO THESE PARAMETERS SEEM REASONABLE?</a:t>
          </a:r>
        </a:p>
      </xdr:txBody>
    </xdr:sp>
    <xdr:clientData/>
  </xdr:twoCellAnchor>
  <xdr:twoCellAnchor>
    <xdr:from>
      <xdr:col>2</xdr:col>
      <xdr:colOff>47625</xdr:colOff>
      <xdr:row>27</xdr:row>
      <xdr:rowOff>28575</xdr:rowOff>
    </xdr:from>
    <xdr:to>
      <xdr:col>6</xdr:col>
      <xdr:colOff>76200</xdr:colOff>
      <xdr:row>29</xdr:row>
      <xdr:rowOff>142875</xdr:rowOff>
    </xdr:to>
    <xdr:sp>
      <xdr:nvSpPr>
        <xdr:cNvPr id="26" name="AutoShape 76"/>
        <xdr:cNvSpPr>
          <a:spLocks/>
        </xdr:cNvSpPr>
      </xdr:nvSpPr>
      <xdr:spPr>
        <a:xfrm rot="16200000" flipH="1">
          <a:off x="1114425" y="4400550"/>
          <a:ext cx="2162175" cy="438150"/>
        </a:xfrm>
        <a:prstGeom prst="bentConnector3">
          <a:avLst>
            <a:gd name="adj1" fmla="val 203523"/>
            <a:gd name="adj2" fmla="val -20652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76200</xdr:colOff>
      <xdr:row>27</xdr:row>
      <xdr:rowOff>38100</xdr:rowOff>
    </xdr:from>
    <xdr:to>
      <xdr:col>10</xdr:col>
      <xdr:colOff>47625</xdr:colOff>
      <xdr:row>29</xdr:row>
      <xdr:rowOff>142875</xdr:rowOff>
    </xdr:to>
    <xdr:sp>
      <xdr:nvSpPr>
        <xdr:cNvPr id="27" name="AutoShape 77"/>
        <xdr:cNvSpPr>
          <a:spLocks/>
        </xdr:cNvSpPr>
      </xdr:nvSpPr>
      <xdr:spPr>
        <a:xfrm rot="5400000">
          <a:off x="3276600" y="4410075"/>
          <a:ext cx="2105025" cy="428625"/>
        </a:xfrm>
        <a:prstGeom prst="bentConnector3">
          <a:avLst>
            <a:gd name="adj1" fmla="val 48888"/>
            <a:gd name="adj2" fmla="val -209500"/>
            <a:gd name="adj3" fmla="val -120666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47625</xdr:colOff>
      <xdr:row>27</xdr:row>
      <xdr:rowOff>38100</xdr:rowOff>
    </xdr:from>
    <xdr:to>
      <xdr:col>6</xdr:col>
      <xdr:colOff>76200</xdr:colOff>
      <xdr:row>29</xdr:row>
      <xdr:rowOff>142875</xdr:rowOff>
    </xdr:to>
    <xdr:sp>
      <xdr:nvSpPr>
        <xdr:cNvPr id="28" name="AutoShape 78"/>
        <xdr:cNvSpPr>
          <a:spLocks/>
        </xdr:cNvSpPr>
      </xdr:nvSpPr>
      <xdr:spPr>
        <a:xfrm rot="16200000" flipH="1">
          <a:off x="2181225" y="4410075"/>
          <a:ext cx="1095375" cy="428625"/>
        </a:xfrm>
        <a:prstGeom prst="bentConnector3">
          <a:avLst>
            <a:gd name="adj1" fmla="val 48888"/>
            <a:gd name="adj2" fmla="val 402606"/>
            <a:gd name="adj3" fmla="val -45999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76200</xdr:colOff>
      <xdr:row>27</xdr:row>
      <xdr:rowOff>38100</xdr:rowOff>
    </xdr:from>
    <xdr:to>
      <xdr:col>6</xdr:col>
      <xdr:colOff>76200</xdr:colOff>
      <xdr:row>29</xdr:row>
      <xdr:rowOff>142875</xdr:rowOff>
    </xdr:to>
    <xdr:sp>
      <xdr:nvSpPr>
        <xdr:cNvPr id="29" name="AutoShape 79"/>
        <xdr:cNvSpPr>
          <a:spLocks/>
        </xdr:cNvSpPr>
      </xdr:nvSpPr>
      <xdr:spPr>
        <a:xfrm rot="5400000">
          <a:off x="3276600" y="4410075"/>
          <a:ext cx="0" cy="428625"/>
        </a:xfrm>
        <a:prstGeom prst="straightConnector1">
          <a:avLst>
            <a:gd name="adj1" fmla="val -765555"/>
            <a:gd name="adj2" fmla="val -50004"/>
            <a:gd name="adj3" fmla="val -76555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76200</xdr:colOff>
      <xdr:row>27</xdr:row>
      <xdr:rowOff>38100</xdr:rowOff>
    </xdr:from>
    <xdr:to>
      <xdr:col>8</xdr:col>
      <xdr:colOff>47625</xdr:colOff>
      <xdr:row>29</xdr:row>
      <xdr:rowOff>142875</xdr:rowOff>
    </xdr:to>
    <xdr:sp>
      <xdr:nvSpPr>
        <xdr:cNvPr id="30" name="AutoShape 80"/>
        <xdr:cNvSpPr>
          <a:spLocks/>
        </xdr:cNvSpPr>
      </xdr:nvSpPr>
      <xdr:spPr>
        <a:xfrm rot="5400000">
          <a:off x="3276600" y="4410075"/>
          <a:ext cx="1038225" cy="428625"/>
        </a:xfrm>
        <a:prstGeom prst="bentConnector3">
          <a:avLst>
            <a:gd name="adj1" fmla="val 48888"/>
            <a:gd name="adj2" fmla="val -424768"/>
            <a:gd name="adj3" fmla="val -95777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</xdr:colOff>
      <xdr:row>54</xdr:row>
      <xdr:rowOff>76200</xdr:rowOff>
    </xdr:from>
    <xdr:to>
      <xdr:col>6</xdr:col>
      <xdr:colOff>76200</xdr:colOff>
      <xdr:row>57</xdr:row>
      <xdr:rowOff>0</xdr:rowOff>
    </xdr:to>
    <xdr:sp>
      <xdr:nvSpPr>
        <xdr:cNvPr id="31" name="AutoShape 81"/>
        <xdr:cNvSpPr>
          <a:spLocks/>
        </xdr:cNvSpPr>
      </xdr:nvSpPr>
      <xdr:spPr>
        <a:xfrm rot="16200000" flipH="1">
          <a:off x="1114425" y="8820150"/>
          <a:ext cx="2162175" cy="409575"/>
        </a:xfrm>
        <a:prstGeom prst="bentConnector3">
          <a:avLst>
            <a:gd name="adj1" fmla="val 48837"/>
            <a:gd name="adj2" fmla="val 407930"/>
            <a:gd name="adj3" fmla="val -27209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76200</xdr:colOff>
      <xdr:row>54</xdr:row>
      <xdr:rowOff>76200</xdr:rowOff>
    </xdr:from>
    <xdr:to>
      <xdr:col>10</xdr:col>
      <xdr:colOff>66675</xdr:colOff>
      <xdr:row>57</xdr:row>
      <xdr:rowOff>0</xdr:rowOff>
    </xdr:to>
    <xdr:sp>
      <xdr:nvSpPr>
        <xdr:cNvPr id="32" name="AutoShape 82"/>
        <xdr:cNvSpPr>
          <a:spLocks/>
        </xdr:cNvSpPr>
      </xdr:nvSpPr>
      <xdr:spPr>
        <a:xfrm rot="5400000">
          <a:off x="3276600" y="8820150"/>
          <a:ext cx="2124075" cy="409575"/>
        </a:xfrm>
        <a:prstGeom prst="bentConnector3">
          <a:avLst>
            <a:gd name="adj1" fmla="val 48837"/>
            <a:gd name="adj2" fmla="val -415245"/>
            <a:gd name="adj3" fmla="val -131860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</xdr:colOff>
      <xdr:row>54</xdr:row>
      <xdr:rowOff>76200</xdr:rowOff>
    </xdr:from>
    <xdr:to>
      <xdr:col>6</xdr:col>
      <xdr:colOff>76200</xdr:colOff>
      <xdr:row>57</xdr:row>
      <xdr:rowOff>0</xdr:rowOff>
    </xdr:to>
    <xdr:sp>
      <xdr:nvSpPr>
        <xdr:cNvPr id="33" name="AutoShape 83"/>
        <xdr:cNvSpPr>
          <a:spLocks/>
        </xdr:cNvSpPr>
      </xdr:nvSpPr>
      <xdr:spPr>
        <a:xfrm rot="16200000" flipH="1">
          <a:off x="2152650" y="8820150"/>
          <a:ext cx="1123950" cy="409575"/>
        </a:xfrm>
        <a:prstGeom prst="bentConnector3">
          <a:avLst>
            <a:gd name="adj1" fmla="val 48837"/>
            <a:gd name="adj2" fmla="val 784745"/>
            <a:gd name="adj3" fmla="val -52558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76200</xdr:colOff>
      <xdr:row>54</xdr:row>
      <xdr:rowOff>76200</xdr:rowOff>
    </xdr:from>
    <xdr:to>
      <xdr:col>6</xdr:col>
      <xdr:colOff>76200</xdr:colOff>
      <xdr:row>57</xdr:row>
      <xdr:rowOff>0</xdr:rowOff>
    </xdr:to>
    <xdr:sp>
      <xdr:nvSpPr>
        <xdr:cNvPr id="34" name="AutoShape 84"/>
        <xdr:cNvSpPr>
          <a:spLocks/>
        </xdr:cNvSpPr>
      </xdr:nvSpPr>
      <xdr:spPr>
        <a:xfrm rot="5400000">
          <a:off x="3276600" y="8820150"/>
          <a:ext cx="0" cy="409575"/>
        </a:xfrm>
        <a:prstGeom prst="straightConnector1">
          <a:avLst>
            <a:gd name="adj1" fmla="val -850000"/>
            <a:gd name="adj2" fmla="val -50004"/>
            <a:gd name="adj3" fmla="val -85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76200</xdr:colOff>
      <xdr:row>54</xdr:row>
      <xdr:rowOff>76200</xdr:rowOff>
    </xdr:from>
    <xdr:to>
      <xdr:col>8</xdr:col>
      <xdr:colOff>66675</xdr:colOff>
      <xdr:row>57</xdr:row>
      <xdr:rowOff>0</xdr:rowOff>
    </xdr:to>
    <xdr:sp>
      <xdr:nvSpPr>
        <xdr:cNvPr id="35" name="AutoShape 85"/>
        <xdr:cNvSpPr>
          <a:spLocks/>
        </xdr:cNvSpPr>
      </xdr:nvSpPr>
      <xdr:spPr>
        <a:xfrm rot="5400000">
          <a:off x="3276600" y="8820150"/>
          <a:ext cx="1057275" cy="409575"/>
        </a:xfrm>
        <a:prstGeom prst="bentConnector3">
          <a:avLst>
            <a:gd name="adj1" fmla="val 48837"/>
            <a:gd name="adj2" fmla="val -834236"/>
            <a:gd name="adj3" fmla="val -105813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76200</xdr:colOff>
      <xdr:row>61</xdr:row>
      <xdr:rowOff>0</xdr:rowOff>
    </xdr:from>
    <xdr:to>
      <xdr:col>6</xdr:col>
      <xdr:colOff>76200</xdr:colOff>
      <xdr:row>63</xdr:row>
      <xdr:rowOff>0</xdr:rowOff>
    </xdr:to>
    <xdr:sp>
      <xdr:nvSpPr>
        <xdr:cNvPr id="36" name="AutoShape 86"/>
        <xdr:cNvSpPr>
          <a:spLocks/>
        </xdr:cNvSpPr>
      </xdr:nvSpPr>
      <xdr:spPr>
        <a:xfrm>
          <a:off x="3276600" y="9877425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57</xdr:row>
      <xdr:rowOff>0</xdr:rowOff>
    </xdr:from>
    <xdr:to>
      <xdr:col>13</xdr:col>
      <xdr:colOff>342900</xdr:colOff>
      <xdr:row>62</xdr:row>
      <xdr:rowOff>0</xdr:rowOff>
    </xdr:to>
    <xdr:sp>
      <xdr:nvSpPr>
        <xdr:cNvPr id="37" name="TextBox 88"/>
        <xdr:cNvSpPr txBox="1">
          <a:spLocks noChangeArrowheads="1"/>
        </xdr:cNvSpPr>
      </xdr:nvSpPr>
      <xdr:spPr>
        <a:xfrm>
          <a:off x="5667375" y="9229725"/>
          <a:ext cx="16097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Technique 3
REVISE PARAMETERS TO MATCH KNOWN OR SUSPECTED BEHAVIOUR?</a:t>
          </a:r>
        </a:p>
      </xdr:txBody>
    </xdr:sp>
    <xdr:clientData/>
  </xdr:twoCellAnchor>
  <xdr:twoCellAnchor>
    <xdr:from>
      <xdr:col>7</xdr:col>
      <xdr:colOff>361950</xdr:colOff>
      <xdr:row>59</xdr:row>
      <xdr:rowOff>0</xdr:rowOff>
    </xdr:from>
    <xdr:to>
      <xdr:col>10</xdr:col>
      <xdr:colOff>352425</xdr:colOff>
      <xdr:row>59</xdr:row>
      <xdr:rowOff>0</xdr:rowOff>
    </xdr:to>
    <xdr:sp>
      <xdr:nvSpPr>
        <xdr:cNvPr id="38" name="AutoShape 89"/>
        <xdr:cNvSpPr>
          <a:spLocks/>
        </xdr:cNvSpPr>
      </xdr:nvSpPr>
      <xdr:spPr>
        <a:xfrm>
          <a:off x="4095750" y="9553575"/>
          <a:ext cx="1590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504825</xdr:colOff>
      <xdr:row>57</xdr:row>
      <xdr:rowOff>28575</xdr:rowOff>
    </xdr:from>
    <xdr:to>
      <xdr:col>8</xdr:col>
      <xdr:colOff>514350</xdr:colOff>
      <xdr:row>58</xdr:row>
      <xdr:rowOff>114300</xdr:rowOff>
    </xdr:to>
    <xdr:sp>
      <xdr:nvSpPr>
        <xdr:cNvPr id="39" name="TextBox 90"/>
        <xdr:cNvSpPr txBox="1">
          <a:spLocks noChangeArrowheads="1"/>
        </xdr:cNvSpPr>
      </xdr:nvSpPr>
      <xdr:spPr>
        <a:xfrm>
          <a:off x="4238625" y="9258300"/>
          <a:ext cx="5429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NO</a:t>
          </a:r>
        </a:p>
      </xdr:txBody>
    </xdr:sp>
    <xdr:clientData/>
  </xdr:twoCellAnchor>
  <xdr:twoCellAnchor>
    <xdr:from>
      <xdr:col>6</xdr:col>
      <xdr:colOff>171450</xdr:colOff>
      <xdr:row>61</xdr:row>
      <xdr:rowOff>85725</xdr:rowOff>
    </xdr:from>
    <xdr:to>
      <xdr:col>7</xdr:col>
      <xdr:colOff>180975</xdr:colOff>
      <xdr:row>62</xdr:row>
      <xdr:rowOff>123825</xdr:rowOff>
    </xdr:to>
    <xdr:sp>
      <xdr:nvSpPr>
        <xdr:cNvPr id="40" name="TextBox 94"/>
        <xdr:cNvSpPr txBox="1">
          <a:spLocks noChangeArrowheads="1"/>
        </xdr:cNvSpPr>
      </xdr:nvSpPr>
      <xdr:spPr>
        <a:xfrm>
          <a:off x="3371850" y="9963150"/>
          <a:ext cx="5429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YES</a:t>
          </a:r>
        </a:p>
      </xdr:txBody>
    </xdr:sp>
    <xdr:clientData/>
  </xdr:twoCellAnchor>
  <xdr:twoCellAnchor>
    <xdr:from>
      <xdr:col>4</xdr:col>
      <xdr:colOff>333375</xdr:colOff>
      <xdr:row>63</xdr:row>
      <xdr:rowOff>0</xdr:rowOff>
    </xdr:from>
    <xdr:to>
      <xdr:col>7</xdr:col>
      <xdr:colOff>342900</xdr:colOff>
      <xdr:row>70</xdr:row>
      <xdr:rowOff>28575</xdr:rowOff>
    </xdr:to>
    <xdr:sp>
      <xdr:nvSpPr>
        <xdr:cNvPr id="41" name="TextBox 95"/>
        <xdr:cNvSpPr txBox="1">
          <a:spLocks noChangeArrowheads="1"/>
        </xdr:cNvSpPr>
      </xdr:nvSpPr>
      <xdr:spPr>
        <a:xfrm>
          <a:off x="2466975" y="10201275"/>
          <a:ext cx="1609725" cy="11620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USE PARAMETER VALUES TO CREATE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TIME-DISTANCE PLOT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AVERAGE = MEAN
UPPER = MEAN + 2SD
LOWER = MEAN - 2SD</a:t>
          </a:r>
        </a:p>
      </xdr:txBody>
    </xdr:sp>
    <xdr:clientData/>
  </xdr:twoCellAnchor>
  <xdr:twoCellAnchor>
    <xdr:from>
      <xdr:col>7</xdr:col>
      <xdr:colOff>342900</xdr:colOff>
      <xdr:row>62</xdr:row>
      <xdr:rowOff>0</xdr:rowOff>
    </xdr:from>
    <xdr:to>
      <xdr:col>12</xdr:col>
      <xdr:colOff>76200</xdr:colOff>
      <xdr:row>66</xdr:row>
      <xdr:rowOff>95250</xdr:rowOff>
    </xdr:to>
    <xdr:sp>
      <xdr:nvSpPr>
        <xdr:cNvPr id="42" name="AutoShape 97"/>
        <xdr:cNvSpPr>
          <a:spLocks/>
        </xdr:cNvSpPr>
      </xdr:nvSpPr>
      <xdr:spPr>
        <a:xfrm rot="5400000">
          <a:off x="4076700" y="10039350"/>
          <a:ext cx="2400300" cy="742950"/>
        </a:xfrm>
        <a:prstGeom prst="bentConnector2">
          <a:avLst>
            <a:gd name="adj1" fmla="val -921796"/>
            <a:gd name="adj2" fmla="val -468254"/>
            <a:gd name="adj3" fmla="val -92179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333375</xdr:colOff>
      <xdr:row>57</xdr:row>
      <xdr:rowOff>0</xdr:rowOff>
    </xdr:from>
    <xdr:to>
      <xdr:col>7</xdr:col>
      <xdr:colOff>342900</xdr:colOff>
      <xdr:row>61</xdr:row>
      <xdr:rowOff>0</xdr:rowOff>
    </xdr:to>
    <xdr:sp>
      <xdr:nvSpPr>
        <xdr:cNvPr id="43" name="TextBox 124"/>
        <xdr:cNvSpPr txBox="1">
          <a:spLocks noChangeArrowheads="1"/>
        </xdr:cNvSpPr>
      </xdr:nvSpPr>
      <xdr:spPr>
        <a:xfrm>
          <a:off x="2466975" y="9229725"/>
          <a:ext cx="1609725" cy="6477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DO THESE PARAMETERS SEEM REASONABLE?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371475</xdr:colOff>
      <xdr:row>3</xdr:row>
      <xdr:rowOff>19050</xdr:rowOff>
    </xdr:to>
    <xdr:sp>
      <xdr:nvSpPr>
        <xdr:cNvPr id="44" name="TextBox 126"/>
        <xdr:cNvSpPr txBox="1">
          <a:spLocks noChangeArrowheads="1"/>
        </xdr:cNvSpPr>
      </xdr:nvSpPr>
      <xdr:spPr>
        <a:xfrm>
          <a:off x="0" y="0"/>
          <a:ext cx="730567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FLOW CHART 1: CREATION OF A TIME-DISTANCE PLOT FROM THE FUTURECOAST DATABASE FOR UNPROTECTED CLIFFS AFFECTED BY  PROGRESSIVE RECESSION</a:t>
          </a:r>
        </a:p>
      </xdr:txBody>
    </xdr:sp>
    <xdr:clientData/>
  </xdr:twoCellAnchor>
  <xdr:twoCellAnchor>
    <xdr:from>
      <xdr:col>6</xdr:col>
      <xdr:colOff>76200</xdr:colOff>
      <xdr:row>16</xdr:row>
      <xdr:rowOff>19050</xdr:rowOff>
    </xdr:from>
    <xdr:to>
      <xdr:col>6</xdr:col>
      <xdr:colOff>76200</xdr:colOff>
      <xdr:row>17</xdr:row>
      <xdr:rowOff>57150</xdr:rowOff>
    </xdr:to>
    <xdr:sp>
      <xdr:nvSpPr>
        <xdr:cNvPr id="45" name="AutoShape 131"/>
        <xdr:cNvSpPr>
          <a:spLocks/>
        </xdr:cNvSpPr>
      </xdr:nvSpPr>
      <xdr:spPr>
        <a:xfrm>
          <a:off x="3276600" y="260985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</xdr:colOff>
      <xdr:row>21</xdr:row>
      <xdr:rowOff>57150</xdr:rowOff>
    </xdr:from>
    <xdr:to>
      <xdr:col>2</xdr:col>
      <xdr:colOff>47625</xdr:colOff>
      <xdr:row>23</xdr:row>
      <xdr:rowOff>28575</xdr:rowOff>
    </xdr:to>
    <xdr:sp>
      <xdr:nvSpPr>
        <xdr:cNvPr id="46" name="AutoShape 133"/>
        <xdr:cNvSpPr>
          <a:spLocks/>
        </xdr:cNvSpPr>
      </xdr:nvSpPr>
      <xdr:spPr>
        <a:xfrm>
          <a:off x="1114425" y="3457575"/>
          <a:ext cx="0" cy="295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57150</xdr:rowOff>
    </xdr:from>
    <xdr:to>
      <xdr:col>4</xdr:col>
      <xdr:colOff>47625</xdr:colOff>
      <xdr:row>23</xdr:row>
      <xdr:rowOff>38100</xdr:rowOff>
    </xdr:to>
    <xdr:sp>
      <xdr:nvSpPr>
        <xdr:cNvPr id="47" name="AutoShape 134"/>
        <xdr:cNvSpPr>
          <a:spLocks/>
        </xdr:cNvSpPr>
      </xdr:nvSpPr>
      <xdr:spPr>
        <a:xfrm>
          <a:off x="2181225" y="3457575"/>
          <a:ext cx="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76200</xdr:colOff>
      <xdr:row>21</xdr:row>
      <xdr:rowOff>57150</xdr:rowOff>
    </xdr:from>
    <xdr:to>
      <xdr:col>6</xdr:col>
      <xdr:colOff>76200</xdr:colOff>
      <xdr:row>23</xdr:row>
      <xdr:rowOff>38100</xdr:rowOff>
    </xdr:to>
    <xdr:sp>
      <xdr:nvSpPr>
        <xdr:cNvPr id="48" name="AutoShape 135"/>
        <xdr:cNvSpPr>
          <a:spLocks/>
        </xdr:cNvSpPr>
      </xdr:nvSpPr>
      <xdr:spPr>
        <a:xfrm>
          <a:off x="3276600" y="3457575"/>
          <a:ext cx="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47625</xdr:colOff>
      <xdr:row>21</xdr:row>
      <xdr:rowOff>57150</xdr:rowOff>
    </xdr:from>
    <xdr:to>
      <xdr:col>8</xdr:col>
      <xdr:colOff>47625</xdr:colOff>
      <xdr:row>23</xdr:row>
      <xdr:rowOff>38100</xdr:rowOff>
    </xdr:to>
    <xdr:sp>
      <xdr:nvSpPr>
        <xdr:cNvPr id="49" name="AutoShape 136"/>
        <xdr:cNvSpPr>
          <a:spLocks/>
        </xdr:cNvSpPr>
      </xdr:nvSpPr>
      <xdr:spPr>
        <a:xfrm>
          <a:off x="4314825" y="3457575"/>
          <a:ext cx="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47625</xdr:colOff>
      <xdr:row>21</xdr:row>
      <xdr:rowOff>57150</xdr:rowOff>
    </xdr:from>
    <xdr:to>
      <xdr:col>10</xdr:col>
      <xdr:colOff>47625</xdr:colOff>
      <xdr:row>23</xdr:row>
      <xdr:rowOff>38100</xdr:rowOff>
    </xdr:to>
    <xdr:sp>
      <xdr:nvSpPr>
        <xdr:cNvPr id="50" name="AutoShape 137"/>
        <xdr:cNvSpPr>
          <a:spLocks/>
        </xdr:cNvSpPr>
      </xdr:nvSpPr>
      <xdr:spPr>
        <a:xfrm>
          <a:off x="5381625" y="3457575"/>
          <a:ext cx="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76200</xdr:colOff>
      <xdr:row>14</xdr:row>
      <xdr:rowOff>76200</xdr:rowOff>
    </xdr:from>
    <xdr:to>
      <xdr:col>8</xdr:col>
      <xdr:colOff>47625</xdr:colOff>
      <xdr:row>17</xdr:row>
      <xdr:rowOff>57150</xdr:rowOff>
    </xdr:to>
    <xdr:sp>
      <xdr:nvSpPr>
        <xdr:cNvPr id="51" name="AutoShape 143"/>
        <xdr:cNvSpPr>
          <a:spLocks/>
        </xdr:cNvSpPr>
      </xdr:nvSpPr>
      <xdr:spPr>
        <a:xfrm rot="16200000" flipH="1">
          <a:off x="3276600" y="2343150"/>
          <a:ext cx="1038225" cy="466725"/>
        </a:xfrm>
        <a:prstGeom prst="bentConnector3">
          <a:avLst>
            <a:gd name="adj1" fmla="val 48981"/>
            <a:gd name="adj2" fmla="val 225689"/>
            <a:gd name="adj3" fmla="val -70204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152400</xdr:rowOff>
    </xdr:from>
    <xdr:to>
      <xdr:col>6</xdr:col>
      <xdr:colOff>66675</xdr:colOff>
      <xdr:row>50</xdr:row>
      <xdr:rowOff>57150</xdr:rowOff>
    </xdr:to>
    <xdr:sp>
      <xdr:nvSpPr>
        <xdr:cNvPr id="52" name="AutoShape 151"/>
        <xdr:cNvSpPr>
          <a:spLocks/>
        </xdr:cNvSpPr>
      </xdr:nvSpPr>
      <xdr:spPr>
        <a:xfrm rot="5400000">
          <a:off x="2133600" y="7600950"/>
          <a:ext cx="1133475" cy="552450"/>
        </a:xfrm>
        <a:prstGeom prst="bentConnector3">
          <a:avLst>
            <a:gd name="adj1" fmla="val -687393"/>
            <a:gd name="adj2" fmla="val -59482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76200</xdr:colOff>
      <xdr:row>46</xdr:row>
      <xdr:rowOff>152400</xdr:rowOff>
    </xdr:from>
    <xdr:to>
      <xdr:col>8</xdr:col>
      <xdr:colOff>57150</xdr:colOff>
      <xdr:row>50</xdr:row>
      <xdr:rowOff>76200</xdr:rowOff>
    </xdr:to>
    <xdr:sp>
      <xdr:nvSpPr>
        <xdr:cNvPr id="53" name="AutoShape 152"/>
        <xdr:cNvSpPr>
          <a:spLocks/>
        </xdr:cNvSpPr>
      </xdr:nvSpPr>
      <xdr:spPr>
        <a:xfrm rot="16200000" flipH="1">
          <a:off x="3276600" y="7600950"/>
          <a:ext cx="1047750" cy="571500"/>
        </a:xfrm>
        <a:prstGeom prst="bentConnector3">
          <a:avLst>
            <a:gd name="adj1" fmla="val 743634"/>
            <a:gd name="adj2" fmla="val -575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38100</xdr:colOff>
      <xdr:row>46</xdr:row>
      <xdr:rowOff>152400</xdr:rowOff>
    </xdr:from>
    <xdr:to>
      <xdr:col>6</xdr:col>
      <xdr:colOff>76200</xdr:colOff>
      <xdr:row>50</xdr:row>
      <xdr:rowOff>66675</xdr:rowOff>
    </xdr:to>
    <xdr:sp>
      <xdr:nvSpPr>
        <xdr:cNvPr id="54" name="AutoShape 154"/>
        <xdr:cNvSpPr>
          <a:spLocks/>
        </xdr:cNvSpPr>
      </xdr:nvSpPr>
      <xdr:spPr>
        <a:xfrm rot="5400000">
          <a:off x="1104900" y="7600950"/>
          <a:ext cx="2171700" cy="561975"/>
        </a:xfrm>
        <a:prstGeom prst="bentConnector3">
          <a:avLst>
            <a:gd name="adj1" fmla="val 49152"/>
            <a:gd name="adj2" fmla="val -358773"/>
            <a:gd name="adj3" fmla="val -58474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76200</xdr:colOff>
      <xdr:row>46</xdr:row>
      <xdr:rowOff>152400</xdr:rowOff>
    </xdr:from>
    <xdr:to>
      <xdr:col>10</xdr:col>
      <xdr:colOff>57150</xdr:colOff>
      <xdr:row>50</xdr:row>
      <xdr:rowOff>66675</xdr:rowOff>
    </xdr:to>
    <xdr:sp>
      <xdr:nvSpPr>
        <xdr:cNvPr id="55" name="AutoShape 155"/>
        <xdr:cNvSpPr>
          <a:spLocks/>
        </xdr:cNvSpPr>
      </xdr:nvSpPr>
      <xdr:spPr>
        <a:xfrm rot="16200000" flipH="1">
          <a:off x="3276600" y="7600950"/>
          <a:ext cx="2114550" cy="561975"/>
        </a:xfrm>
        <a:prstGeom prst="bentConnector3">
          <a:avLst>
            <a:gd name="adj1" fmla="val 49152"/>
            <a:gd name="adj2" fmla="val 368467"/>
            <a:gd name="adj3" fmla="val -58474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76200</xdr:colOff>
      <xdr:row>33</xdr:row>
      <xdr:rowOff>142875</xdr:rowOff>
    </xdr:from>
    <xdr:to>
      <xdr:col>6</xdr:col>
      <xdr:colOff>76200</xdr:colOff>
      <xdr:row>35</xdr:row>
      <xdr:rowOff>142875</xdr:rowOff>
    </xdr:to>
    <xdr:sp>
      <xdr:nvSpPr>
        <xdr:cNvPr id="56" name="AutoShape 159"/>
        <xdr:cNvSpPr>
          <a:spLocks/>
        </xdr:cNvSpPr>
      </xdr:nvSpPr>
      <xdr:spPr>
        <a:xfrm>
          <a:off x="3276600" y="5486400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333375</xdr:colOff>
      <xdr:row>42</xdr:row>
      <xdr:rowOff>104775</xdr:rowOff>
    </xdr:from>
    <xdr:to>
      <xdr:col>7</xdr:col>
      <xdr:colOff>342900</xdr:colOff>
      <xdr:row>47</xdr:row>
      <xdr:rowOff>152400</xdr:rowOff>
    </xdr:to>
    <xdr:sp>
      <xdr:nvSpPr>
        <xdr:cNvPr id="57" name="TextBox 161"/>
        <xdr:cNvSpPr txBox="1">
          <a:spLocks noChangeArrowheads="1"/>
        </xdr:cNvSpPr>
      </xdr:nvSpPr>
      <xdr:spPr>
        <a:xfrm>
          <a:off x="2466975" y="6905625"/>
          <a:ext cx="16097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CLIFFLINE
DATABASE REFERENCE
COAST PROTECTION
BEHAVIOUR TYPE</a:t>
          </a:r>
        </a:p>
      </xdr:txBody>
    </xdr:sp>
    <xdr:clientData/>
  </xdr:twoCellAnchor>
  <xdr:twoCellAnchor>
    <xdr:from>
      <xdr:col>6</xdr:col>
      <xdr:colOff>76200</xdr:colOff>
      <xdr:row>41</xdr:row>
      <xdr:rowOff>28575</xdr:rowOff>
    </xdr:from>
    <xdr:to>
      <xdr:col>6</xdr:col>
      <xdr:colOff>76200</xdr:colOff>
      <xdr:row>42</xdr:row>
      <xdr:rowOff>104775</xdr:rowOff>
    </xdr:to>
    <xdr:sp>
      <xdr:nvSpPr>
        <xdr:cNvPr id="58" name="AutoShape 164"/>
        <xdr:cNvSpPr>
          <a:spLocks/>
        </xdr:cNvSpPr>
      </xdr:nvSpPr>
      <xdr:spPr>
        <a:xfrm>
          <a:off x="3276600" y="6667500"/>
          <a:ext cx="0" cy="238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180975</xdr:colOff>
      <xdr:row>34</xdr:row>
      <xdr:rowOff>28575</xdr:rowOff>
    </xdr:from>
    <xdr:to>
      <xdr:col>7</xdr:col>
      <xdr:colOff>190500</xdr:colOff>
      <xdr:row>35</xdr:row>
      <xdr:rowOff>114300</xdr:rowOff>
    </xdr:to>
    <xdr:sp>
      <xdr:nvSpPr>
        <xdr:cNvPr id="59" name="TextBox 165"/>
        <xdr:cNvSpPr txBox="1">
          <a:spLocks noChangeArrowheads="1"/>
        </xdr:cNvSpPr>
      </xdr:nvSpPr>
      <xdr:spPr>
        <a:xfrm>
          <a:off x="3381375" y="5534025"/>
          <a:ext cx="5429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YES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9525</xdr:rowOff>
    </xdr:from>
    <xdr:to>
      <xdr:col>3</xdr:col>
      <xdr:colOff>19050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0" y="2600325"/>
        <a:ext cx="442912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30</xdr:row>
      <xdr:rowOff>152400</xdr:rowOff>
    </xdr:from>
    <xdr:to>
      <xdr:col>3</xdr:col>
      <xdr:colOff>0</xdr:colOff>
      <xdr:row>38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5334000"/>
          <a:ext cx="440055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NOTE:
There is a 95% chance that the recession distance will lie between the Upper and Lower Estimates.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75057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EXAMPLE 1: USE OF THE FUTURECOAST DATABASE TO GENERATE A PROBABILISTIC TIME-DISTANCE PLOT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7</xdr:col>
      <xdr:colOff>9525</xdr:colOff>
      <xdr:row>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33600" y="485775"/>
          <a:ext cx="1609725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LEVEL 1 ANALYSIS</a:t>
          </a:r>
        </a:p>
      </xdr:txBody>
    </xdr:sp>
    <xdr:clientData/>
  </xdr:twoCellAnchor>
  <xdr:twoCellAnchor>
    <xdr:from>
      <xdr:col>5</xdr:col>
      <xdr:colOff>276225</xdr:colOff>
      <xdr:row>7</xdr:row>
      <xdr:rowOff>0</xdr:rowOff>
    </xdr:from>
    <xdr:to>
      <xdr:col>5</xdr:col>
      <xdr:colOff>276225</xdr:colOff>
      <xdr:row>9</xdr:row>
      <xdr:rowOff>0</xdr:rowOff>
    </xdr:to>
    <xdr:sp>
      <xdr:nvSpPr>
        <xdr:cNvPr id="2" name="AutoShape 11"/>
        <xdr:cNvSpPr>
          <a:spLocks/>
        </xdr:cNvSpPr>
      </xdr:nvSpPr>
      <xdr:spPr>
        <a:xfrm>
          <a:off x="2943225" y="1133475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504825</xdr:colOff>
      <xdr:row>15</xdr:row>
      <xdr:rowOff>28575</xdr:rowOff>
    </xdr:from>
    <xdr:to>
      <xdr:col>3</xdr:col>
      <xdr:colOff>504825</xdr:colOff>
      <xdr:row>19</xdr:row>
      <xdr:rowOff>28575</xdr:rowOff>
    </xdr:to>
    <xdr:sp>
      <xdr:nvSpPr>
        <xdr:cNvPr id="3" name="TextBox 20"/>
        <xdr:cNvSpPr txBox="1">
          <a:spLocks noChangeArrowheads="1"/>
        </xdr:cNvSpPr>
      </xdr:nvSpPr>
      <xdr:spPr>
        <a:xfrm>
          <a:off x="1571625" y="2457450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6</a:t>
          </a:r>
        </a:p>
      </xdr:txBody>
    </xdr:sp>
    <xdr:clientData/>
  </xdr:twoCellAnchor>
  <xdr:twoCellAnchor>
    <xdr:from>
      <xdr:col>5</xdr:col>
      <xdr:colOff>9525</xdr:colOff>
      <xdr:row>15</xdr:row>
      <xdr:rowOff>28575</xdr:rowOff>
    </xdr:from>
    <xdr:to>
      <xdr:col>6</xdr:col>
      <xdr:colOff>9525</xdr:colOff>
      <xdr:row>19</xdr:row>
      <xdr:rowOff>28575</xdr:rowOff>
    </xdr:to>
    <xdr:sp>
      <xdr:nvSpPr>
        <xdr:cNvPr id="4" name="TextBox 21"/>
        <xdr:cNvSpPr txBox="1">
          <a:spLocks noChangeArrowheads="1"/>
        </xdr:cNvSpPr>
      </xdr:nvSpPr>
      <xdr:spPr>
        <a:xfrm>
          <a:off x="2676525" y="2457450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7</a:t>
          </a:r>
        </a:p>
      </xdr:txBody>
    </xdr:sp>
    <xdr:clientData/>
  </xdr:twoCellAnchor>
  <xdr:twoCellAnchor>
    <xdr:from>
      <xdr:col>6</xdr:col>
      <xdr:colOff>504825</xdr:colOff>
      <xdr:row>15</xdr:row>
      <xdr:rowOff>28575</xdr:rowOff>
    </xdr:from>
    <xdr:to>
      <xdr:col>7</xdr:col>
      <xdr:colOff>504825</xdr:colOff>
      <xdr:row>19</xdr:row>
      <xdr:rowOff>28575</xdr:rowOff>
    </xdr:to>
    <xdr:sp>
      <xdr:nvSpPr>
        <xdr:cNvPr id="5" name="TextBox 22"/>
        <xdr:cNvSpPr txBox="1">
          <a:spLocks noChangeArrowheads="1"/>
        </xdr:cNvSpPr>
      </xdr:nvSpPr>
      <xdr:spPr>
        <a:xfrm>
          <a:off x="3705225" y="2457450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8</a:t>
          </a:r>
        </a:p>
      </xdr:txBody>
    </xdr:sp>
    <xdr:clientData/>
  </xdr:twoCellAnchor>
  <xdr:twoCellAnchor>
    <xdr:from>
      <xdr:col>2</xdr:col>
      <xdr:colOff>504825</xdr:colOff>
      <xdr:row>21</xdr:row>
      <xdr:rowOff>28575</xdr:rowOff>
    </xdr:from>
    <xdr:to>
      <xdr:col>3</xdr:col>
      <xdr:colOff>504825</xdr:colOff>
      <xdr:row>25</xdr:row>
      <xdr:rowOff>28575</xdr:rowOff>
    </xdr:to>
    <xdr:sp>
      <xdr:nvSpPr>
        <xdr:cNvPr id="6" name="TextBox 30"/>
        <xdr:cNvSpPr txBox="1">
          <a:spLocks noChangeArrowheads="1"/>
        </xdr:cNvSpPr>
      </xdr:nvSpPr>
      <xdr:spPr>
        <a:xfrm>
          <a:off x="1571625" y="3429000"/>
          <a:ext cx="5334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50m
/event</a:t>
          </a:r>
        </a:p>
      </xdr:txBody>
    </xdr:sp>
    <xdr:clientData/>
  </xdr:twoCellAnchor>
  <xdr:twoCellAnchor>
    <xdr:from>
      <xdr:col>5</xdr:col>
      <xdr:colOff>9525</xdr:colOff>
      <xdr:row>21</xdr:row>
      <xdr:rowOff>28575</xdr:rowOff>
    </xdr:from>
    <xdr:to>
      <xdr:col>6</xdr:col>
      <xdr:colOff>9525</xdr:colOff>
      <xdr:row>25</xdr:row>
      <xdr:rowOff>28575</xdr:rowOff>
    </xdr:to>
    <xdr:sp>
      <xdr:nvSpPr>
        <xdr:cNvPr id="7" name="TextBox 31"/>
        <xdr:cNvSpPr txBox="1">
          <a:spLocks noChangeArrowheads="1"/>
        </xdr:cNvSpPr>
      </xdr:nvSpPr>
      <xdr:spPr>
        <a:xfrm>
          <a:off x="2676525" y="3429000"/>
          <a:ext cx="5334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30m
/event</a:t>
          </a:r>
        </a:p>
      </xdr:txBody>
    </xdr:sp>
    <xdr:clientData/>
  </xdr:twoCellAnchor>
  <xdr:twoCellAnchor>
    <xdr:from>
      <xdr:col>6</xdr:col>
      <xdr:colOff>504825</xdr:colOff>
      <xdr:row>21</xdr:row>
      <xdr:rowOff>28575</xdr:rowOff>
    </xdr:from>
    <xdr:to>
      <xdr:col>7</xdr:col>
      <xdr:colOff>504825</xdr:colOff>
      <xdr:row>25</xdr:row>
      <xdr:rowOff>28575</xdr:rowOff>
    </xdr:to>
    <xdr:sp>
      <xdr:nvSpPr>
        <xdr:cNvPr id="8" name="TextBox 32"/>
        <xdr:cNvSpPr txBox="1">
          <a:spLocks noChangeArrowheads="1"/>
        </xdr:cNvSpPr>
      </xdr:nvSpPr>
      <xdr:spPr>
        <a:xfrm>
          <a:off x="3705225" y="3429000"/>
          <a:ext cx="5334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5m
/event</a:t>
          </a:r>
        </a:p>
      </xdr:txBody>
    </xdr:sp>
    <xdr:clientData/>
  </xdr:twoCellAnchor>
  <xdr:twoCellAnchor>
    <xdr:from>
      <xdr:col>3</xdr:col>
      <xdr:colOff>238125</xdr:colOff>
      <xdr:row>19</xdr:row>
      <xdr:rowOff>28575</xdr:rowOff>
    </xdr:from>
    <xdr:to>
      <xdr:col>3</xdr:col>
      <xdr:colOff>238125</xdr:colOff>
      <xdr:row>21</xdr:row>
      <xdr:rowOff>28575</xdr:rowOff>
    </xdr:to>
    <xdr:sp>
      <xdr:nvSpPr>
        <xdr:cNvPr id="9" name="AutoShape 35"/>
        <xdr:cNvSpPr>
          <a:spLocks/>
        </xdr:cNvSpPr>
      </xdr:nvSpPr>
      <xdr:spPr>
        <a:xfrm>
          <a:off x="1838325" y="3105150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276225</xdr:colOff>
      <xdr:row>19</xdr:row>
      <xdr:rowOff>28575</xdr:rowOff>
    </xdr:from>
    <xdr:to>
      <xdr:col>5</xdr:col>
      <xdr:colOff>276225</xdr:colOff>
      <xdr:row>21</xdr:row>
      <xdr:rowOff>28575</xdr:rowOff>
    </xdr:to>
    <xdr:sp>
      <xdr:nvSpPr>
        <xdr:cNvPr id="10" name="AutoShape 36"/>
        <xdr:cNvSpPr>
          <a:spLocks/>
        </xdr:cNvSpPr>
      </xdr:nvSpPr>
      <xdr:spPr>
        <a:xfrm>
          <a:off x="2943225" y="3105150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238125</xdr:colOff>
      <xdr:row>19</xdr:row>
      <xdr:rowOff>28575</xdr:rowOff>
    </xdr:from>
    <xdr:to>
      <xdr:col>7</xdr:col>
      <xdr:colOff>238125</xdr:colOff>
      <xdr:row>21</xdr:row>
      <xdr:rowOff>28575</xdr:rowOff>
    </xdr:to>
    <xdr:sp>
      <xdr:nvSpPr>
        <xdr:cNvPr id="11" name="AutoShape 37"/>
        <xdr:cNvSpPr>
          <a:spLocks/>
        </xdr:cNvSpPr>
      </xdr:nvSpPr>
      <xdr:spPr>
        <a:xfrm>
          <a:off x="3971925" y="3105150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485775</xdr:colOff>
      <xdr:row>45</xdr:row>
      <xdr:rowOff>28575</xdr:rowOff>
    </xdr:from>
    <xdr:to>
      <xdr:col>6</xdr:col>
      <xdr:colOff>495300</xdr:colOff>
      <xdr:row>49</xdr:row>
      <xdr:rowOff>28575</xdr:rowOff>
    </xdr:to>
    <xdr:sp>
      <xdr:nvSpPr>
        <xdr:cNvPr id="12" name="TextBox 40"/>
        <xdr:cNvSpPr txBox="1">
          <a:spLocks noChangeArrowheads="1"/>
        </xdr:cNvSpPr>
      </xdr:nvSpPr>
      <xdr:spPr>
        <a:xfrm>
          <a:off x="2085975" y="7315200"/>
          <a:ext cx="1609725" cy="6477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DO YOU WANT TO GENERATE A RECESSION  TIME-DISTANCE PLOT?</a:t>
          </a:r>
        </a:p>
      </xdr:txBody>
    </xdr:sp>
    <xdr:clientData/>
  </xdr:twoCellAnchor>
  <xdr:twoCellAnchor>
    <xdr:from>
      <xdr:col>5</xdr:col>
      <xdr:colOff>228600</xdr:colOff>
      <xdr:row>49</xdr:row>
      <xdr:rowOff>28575</xdr:rowOff>
    </xdr:from>
    <xdr:to>
      <xdr:col>5</xdr:col>
      <xdr:colOff>228600</xdr:colOff>
      <xdr:row>51</xdr:row>
      <xdr:rowOff>28575</xdr:rowOff>
    </xdr:to>
    <xdr:sp>
      <xdr:nvSpPr>
        <xdr:cNvPr id="13" name="AutoShape 42"/>
        <xdr:cNvSpPr>
          <a:spLocks/>
        </xdr:cNvSpPr>
      </xdr:nvSpPr>
      <xdr:spPr>
        <a:xfrm>
          <a:off x="2895600" y="7962900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295275</xdr:colOff>
      <xdr:row>49</xdr:row>
      <xdr:rowOff>57150</xdr:rowOff>
    </xdr:from>
    <xdr:to>
      <xdr:col>6</xdr:col>
      <xdr:colOff>304800</xdr:colOff>
      <xdr:row>50</xdr:row>
      <xdr:rowOff>142875</xdr:rowOff>
    </xdr:to>
    <xdr:sp>
      <xdr:nvSpPr>
        <xdr:cNvPr id="14" name="TextBox 43"/>
        <xdr:cNvSpPr txBox="1">
          <a:spLocks noChangeArrowheads="1"/>
        </xdr:cNvSpPr>
      </xdr:nvSpPr>
      <xdr:spPr>
        <a:xfrm>
          <a:off x="2962275" y="7991475"/>
          <a:ext cx="5429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YES</a:t>
          </a:r>
        </a:p>
      </xdr:txBody>
    </xdr:sp>
    <xdr:clientData/>
  </xdr:twoCellAnchor>
  <xdr:twoCellAnchor>
    <xdr:from>
      <xdr:col>2</xdr:col>
      <xdr:colOff>200025</xdr:colOff>
      <xdr:row>66</xdr:row>
      <xdr:rowOff>9525</xdr:rowOff>
    </xdr:from>
    <xdr:to>
      <xdr:col>4</xdr:col>
      <xdr:colOff>85725</xdr:colOff>
      <xdr:row>70</xdr:row>
      <xdr:rowOff>104775</xdr:rowOff>
    </xdr:to>
    <xdr:sp>
      <xdr:nvSpPr>
        <xdr:cNvPr id="15" name="TextBox 58"/>
        <xdr:cNvSpPr txBox="1">
          <a:spLocks noChangeArrowheads="1"/>
        </xdr:cNvSpPr>
      </xdr:nvSpPr>
      <xdr:spPr>
        <a:xfrm>
          <a:off x="1266825" y="10696575"/>
          <a:ext cx="952500" cy="742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2
MEAN: 5 yrs
SD = 0.75 yrs
CV = 15%</a:t>
          </a:r>
        </a:p>
      </xdr:txBody>
    </xdr:sp>
    <xdr:clientData/>
  </xdr:twoCellAnchor>
  <xdr:twoCellAnchor>
    <xdr:from>
      <xdr:col>4</xdr:col>
      <xdr:colOff>190500</xdr:colOff>
      <xdr:row>66</xdr:row>
      <xdr:rowOff>9525</xdr:rowOff>
    </xdr:from>
    <xdr:to>
      <xdr:col>6</xdr:col>
      <xdr:colOff>76200</xdr:colOff>
      <xdr:row>70</xdr:row>
      <xdr:rowOff>114300</xdr:rowOff>
    </xdr:to>
    <xdr:sp>
      <xdr:nvSpPr>
        <xdr:cNvPr id="16" name="TextBox 59"/>
        <xdr:cNvSpPr txBox="1">
          <a:spLocks noChangeArrowheads="1"/>
        </xdr:cNvSpPr>
      </xdr:nvSpPr>
      <xdr:spPr>
        <a:xfrm>
          <a:off x="2324100" y="10696575"/>
          <a:ext cx="952500" cy="752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3
MEAN: 50 yrs
SD = 7.5 yrs
CV = 15%</a:t>
          </a:r>
        </a:p>
      </xdr:txBody>
    </xdr:sp>
    <xdr:clientData/>
  </xdr:twoCellAnchor>
  <xdr:twoCellAnchor>
    <xdr:from>
      <xdr:col>6</xdr:col>
      <xdr:colOff>200025</xdr:colOff>
      <xdr:row>66</xdr:row>
      <xdr:rowOff>9525</xdr:rowOff>
    </xdr:from>
    <xdr:to>
      <xdr:col>8</xdr:col>
      <xdr:colOff>85725</xdr:colOff>
      <xdr:row>70</xdr:row>
      <xdr:rowOff>114300</xdr:rowOff>
    </xdr:to>
    <xdr:sp>
      <xdr:nvSpPr>
        <xdr:cNvPr id="17" name="TextBox 60"/>
        <xdr:cNvSpPr txBox="1">
          <a:spLocks noChangeArrowheads="1"/>
        </xdr:cNvSpPr>
      </xdr:nvSpPr>
      <xdr:spPr>
        <a:xfrm>
          <a:off x="3400425" y="10696575"/>
          <a:ext cx="952500" cy="752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4
MEAN: 175 yrs
SD = 45yrs
CV = 25%</a:t>
          </a:r>
        </a:p>
      </xdr:txBody>
    </xdr:sp>
    <xdr:clientData/>
  </xdr:twoCellAnchor>
  <xdr:twoCellAnchor>
    <xdr:from>
      <xdr:col>8</xdr:col>
      <xdr:colOff>200025</xdr:colOff>
      <xdr:row>66</xdr:row>
      <xdr:rowOff>9525</xdr:rowOff>
    </xdr:from>
    <xdr:to>
      <xdr:col>10</xdr:col>
      <xdr:colOff>85725</xdr:colOff>
      <xdr:row>70</xdr:row>
      <xdr:rowOff>114300</xdr:rowOff>
    </xdr:to>
    <xdr:sp>
      <xdr:nvSpPr>
        <xdr:cNvPr id="18" name="TextBox 61"/>
        <xdr:cNvSpPr txBox="1">
          <a:spLocks noChangeArrowheads="1"/>
        </xdr:cNvSpPr>
      </xdr:nvSpPr>
      <xdr:spPr>
        <a:xfrm>
          <a:off x="4467225" y="10696575"/>
          <a:ext cx="952500" cy="752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5
MEAN: 500yrs
SD = 125 yrs
CV = 25%</a:t>
          </a:r>
        </a:p>
      </xdr:txBody>
    </xdr:sp>
    <xdr:clientData/>
  </xdr:twoCellAnchor>
  <xdr:twoCellAnchor>
    <xdr:from>
      <xdr:col>3</xdr:col>
      <xdr:colOff>476250</xdr:colOff>
      <xdr:row>72</xdr:row>
      <xdr:rowOff>133350</xdr:rowOff>
    </xdr:from>
    <xdr:to>
      <xdr:col>6</xdr:col>
      <xdr:colOff>485775</xdr:colOff>
      <xdr:row>76</xdr:row>
      <xdr:rowOff>133350</xdr:rowOff>
    </xdr:to>
    <xdr:sp>
      <xdr:nvSpPr>
        <xdr:cNvPr id="19" name="TextBox 67"/>
        <xdr:cNvSpPr txBox="1">
          <a:spLocks noChangeArrowheads="1"/>
        </xdr:cNvSpPr>
      </xdr:nvSpPr>
      <xdr:spPr>
        <a:xfrm>
          <a:off x="2076450" y="11791950"/>
          <a:ext cx="1609725" cy="6477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DO THESE PARAMETERS SEEM REASONABLE?</a:t>
          </a:r>
        </a:p>
      </xdr:txBody>
    </xdr:sp>
    <xdr:clientData/>
  </xdr:twoCellAnchor>
  <xdr:twoCellAnchor>
    <xdr:from>
      <xdr:col>5</xdr:col>
      <xdr:colOff>219075</xdr:colOff>
      <xdr:row>76</xdr:row>
      <xdr:rowOff>133350</xdr:rowOff>
    </xdr:from>
    <xdr:to>
      <xdr:col>5</xdr:col>
      <xdr:colOff>219075</xdr:colOff>
      <xdr:row>78</xdr:row>
      <xdr:rowOff>133350</xdr:rowOff>
    </xdr:to>
    <xdr:sp>
      <xdr:nvSpPr>
        <xdr:cNvPr id="20" name="AutoShape 78"/>
        <xdr:cNvSpPr>
          <a:spLocks/>
        </xdr:cNvSpPr>
      </xdr:nvSpPr>
      <xdr:spPr>
        <a:xfrm>
          <a:off x="2886075" y="12439650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476250</xdr:colOff>
      <xdr:row>72</xdr:row>
      <xdr:rowOff>133350</xdr:rowOff>
    </xdr:from>
    <xdr:to>
      <xdr:col>12</xdr:col>
      <xdr:colOff>485775</xdr:colOff>
      <xdr:row>76</xdr:row>
      <xdr:rowOff>133350</xdr:rowOff>
    </xdr:to>
    <xdr:sp>
      <xdr:nvSpPr>
        <xdr:cNvPr id="21" name="TextBox 79"/>
        <xdr:cNvSpPr txBox="1">
          <a:spLocks noChangeArrowheads="1"/>
        </xdr:cNvSpPr>
      </xdr:nvSpPr>
      <xdr:spPr>
        <a:xfrm>
          <a:off x="5276850" y="11791950"/>
          <a:ext cx="16097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REVISE PARAMETERS TO MATCH KNOWN OR SUSPECTED BEHAVIOUR?</a:t>
          </a:r>
        </a:p>
      </xdr:txBody>
    </xdr:sp>
    <xdr:clientData/>
  </xdr:twoCellAnchor>
  <xdr:twoCellAnchor>
    <xdr:from>
      <xdr:col>6</xdr:col>
      <xdr:colOff>504825</xdr:colOff>
      <xdr:row>74</xdr:row>
      <xdr:rowOff>133350</xdr:rowOff>
    </xdr:from>
    <xdr:to>
      <xdr:col>9</xdr:col>
      <xdr:colOff>495300</xdr:colOff>
      <xdr:row>74</xdr:row>
      <xdr:rowOff>133350</xdr:rowOff>
    </xdr:to>
    <xdr:sp>
      <xdr:nvSpPr>
        <xdr:cNvPr id="22" name="AutoShape 80"/>
        <xdr:cNvSpPr>
          <a:spLocks/>
        </xdr:cNvSpPr>
      </xdr:nvSpPr>
      <xdr:spPr>
        <a:xfrm>
          <a:off x="3705225" y="12115800"/>
          <a:ext cx="1590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485775</xdr:colOff>
      <xdr:row>73</xdr:row>
      <xdr:rowOff>9525</xdr:rowOff>
    </xdr:from>
    <xdr:to>
      <xdr:col>8</xdr:col>
      <xdr:colOff>495300</xdr:colOff>
      <xdr:row>74</xdr:row>
      <xdr:rowOff>95250</xdr:rowOff>
    </xdr:to>
    <xdr:sp>
      <xdr:nvSpPr>
        <xdr:cNvPr id="23" name="TextBox 81"/>
        <xdr:cNvSpPr txBox="1">
          <a:spLocks noChangeArrowheads="1"/>
        </xdr:cNvSpPr>
      </xdr:nvSpPr>
      <xdr:spPr>
        <a:xfrm>
          <a:off x="4219575" y="11830050"/>
          <a:ext cx="5429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NO</a:t>
          </a:r>
        </a:p>
      </xdr:txBody>
    </xdr:sp>
    <xdr:clientData/>
  </xdr:twoCellAnchor>
  <xdr:twoCellAnchor>
    <xdr:from>
      <xdr:col>5</xdr:col>
      <xdr:colOff>333375</xdr:colOff>
      <xdr:row>77</xdr:row>
      <xdr:rowOff>57150</xdr:rowOff>
    </xdr:from>
    <xdr:to>
      <xdr:col>6</xdr:col>
      <xdr:colOff>342900</xdr:colOff>
      <xdr:row>78</xdr:row>
      <xdr:rowOff>95250</xdr:rowOff>
    </xdr:to>
    <xdr:sp>
      <xdr:nvSpPr>
        <xdr:cNvPr id="24" name="TextBox 82"/>
        <xdr:cNvSpPr txBox="1">
          <a:spLocks noChangeArrowheads="1"/>
        </xdr:cNvSpPr>
      </xdr:nvSpPr>
      <xdr:spPr>
        <a:xfrm>
          <a:off x="3000375" y="12525375"/>
          <a:ext cx="5429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YES</a:t>
          </a:r>
        </a:p>
      </xdr:txBody>
    </xdr:sp>
    <xdr:clientData/>
  </xdr:twoCellAnchor>
  <xdr:twoCellAnchor>
    <xdr:from>
      <xdr:col>3</xdr:col>
      <xdr:colOff>438150</xdr:colOff>
      <xdr:row>78</xdr:row>
      <xdr:rowOff>133350</xdr:rowOff>
    </xdr:from>
    <xdr:to>
      <xdr:col>6</xdr:col>
      <xdr:colOff>447675</xdr:colOff>
      <xdr:row>87</xdr:row>
      <xdr:rowOff>28575</xdr:rowOff>
    </xdr:to>
    <xdr:sp>
      <xdr:nvSpPr>
        <xdr:cNvPr id="25" name="TextBox 83"/>
        <xdr:cNvSpPr txBox="1">
          <a:spLocks noChangeArrowheads="1"/>
        </xdr:cNvSpPr>
      </xdr:nvSpPr>
      <xdr:spPr>
        <a:xfrm>
          <a:off x="2038350" y="12763500"/>
          <a:ext cx="1609725" cy="13525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USE PARAMETER VALUES TO CREATE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TIME-DISTANCE PLOT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AVERAGE = MEAN
UPPER = MEAN - 2SD
LOWER = MEAN + 2SD</a:t>
          </a:r>
        </a:p>
      </xdr:txBody>
    </xdr:sp>
    <xdr:clientData/>
  </xdr:twoCellAnchor>
  <xdr:twoCellAnchor>
    <xdr:from>
      <xdr:col>6</xdr:col>
      <xdr:colOff>447675</xdr:colOff>
      <xdr:row>76</xdr:row>
      <xdr:rowOff>133350</xdr:rowOff>
    </xdr:from>
    <xdr:to>
      <xdr:col>11</xdr:col>
      <xdr:colOff>219075</xdr:colOff>
      <xdr:row>83</xdr:row>
      <xdr:rowOff>0</xdr:rowOff>
    </xdr:to>
    <xdr:sp>
      <xdr:nvSpPr>
        <xdr:cNvPr id="26" name="AutoShape 84"/>
        <xdr:cNvSpPr>
          <a:spLocks/>
        </xdr:cNvSpPr>
      </xdr:nvSpPr>
      <xdr:spPr>
        <a:xfrm rot="5400000">
          <a:off x="3648075" y="12439650"/>
          <a:ext cx="2438400" cy="1000125"/>
        </a:xfrm>
        <a:prstGeom prst="bentConnector2">
          <a:avLst>
            <a:gd name="adj1" fmla="val -658569"/>
            <a:gd name="adj2" fmla="val -560157"/>
            <a:gd name="adj3" fmla="val -65856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247650</xdr:colOff>
      <xdr:row>13</xdr:row>
      <xdr:rowOff>9525</xdr:rowOff>
    </xdr:from>
    <xdr:to>
      <xdr:col>5</xdr:col>
      <xdr:colOff>276225</xdr:colOff>
      <xdr:row>15</xdr:row>
      <xdr:rowOff>28575</xdr:rowOff>
    </xdr:to>
    <xdr:sp>
      <xdr:nvSpPr>
        <xdr:cNvPr id="27" name="AutoShape 86"/>
        <xdr:cNvSpPr>
          <a:spLocks/>
        </xdr:cNvSpPr>
      </xdr:nvSpPr>
      <xdr:spPr>
        <a:xfrm rot="5400000">
          <a:off x="1847850" y="2114550"/>
          <a:ext cx="1095375" cy="342900"/>
        </a:xfrm>
        <a:prstGeom prst="bentConnector3">
          <a:avLst>
            <a:gd name="adj1" fmla="val -193041"/>
            <a:gd name="adj2" fmla="val -85555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276225</xdr:colOff>
      <xdr:row>13</xdr:row>
      <xdr:rowOff>9525</xdr:rowOff>
    </xdr:from>
    <xdr:to>
      <xdr:col>7</xdr:col>
      <xdr:colOff>247650</xdr:colOff>
      <xdr:row>15</xdr:row>
      <xdr:rowOff>28575</xdr:rowOff>
    </xdr:to>
    <xdr:sp>
      <xdr:nvSpPr>
        <xdr:cNvPr id="28" name="AutoShape 87"/>
        <xdr:cNvSpPr>
          <a:spLocks/>
        </xdr:cNvSpPr>
      </xdr:nvSpPr>
      <xdr:spPr>
        <a:xfrm rot="16200000" flipH="1">
          <a:off x="2943225" y="2114550"/>
          <a:ext cx="1038225" cy="342900"/>
        </a:xfrm>
        <a:prstGeom prst="bentConnector3">
          <a:avLst>
            <a:gd name="adj1" fmla="val 203671"/>
            <a:gd name="adj2" fmla="val -85555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228600</xdr:colOff>
      <xdr:row>27</xdr:row>
      <xdr:rowOff>28575</xdr:rowOff>
    </xdr:from>
    <xdr:to>
      <xdr:col>8</xdr:col>
      <xdr:colOff>314325</xdr:colOff>
      <xdr:row>31</xdr:row>
      <xdr:rowOff>28575</xdr:rowOff>
    </xdr:to>
    <xdr:sp>
      <xdr:nvSpPr>
        <xdr:cNvPr id="29" name="TextBox 88"/>
        <xdr:cNvSpPr txBox="1">
          <a:spLocks noChangeArrowheads="1"/>
        </xdr:cNvSpPr>
      </xdr:nvSpPr>
      <xdr:spPr>
        <a:xfrm>
          <a:off x="1295400" y="4400550"/>
          <a:ext cx="3286125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HOW FREQUENT ARE  RECESSION EVENTS?
(</a:t>
          </a:r>
          <a:r>
            <a:rPr lang="en-US" cap="none" sz="1000" b="0" i="1" u="sng" baseline="0">
              <a:latin typeface="Arial"/>
              <a:ea typeface="Arial"/>
              <a:cs typeface="Arial"/>
            </a:rPr>
            <a:t>Future potential change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COLUMN 4 FIRST FIGURE) </a:t>
          </a:r>
        </a:p>
      </xdr:txBody>
    </xdr:sp>
    <xdr:clientData/>
  </xdr:twoCellAnchor>
  <xdr:twoCellAnchor>
    <xdr:from>
      <xdr:col>1</xdr:col>
      <xdr:colOff>38100</xdr:colOff>
      <xdr:row>33</xdr:row>
      <xdr:rowOff>28575</xdr:rowOff>
    </xdr:from>
    <xdr:to>
      <xdr:col>2</xdr:col>
      <xdr:colOff>38100</xdr:colOff>
      <xdr:row>37</xdr:row>
      <xdr:rowOff>28575</xdr:rowOff>
    </xdr:to>
    <xdr:sp>
      <xdr:nvSpPr>
        <xdr:cNvPr id="30" name="TextBox 92"/>
        <xdr:cNvSpPr txBox="1">
          <a:spLocks noChangeArrowheads="1"/>
        </xdr:cNvSpPr>
      </xdr:nvSpPr>
      <xdr:spPr>
        <a:xfrm>
          <a:off x="571500" y="5372100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1</a:t>
          </a:r>
        </a:p>
      </xdr:txBody>
    </xdr:sp>
    <xdr:clientData/>
  </xdr:twoCellAnchor>
  <xdr:twoCellAnchor>
    <xdr:from>
      <xdr:col>2</xdr:col>
      <xdr:colOff>476250</xdr:colOff>
      <xdr:row>33</xdr:row>
      <xdr:rowOff>9525</xdr:rowOff>
    </xdr:from>
    <xdr:to>
      <xdr:col>3</xdr:col>
      <xdr:colOff>476250</xdr:colOff>
      <xdr:row>37</xdr:row>
      <xdr:rowOff>9525</xdr:rowOff>
    </xdr:to>
    <xdr:sp>
      <xdr:nvSpPr>
        <xdr:cNvPr id="31" name="TextBox 93"/>
        <xdr:cNvSpPr txBox="1">
          <a:spLocks noChangeArrowheads="1"/>
        </xdr:cNvSpPr>
      </xdr:nvSpPr>
      <xdr:spPr>
        <a:xfrm>
          <a:off x="1543050" y="5353050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2</a:t>
          </a:r>
        </a:p>
      </xdr:txBody>
    </xdr:sp>
    <xdr:clientData/>
  </xdr:twoCellAnchor>
  <xdr:twoCellAnchor>
    <xdr:from>
      <xdr:col>4</xdr:col>
      <xdr:colOff>504825</xdr:colOff>
      <xdr:row>33</xdr:row>
      <xdr:rowOff>9525</xdr:rowOff>
    </xdr:from>
    <xdr:to>
      <xdr:col>5</xdr:col>
      <xdr:colOff>504825</xdr:colOff>
      <xdr:row>37</xdr:row>
      <xdr:rowOff>9525</xdr:rowOff>
    </xdr:to>
    <xdr:sp>
      <xdr:nvSpPr>
        <xdr:cNvPr id="32" name="TextBox 94"/>
        <xdr:cNvSpPr txBox="1">
          <a:spLocks noChangeArrowheads="1"/>
        </xdr:cNvSpPr>
      </xdr:nvSpPr>
      <xdr:spPr>
        <a:xfrm>
          <a:off x="2638425" y="5353050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3</a:t>
          </a:r>
        </a:p>
      </xdr:txBody>
    </xdr:sp>
    <xdr:clientData/>
  </xdr:twoCellAnchor>
  <xdr:twoCellAnchor>
    <xdr:from>
      <xdr:col>6</xdr:col>
      <xdr:colOff>419100</xdr:colOff>
      <xdr:row>33</xdr:row>
      <xdr:rowOff>9525</xdr:rowOff>
    </xdr:from>
    <xdr:to>
      <xdr:col>7</xdr:col>
      <xdr:colOff>419100</xdr:colOff>
      <xdr:row>37</xdr:row>
      <xdr:rowOff>9525</xdr:rowOff>
    </xdr:to>
    <xdr:sp>
      <xdr:nvSpPr>
        <xdr:cNvPr id="33" name="TextBox 95"/>
        <xdr:cNvSpPr txBox="1">
          <a:spLocks noChangeArrowheads="1"/>
        </xdr:cNvSpPr>
      </xdr:nvSpPr>
      <xdr:spPr>
        <a:xfrm>
          <a:off x="3619500" y="5353050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4</a:t>
          </a:r>
        </a:p>
      </xdr:txBody>
    </xdr:sp>
    <xdr:clientData/>
  </xdr:twoCellAnchor>
  <xdr:twoCellAnchor>
    <xdr:from>
      <xdr:col>8</xdr:col>
      <xdr:colOff>419100</xdr:colOff>
      <xdr:row>33</xdr:row>
      <xdr:rowOff>9525</xdr:rowOff>
    </xdr:from>
    <xdr:to>
      <xdr:col>9</xdr:col>
      <xdr:colOff>419100</xdr:colOff>
      <xdr:row>37</xdr:row>
      <xdr:rowOff>9525</xdr:rowOff>
    </xdr:to>
    <xdr:sp>
      <xdr:nvSpPr>
        <xdr:cNvPr id="34" name="TextBox 96"/>
        <xdr:cNvSpPr txBox="1">
          <a:spLocks noChangeArrowheads="1"/>
        </xdr:cNvSpPr>
      </xdr:nvSpPr>
      <xdr:spPr>
        <a:xfrm>
          <a:off x="4686300" y="5353050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5</a:t>
          </a:r>
        </a:p>
      </xdr:txBody>
    </xdr:sp>
    <xdr:clientData/>
  </xdr:twoCellAnchor>
  <xdr:twoCellAnchor>
    <xdr:from>
      <xdr:col>1</xdr:col>
      <xdr:colOff>0</xdr:colOff>
      <xdr:row>39</xdr:row>
      <xdr:rowOff>9525</xdr:rowOff>
    </xdr:from>
    <xdr:to>
      <xdr:col>2</xdr:col>
      <xdr:colOff>0</xdr:colOff>
      <xdr:row>43</xdr:row>
      <xdr:rowOff>9525</xdr:rowOff>
    </xdr:to>
    <xdr:sp>
      <xdr:nvSpPr>
        <xdr:cNvPr id="35" name="TextBox 102"/>
        <xdr:cNvSpPr txBox="1">
          <a:spLocks noChangeArrowheads="1"/>
        </xdr:cNvSpPr>
      </xdr:nvSpPr>
      <xdr:spPr>
        <a:xfrm>
          <a:off x="533400" y="6324600"/>
          <a:ext cx="533400" cy="6477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GO TO FLOW CHART 1</a:t>
          </a:r>
        </a:p>
      </xdr:txBody>
    </xdr:sp>
    <xdr:clientData/>
  </xdr:twoCellAnchor>
  <xdr:twoCellAnchor>
    <xdr:from>
      <xdr:col>2</xdr:col>
      <xdr:colOff>466725</xdr:colOff>
      <xdr:row>39</xdr:row>
      <xdr:rowOff>9525</xdr:rowOff>
    </xdr:from>
    <xdr:to>
      <xdr:col>3</xdr:col>
      <xdr:colOff>466725</xdr:colOff>
      <xdr:row>43</xdr:row>
      <xdr:rowOff>9525</xdr:rowOff>
    </xdr:to>
    <xdr:sp>
      <xdr:nvSpPr>
        <xdr:cNvPr id="36" name="TextBox 103"/>
        <xdr:cNvSpPr txBox="1">
          <a:spLocks noChangeArrowheads="1"/>
        </xdr:cNvSpPr>
      </xdr:nvSpPr>
      <xdr:spPr>
        <a:xfrm>
          <a:off x="1533525" y="6324600"/>
          <a:ext cx="5334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Every 5 years</a:t>
          </a:r>
        </a:p>
      </xdr:txBody>
    </xdr:sp>
    <xdr:clientData/>
  </xdr:twoCellAnchor>
  <xdr:twoCellAnchor>
    <xdr:from>
      <xdr:col>4</xdr:col>
      <xdr:colOff>504825</xdr:colOff>
      <xdr:row>39</xdr:row>
      <xdr:rowOff>9525</xdr:rowOff>
    </xdr:from>
    <xdr:to>
      <xdr:col>5</xdr:col>
      <xdr:colOff>504825</xdr:colOff>
      <xdr:row>43</xdr:row>
      <xdr:rowOff>9525</xdr:rowOff>
    </xdr:to>
    <xdr:sp>
      <xdr:nvSpPr>
        <xdr:cNvPr id="37" name="TextBox 104"/>
        <xdr:cNvSpPr txBox="1">
          <a:spLocks noChangeArrowheads="1"/>
        </xdr:cNvSpPr>
      </xdr:nvSpPr>
      <xdr:spPr>
        <a:xfrm>
          <a:off x="2638425" y="6324600"/>
          <a:ext cx="5334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Every 50 years</a:t>
          </a:r>
        </a:p>
      </xdr:txBody>
    </xdr:sp>
    <xdr:clientData/>
  </xdr:twoCellAnchor>
  <xdr:twoCellAnchor>
    <xdr:from>
      <xdr:col>6</xdr:col>
      <xdr:colOff>419100</xdr:colOff>
      <xdr:row>39</xdr:row>
      <xdr:rowOff>9525</xdr:rowOff>
    </xdr:from>
    <xdr:to>
      <xdr:col>7</xdr:col>
      <xdr:colOff>419100</xdr:colOff>
      <xdr:row>43</xdr:row>
      <xdr:rowOff>9525</xdr:rowOff>
    </xdr:to>
    <xdr:sp>
      <xdr:nvSpPr>
        <xdr:cNvPr id="38" name="TextBox 105"/>
        <xdr:cNvSpPr txBox="1">
          <a:spLocks noChangeArrowheads="1"/>
        </xdr:cNvSpPr>
      </xdr:nvSpPr>
      <xdr:spPr>
        <a:xfrm>
          <a:off x="3619500" y="6324600"/>
          <a:ext cx="5334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Every 175 years</a:t>
          </a:r>
        </a:p>
      </xdr:txBody>
    </xdr:sp>
    <xdr:clientData/>
  </xdr:twoCellAnchor>
  <xdr:twoCellAnchor>
    <xdr:from>
      <xdr:col>8</xdr:col>
      <xdr:colOff>419100</xdr:colOff>
      <xdr:row>39</xdr:row>
      <xdr:rowOff>9525</xdr:rowOff>
    </xdr:from>
    <xdr:to>
      <xdr:col>9</xdr:col>
      <xdr:colOff>419100</xdr:colOff>
      <xdr:row>43</xdr:row>
      <xdr:rowOff>9525</xdr:rowOff>
    </xdr:to>
    <xdr:sp>
      <xdr:nvSpPr>
        <xdr:cNvPr id="39" name="TextBox 106"/>
        <xdr:cNvSpPr txBox="1">
          <a:spLocks noChangeArrowheads="1"/>
        </xdr:cNvSpPr>
      </xdr:nvSpPr>
      <xdr:spPr>
        <a:xfrm>
          <a:off x="4686300" y="6324600"/>
          <a:ext cx="5334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Every 500 years</a:t>
          </a:r>
        </a:p>
      </xdr:txBody>
    </xdr:sp>
    <xdr:clientData/>
  </xdr:twoCellAnchor>
  <xdr:twoCellAnchor>
    <xdr:from>
      <xdr:col>1</xdr:col>
      <xdr:colOff>247650</xdr:colOff>
      <xdr:row>37</xdr:row>
      <xdr:rowOff>9525</xdr:rowOff>
    </xdr:from>
    <xdr:to>
      <xdr:col>1</xdr:col>
      <xdr:colOff>247650</xdr:colOff>
      <xdr:row>39</xdr:row>
      <xdr:rowOff>9525</xdr:rowOff>
    </xdr:to>
    <xdr:sp>
      <xdr:nvSpPr>
        <xdr:cNvPr id="40" name="AutoShape 107"/>
        <xdr:cNvSpPr>
          <a:spLocks/>
        </xdr:cNvSpPr>
      </xdr:nvSpPr>
      <xdr:spPr>
        <a:xfrm>
          <a:off x="781050" y="6000750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200025</xdr:colOff>
      <xdr:row>37</xdr:row>
      <xdr:rowOff>9525</xdr:rowOff>
    </xdr:from>
    <xdr:to>
      <xdr:col>3</xdr:col>
      <xdr:colOff>209550</xdr:colOff>
      <xdr:row>39</xdr:row>
      <xdr:rowOff>9525</xdr:rowOff>
    </xdr:to>
    <xdr:sp>
      <xdr:nvSpPr>
        <xdr:cNvPr id="41" name="AutoShape 108"/>
        <xdr:cNvSpPr>
          <a:spLocks/>
        </xdr:cNvSpPr>
      </xdr:nvSpPr>
      <xdr:spPr>
        <a:xfrm flipH="1">
          <a:off x="1800225" y="6000750"/>
          <a:ext cx="952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238125</xdr:colOff>
      <xdr:row>37</xdr:row>
      <xdr:rowOff>9525</xdr:rowOff>
    </xdr:from>
    <xdr:to>
      <xdr:col>5</xdr:col>
      <xdr:colOff>238125</xdr:colOff>
      <xdr:row>39</xdr:row>
      <xdr:rowOff>9525</xdr:rowOff>
    </xdr:to>
    <xdr:sp>
      <xdr:nvSpPr>
        <xdr:cNvPr id="42" name="AutoShape 109"/>
        <xdr:cNvSpPr>
          <a:spLocks/>
        </xdr:cNvSpPr>
      </xdr:nvSpPr>
      <xdr:spPr>
        <a:xfrm>
          <a:off x="2905125" y="6000750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152400</xdr:colOff>
      <xdr:row>37</xdr:row>
      <xdr:rowOff>9525</xdr:rowOff>
    </xdr:from>
    <xdr:to>
      <xdr:col>7</xdr:col>
      <xdr:colOff>152400</xdr:colOff>
      <xdr:row>39</xdr:row>
      <xdr:rowOff>9525</xdr:rowOff>
    </xdr:to>
    <xdr:sp>
      <xdr:nvSpPr>
        <xdr:cNvPr id="43" name="AutoShape 110"/>
        <xdr:cNvSpPr>
          <a:spLocks/>
        </xdr:cNvSpPr>
      </xdr:nvSpPr>
      <xdr:spPr>
        <a:xfrm>
          <a:off x="3886200" y="6000750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152400</xdr:colOff>
      <xdr:row>37</xdr:row>
      <xdr:rowOff>9525</xdr:rowOff>
    </xdr:from>
    <xdr:to>
      <xdr:col>9</xdr:col>
      <xdr:colOff>152400</xdr:colOff>
      <xdr:row>39</xdr:row>
      <xdr:rowOff>9525</xdr:rowOff>
    </xdr:to>
    <xdr:sp>
      <xdr:nvSpPr>
        <xdr:cNvPr id="44" name="AutoShape 111"/>
        <xdr:cNvSpPr>
          <a:spLocks/>
        </xdr:cNvSpPr>
      </xdr:nvSpPr>
      <xdr:spPr>
        <a:xfrm>
          <a:off x="4953000" y="6000750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200025</xdr:colOff>
      <xdr:row>88</xdr:row>
      <xdr:rowOff>123825</xdr:rowOff>
    </xdr:from>
    <xdr:to>
      <xdr:col>7</xdr:col>
      <xdr:colOff>161925</xdr:colOff>
      <xdr:row>93</xdr:row>
      <xdr:rowOff>76200</xdr:rowOff>
    </xdr:to>
    <xdr:sp>
      <xdr:nvSpPr>
        <xdr:cNvPr id="45" name="TextBox 116"/>
        <xdr:cNvSpPr txBox="1">
          <a:spLocks noChangeArrowheads="1"/>
        </xdr:cNvSpPr>
      </xdr:nvSpPr>
      <xdr:spPr>
        <a:xfrm>
          <a:off x="1800225" y="14373225"/>
          <a:ext cx="2095500" cy="7620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IS THE RECESSION FREQUENCY (event) CLASS 4 or 5?
 (</a:t>
          </a:r>
          <a:r>
            <a:rPr lang="en-US" cap="none" sz="1000" b="0" i="1" u="sng" baseline="0">
              <a:latin typeface="Arial"/>
              <a:ea typeface="Arial"/>
              <a:cs typeface="Arial"/>
            </a:rPr>
            <a:t>Future potential change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COLUMN 4, LETTER NOTATION)</a:t>
          </a:r>
        </a:p>
      </xdr:txBody>
    </xdr:sp>
    <xdr:clientData/>
  </xdr:twoCellAnchor>
  <xdr:twoCellAnchor>
    <xdr:from>
      <xdr:col>2</xdr:col>
      <xdr:colOff>438150</xdr:colOff>
      <xdr:row>95</xdr:row>
      <xdr:rowOff>57150</xdr:rowOff>
    </xdr:from>
    <xdr:to>
      <xdr:col>3</xdr:col>
      <xdr:colOff>438150</xdr:colOff>
      <xdr:row>99</xdr:row>
      <xdr:rowOff>57150</xdr:rowOff>
    </xdr:to>
    <xdr:sp>
      <xdr:nvSpPr>
        <xdr:cNvPr id="46" name="TextBox 119"/>
        <xdr:cNvSpPr txBox="1">
          <a:spLocks noChangeArrowheads="1"/>
        </xdr:cNvSpPr>
      </xdr:nvSpPr>
      <xdr:spPr>
        <a:xfrm>
          <a:off x="1504950" y="15440025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H</a:t>
          </a:r>
        </a:p>
      </xdr:txBody>
    </xdr:sp>
    <xdr:clientData/>
  </xdr:twoCellAnchor>
  <xdr:twoCellAnchor>
    <xdr:from>
      <xdr:col>4</xdr:col>
      <xdr:colOff>438150</xdr:colOff>
      <xdr:row>95</xdr:row>
      <xdr:rowOff>57150</xdr:rowOff>
    </xdr:from>
    <xdr:to>
      <xdr:col>5</xdr:col>
      <xdr:colOff>438150</xdr:colOff>
      <xdr:row>99</xdr:row>
      <xdr:rowOff>57150</xdr:rowOff>
    </xdr:to>
    <xdr:sp>
      <xdr:nvSpPr>
        <xdr:cNvPr id="47" name="TextBox 120"/>
        <xdr:cNvSpPr txBox="1">
          <a:spLocks noChangeArrowheads="1"/>
        </xdr:cNvSpPr>
      </xdr:nvSpPr>
      <xdr:spPr>
        <a:xfrm>
          <a:off x="2571750" y="15440025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M</a:t>
          </a:r>
        </a:p>
      </xdr:txBody>
    </xdr:sp>
    <xdr:clientData/>
  </xdr:twoCellAnchor>
  <xdr:twoCellAnchor>
    <xdr:from>
      <xdr:col>6</xdr:col>
      <xdr:colOff>438150</xdr:colOff>
      <xdr:row>95</xdr:row>
      <xdr:rowOff>57150</xdr:rowOff>
    </xdr:from>
    <xdr:to>
      <xdr:col>7</xdr:col>
      <xdr:colOff>438150</xdr:colOff>
      <xdr:row>99</xdr:row>
      <xdr:rowOff>57150</xdr:rowOff>
    </xdr:to>
    <xdr:sp>
      <xdr:nvSpPr>
        <xdr:cNvPr id="48" name="TextBox 121"/>
        <xdr:cNvSpPr txBox="1">
          <a:spLocks noChangeArrowheads="1"/>
        </xdr:cNvSpPr>
      </xdr:nvSpPr>
      <xdr:spPr>
        <a:xfrm>
          <a:off x="3638550" y="15440025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L</a:t>
          </a:r>
        </a:p>
      </xdr:txBody>
    </xdr:sp>
    <xdr:clientData/>
  </xdr:twoCellAnchor>
  <xdr:twoCellAnchor>
    <xdr:from>
      <xdr:col>2</xdr:col>
      <xdr:colOff>371475</xdr:colOff>
      <xdr:row>101</xdr:row>
      <xdr:rowOff>57150</xdr:rowOff>
    </xdr:from>
    <xdr:to>
      <xdr:col>3</xdr:col>
      <xdr:colOff>495300</xdr:colOff>
      <xdr:row>105</xdr:row>
      <xdr:rowOff>57150</xdr:rowOff>
    </xdr:to>
    <xdr:sp>
      <xdr:nvSpPr>
        <xdr:cNvPr id="49" name="TextBox 122"/>
        <xdr:cNvSpPr txBox="1">
          <a:spLocks noChangeArrowheads="1"/>
        </xdr:cNvSpPr>
      </xdr:nvSpPr>
      <xdr:spPr>
        <a:xfrm>
          <a:off x="1438275" y="16411575"/>
          <a:ext cx="657225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PLOT 1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ST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EVENT IN YEAR 10</a:t>
          </a:r>
        </a:p>
      </xdr:txBody>
    </xdr:sp>
    <xdr:clientData/>
  </xdr:twoCellAnchor>
  <xdr:twoCellAnchor>
    <xdr:from>
      <xdr:col>4</xdr:col>
      <xdr:colOff>371475</xdr:colOff>
      <xdr:row>101</xdr:row>
      <xdr:rowOff>57150</xdr:rowOff>
    </xdr:from>
    <xdr:to>
      <xdr:col>5</xdr:col>
      <xdr:colOff>495300</xdr:colOff>
      <xdr:row>105</xdr:row>
      <xdr:rowOff>57150</xdr:rowOff>
    </xdr:to>
    <xdr:sp>
      <xdr:nvSpPr>
        <xdr:cNvPr id="50" name="TextBox 123"/>
        <xdr:cNvSpPr txBox="1">
          <a:spLocks noChangeArrowheads="1"/>
        </xdr:cNvSpPr>
      </xdr:nvSpPr>
      <xdr:spPr>
        <a:xfrm>
          <a:off x="2505075" y="16411575"/>
          <a:ext cx="657225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PLOT 1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ST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EVENT IN YEAR 20</a:t>
          </a:r>
        </a:p>
      </xdr:txBody>
    </xdr:sp>
    <xdr:clientData/>
  </xdr:twoCellAnchor>
  <xdr:twoCellAnchor>
    <xdr:from>
      <xdr:col>6</xdr:col>
      <xdr:colOff>371475</xdr:colOff>
      <xdr:row>101</xdr:row>
      <xdr:rowOff>57150</xdr:rowOff>
    </xdr:from>
    <xdr:to>
      <xdr:col>7</xdr:col>
      <xdr:colOff>495300</xdr:colOff>
      <xdr:row>105</xdr:row>
      <xdr:rowOff>57150</xdr:rowOff>
    </xdr:to>
    <xdr:sp>
      <xdr:nvSpPr>
        <xdr:cNvPr id="51" name="TextBox 124"/>
        <xdr:cNvSpPr txBox="1">
          <a:spLocks noChangeArrowheads="1"/>
        </xdr:cNvSpPr>
      </xdr:nvSpPr>
      <xdr:spPr>
        <a:xfrm>
          <a:off x="3571875" y="16411575"/>
          <a:ext cx="657225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PLOT 1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ST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EVENT IN YEAR 100</a:t>
          </a:r>
        </a:p>
      </xdr:txBody>
    </xdr:sp>
    <xdr:clientData/>
  </xdr:twoCellAnchor>
  <xdr:twoCellAnchor>
    <xdr:from>
      <xdr:col>3</xdr:col>
      <xdr:colOff>171450</xdr:colOff>
      <xdr:row>93</xdr:row>
      <xdr:rowOff>76200</xdr:rowOff>
    </xdr:from>
    <xdr:to>
      <xdr:col>5</xdr:col>
      <xdr:colOff>180975</xdr:colOff>
      <xdr:row>95</xdr:row>
      <xdr:rowOff>57150</xdr:rowOff>
    </xdr:to>
    <xdr:sp>
      <xdr:nvSpPr>
        <xdr:cNvPr id="52" name="AutoShape 125"/>
        <xdr:cNvSpPr>
          <a:spLocks/>
        </xdr:cNvSpPr>
      </xdr:nvSpPr>
      <xdr:spPr>
        <a:xfrm rot="5400000">
          <a:off x="1771650" y="15135225"/>
          <a:ext cx="1076325" cy="304800"/>
        </a:xfrm>
        <a:prstGeom prst="bentConnector3">
          <a:avLst>
            <a:gd name="adj1" fmla="val -1406194"/>
            <a:gd name="adj2" fmla="val -93437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180975</xdr:colOff>
      <xdr:row>93</xdr:row>
      <xdr:rowOff>76200</xdr:rowOff>
    </xdr:from>
    <xdr:to>
      <xdr:col>7</xdr:col>
      <xdr:colOff>171450</xdr:colOff>
      <xdr:row>95</xdr:row>
      <xdr:rowOff>57150</xdr:rowOff>
    </xdr:to>
    <xdr:sp>
      <xdr:nvSpPr>
        <xdr:cNvPr id="53" name="AutoShape 127"/>
        <xdr:cNvSpPr>
          <a:spLocks/>
        </xdr:cNvSpPr>
      </xdr:nvSpPr>
      <xdr:spPr>
        <a:xfrm rot="16200000" flipH="1">
          <a:off x="2847975" y="15135225"/>
          <a:ext cx="1057275" cy="304800"/>
        </a:xfrm>
        <a:prstGeom prst="bentConnector3">
          <a:avLst>
            <a:gd name="adj1" fmla="val 1431532"/>
            <a:gd name="adj2" fmla="val -93437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438150</xdr:colOff>
      <xdr:row>107</xdr:row>
      <xdr:rowOff>57150</xdr:rowOff>
    </xdr:from>
    <xdr:to>
      <xdr:col>6</xdr:col>
      <xdr:colOff>447675</xdr:colOff>
      <xdr:row>113</xdr:row>
      <xdr:rowOff>57150</xdr:rowOff>
    </xdr:to>
    <xdr:sp>
      <xdr:nvSpPr>
        <xdr:cNvPr id="54" name="TextBox 131"/>
        <xdr:cNvSpPr txBox="1">
          <a:spLocks noChangeArrowheads="1"/>
        </xdr:cNvSpPr>
      </xdr:nvSpPr>
      <xdr:spPr>
        <a:xfrm>
          <a:off x="2038350" y="17383125"/>
          <a:ext cx="1609725" cy="9715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DOES RECESSION INVOLVE A PROGRESSIVE CLIFF TOP LOSS BETWEEN EVENTS?</a:t>
          </a:r>
        </a:p>
      </xdr:txBody>
    </xdr:sp>
    <xdr:clientData/>
  </xdr:twoCellAnchor>
  <xdr:twoCellAnchor>
    <xdr:from>
      <xdr:col>3</xdr:col>
      <xdr:colOff>152400</xdr:colOff>
      <xdr:row>105</xdr:row>
      <xdr:rowOff>57150</xdr:rowOff>
    </xdr:from>
    <xdr:to>
      <xdr:col>5</xdr:col>
      <xdr:colOff>161925</xdr:colOff>
      <xdr:row>107</xdr:row>
      <xdr:rowOff>57150</xdr:rowOff>
    </xdr:to>
    <xdr:sp>
      <xdr:nvSpPr>
        <xdr:cNvPr id="55" name="AutoShape 132"/>
        <xdr:cNvSpPr>
          <a:spLocks/>
        </xdr:cNvSpPr>
      </xdr:nvSpPr>
      <xdr:spPr>
        <a:xfrm rot="16200000" flipH="1">
          <a:off x="1752600" y="17059275"/>
          <a:ext cx="1076325" cy="323850"/>
        </a:xfrm>
        <a:prstGeom prst="bentConnector3">
          <a:avLst>
            <a:gd name="adj1" fmla="val 1361060"/>
            <a:gd name="adj2" fmla="val -51764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171450</xdr:colOff>
      <xdr:row>105</xdr:row>
      <xdr:rowOff>57150</xdr:rowOff>
    </xdr:from>
    <xdr:to>
      <xdr:col>7</xdr:col>
      <xdr:colOff>161925</xdr:colOff>
      <xdr:row>107</xdr:row>
      <xdr:rowOff>57150</xdr:rowOff>
    </xdr:to>
    <xdr:sp>
      <xdr:nvSpPr>
        <xdr:cNvPr id="56" name="AutoShape 134"/>
        <xdr:cNvSpPr>
          <a:spLocks/>
        </xdr:cNvSpPr>
      </xdr:nvSpPr>
      <xdr:spPr>
        <a:xfrm rot="5400000">
          <a:off x="2838450" y="17059275"/>
          <a:ext cx="1057275" cy="323850"/>
        </a:xfrm>
        <a:prstGeom prst="bentConnector3">
          <a:avLst>
            <a:gd name="adj1" fmla="val -1385583"/>
            <a:gd name="adj2" fmla="val -117647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409575</xdr:colOff>
      <xdr:row>107</xdr:row>
      <xdr:rowOff>47625</xdr:rowOff>
    </xdr:from>
    <xdr:to>
      <xdr:col>13</xdr:col>
      <xdr:colOff>419100</xdr:colOff>
      <xdr:row>113</xdr:row>
      <xdr:rowOff>57150</xdr:rowOff>
    </xdr:to>
    <xdr:sp>
      <xdr:nvSpPr>
        <xdr:cNvPr id="57" name="TextBox 135"/>
        <xdr:cNvSpPr txBox="1">
          <a:spLocks noChangeArrowheads="1"/>
        </xdr:cNvSpPr>
      </xdr:nvSpPr>
      <xdr:spPr>
        <a:xfrm>
          <a:off x="5743575" y="17373600"/>
          <a:ext cx="1609725" cy="9810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USE EVENT SIZE, FREQUENCY AND LIKELIHOOD VALUES TO CREATE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TIME-DISTANCE PLOT</a:t>
          </a:r>
        </a:p>
      </xdr:txBody>
    </xdr:sp>
    <xdr:clientData/>
  </xdr:twoCellAnchor>
  <xdr:twoCellAnchor>
    <xdr:from>
      <xdr:col>6</xdr:col>
      <xdr:colOff>447675</xdr:colOff>
      <xdr:row>110</xdr:row>
      <xdr:rowOff>57150</xdr:rowOff>
    </xdr:from>
    <xdr:to>
      <xdr:col>10</xdr:col>
      <xdr:colOff>409575</xdr:colOff>
      <xdr:row>110</xdr:row>
      <xdr:rowOff>57150</xdr:rowOff>
    </xdr:to>
    <xdr:sp>
      <xdr:nvSpPr>
        <xdr:cNvPr id="58" name="AutoShape 136"/>
        <xdr:cNvSpPr>
          <a:spLocks/>
        </xdr:cNvSpPr>
      </xdr:nvSpPr>
      <xdr:spPr>
        <a:xfrm>
          <a:off x="3648075" y="17868900"/>
          <a:ext cx="2095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457200</xdr:colOff>
      <xdr:row>108</xdr:row>
      <xdr:rowOff>123825</xdr:rowOff>
    </xdr:from>
    <xdr:to>
      <xdr:col>8</xdr:col>
      <xdr:colOff>466725</xdr:colOff>
      <xdr:row>110</xdr:row>
      <xdr:rowOff>47625</xdr:rowOff>
    </xdr:to>
    <xdr:sp>
      <xdr:nvSpPr>
        <xdr:cNvPr id="59" name="TextBox 137"/>
        <xdr:cNvSpPr txBox="1">
          <a:spLocks noChangeArrowheads="1"/>
        </xdr:cNvSpPr>
      </xdr:nvSpPr>
      <xdr:spPr>
        <a:xfrm>
          <a:off x="4191000" y="17611725"/>
          <a:ext cx="5429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NO</a:t>
          </a:r>
        </a:p>
      </xdr:txBody>
    </xdr:sp>
    <xdr:clientData/>
  </xdr:twoCellAnchor>
  <xdr:twoCellAnchor>
    <xdr:from>
      <xdr:col>2</xdr:col>
      <xdr:colOff>323850</xdr:colOff>
      <xdr:row>115</xdr:row>
      <xdr:rowOff>57150</xdr:rowOff>
    </xdr:from>
    <xdr:to>
      <xdr:col>8</xdr:col>
      <xdr:colOff>38100</xdr:colOff>
      <xdr:row>119</xdr:row>
      <xdr:rowOff>57150</xdr:rowOff>
    </xdr:to>
    <xdr:sp>
      <xdr:nvSpPr>
        <xdr:cNvPr id="60" name="TextBox 138"/>
        <xdr:cNvSpPr txBox="1">
          <a:spLocks noChangeArrowheads="1"/>
        </xdr:cNvSpPr>
      </xdr:nvSpPr>
      <xdr:spPr>
        <a:xfrm>
          <a:off x="1390650" y="18678525"/>
          <a:ext cx="291465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WHAT IS THE RECESSION POTENTIAL? 
(</a:t>
          </a:r>
          <a:r>
            <a:rPr lang="en-US" cap="none" sz="1000" b="0" i="1" u="sng" baseline="0">
              <a:latin typeface="Arial"/>
              <a:ea typeface="Arial"/>
              <a:cs typeface="Arial"/>
            </a:rPr>
            <a:t>Future potential change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COLUMN 3, FIRST FIGURE) </a:t>
          </a:r>
        </a:p>
      </xdr:txBody>
    </xdr:sp>
    <xdr:clientData/>
  </xdr:twoCellAnchor>
  <xdr:twoCellAnchor>
    <xdr:from>
      <xdr:col>1</xdr:col>
      <xdr:colOff>95250</xdr:colOff>
      <xdr:row>121</xdr:row>
      <xdr:rowOff>57150</xdr:rowOff>
    </xdr:from>
    <xdr:to>
      <xdr:col>2</xdr:col>
      <xdr:colOff>95250</xdr:colOff>
      <xdr:row>125</xdr:row>
      <xdr:rowOff>57150</xdr:rowOff>
    </xdr:to>
    <xdr:sp>
      <xdr:nvSpPr>
        <xdr:cNvPr id="61" name="TextBox 139"/>
        <xdr:cNvSpPr txBox="1">
          <a:spLocks noChangeArrowheads="1"/>
        </xdr:cNvSpPr>
      </xdr:nvSpPr>
      <xdr:spPr>
        <a:xfrm>
          <a:off x="628650" y="19650075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1</a:t>
          </a:r>
        </a:p>
      </xdr:txBody>
    </xdr:sp>
    <xdr:clientData/>
  </xdr:twoCellAnchor>
  <xdr:twoCellAnchor>
    <xdr:from>
      <xdr:col>3</xdr:col>
      <xdr:colOff>28575</xdr:colOff>
      <xdr:row>121</xdr:row>
      <xdr:rowOff>57150</xdr:rowOff>
    </xdr:from>
    <xdr:to>
      <xdr:col>4</xdr:col>
      <xdr:colOff>28575</xdr:colOff>
      <xdr:row>125</xdr:row>
      <xdr:rowOff>57150</xdr:rowOff>
    </xdr:to>
    <xdr:sp>
      <xdr:nvSpPr>
        <xdr:cNvPr id="62" name="TextBox 140"/>
        <xdr:cNvSpPr txBox="1">
          <a:spLocks noChangeArrowheads="1"/>
        </xdr:cNvSpPr>
      </xdr:nvSpPr>
      <xdr:spPr>
        <a:xfrm>
          <a:off x="1628775" y="19650075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2</a:t>
          </a:r>
        </a:p>
      </xdr:txBody>
    </xdr:sp>
    <xdr:clientData/>
  </xdr:twoCellAnchor>
  <xdr:twoCellAnchor>
    <xdr:from>
      <xdr:col>4</xdr:col>
      <xdr:colOff>438150</xdr:colOff>
      <xdr:row>121</xdr:row>
      <xdr:rowOff>57150</xdr:rowOff>
    </xdr:from>
    <xdr:to>
      <xdr:col>5</xdr:col>
      <xdr:colOff>438150</xdr:colOff>
      <xdr:row>125</xdr:row>
      <xdr:rowOff>57150</xdr:rowOff>
    </xdr:to>
    <xdr:sp>
      <xdr:nvSpPr>
        <xdr:cNvPr id="63" name="TextBox 141"/>
        <xdr:cNvSpPr txBox="1">
          <a:spLocks noChangeArrowheads="1"/>
        </xdr:cNvSpPr>
      </xdr:nvSpPr>
      <xdr:spPr>
        <a:xfrm>
          <a:off x="2571750" y="19650075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3</a:t>
          </a:r>
        </a:p>
      </xdr:txBody>
    </xdr:sp>
    <xdr:clientData/>
  </xdr:twoCellAnchor>
  <xdr:twoCellAnchor>
    <xdr:from>
      <xdr:col>6</xdr:col>
      <xdr:colOff>371475</xdr:colOff>
      <xdr:row>121</xdr:row>
      <xdr:rowOff>57150</xdr:rowOff>
    </xdr:from>
    <xdr:to>
      <xdr:col>7</xdr:col>
      <xdr:colOff>371475</xdr:colOff>
      <xdr:row>125</xdr:row>
      <xdr:rowOff>57150</xdr:rowOff>
    </xdr:to>
    <xdr:sp>
      <xdr:nvSpPr>
        <xdr:cNvPr id="64" name="TextBox 142"/>
        <xdr:cNvSpPr txBox="1">
          <a:spLocks noChangeArrowheads="1"/>
        </xdr:cNvSpPr>
      </xdr:nvSpPr>
      <xdr:spPr>
        <a:xfrm>
          <a:off x="3571875" y="19650075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4</a:t>
          </a:r>
        </a:p>
      </xdr:txBody>
    </xdr:sp>
    <xdr:clientData/>
  </xdr:twoCellAnchor>
  <xdr:twoCellAnchor>
    <xdr:from>
      <xdr:col>8</xdr:col>
      <xdr:colOff>371475</xdr:colOff>
      <xdr:row>121</xdr:row>
      <xdr:rowOff>57150</xdr:rowOff>
    </xdr:from>
    <xdr:to>
      <xdr:col>9</xdr:col>
      <xdr:colOff>371475</xdr:colOff>
      <xdr:row>125</xdr:row>
      <xdr:rowOff>57150</xdr:rowOff>
    </xdr:to>
    <xdr:sp>
      <xdr:nvSpPr>
        <xdr:cNvPr id="65" name="TextBox 143"/>
        <xdr:cNvSpPr txBox="1">
          <a:spLocks noChangeArrowheads="1"/>
        </xdr:cNvSpPr>
      </xdr:nvSpPr>
      <xdr:spPr>
        <a:xfrm>
          <a:off x="4638675" y="19650075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5</a:t>
          </a:r>
        </a:p>
      </xdr:txBody>
    </xdr:sp>
    <xdr:clientData/>
  </xdr:twoCellAnchor>
  <xdr:twoCellAnchor>
    <xdr:from>
      <xdr:col>5</xdr:col>
      <xdr:colOff>180975</xdr:colOff>
      <xdr:row>119</xdr:row>
      <xdr:rowOff>57150</xdr:rowOff>
    </xdr:from>
    <xdr:to>
      <xdr:col>9</xdr:col>
      <xdr:colOff>104775</xdr:colOff>
      <xdr:row>121</xdr:row>
      <xdr:rowOff>57150</xdr:rowOff>
    </xdr:to>
    <xdr:sp>
      <xdr:nvSpPr>
        <xdr:cNvPr id="66" name="AutoShape 145"/>
        <xdr:cNvSpPr>
          <a:spLocks/>
        </xdr:cNvSpPr>
      </xdr:nvSpPr>
      <xdr:spPr>
        <a:xfrm rot="16200000" flipH="1">
          <a:off x="2847975" y="19326225"/>
          <a:ext cx="2057400" cy="323850"/>
        </a:xfrm>
        <a:prstGeom prst="bentConnector3">
          <a:avLst>
            <a:gd name="adj1" fmla="val 939351"/>
            <a:gd name="adj2" fmla="val -87941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295275</xdr:colOff>
      <xdr:row>119</xdr:row>
      <xdr:rowOff>57150</xdr:rowOff>
    </xdr:from>
    <xdr:to>
      <xdr:col>5</xdr:col>
      <xdr:colOff>180975</xdr:colOff>
      <xdr:row>121</xdr:row>
      <xdr:rowOff>57150</xdr:rowOff>
    </xdr:to>
    <xdr:sp>
      <xdr:nvSpPr>
        <xdr:cNvPr id="67" name="AutoShape 146"/>
        <xdr:cNvSpPr>
          <a:spLocks/>
        </xdr:cNvSpPr>
      </xdr:nvSpPr>
      <xdr:spPr>
        <a:xfrm rot="5400000">
          <a:off x="1895475" y="19326225"/>
          <a:ext cx="952500" cy="323850"/>
        </a:xfrm>
        <a:prstGeom prst="bentConnector3">
          <a:avLst>
            <a:gd name="adj1" fmla="val -2029000"/>
            <a:gd name="adj2" fmla="val -87941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180975</xdr:colOff>
      <xdr:row>119</xdr:row>
      <xdr:rowOff>57150</xdr:rowOff>
    </xdr:from>
    <xdr:to>
      <xdr:col>7</xdr:col>
      <xdr:colOff>104775</xdr:colOff>
      <xdr:row>121</xdr:row>
      <xdr:rowOff>57150</xdr:rowOff>
    </xdr:to>
    <xdr:sp>
      <xdr:nvSpPr>
        <xdr:cNvPr id="68" name="AutoShape 148"/>
        <xdr:cNvSpPr>
          <a:spLocks/>
        </xdr:cNvSpPr>
      </xdr:nvSpPr>
      <xdr:spPr>
        <a:xfrm rot="16200000" flipH="1">
          <a:off x="2847975" y="19326225"/>
          <a:ext cx="990600" cy="323850"/>
        </a:xfrm>
        <a:prstGeom prst="bentConnector3">
          <a:avLst>
            <a:gd name="adj1" fmla="val 1950962"/>
            <a:gd name="adj2" fmla="val -87941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95250</xdr:colOff>
      <xdr:row>127</xdr:row>
      <xdr:rowOff>57150</xdr:rowOff>
    </xdr:from>
    <xdr:to>
      <xdr:col>2</xdr:col>
      <xdr:colOff>95250</xdr:colOff>
      <xdr:row>131</xdr:row>
      <xdr:rowOff>57150</xdr:rowOff>
    </xdr:to>
    <xdr:sp>
      <xdr:nvSpPr>
        <xdr:cNvPr id="69" name="TextBox 149"/>
        <xdr:cNvSpPr txBox="1">
          <a:spLocks noChangeArrowheads="1"/>
        </xdr:cNvSpPr>
      </xdr:nvSpPr>
      <xdr:spPr>
        <a:xfrm>
          <a:off x="628650" y="20621625"/>
          <a:ext cx="5334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2m/year</a:t>
          </a:r>
        </a:p>
      </xdr:txBody>
    </xdr:sp>
    <xdr:clientData/>
  </xdr:twoCellAnchor>
  <xdr:twoCellAnchor>
    <xdr:from>
      <xdr:col>3</xdr:col>
      <xdr:colOff>28575</xdr:colOff>
      <xdr:row>127</xdr:row>
      <xdr:rowOff>57150</xdr:rowOff>
    </xdr:from>
    <xdr:to>
      <xdr:col>4</xdr:col>
      <xdr:colOff>28575</xdr:colOff>
      <xdr:row>131</xdr:row>
      <xdr:rowOff>57150</xdr:rowOff>
    </xdr:to>
    <xdr:sp>
      <xdr:nvSpPr>
        <xdr:cNvPr id="70" name="TextBox 150"/>
        <xdr:cNvSpPr txBox="1">
          <a:spLocks noChangeArrowheads="1"/>
        </xdr:cNvSpPr>
      </xdr:nvSpPr>
      <xdr:spPr>
        <a:xfrm>
          <a:off x="1628775" y="20621625"/>
          <a:ext cx="5334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1.5m /year</a:t>
          </a:r>
        </a:p>
      </xdr:txBody>
    </xdr:sp>
    <xdr:clientData/>
  </xdr:twoCellAnchor>
  <xdr:twoCellAnchor>
    <xdr:from>
      <xdr:col>4</xdr:col>
      <xdr:colOff>428625</xdr:colOff>
      <xdr:row>127</xdr:row>
      <xdr:rowOff>57150</xdr:rowOff>
    </xdr:from>
    <xdr:to>
      <xdr:col>5</xdr:col>
      <xdr:colOff>428625</xdr:colOff>
      <xdr:row>131</xdr:row>
      <xdr:rowOff>57150</xdr:rowOff>
    </xdr:to>
    <xdr:sp>
      <xdr:nvSpPr>
        <xdr:cNvPr id="71" name="TextBox 151"/>
        <xdr:cNvSpPr txBox="1">
          <a:spLocks noChangeArrowheads="1"/>
        </xdr:cNvSpPr>
      </xdr:nvSpPr>
      <xdr:spPr>
        <a:xfrm>
          <a:off x="2562225" y="20621625"/>
          <a:ext cx="5334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0.75m /year</a:t>
          </a:r>
        </a:p>
      </xdr:txBody>
    </xdr:sp>
    <xdr:clientData/>
  </xdr:twoCellAnchor>
  <xdr:twoCellAnchor>
    <xdr:from>
      <xdr:col>6</xdr:col>
      <xdr:colOff>371475</xdr:colOff>
      <xdr:row>127</xdr:row>
      <xdr:rowOff>57150</xdr:rowOff>
    </xdr:from>
    <xdr:to>
      <xdr:col>7</xdr:col>
      <xdr:colOff>371475</xdr:colOff>
      <xdr:row>131</xdr:row>
      <xdr:rowOff>57150</xdr:rowOff>
    </xdr:to>
    <xdr:sp>
      <xdr:nvSpPr>
        <xdr:cNvPr id="72" name="TextBox 152"/>
        <xdr:cNvSpPr txBox="1">
          <a:spLocks noChangeArrowheads="1"/>
        </xdr:cNvSpPr>
      </xdr:nvSpPr>
      <xdr:spPr>
        <a:xfrm>
          <a:off x="3571875" y="20621625"/>
          <a:ext cx="5334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0.3m /year</a:t>
          </a:r>
        </a:p>
      </xdr:txBody>
    </xdr:sp>
    <xdr:clientData/>
  </xdr:twoCellAnchor>
  <xdr:twoCellAnchor>
    <xdr:from>
      <xdr:col>8</xdr:col>
      <xdr:colOff>371475</xdr:colOff>
      <xdr:row>127</xdr:row>
      <xdr:rowOff>57150</xdr:rowOff>
    </xdr:from>
    <xdr:to>
      <xdr:col>9</xdr:col>
      <xdr:colOff>371475</xdr:colOff>
      <xdr:row>131</xdr:row>
      <xdr:rowOff>57150</xdr:rowOff>
    </xdr:to>
    <xdr:sp>
      <xdr:nvSpPr>
        <xdr:cNvPr id="73" name="TextBox 153"/>
        <xdr:cNvSpPr txBox="1">
          <a:spLocks noChangeArrowheads="1"/>
        </xdr:cNvSpPr>
      </xdr:nvSpPr>
      <xdr:spPr>
        <a:xfrm>
          <a:off x="4638675" y="20621625"/>
          <a:ext cx="5334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0.05m /year</a:t>
          </a:r>
        </a:p>
      </xdr:txBody>
    </xdr:sp>
    <xdr:clientData/>
  </xdr:twoCellAnchor>
  <xdr:twoCellAnchor>
    <xdr:from>
      <xdr:col>3</xdr:col>
      <xdr:colOff>295275</xdr:colOff>
      <xdr:row>125</xdr:row>
      <xdr:rowOff>57150</xdr:rowOff>
    </xdr:from>
    <xdr:to>
      <xdr:col>3</xdr:col>
      <xdr:colOff>295275</xdr:colOff>
      <xdr:row>127</xdr:row>
      <xdr:rowOff>57150</xdr:rowOff>
    </xdr:to>
    <xdr:sp>
      <xdr:nvSpPr>
        <xdr:cNvPr id="74" name="AutoShape 155"/>
        <xdr:cNvSpPr>
          <a:spLocks/>
        </xdr:cNvSpPr>
      </xdr:nvSpPr>
      <xdr:spPr>
        <a:xfrm>
          <a:off x="1895475" y="20297775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161925</xdr:colOff>
      <xdr:row>125</xdr:row>
      <xdr:rowOff>57150</xdr:rowOff>
    </xdr:from>
    <xdr:to>
      <xdr:col>5</xdr:col>
      <xdr:colOff>171450</xdr:colOff>
      <xdr:row>127</xdr:row>
      <xdr:rowOff>57150</xdr:rowOff>
    </xdr:to>
    <xdr:sp>
      <xdr:nvSpPr>
        <xdr:cNvPr id="75" name="AutoShape 156"/>
        <xdr:cNvSpPr>
          <a:spLocks/>
        </xdr:cNvSpPr>
      </xdr:nvSpPr>
      <xdr:spPr>
        <a:xfrm flipH="1">
          <a:off x="2828925" y="20297775"/>
          <a:ext cx="952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104775</xdr:colOff>
      <xdr:row>125</xdr:row>
      <xdr:rowOff>57150</xdr:rowOff>
    </xdr:from>
    <xdr:to>
      <xdr:col>7</xdr:col>
      <xdr:colOff>104775</xdr:colOff>
      <xdr:row>127</xdr:row>
      <xdr:rowOff>57150</xdr:rowOff>
    </xdr:to>
    <xdr:sp>
      <xdr:nvSpPr>
        <xdr:cNvPr id="76" name="AutoShape 157"/>
        <xdr:cNvSpPr>
          <a:spLocks/>
        </xdr:cNvSpPr>
      </xdr:nvSpPr>
      <xdr:spPr>
        <a:xfrm>
          <a:off x="3838575" y="20297775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104775</xdr:colOff>
      <xdr:row>125</xdr:row>
      <xdr:rowOff>57150</xdr:rowOff>
    </xdr:from>
    <xdr:to>
      <xdr:col>9</xdr:col>
      <xdr:colOff>104775</xdr:colOff>
      <xdr:row>127</xdr:row>
      <xdr:rowOff>57150</xdr:rowOff>
    </xdr:to>
    <xdr:sp>
      <xdr:nvSpPr>
        <xdr:cNvPr id="77" name="AutoShape 158"/>
        <xdr:cNvSpPr>
          <a:spLocks/>
        </xdr:cNvSpPr>
      </xdr:nvSpPr>
      <xdr:spPr>
        <a:xfrm>
          <a:off x="4905375" y="20297775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131</xdr:row>
      <xdr:rowOff>57150</xdr:rowOff>
    </xdr:from>
    <xdr:to>
      <xdr:col>5</xdr:col>
      <xdr:colOff>171450</xdr:colOff>
      <xdr:row>136</xdr:row>
      <xdr:rowOff>76200</xdr:rowOff>
    </xdr:to>
    <xdr:sp>
      <xdr:nvSpPr>
        <xdr:cNvPr id="78" name="AutoShape 159"/>
        <xdr:cNvSpPr>
          <a:spLocks/>
        </xdr:cNvSpPr>
      </xdr:nvSpPr>
      <xdr:spPr>
        <a:xfrm rot="16200000" flipH="1">
          <a:off x="895350" y="21269325"/>
          <a:ext cx="1943100" cy="828675"/>
        </a:xfrm>
        <a:prstGeom prst="bentConnector3">
          <a:avLst>
            <a:gd name="adj1" fmla="val 49425"/>
            <a:gd name="adj2" fmla="val 1094606"/>
            <a:gd name="adj3" fmla="val -10804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171450</xdr:colOff>
      <xdr:row>131</xdr:row>
      <xdr:rowOff>57150</xdr:rowOff>
    </xdr:from>
    <xdr:to>
      <xdr:col>9</xdr:col>
      <xdr:colOff>104775</xdr:colOff>
      <xdr:row>136</xdr:row>
      <xdr:rowOff>76200</xdr:rowOff>
    </xdr:to>
    <xdr:sp>
      <xdr:nvSpPr>
        <xdr:cNvPr id="79" name="AutoShape 160"/>
        <xdr:cNvSpPr>
          <a:spLocks/>
        </xdr:cNvSpPr>
      </xdr:nvSpPr>
      <xdr:spPr>
        <a:xfrm rot="5400000">
          <a:off x="2838450" y="21269325"/>
          <a:ext cx="2066925" cy="828675"/>
        </a:xfrm>
        <a:prstGeom prst="bentConnector3">
          <a:avLst>
            <a:gd name="adj1" fmla="val 49425"/>
            <a:gd name="adj2" fmla="val -1029032"/>
            <a:gd name="adj3" fmla="val -59195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295275</xdr:colOff>
      <xdr:row>131</xdr:row>
      <xdr:rowOff>57150</xdr:rowOff>
    </xdr:from>
    <xdr:to>
      <xdr:col>5</xdr:col>
      <xdr:colOff>171450</xdr:colOff>
      <xdr:row>136</xdr:row>
      <xdr:rowOff>76200</xdr:rowOff>
    </xdr:to>
    <xdr:sp>
      <xdr:nvSpPr>
        <xdr:cNvPr id="80" name="AutoShape 161"/>
        <xdr:cNvSpPr>
          <a:spLocks/>
        </xdr:cNvSpPr>
      </xdr:nvSpPr>
      <xdr:spPr>
        <a:xfrm rot="16200000" flipH="1">
          <a:off x="1895475" y="21269325"/>
          <a:ext cx="942975" cy="828675"/>
        </a:xfrm>
        <a:prstGeom prst="bentConnector3">
          <a:avLst>
            <a:gd name="adj1" fmla="val 49425"/>
            <a:gd name="adj2" fmla="val 2255555"/>
            <a:gd name="adj3" fmla="val -22873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171450</xdr:colOff>
      <xdr:row>131</xdr:row>
      <xdr:rowOff>57150</xdr:rowOff>
    </xdr:from>
    <xdr:to>
      <xdr:col>7</xdr:col>
      <xdr:colOff>104775</xdr:colOff>
      <xdr:row>136</xdr:row>
      <xdr:rowOff>76200</xdr:rowOff>
    </xdr:to>
    <xdr:sp>
      <xdr:nvSpPr>
        <xdr:cNvPr id="81" name="AutoShape 163"/>
        <xdr:cNvSpPr>
          <a:spLocks/>
        </xdr:cNvSpPr>
      </xdr:nvSpPr>
      <xdr:spPr>
        <a:xfrm rot="5400000">
          <a:off x="2838450" y="21269325"/>
          <a:ext cx="1000125" cy="828675"/>
        </a:xfrm>
        <a:prstGeom prst="bentConnector3">
          <a:avLst>
            <a:gd name="adj1" fmla="val 49425"/>
            <a:gd name="adj2" fmla="val -2126666"/>
            <a:gd name="adj3" fmla="val -46321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180975</xdr:colOff>
      <xdr:row>113</xdr:row>
      <xdr:rowOff>57150</xdr:rowOff>
    </xdr:from>
    <xdr:to>
      <xdr:col>5</xdr:col>
      <xdr:colOff>180975</xdr:colOff>
      <xdr:row>115</xdr:row>
      <xdr:rowOff>57150</xdr:rowOff>
    </xdr:to>
    <xdr:sp>
      <xdr:nvSpPr>
        <xdr:cNvPr id="82" name="AutoShape 164"/>
        <xdr:cNvSpPr>
          <a:spLocks/>
        </xdr:cNvSpPr>
      </xdr:nvSpPr>
      <xdr:spPr>
        <a:xfrm>
          <a:off x="2847975" y="18354675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295275</xdr:colOff>
      <xdr:row>113</xdr:row>
      <xdr:rowOff>123825</xdr:rowOff>
    </xdr:from>
    <xdr:to>
      <xdr:col>6</xdr:col>
      <xdr:colOff>304800</xdr:colOff>
      <xdr:row>115</xdr:row>
      <xdr:rowOff>47625</xdr:rowOff>
    </xdr:to>
    <xdr:sp>
      <xdr:nvSpPr>
        <xdr:cNvPr id="83" name="TextBox 165"/>
        <xdr:cNvSpPr txBox="1">
          <a:spLocks noChangeArrowheads="1"/>
        </xdr:cNvSpPr>
      </xdr:nvSpPr>
      <xdr:spPr>
        <a:xfrm>
          <a:off x="2962275" y="18421350"/>
          <a:ext cx="5429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YES</a:t>
          </a:r>
        </a:p>
      </xdr:txBody>
    </xdr:sp>
    <xdr:clientData/>
  </xdr:twoCellAnchor>
  <xdr:twoCellAnchor>
    <xdr:from>
      <xdr:col>3</xdr:col>
      <xdr:colOff>428625</xdr:colOff>
      <xdr:row>136</xdr:row>
      <xdr:rowOff>76200</xdr:rowOff>
    </xdr:from>
    <xdr:to>
      <xdr:col>6</xdr:col>
      <xdr:colOff>438150</xdr:colOff>
      <xdr:row>140</xdr:row>
      <xdr:rowOff>76200</xdr:rowOff>
    </xdr:to>
    <xdr:sp>
      <xdr:nvSpPr>
        <xdr:cNvPr id="84" name="TextBox 167"/>
        <xdr:cNvSpPr txBox="1">
          <a:spLocks noChangeArrowheads="1"/>
        </xdr:cNvSpPr>
      </xdr:nvSpPr>
      <xdr:spPr>
        <a:xfrm>
          <a:off x="2028825" y="22098000"/>
          <a:ext cx="1609725" cy="6477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DO YOU WANT TO GENERATE A RECESSION TIME-DISTANCE PLOT?</a:t>
          </a:r>
        </a:p>
      </xdr:txBody>
    </xdr:sp>
    <xdr:clientData/>
  </xdr:twoCellAnchor>
  <xdr:twoCellAnchor>
    <xdr:from>
      <xdr:col>3</xdr:col>
      <xdr:colOff>428625</xdr:colOff>
      <xdr:row>142</xdr:row>
      <xdr:rowOff>76200</xdr:rowOff>
    </xdr:from>
    <xdr:to>
      <xdr:col>6</xdr:col>
      <xdr:colOff>438150</xdr:colOff>
      <xdr:row>146</xdr:row>
      <xdr:rowOff>152400</xdr:rowOff>
    </xdr:to>
    <xdr:sp>
      <xdr:nvSpPr>
        <xdr:cNvPr id="85" name="TextBox 168"/>
        <xdr:cNvSpPr txBox="1">
          <a:spLocks noChangeArrowheads="1"/>
        </xdr:cNvSpPr>
      </xdr:nvSpPr>
      <xdr:spPr>
        <a:xfrm>
          <a:off x="2028825" y="23069550"/>
          <a:ext cx="16097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ASSIGN ADDITIONAL PARAMETERS IN TABLE</a:t>
          </a:r>
        </a:p>
      </xdr:txBody>
    </xdr:sp>
    <xdr:clientData/>
  </xdr:twoCellAnchor>
  <xdr:twoCellAnchor>
    <xdr:from>
      <xdr:col>5</xdr:col>
      <xdr:colOff>171450</xdr:colOff>
      <xdr:row>140</xdr:row>
      <xdr:rowOff>76200</xdr:rowOff>
    </xdr:from>
    <xdr:to>
      <xdr:col>5</xdr:col>
      <xdr:colOff>171450</xdr:colOff>
      <xdr:row>142</xdr:row>
      <xdr:rowOff>76200</xdr:rowOff>
    </xdr:to>
    <xdr:sp>
      <xdr:nvSpPr>
        <xdr:cNvPr id="86" name="AutoShape 169"/>
        <xdr:cNvSpPr>
          <a:spLocks/>
        </xdr:cNvSpPr>
      </xdr:nvSpPr>
      <xdr:spPr>
        <a:xfrm>
          <a:off x="2838450" y="22745700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238125</xdr:colOff>
      <xdr:row>140</xdr:row>
      <xdr:rowOff>142875</xdr:rowOff>
    </xdr:from>
    <xdr:to>
      <xdr:col>6</xdr:col>
      <xdr:colOff>247650</xdr:colOff>
      <xdr:row>142</xdr:row>
      <xdr:rowOff>66675</xdr:rowOff>
    </xdr:to>
    <xdr:sp>
      <xdr:nvSpPr>
        <xdr:cNvPr id="87" name="TextBox 170"/>
        <xdr:cNvSpPr txBox="1">
          <a:spLocks noChangeArrowheads="1"/>
        </xdr:cNvSpPr>
      </xdr:nvSpPr>
      <xdr:spPr>
        <a:xfrm>
          <a:off x="2905125" y="22812375"/>
          <a:ext cx="5429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YES</a:t>
          </a:r>
        </a:p>
      </xdr:txBody>
    </xdr:sp>
    <xdr:clientData/>
  </xdr:twoCellAnchor>
  <xdr:twoCellAnchor>
    <xdr:from>
      <xdr:col>10</xdr:col>
      <xdr:colOff>419100</xdr:colOff>
      <xdr:row>135</xdr:row>
      <xdr:rowOff>104775</xdr:rowOff>
    </xdr:from>
    <xdr:to>
      <xdr:col>13</xdr:col>
      <xdr:colOff>428625</xdr:colOff>
      <xdr:row>141</xdr:row>
      <xdr:rowOff>38100</xdr:rowOff>
    </xdr:to>
    <xdr:sp>
      <xdr:nvSpPr>
        <xdr:cNvPr id="88" name="TextBox 171"/>
        <xdr:cNvSpPr txBox="1">
          <a:spLocks noChangeArrowheads="1"/>
        </xdr:cNvSpPr>
      </xdr:nvSpPr>
      <xdr:spPr>
        <a:xfrm>
          <a:off x="5753100" y="21964650"/>
          <a:ext cx="1609725" cy="9048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USE SINGLE AVERAGE VALUES TO CREATE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TIME-DISTANCE PLOT</a:t>
          </a:r>
        </a:p>
      </xdr:txBody>
    </xdr:sp>
    <xdr:clientData/>
  </xdr:twoCellAnchor>
  <xdr:twoCellAnchor>
    <xdr:from>
      <xdr:col>6</xdr:col>
      <xdr:colOff>438150</xdr:colOff>
      <xdr:row>138</xdr:row>
      <xdr:rowOff>76200</xdr:rowOff>
    </xdr:from>
    <xdr:to>
      <xdr:col>10</xdr:col>
      <xdr:colOff>419100</xdr:colOff>
      <xdr:row>138</xdr:row>
      <xdr:rowOff>76200</xdr:rowOff>
    </xdr:to>
    <xdr:sp>
      <xdr:nvSpPr>
        <xdr:cNvPr id="89" name="AutoShape 172"/>
        <xdr:cNvSpPr>
          <a:spLocks/>
        </xdr:cNvSpPr>
      </xdr:nvSpPr>
      <xdr:spPr>
        <a:xfrm>
          <a:off x="3638550" y="22421850"/>
          <a:ext cx="2114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457200</xdr:colOff>
      <xdr:row>136</xdr:row>
      <xdr:rowOff>95250</xdr:rowOff>
    </xdr:from>
    <xdr:to>
      <xdr:col>8</xdr:col>
      <xdr:colOff>466725</xdr:colOff>
      <xdr:row>138</xdr:row>
      <xdr:rowOff>19050</xdr:rowOff>
    </xdr:to>
    <xdr:sp>
      <xdr:nvSpPr>
        <xdr:cNvPr id="90" name="TextBox 173"/>
        <xdr:cNvSpPr txBox="1">
          <a:spLocks noChangeArrowheads="1"/>
        </xdr:cNvSpPr>
      </xdr:nvSpPr>
      <xdr:spPr>
        <a:xfrm>
          <a:off x="4191000" y="22117050"/>
          <a:ext cx="5429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NO</a:t>
          </a:r>
        </a:p>
      </xdr:txBody>
    </xdr:sp>
    <xdr:clientData/>
  </xdr:twoCellAnchor>
  <xdr:twoCellAnchor>
    <xdr:from>
      <xdr:col>0</xdr:col>
      <xdr:colOff>409575</xdr:colOff>
      <xdr:row>169</xdr:row>
      <xdr:rowOff>9525</xdr:rowOff>
    </xdr:from>
    <xdr:to>
      <xdr:col>1</xdr:col>
      <xdr:colOff>409575</xdr:colOff>
      <xdr:row>173</xdr:row>
      <xdr:rowOff>9525</xdr:rowOff>
    </xdr:to>
    <xdr:sp>
      <xdr:nvSpPr>
        <xdr:cNvPr id="91" name="TextBox 174"/>
        <xdr:cNvSpPr txBox="1">
          <a:spLocks noChangeArrowheads="1"/>
        </xdr:cNvSpPr>
      </xdr:nvSpPr>
      <xdr:spPr>
        <a:xfrm>
          <a:off x="409575" y="27374850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1</a:t>
          </a:r>
        </a:p>
      </xdr:txBody>
    </xdr:sp>
    <xdr:clientData/>
  </xdr:twoCellAnchor>
  <xdr:twoCellAnchor>
    <xdr:from>
      <xdr:col>2</xdr:col>
      <xdr:colOff>409575</xdr:colOff>
      <xdr:row>169</xdr:row>
      <xdr:rowOff>0</xdr:rowOff>
    </xdr:from>
    <xdr:to>
      <xdr:col>3</xdr:col>
      <xdr:colOff>409575</xdr:colOff>
      <xdr:row>173</xdr:row>
      <xdr:rowOff>0</xdr:rowOff>
    </xdr:to>
    <xdr:sp>
      <xdr:nvSpPr>
        <xdr:cNvPr id="92" name="TextBox 175"/>
        <xdr:cNvSpPr txBox="1">
          <a:spLocks noChangeArrowheads="1"/>
        </xdr:cNvSpPr>
      </xdr:nvSpPr>
      <xdr:spPr>
        <a:xfrm>
          <a:off x="1476375" y="27365325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2</a:t>
          </a:r>
        </a:p>
      </xdr:txBody>
    </xdr:sp>
    <xdr:clientData/>
  </xdr:twoCellAnchor>
  <xdr:twoCellAnchor>
    <xdr:from>
      <xdr:col>4</xdr:col>
      <xdr:colOff>457200</xdr:colOff>
      <xdr:row>169</xdr:row>
      <xdr:rowOff>0</xdr:rowOff>
    </xdr:from>
    <xdr:to>
      <xdr:col>5</xdr:col>
      <xdr:colOff>457200</xdr:colOff>
      <xdr:row>173</xdr:row>
      <xdr:rowOff>0</xdr:rowOff>
    </xdr:to>
    <xdr:sp>
      <xdr:nvSpPr>
        <xdr:cNvPr id="93" name="TextBox 176"/>
        <xdr:cNvSpPr txBox="1">
          <a:spLocks noChangeArrowheads="1"/>
        </xdr:cNvSpPr>
      </xdr:nvSpPr>
      <xdr:spPr>
        <a:xfrm>
          <a:off x="2590800" y="27365325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3</a:t>
          </a:r>
        </a:p>
      </xdr:txBody>
    </xdr:sp>
    <xdr:clientData/>
  </xdr:twoCellAnchor>
  <xdr:twoCellAnchor>
    <xdr:from>
      <xdr:col>6</xdr:col>
      <xdr:colOff>476250</xdr:colOff>
      <xdr:row>168</xdr:row>
      <xdr:rowOff>152400</xdr:rowOff>
    </xdr:from>
    <xdr:to>
      <xdr:col>7</xdr:col>
      <xdr:colOff>476250</xdr:colOff>
      <xdr:row>172</xdr:row>
      <xdr:rowOff>152400</xdr:rowOff>
    </xdr:to>
    <xdr:sp>
      <xdr:nvSpPr>
        <xdr:cNvPr id="94" name="TextBox 177"/>
        <xdr:cNvSpPr txBox="1">
          <a:spLocks noChangeArrowheads="1"/>
        </xdr:cNvSpPr>
      </xdr:nvSpPr>
      <xdr:spPr>
        <a:xfrm>
          <a:off x="3676650" y="27355800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4</a:t>
          </a:r>
        </a:p>
      </xdr:txBody>
    </xdr:sp>
    <xdr:clientData/>
  </xdr:twoCellAnchor>
  <xdr:twoCellAnchor>
    <xdr:from>
      <xdr:col>8</xdr:col>
      <xdr:colOff>476250</xdr:colOff>
      <xdr:row>168</xdr:row>
      <xdr:rowOff>152400</xdr:rowOff>
    </xdr:from>
    <xdr:to>
      <xdr:col>9</xdr:col>
      <xdr:colOff>476250</xdr:colOff>
      <xdr:row>172</xdr:row>
      <xdr:rowOff>152400</xdr:rowOff>
    </xdr:to>
    <xdr:sp>
      <xdr:nvSpPr>
        <xdr:cNvPr id="95" name="TextBox 178"/>
        <xdr:cNvSpPr txBox="1">
          <a:spLocks noChangeArrowheads="1"/>
        </xdr:cNvSpPr>
      </xdr:nvSpPr>
      <xdr:spPr>
        <a:xfrm>
          <a:off x="4743450" y="27355800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CLASS 5</a:t>
          </a:r>
        </a:p>
      </xdr:txBody>
    </xdr:sp>
    <xdr:clientData/>
  </xdr:twoCellAnchor>
  <xdr:twoCellAnchor>
    <xdr:from>
      <xdr:col>0</xdr:col>
      <xdr:colOff>200025</xdr:colOff>
      <xdr:row>175</xdr:row>
      <xdr:rowOff>9525</xdr:rowOff>
    </xdr:from>
    <xdr:to>
      <xdr:col>2</xdr:col>
      <xdr:colOff>85725</xdr:colOff>
      <xdr:row>179</xdr:row>
      <xdr:rowOff>9525</xdr:rowOff>
    </xdr:to>
    <xdr:sp>
      <xdr:nvSpPr>
        <xdr:cNvPr id="96" name="TextBox 184"/>
        <xdr:cNvSpPr txBox="1">
          <a:spLocks noChangeArrowheads="1"/>
        </xdr:cNvSpPr>
      </xdr:nvSpPr>
      <xdr:spPr>
        <a:xfrm>
          <a:off x="200025" y="28346400"/>
          <a:ext cx="9525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MEAN: 2m/year
SD = 0.3m
CV = 15%</a:t>
          </a:r>
        </a:p>
      </xdr:txBody>
    </xdr:sp>
    <xdr:clientData/>
  </xdr:twoCellAnchor>
  <xdr:twoCellAnchor>
    <xdr:from>
      <xdr:col>2</xdr:col>
      <xdr:colOff>200025</xdr:colOff>
      <xdr:row>175</xdr:row>
      <xdr:rowOff>9525</xdr:rowOff>
    </xdr:from>
    <xdr:to>
      <xdr:col>4</xdr:col>
      <xdr:colOff>85725</xdr:colOff>
      <xdr:row>179</xdr:row>
      <xdr:rowOff>9525</xdr:rowOff>
    </xdr:to>
    <xdr:sp>
      <xdr:nvSpPr>
        <xdr:cNvPr id="97" name="TextBox 185"/>
        <xdr:cNvSpPr txBox="1">
          <a:spLocks noChangeArrowheads="1"/>
        </xdr:cNvSpPr>
      </xdr:nvSpPr>
      <xdr:spPr>
        <a:xfrm>
          <a:off x="1266825" y="28346400"/>
          <a:ext cx="9525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MEAN: 1.5m/yr
SD = 0.23m
CV = 15%</a:t>
          </a:r>
        </a:p>
      </xdr:txBody>
    </xdr:sp>
    <xdr:clientData/>
  </xdr:twoCellAnchor>
  <xdr:twoCellAnchor>
    <xdr:from>
      <xdr:col>4</xdr:col>
      <xdr:colOff>247650</xdr:colOff>
      <xdr:row>175</xdr:row>
      <xdr:rowOff>9525</xdr:rowOff>
    </xdr:from>
    <xdr:to>
      <xdr:col>6</xdr:col>
      <xdr:colOff>133350</xdr:colOff>
      <xdr:row>179</xdr:row>
      <xdr:rowOff>9525</xdr:rowOff>
    </xdr:to>
    <xdr:sp>
      <xdr:nvSpPr>
        <xdr:cNvPr id="98" name="TextBox 186"/>
        <xdr:cNvSpPr txBox="1">
          <a:spLocks noChangeArrowheads="1"/>
        </xdr:cNvSpPr>
      </xdr:nvSpPr>
      <xdr:spPr>
        <a:xfrm>
          <a:off x="2381250" y="28346400"/>
          <a:ext cx="9525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MEAN: 0.75m/y
SD = 0.11m
CV = 15%</a:t>
          </a:r>
        </a:p>
      </xdr:txBody>
    </xdr:sp>
    <xdr:clientData/>
  </xdr:twoCellAnchor>
  <xdr:twoCellAnchor>
    <xdr:from>
      <xdr:col>6</xdr:col>
      <xdr:colOff>276225</xdr:colOff>
      <xdr:row>175</xdr:row>
      <xdr:rowOff>9525</xdr:rowOff>
    </xdr:from>
    <xdr:to>
      <xdr:col>8</xdr:col>
      <xdr:colOff>161925</xdr:colOff>
      <xdr:row>179</xdr:row>
      <xdr:rowOff>9525</xdr:rowOff>
    </xdr:to>
    <xdr:sp>
      <xdr:nvSpPr>
        <xdr:cNvPr id="99" name="TextBox 187"/>
        <xdr:cNvSpPr txBox="1">
          <a:spLocks noChangeArrowheads="1"/>
        </xdr:cNvSpPr>
      </xdr:nvSpPr>
      <xdr:spPr>
        <a:xfrm>
          <a:off x="3476625" y="28346400"/>
          <a:ext cx="9525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MEAN: 0.3m/y
SD = 0.05m
CV = 15%</a:t>
          </a:r>
        </a:p>
      </xdr:txBody>
    </xdr:sp>
    <xdr:clientData/>
  </xdr:twoCellAnchor>
  <xdr:twoCellAnchor>
    <xdr:from>
      <xdr:col>8</xdr:col>
      <xdr:colOff>285750</xdr:colOff>
      <xdr:row>175</xdr:row>
      <xdr:rowOff>9525</xdr:rowOff>
    </xdr:from>
    <xdr:to>
      <xdr:col>10</xdr:col>
      <xdr:colOff>171450</xdr:colOff>
      <xdr:row>179</xdr:row>
      <xdr:rowOff>9525</xdr:rowOff>
    </xdr:to>
    <xdr:sp>
      <xdr:nvSpPr>
        <xdr:cNvPr id="100" name="TextBox 188"/>
        <xdr:cNvSpPr txBox="1">
          <a:spLocks noChangeArrowheads="1"/>
        </xdr:cNvSpPr>
      </xdr:nvSpPr>
      <xdr:spPr>
        <a:xfrm>
          <a:off x="4552950" y="28346400"/>
          <a:ext cx="9525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MEAN: 0.05m/y
SD = 0.008m
CV = 15%</a:t>
          </a:r>
        </a:p>
      </xdr:txBody>
    </xdr:sp>
    <xdr:clientData/>
  </xdr:twoCellAnchor>
  <xdr:twoCellAnchor>
    <xdr:from>
      <xdr:col>3</xdr:col>
      <xdr:colOff>142875</xdr:colOff>
      <xdr:row>173</xdr:row>
      <xdr:rowOff>0</xdr:rowOff>
    </xdr:from>
    <xdr:to>
      <xdr:col>3</xdr:col>
      <xdr:colOff>142875</xdr:colOff>
      <xdr:row>175</xdr:row>
      <xdr:rowOff>9525</xdr:rowOff>
    </xdr:to>
    <xdr:sp>
      <xdr:nvSpPr>
        <xdr:cNvPr id="101" name="AutoShape 190"/>
        <xdr:cNvSpPr>
          <a:spLocks/>
        </xdr:cNvSpPr>
      </xdr:nvSpPr>
      <xdr:spPr>
        <a:xfrm>
          <a:off x="1743075" y="28013025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190500</xdr:colOff>
      <xdr:row>173</xdr:row>
      <xdr:rowOff>0</xdr:rowOff>
    </xdr:from>
    <xdr:to>
      <xdr:col>5</xdr:col>
      <xdr:colOff>190500</xdr:colOff>
      <xdr:row>175</xdr:row>
      <xdr:rowOff>9525</xdr:rowOff>
    </xdr:to>
    <xdr:sp>
      <xdr:nvSpPr>
        <xdr:cNvPr id="102" name="AutoShape 191"/>
        <xdr:cNvSpPr>
          <a:spLocks/>
        </xdr:cNvSpPr>
      </xdr:nvSpPr>
      <xdr:spPr>
        <a:xfrm>
          <a:off x="2857500" y="28013025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209550</xdr:colOff>
      <xdr:row>172</xdr:row>
      <xdr:rowOff>152400</xdr:rowOff>
    </xdr:from>
    <xdr:to>
      <xdr:col>7</xdr:col>
      <xdr:colOff>219075</xdr:colOff>
      <xdr:row>175</xdr:row>
      <xdr:rowOff>9525</xdr:rowOff>
    </xdr:to>
    <xdr:sp>
      <xdr:nvSpPr>
        <xdr:cNvPr id="103" name="AutoShape 192"/>
        <xdr:cNvSpPr>
          <a:spLocks/>
        </xdr:cNvSpPr>
      </xdr:nvSpPr>
      <xdr:spPr>
        <a:xfrm>
          <a:off x="3943350" y="28003500"/>
          <a:ext cx="9525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209550</xdr:colOff>
      <xdr:row>172</xdr:row>
      <xdr:rowOff>152400</xdr:rowOff>
    </xdr:from>
    <xdr:to>
      <xdr:col>9</xdr:col>
      <xdr:colOff>228600</xdr:colOff>
      <xdr:row>175</xdr:row>
      <xdr:rowOff>9525</xdr:rowOff>
    </xdr:to>
    <xdr:sp>
      <xdr:nvSpPr>
        <xdr:cNvPr id="104" name="AutoShape 193"/>
        <xdr:cNvSpPr>
          <a:spLocks/>
        </xdr:cNvSpPr>
      </xdr:nvSpPr>
      <xdr:spPr>
        <a:xfrm>
          <a:off x="5010150" y="28003500"/>
          <a:ext cx="1905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476250</xdr:colOff>
      <xdr:row>180</xdr:row>
      <xdr:rowOff>152400</xdr:rowOff>
    </xdr:from>
    <xdr:to>
      <xdr:col>5</xdr:col>
      <xdr:colOff>485775</xdr:colOff>
      <xdr:row>184</xdr:row>
      <xdr:rowOff>152400</xdr:rowOff>
    </xdr:to>
    <xdr:sp>
      <xdr:nvSpPr>
        <xdr:cNvPr id="105" name="TextBox 194"/>
        <xdr:cNvSpPr txBox="1">
          <a:spLocks noChangeArrowheads="1"/>
        </xdr:cNvSpPr>
      </xdr:nvSpPr>
      <xdr:spPr>
        <a:xfrm>
          <a:off x="1543050" y="29298900"/>
          <a:ext cx="1609725" cy="6477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DO THESE PARAMETERS SEEM REASONABLE?</a:t>
          </a:r>
        </a:p>
      </xdr:txBody>
    </xdr:sp>
    <xdr:clientData/>
  </xdr:twoCellAnchor>
  <xdr:twoCellAnchor>
    <xdr:from>
      <xdr:col>0</xdr:col>
      <xdr:colOff>447675</xdr:colOff>
      <xdr:row>179</xdr:row>
      <xdr:rowOff>9525</xdr:rowOff>
    </xdr:from>
    <xdr:to>
      <xdr:col>4</xdr:col>
      <xdr:colOff>219075</xdr:colOff>
      <xdr:row>181</xdr:row>
      <xdr:rowOff>0</xdr:rowOff>
    </xdr:to>
    <xdr:sp>
      <xdr:nvSpPr>
        <xdr:cNvPr id="106" name="AutoShape 195"/>
        <xdr:cNvSpPr>
          <a:spLocks/>
        </xdr:cNvSpPr>
      </xdr:nvSpPr>
      <xdr:spPr>
        <a:xfrm rot="16200000" flipH="1">
          <a:off x="447675" y="28994100"/>
          <a:ext cx="1905000" cy="314325"/>
        </a:xfrm>
        <a:prstGeom prst="bentConnector3">
          <a:avLst>
            <a:gd name="adj1" fmla="val 48486"/>
            <a:gd name="adj2" fmla="val 1521500"/>
            <a:gd name="adj3" fmla="val -31212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219075</xdr:colOff>
      <xdr:row>179</xdr:row>
      <xdr:rowOff>9525</xdr:rowOff>
    </xdr:from>
    <xdr:to>
      <xdr:col>9</xdr:col>
      <xdr:colOff>228600</xdr:colOff>
      <xdr:row>180</xdr:row>
      <xdr:rowOff>152400</xdr:rowOff>
    </xdr:to>
    <xdr:sp>
      <xdr:nvSpPr>
        <xdr:cNvPr id="107" name="AutoShape 196"/>
        <xdr:cNvSpPr>
          <a:spLocks/>
        </xdr:cNvSpPr>
      </xdr:nvSpPr>
      <xdr:spPr>
        <a:xfrm rot="5400000">
          <a:off x="2352675" y="28994100"/>
          <a:ext cx="2676525" cy="304800"/>
        </a:xfrm>
        <a:prstGeom prst="bentConnector3">
          <a:avLst>
            <a:gd name="adj1" fmla="val -1083273"/>
            <a:gd name="adj2" fmla="val -1825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142875</xdr:colOff>
      <xdr:row>179</xdr:row>
      <xdr:rowOff>9525</xdr:rowOff>
    </xdr:from>
    <xdr:to>
      <xdr:col>4</xdr:col>
      <xdr:colOff>219075</xdr:colOff>
      <xdr:row>180</xdr:row>
      <xdr:rowOff>152400</xdr:rowOff>
    </xdr:to>
    <xdr:sp>
      <xdr:nvSpPr>
        <xdr:cNvPr id="108" name="AutoShape 197"/>
        <xdr:cNvSpPr>
          <a:spLocks/>
        </xdr:cNvSpPr>
      </xdr:nvSpPr>
      <xdr:spPr>
        <a:xfrm rot="16200000" flipH="1">
          <a:off x="1743075" y="28994100"/>
          <a:ext cx="609600" cy="304800"/>
        </a:xfrm>
        <a:prstGeom prst="bentConnector3">
          <a:avLst>
            <a:gd name="adj1" fmla="val 4756250"/>
            <a:gd name="adj2" fmla="val -74687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219075</xdr:colOff>
      <xdr:row>179</xdr:row>
      <xdr:rowOff>9525</xdr:rowOff>
    </xdr:from>
    <xdr:to>
      <xdr:col>5</xdr:col>
      <xdr:colOff>190500</xdr:colOff>
      <xdr:row>180</xdr:row>
      <xdr:rowOff>152400</xdr:rowOff>
    </xdr:to>
    <xdr:sp>
      <xdr:nvSpPr>
        <xdr:cNvPr id="109" name="AutoShape 198"/>
        <xdr:cNvSpPr>
          <a:spLocks/>
        </xdr:cNvSpPr>
      </xdr:nvSpPr>
      <xdr:spPr>
        <a:xfrm rot="5400000">
          <a:off x="2352675" y="28994100"/>
          <a:ext cx="504825" cy="304800"/>
        </a:xfrm>
        <a:prstGeom prst="bentConnector3">
          <a:avLst>
            <a:gd name="adj1" fmla="val -5743398"/>
            <a:gd name="adj2" fmla="val -11125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219075</xdr:colOff>
      <xdr:row>179</xdr:row>
      <xdr:rowOff>28575</xdr:rowOff>
    </xdr:from>
    <xdr:to>
      <xdr:col>7</xdr:col>
      <xdr:colOff>219075</xdr:colOff>
      <xdr:row>180</xdr:row>
      <xdr:rowOff>152400</xdr:rowOff>
    </xdr:to>
    <xdr:sp>
      <xdr:nvSpPr>
        <xdr:cNvPr id="110" name="AutoShape 199"/>
        <xdr:cNvSpPr>
          <a:spLocks/>
        </xdr:cNvSpPr>
      </xdr:nvSpPr>
      <xdr:spPr>
        <a:xfrm rot="5400000">
          <a:off x="2352675" y="29013150"/>
          <a:ext cx="1600200" cy="285750"/>
        </a:xfrm>
        <a:prstGeom prst="bentConnector3">
          <a:avLst>
            <a:gd name="adj1" fmla="val -1810120"/>
            <a:gd name="adj2" fmla="val -143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219075</xdr:colOff>
      <xdr:row>184</xdr:row>
      <xdr:rowOff>152400</xdr:rowOff>
    </xdr:from>
    <xdr:to>
      <xdr:col>4</xdr:col>
      <xdr:colOff>219075</xdr:colOff>
      <xdr:row>186</xdr:row>
      <xdr:rowOff>152400</xdr:rowOff>
    </xdr:to>
    <xdr:sp>
      <xdr:nvSpPr>
        <xdr:cNvPr id="111" name="AutoShape 200"/>
        <xdr:cNvSpPr>
          <a:spLocks/>
        </xdr:cNvSpPr>
      </xdr:nvSpPr>
      <xdr:spPr>
        <a:xfrm>
          <a:off x="2352675" y="29946600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476250</xdr:colOff>
      <xdr:row>180</xdr:row>
      <xdr:rowOff>152400</xdr:rowOff>
    </xdr:from>
    <xdr:to>
      <xdr:col>11</xdr:col>
      <xdr:colOff>485775</xdr:colOff>
      <xdr:row>184</xdr:row>
      <xdr:rowOff>152400</xdr:rowOff>
    </xdr:to>
    <xdr:sp>
      <xdr:nvSpPr>
        <xdr:cNvPr id="112" name="TextBox 201"/>
        <xdr:cNvSpPr txBox="1">
          <a:spLocks noChangeArrowheads="1"/>
        </xdr:cNvSpPr>
      </xdr:nvSpPr>
      <xdr:spPr>
        <a:xfrm>
          <a:off x="4743450" y="29298900"/>
          <a:ext cx="16097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REVISE PARAMETERS TO MATCH KNOWN OR SUSPECTED BEHAVIOUR?</a:t>
          </a:r>
        </a:p>
      </xdr:txBody>
    </xdr:sp>
    <xdr:clientData/>
  </xdr:twoCellAnchor>
  <xdr:twoCellAnchor>
    <xdr:from>
      <xdr:col>5</xdr:col>
      <xdr:colOff>504825</xdr:colOff>
      <xdr:row>182</xdr:row>
      <xdr:rowOff>152400</xdr:rowOff>
    </xdr:from>
    <xdr:to>
      <xdr:col>8</xdr:col>
      <xdr:colOff>495300</xdr:colOff>
      <xdr:row>182</xdr:row>
      <xdr:rowOff>152400</xdr:rowOff>
    </xdr:to>
    <xdr:sp>
      <xdr:nvSpPr>
        <xdr:cNvPr id="113" name="AutoShape 202"/>
        <xdr:cNvSpPr>
          <a:spLocks/>
        </xdr:cNvSpPr>
      </xdr:nvSpPr>
      <xdr:spPr>
        <a:xfrm>
          <a:off x="3171825" y="29622750"/>
          <a:ext cx="1590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485775</xdr:colOff>
      <xdr:row>181</xdr:row>
      <xdr:rowOff>76200</xdr:rowOff>
    </xdr:from>
    <xdr:to>
      <xdr:col>7</xdr:col>
      <xdr:colOff>495300</xdr:colOff>
      <xdr:row>183</xdr:row>
      <xdr:rowOff>0</xdr:rowOff>
    </xdr:to>
    <xdr:sp>
      <xdr:nvSpPr>
        <xdr:cNvPr id="114" name="TextBox 203"/>
        <xdr:cNvSpPr txBox="1">
          <a:spLocks noChangeArrowheads="1"/>
        </xdr:cNvSpPr>
      </xdr:nvSpPr>
      <xdr:spPr>
        <a:xfrm>
          <a:off x="3686175" y="29384625"/>
          <a:ext cx="5429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NO</a:t>
          </a:r>
        </a:p>
      </xdr:txBody>
    </xdr:sp>
    <xdr:clientData/>
  </xdr:twoCellAnchor>
  <xdr:twoCellAnchor>
    <xdr:from>
      <xdr:col>4</xdr:col>
      <xdr:colOff>323850</xdr:colOff>
      <xdr:row>185</xdr:row>
      <xdr:rowOff>95250</xdr:rowOff>
    </xdr:from>
    <xdr:to>
      <xdr:col>5</xdr:col>
      <xdr:colOff>333375</xdr:colOff>
      <xdr:row>186</xdr:row>
      <xdr:rowOff>133350</xdr:rowOff>
    </xdr:to>
    <xdr:sp>
      <xdr:nvSpPr>
        <xdr:cNvPr id="115" name="TextBox 204"/>
        <xdr:cNvSpPr txBox="1">
          <a:spLocks noChangeArrowheads="1"/>
        </xdr:cNvSpPr>
      </xdr:nvSpPr>
      <xdr:spPr>
        <a:xfrm>
          <a:off x="2457450" y="30051375"/>
          <a:ext cx="5429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YES</a:t>
          </a:r>
        </a:p>
      </xdr:txBody>
    </xdr:sp>
    <xdr:clientData/>
  </xdr:twoCellAnchor>
  <xdr:twoCellAnchor>
    <xdr:from>
      <xdr:col>2</xdr:col>
      <xdr:colOff>476250</xdr:colOff>
      <xdr:row>186</xdr:row>
      <xdr:rowOff>152400</xdr:rowOff>
    </xdr:from>
    <xdr:to>
      <xdr:col>5</xdr:col>
      <xdr:colOff>485775</xdr:colOff>
      <xdr:row>194</xdr:row>
      <xdr:rowOff>133350</xdr:rowOff>
    </xdr:to>
    <xdr:sp>
      <xdr:nvSpPr>
        <xdr:cNvPr id="116" name="TextBox 205"/>
        <xdr:cNvSpPr txBox="1">
          <a:spLocks noChangeArrowheads="1"/>
        </xdr:cNvSpPr>
      </xdr:nvSpPr>
      <xdr:spPr>
        <a:xfrm>
          <a:off x="1543050" y="30270450"/>
          <a:ext cx="1609725" cy="12763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USE PARAMETER VALUES TO CREATE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TIME-DISTANCE PLOT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AVERAGE = MEAN
UPPER = MEAN + 2SD
LOWER = MEAN - 2SD</a:t>
          </a:r>
        </a:p>
      </xdr:txBody>
    </xdr:sp>
    <xdr:clientData/>
  </xdr:twoCellAnchor>
  <xdr:twoCellAnchor>
    <xdr:from>
      <xdr:col>5</xdr:col>
      <xdr:colOff>485775</xdr:colOff>
      <xdr:row>184</xdr:row>
      <xdr:rowOff>152400</xdr:rowOff>
    </xdr:from>
    <xdr:to>
      <xdr:col>10</xdr:col>
      <xdr:colOff>219075</xdr:colOff>
      <xdr:row>190</xdr:row>
      <xdr:rowOff>142875</xdr:rowOff>
    </xdr:to>
    <xdr:sp>
      <xdr:nvSpPr>
        <xdr:cNvPr id="117" name="AutoShape 206"/>
        <xdr:cNvSpPr>
          <a:spLocks/>
        </xdr:cNvSpPr>
      </xdr:nvSpPr>
      <xdr:spPr>
        <a:xfrm rot="5400000">
          <a:off x="3152775" y="29946600"/>
          <a:ext cx="2400300" cy="962025"/>
        </a:xfrm>
        <a:prstGeom prst="bentConnector2">
          <a:avLst>
            <a:gd name="adj1" fmla="val -627226"/>
            <a:gd name="adj2" fmla="val -1297620"/>
            <a:gd name="adj3" fmla="val -62722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19050</xdr:colOff>
      <xdr:row>3</xdr:row>
      <xdr:rowOff>19050</xdr:rowOff>
    </xdr:to>
    <xdr:sp>
      <xdr:nvSpPr>
        <xdr:cNvPr id="118" name="TextBox 207"/>
        <xdr:cNvSpPr txBox="1">
          <a:spLocks noChangeArrowheads="1"/>
        </xdr:cNvSpPr>
      </xdr:nvSpPr>
      <xdr:spPr>
        <a:xfrm>
          <a:off x="0" y="0"/>
          <a:ext cx="748665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FLOW CHART 2: CREATION OF A TIME-DISTANCE PLOT FROM THE FUTURECOAST DATABASE FOR UNPROTECTED CLIFFS AFFECTED BY  EPISODIC RECESSION</a:t>
          </a:r>
        </a:p>
      </xdr:txBody>
    </xdr:sp>
    <xdr:clientData/>
  </xdr:twoCellAnchor>
  <xdr:twoCellAnchor>
    <xdr:from>
      <xdr:col>5</xdr:col>
      <xdr:colOff>276225</xdr:colOff>
      <xdr:row>13</xdr:row>
      <xdr:rowOff>9525</xdr:rowOff>
    </xdr:from>
    <xdr:to>
      <xdr:col>5</xdr:col>
      <xdr:colOff>276225</xdr:colOff>
      <xdr:row>15</xdr:row>
      <xdr:rowOff>28575</xdr:rowOff>
    </xdr:to>
    <xdr:sp>
      <xdr:nvSpPr>
        <xdr:cNvPr id="119" name="AutoShape 209"/>
        <xdr:cNvSpPr>
          <a:spLocks/>
        </xdr:cNvSpPr>
      </xdr:nvSpPr>
      <xdr:spPr>
        <a:xfrm>
          <a:off x="2943225" y="2114550"/>
          <a:ext cx="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</xdr:colOff>
      <xdr:row>9</xdr:row>
      <xdr:rowOff>9525</xdr:rowOff>
    </xdr:from>
    <xdr:to>
      <xdr:col>9</xdr:col>
      <xdr:colOff>85725</xdr:colOff>
      <xdr:row>13</xdr:row>
      <xdr:rowOff>9525</xdr:rowOff>
    </xdr:to>
    <xdr:sp>
      <xdr:nvSpPr>
        <xdr:cNvPr id="120" name="TextBox 213"/>
        <xdr:cNvSpPr txBox="1">
          <a:spLocks noChangeArrowheads="1"/>
        </xdr:cNvSpPr>
      </xdr:nvSpPr>
      <xdr:spPr>
        <a:xfrm>
          <a:off x="1114425" y="1466850"/>
          <a:ext cx="37719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WHAT IS THE RECESSION POTENTIAL (single landslide event)? 
(</a:t>
          </a:r>
          <a:r>
            <a:rPr lang="en-US" cap="none" sz="1000" b="0" i="1" u="sng" baseline="0">
              <a:latin typeface="Arial"/>
              <a:ea typeface="Arial"/>
              <a:cs typeface="Arial"/>
            </a:rPr>
            <a:t>Future potential change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COLUMN 3 SECOND FIGURE) </a:t>
          </a:r>
        </a:p>
      </xdr:txBody>
    </xdr:sp>
    <xdr:clientData/>
  </xdr:twoCellAnchor>
  <xdr:twoCellAnchor>
    <xdr:from>
      <xdr:col>5</xdr:col>
      <xdr:colOff>228600</xdr:colOff>
      <xdr:row>70</xdr:row>
      <xdr:rowOff>123825</xdr:rowOff>
    </xdr:from>
    <xdr:to>
      <xdr:col>5</xdr:col>
      <xdr:colOff>228600</xdr:colOff>
      <xdr:row>72</xdr:row>
      <xdr:rowOff>142875</xdr:rowOff>
    </xdr:to>
    <xdr:sp>
      <xdr:nvSpPr>
        <xdr:cNvPr id="121" name="AutoShape 214"/>
        <xdr:cNvSpPr>
          <a:spLocks/>
        </xdr:cNvSpPr>
      </xdr:nvSpPr>
      <xdr:spPr>
        <a:xfrm>
          <a:off x="2895600" y="11458575"/>
          <a:ext cx="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200025</xdr:colOff>
      <xdr:row>87</xdr:row>
      <xdr:rowOff>38100</xdr:rowOff>
    </xdr:from>
    <xdr:to>
      <xdr:col>5</xdr:col>
      <xdr:colOff>200025</xdr:colOff>
      <xdr:row>88</xdr:row>
      <xdr:rowOff>114300</xdr:rowOff>
    </xdr:to>
    <xdr:sp>
      <xdr:nvSpPr>
        <xdr:cNvPr id="122" name="AutoShape 216"/>
        <xdr:cNvSpPr>
          <a:spLocks/>
        </xdr:cNvSpPr>
      </xdr:nvSpPr>
      <xdr:spPr>
        <a:xfrm>
          <a:off x="2867025" y="14125575"/>
          <a:ext cx="0" cy="238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180975</xdr:colOff>
      <xdr:row>93</xdr:row>
      <xdr:rowOff>57150</xdr:rowOff>
    </xdr:from>
    <xdr:to>
      <xdr:col>5</xdr:col>
      <xdr:colOff>190500</xdr:colOff>
      <xdr:row>95</xdr:row>
      <xdr:rowOff>57150</xdr:rowOff>
    </xdr:to>
    <xdr:sp>
      <xdr:nvSpPr>
        <xdr:cNvPr id="123" name="AutoShape 217"/>
        <xdr:cNvSpPr>
          <a:spLocks/>
        </xdr:cNvSpPr>
      </xdr:nvSpPr>
      <xdr:spPr>
        <a:xfrm flipH="1">
          <a:off x="2847975" y="15116175"/>
          <a:ext cx="952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171450</xdr:colOff>
      <xdr:row>99</xdr:row>
      <xdr:rowOff>57150</xdr:rowOff>
    </xdr:from>
    <xdr:to>
      <xdr:col>3</xdr:col>
      <xdr:colOff>171450</xdr:colOff>
      <xdr:row>101</xdr:row>
      <xdr:rowOff>57150</xdr:rowOff>
    </xdr:to>
    <xdr:sp>
      <xdr:nvSpPr>
        <xdr:cNvPr id="124" name="AutoShape 218"/>
        <xdr:cNvSpPr>
          <a:spLocks/>
        </xdr:cNvSpPr>
      </xdr:nvSpPr>
      <xdr:spPr>
        <a:xfrm>
          <a:off x="1771650" y="16087725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171450</xdr:colOff>
      <xdr:row>99</xdr:row>
      <xdr:rowOff>57150</xdr:rowOff>
    </xdr:from>
    <xdr:to>
      <xdr:col>5</xdr:col>
      <xdr:colOff>171450</xdr:colOff>
      <xdr:row>101</xdr:row>
      <xdr:rowOff>57150</xdr:rowOff>
    </xdr:to>
    <xdr:sp>
      <xdr:nvSpPr>
        <xdr:cNvPr id="125" name="AutoShape 219"/>
        <xdr:cNvSpPr>
          <a:spLocks/>
        </xdr:cNvSpPr>
      </xdr:nvSpPr>
      <xdr:spPr>
        <a:xfrm>
          <a:off x="2838450" y="16087725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171450</xdr:colOff>
      <xdr:row>99</xdr:row>
      <xdr:rowOff>57150</xdr:rowOff>
    </xdr:from>
    <xdr:to>
      <xdr:col>7</xdr:col>
      <xdr:colOff>171450</xdr:colOff>
      <xdr:row>101</xdr:row>
      <xdr:rowOff>57150</xdr:rowOff>
    </xdr:to>
    <xdr:sp>
      <xdr:nvSpPr>
        <xdr:cNvPr id="126" name="AutoShape 222"/>
        <xdr:cNvSpPr>
          <a:spLocks/>
        </xdr:cNvSpPr>
      </xdr:nvSpPr>
      <xdr:spPr>
        <a:xfrm>
          <a:off x="3905250" y="16087725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238125</xdr:colOff>
      <xdr:row>25</xdr:row>
      <xdr:rowOff>28575</xdr:rowOff>
    </xdr:from>
    <xdr:to>
      <xdr:col>5</xdr:col>
      <xdr:colOff>276225</xdr:colOff>
      <xdr:row>27</xdr:row>
      <xdr:rowOff>28575</xdr:rowOff>
    </xdr:to>
    <xdr:sp>
      <xdr:nvSpPr>
        <xdr:cNvPr id="127" name="AutoShape 223"/>
        <xdr:cNvSpPr>
          <a:spLocks/>
        </xdr:cNvSpPr>
      </xdr:nvSpPr>
      <xdr:spPr>
        <a:xfrm rot="16200000" flipH="1">
          <a:off x="1838325" y="4076700"/>
          <a:ext cx="1104900" cy="323850"/>
        </a:xfrm>
        <a:prstGeom prst="bentConnector3">
          <a:avLst>
            <a:gd name="adj1" fmla="val 368967"/>
            <a:gd name="adj2" fmla="val -56764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276225</xdr:colOff>
      <xdr:row>25</xdr:row>
      <xdr:rowOff>28575</xdr:rowOff>
    </xdr:from>
    <xdr:to>
      <xdr:col>7</xdr:col>
      <xdr:colOff>238125</xdr:colOff>
      <xdr:row>27</xdr:row>
      <xdr:rowOff>28575</xdr:rowOff>
    </xdr:to>
    <xdr:sp>
      <xdr:nvSpPr>
        <xdr:cNvPr id="128" name="AutoShape 224"/>
        <xdr:cNvSpPr>
          <a:spLocks/>
        </xdr:cNvSpPr>
      </xdr:nvSpPr>
      <xdr:spPr>
        <a:xfrm rot="5400000">
          <a:off x="2943225" y="4076700"/>
          <a:ext cx="1028700" cy="323850"/>
        </a:xfrm>
        <a:prstGeom prst="bentConnector3">
          <a:avLst>
            <a:gd name="adj1" fmla="val -396296"/>
            <a:gd name="adj2" fmla="val -122647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276225</xdr:colOff>
      <xdr:row>25</xdr:row>
      <xdr:rowOff>28575</xdr:rowOff>
    </xdr:from>
    <xdr:to>
      <xdr:col>5</xdr:col>
      <xdr:colOff>276225</xdr:colOff>
      <xdr:row>27</xdr:row>
      <xdr:rowOff>28575</xdr:rowOff>
    </xdr:to>
    <xdr:sp>
      <xdr:nvSpPr>
        <xdr:cNvPr id="129" name="AutoShape 226"/>
        <xdr:cNvSpPr>
          <a:spLocks/>
        </xdr:cNvSpPr>
      </xdr:nvSpPr>
      <xdr:spPr>
        <a:xfrm>
          <a:off x="2943225" y="4076700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285750</xdr:colOff>
      <xdr:row>31</xdr:row>
      <xdr:rowOff>28575</xdr:rowOff>
    </xdr:from>
    <xdr:to>
      <xdr:col>5</xdr:col>
      <xdr:colOff>257175</xdr:colOff>
      <xdr:row>33</xdr:row>
      <xdr:rowOff>28575</xdr:rowOff>
    </xdr:to>
    <xdr:sp>
      <xdr:nvSpPr>
        <xdr:cNvPr id="130" name="AutoShape 227"/>
        <xdr:cNvSpPr>
          <a:spLocks/>
        </xdr:cNvSpPr>
      </xdr:nvSpPr>
      <xdr:spPr>
        <a:xfrm rot="5400000">
          <a:off x="819150" y="5048250"/>
          <a:ext cx="2105025" cy="323850"/>
        </a:xfrm>
        <a:prstGeom prst="bentConnector3">
          <a:avLst>
            <a:gd name="adj1" fmla="val -239819"/>
            <a:gd name="adj2" fmla="val -90882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266700</xdr:colOff>
      <xdr:row>31</xdr:row>
      <xdr:rowOff>38100</xdr:rowOff>
    </xdr:from>
    <xdr:to>
      <xdr:col>9</xdr:col>
      <xdr:colOff>142875</xdr:colOff>
      <xdr:row>33</xdr:row>
      <xdr:rowOff>19050</xdr:rowOff>
    </xdr:to>
    <xdr:sp>
      <xdr:nvSpPr>
        <xdr:cNvPr id="131" name="AutoShape 228"/>
        <xdr:cNvSpPr>
          <a:spLocks/>
        </xdr:cNvSpPr>
      </xdr:nvSpPr>
      <xdr:spPr>
        <a:xfrm rot="16200000" flipH="1">
          <a:off x="2933700" y="5057775"/>
          <a:ext cx="2009775" cy="304800"/>
        </a:xfrm>
        <a:prstGeom prst="bentConnector3">
          <a:avLst>
            <a:gd name="adj1" fmla="val 251185"/>
            <a:gd name="adj2" fmla="val -96562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180975</xdr:colOff>
      <xdr:row>32</xdr:row>
      <xdr:rowOff>28575</xdr:rowOff>
    </xdr:from>
    <xdr:to>
      <xdr:col>5</xdr:col>
      <xdr:colOff>304800</xdr:colOff>
      <xdr:row>33</xdr:row>
      <xdr:rowOff>0</xdr:rowOff>
    </xdr:to>
    <xdr:sp>
      <xdr:nvSpPr>
        <xdr:cNvPr id="132" name="AutoShape 229"/>
        <xdr:cNvSpPr>
          <a:spLocks/>
        </xdr:cNvSpPr>
      </xdr:nvSpPr>
      <xdr:spPr>
        <a:xfrm rot="10800000" flipV="1">
          <a:off x="1781175" y="5210175"/>
          <a:ext cx="1190625" cy="133350"/>
        </a:xfrm>
        <a:prstGeom prst="bentConnector2">
          <a:avLst>
            <a:gd name="adj1" fmla="val -297199"/>
            <a:gd name="adj2" fmla="val 3864287"/>
            <a:gd name="adj3" fmla="val -29719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390525</xdr:colOff>
      <xdr:row>32</xdr:row>
      <xdr:rowOff>28575</xdr:rowOff>
    </xdr:from>
    <xdr:to>
      <xdr:col>7</xdr:col>
      <xdr:colOff>266700</xdr:colOff>
      <xdr:row>33</xdr:row>
      <xdr:rowOff>28575</xdr:rowOff>
    </xdr:to>
    <xdr:sp>
      <xdr:nvSpPr>
        <xdr:cNvPr id="133" name="AutoShape 230"/>
        <xdr:cNvSpPr>
          <a:spLocks/>
        </xdr:cNvSpPr>
      </xdr:nvSpPr>
      <xdr:spPr>
        <a:xfrm>
          <a:off x="3057525" y="5210175"/>
          <a:ext cx="942975" cy="161925"/>
        </a:xfrm>
        <a:prstGeom prst="bentConnector2">
          <a:avLst>
            <a:gd name="adj1" fmla="val -362120"/>
            <a:gd name="adj2" fmla="val -3255884"/>
            <a:gd name="adj3" fmla="val -36212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266700</xdr:colOff>
      <xdr:row>32</xdr:row>
      <xdr:rowOff>9525</xdr:rowOff>
    </xdr:from>
    <xdr:to>
      <xdr:col>5</xdr:col>
      <xdr:colOff>266700</xdr:colOff>
      <xdr:row>33</xdr:row>
      <xdr:rowOff>9525</xdr:rowOff>
    </xdr:to>
    <xdr:sp>
      <xdr:nvSpPr>
        <xdr:cNvPr id="134" name="Line 234"/>
        <xdr:cNvSpPr>
          <a:spLocks/>
        </xdr:cNvSpPr>
      </xdr:nvSpPr>
      <xdr:spPr>
        <a:xfrm>
          <a:off x="2933700" y="51911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266700</xdr:colOff>
      <xdr:row>43</xdr:row>
      <xdr:rowOff>9525</xdr:rowOff>
    </xdr:from>
    <xdr:to>
      <xdr:col>5</xdr:col>
      <xdr:colOff>228600</xdr:colOff>
      <xdr:row>45</xdr:row>
      <xdr:rowOff>28575</xdr:rowOff>
    </xdr:to>
    <xdr:sp>
      <xdr:nvSpPr>
        <xdr:cNvPr id="135" name="AutoShape 235"/>
        <xdr:cNvSpPr>
          <a:spLocks/>
        </xdr:cNvSpPr>
      </xdr:nvSpPr>
      <xdr:spPr>
        <a:xfrm rot="16200000" flipH="1">
          <a:off x="800100" y="6972300"/>
          <a:ext cx="2095500" cy="342900"/>
        </a:xfrm>
        <a:prstGeom prst="bentConnector3">
          <a:avLst>
            <a:gd name="adj1" fmla="val 332726"/>
            <a:gd name="adj2" fmla="val -23333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228600</xdr:colOff>
      <xdr:row>43</xdr:row>
      <xdr:rowOff>9525</xdr:rowOff>
    </xdr:from>
    <xdr:to>
      <xdr:col>9</xdr:col>
      <xdr:colOff>152400</xdr:colOff>
      <xdr:row>45</xdr:row>
      <xdr:rowOff>28575</xdr:rowOff>
    </xdr:to>
    <xdr:sp>
      <xdr:nvSpPr>
        <xdr:cNvPr id="136" name="AutoShape 236"/>
        <xdr:cNvSpPr>
          <a:spLocks/>
        </xdr:cNvSpPr>
      </xdr:nvSpPr>
      <xdr:spPr>
        <a:xfrm rot="5400000">
          <a:off x="2895600" y="6972300"/>
          <a:ext cx="2057400" cy="342900"/>
        </a:xfrm>
        <a:prstGeom prst="bentConnector3">
          <a:avLst>
            <a:gd name="adj1" fmla="val -338888"/>
            <a:gd name="adj2" fmla="val -144444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200025</xdr:colOff>
      <xdr:row>43</xdr:row>
      <xdr:rowOff>9525</xdr:rowOff>
    </xdr:from>
    <xdr:to>
      <xdr:col>5</xdr:col>
      <xdr:colOff>228600</xdr:colOff>
      <xdr:row>45</xdr:row>
      <xdr:rowOff>28575</xdr:rowOff>
    </xdr:to>
    <xdr:sp>
      <xdr:nvSpPr>
        <xdr:cNvPr id="137" name="AutoShape 238"/>
        <xdr:cNvSpPr>
          <a:spLocks/>
        </xdr:cNvSpPr>
      </xdr:nvSpPr>
      <xdr:spPr>
        <a:xfrm rot="16200000" flipH="1">
          <a:off x="1800225" y="6972300"/>
          <a:ext cx="1095375" cy="342900"/>
        </a:xfrm>
        <a:prstGeom prst="bentConnector3">
          <a:avLst>
            <a:gd name="adj1" fmla="val 636523"/>
            <a:gd name="adj2" fmla="val -525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228600</xdr:colOff>
      <xdr:row>43</xdr:row>
      <xdr:rowOff>9525</xdr:rowOff>
    </xdr:from>
    <xdr:to>
      <xdr:col>7</xdr:col>
      <xdr:colOff>152400</xdr:colOff>
      <xdr:row>45</xdr:row>
      <xdr:rowOff>28575</xdr:rowOff>
    </xdr:to>
    <xdr:sp>
      <xdr:nvSpPr>
        <xdr:cNvPr id="138" name="AutoShape 240"/>
        <xdr:cNvSpPr>
          <a:spLocks/>
        </xdr:cNvSpPr>
      </xdr:nvSpPr>
      <xdr:spPr>
        <a:xfrm rot="5400000">
          <a:off x="2895600" y="6972300"/>
          <a:ext cx="990600" cy="342900"/>
        </a:xfrm>
        <a:prstGeom prst="bentConnector3">
          <a:avLst>
            <a:gd name="adj1" fmla="val -703847"/>
            <a:gd name="adj2" fmla="val -113333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228600</xdr:colOff>
      <xdr:row>43</xdr:row>
      <xdr:rowOff>9525</xdr:rowOff>
    </xdr:from>
    <xdr:to>
      <xdr:col>5</xdr:col>
      <xdr:colOff>238125</xdr:colOff>
      <xdr:row>45</xdr:row>
      <xdr:rowOff>28575</xdr:rowOff>
    </xdr:to>
    <xdr:sp>
      <xdr:nvSpPr>
        <xdr:cNvPr id="139" name="AutoShape 242"/>
        <xdr:cNvSpPr>
          <a:spLocks/>
        </xdr:cNvSpPr>
      </xdr:nvSpPr>
      <xdr:spPr>
        <a:xfrm flipH="1">
          <a:off x="2895600" y="6972300"/>
          <a:ext cx="9525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119</xdr:row>
      <xdr:rowOff>57150</xdr:rowOff>
    </xdr:from>
    <xdr:to>
      <xdr:col>5</xdr:col>
      <xdr:colOff>180975</xdr:colOff>
      <xdr:row>121</xdr:row>
      <xdr:rowOff>57150</xdr:rowOff>
    </xdr:to>
    <xdr:sp>
      <xdr:nvSpPr>
        <xdr:cNvPr id="140" name="AutoShape 243"/>
        <xdr:cNvSpPr>
          <a:spLocks/>
        </xdr:cNvSpPr>
      </xdr:nvSpPr>
      <xdr:spPr>
        <a:xfrm rot="5400000">
          <a:off x="895350" y="19326225"/>
          <a:ext cx="1952625" cy="323850"/>
        </a:xfrm>
        <a:prstGeom prst="bentConnector3">
          <a:avLst>
            <a:gd name="adj1" fmla="val -989754"/>
            <a:gd name="adj2" fmla="val -87941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125</xdr:row>
      <xdr:rowOff>57150</xdr:rowOff>
    </xdr:from>
    <xdr:to>
      <xdr:col>1</xdr:col>
      <xdr:colOff>361950</xdr:colOff>
      <xdr:row>127</xdr:row>
      <xdr:rowOff>57150</xdr:rowOff>
    </xdr:to>
    <xdr:sp>
      <xdr:nvSpPr>
        <xdr:cNvPr id="141" name="AutoShape 244"/>
        <xdr:cNvSpPr>
          <a:spLocks/>
        </xdr:cNvSpPr>
      </xdr:nvSpPr>
      <xdr:spPr>
        <a:xfrm>
          <a:off x="895350" y="20297775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485775</xdr:colOff>
      <xdr:row>51</xdr:row>
      <xdr:rowOff>38100</xdr:rowOff>
    </xdr:from>
    <xdr:to>
      <xdr:col>6</xdr:col>
      <xdr:colOff>495300</xdr:colOff>
      <xdr:row>56</xdr:row>
      <xdr:rowOff>85725</xdr:rowOff>
    </xdr:to>
    <xdr:sp>
      <xdr:nvSpPr>
        <xdr:cNvPr id="142" name="TextBox 246"/>
        <xdr:cNvSpPr txBox="1">
          <a:spLocks noChangeArrowheads="1"/>
        </xdr:cNvSpPr>
      </xdr:nvSpPr>
      <xdr:spPr>
        <a:xfrm>
          <a:off x="2085975" y="8296275"/>
          <a:ext cx="16097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ASSIGN PARAMETERS IN TABLE</a:t>
          </a:r>
        </a:p>
      </xdr:txBody>
    </xdr:sp>
    <xdr:clientData/>
  </xdr:twoCellAnchor>
  <xdr:twoCellAnchor>
    <xdr:from>
      <xdr:col>3</xdr:col>
      <xdr:colOff>266700</xdr:colOff>
      <xdr:row>57</xdr:row>
      <xdr:rowOff>123825</xdr:rowOff>
    </xdr:from>
    <xdr:to>
      <xdr:col>7</xdr:col>
      <xdr:colOff>209550</xdr:colOff>
      <xdr:row>65</xdr:row>
      <xdr:rowOff>9525</xdr:rowOff>
    </xdr:to>
    <xdr:sp>
      <xdr:nvSpPr>
        <xdr:cNvPr id="143" name="TextBox 247"/>
        <xdr:cNvSpPr txBox="1">
          <a:spLocks noChangeArrowheads="1"/>
        </xdr:cNvSpPr>
      </xdr:nvSpPr>
      <xdr:spPr>
        <a:xfrm>
          <a:off x="1866900" y="9353550"/>
          <a:ext cx="2076450" cy="1181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PARAMETERS TO ASSIGN:
CLIFFLINE
DATABASE REFERENCE
COAST PROTECTION
BEHAVIOUT TYPE
RECESSION EVENT SIZE
RECESSION EVENT FREQUENCY</a:t>
          </a:r>
        </a:p>
      </xdr:txBody>
    </xdr:sp>
    <xdr:clientData/>
  </xdr:twoCellAnchor>
  <xdr:twoCellAnchor>
    <xdr:from>
      <xdr:col>5</xdr:col>
      <xdr:colOff>228600</xdr:colOff>
      <xdr:row>56</xdr:row>
      <xdr:rowOff>85725</xdr:rowOff>
    </xdr:from>
    <xdr:to>
      <xdr:col>5</xdr:col>
      <xdr:colOff>238125</xdr:colOff>
      <xdr:row>57</xdr:row>
      <xdr:rowOff>123825</xdr:rowOff>
    </xdr:to>
    <xdr:sp>
      <xdr:nvSpPr>
        <xdr:cNvPr id="144" name="AutoShape 248"/>
        <xdr:cNvSpPr>
          <a:spLocks/>
        </xdr:cNvSpPr>
      </xdr:nvSpPr>
      <xdr:spPr>
        <a:xfrm>
          <a:off x="2895600" y="9153525"/>
          <a:ext cx="9525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142875</xdr:colOff>
      <xdr:row>173</xdr:row>
      <xdr:rowOff>9525</xdr:rowOff>
    </xdr:from>
    <xdr:to>
      <xdr:col>1</xdr:col>
      <xdr:colOff>142875</xdr:colOff>
      <xdr:row>175</xdr:row>
      <xdr:rowOff>9525</xdr:rowOff>
    </xdr:to>
    <xdr:sp>
      <xdr:nvSpPr>
        <xdr:cNvPr id="145" name="AutoShape 249"/>
        <xdr:cNvSpPr>
          <a:spLocks/>
        </xdr:cNvSpPr>
      </xdr:nvSpPr>
      <xdr:spPr>
        <a:xfrm>
          <a:off x="676275" y="28022550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200025</xdr:colOff>
      <xdr:row>148</xdr:row>
      <xdr:rowOff>104775</xdr:rowOff>
    </xdr:from>
    <xdr:to>
      <xdr:col>7</xdr:col>
      <xdr:colOff>142875</xdr:colOff>
      <xdr:row>166</xdr:row>
      <xdr:rowOff>133350</xdr:rowOff>
    </xdr:to>
    <xdr:sp>
      <xdr:nvSpPr>
        <xdr:cNvPr id="146" name="TextBox 250"/>
        <xdr:cNvSpPr txBox="1">
          <a:spLocks noChangeArrowheads="1"/>
        </xdr:cNvSpPr>
      </xdr:nvSpPr>
      <xdr:spPr>
        <a:xfrm>
          <a:off x="1800225" y="24069675"/>
          <a:ext cx="2076450" cy="2943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CLIFFLINE
DATABASE REFERENCE
COAST PROTECTION
BEHAVIOUT TYPE
RECESSION EVENT SIZE
RECESSION EVENT FREQUENCY
MEAN EVENT FREQUENCY
STANDARD DEVIATION (m/yr)
COEFFICIENT OF VARIATION
RECESSION EVENT LIKELIHOOD
FIRST EVENT YEAR
PROGRESSIVE LOSS?
RECESSION POTENTIAL
MEAN RECESSION RATE (m/yr)
STANDARD DEVIATION (m/yr)
COEFFICIENT OF VARIATION</a:t>
          </a:r>
        </a:p>
      </xdr:txBody>
    </xdr:sp>
    <xdr:clientData/>
  </xdr:twoCellAnchor>
  <xdr:twoCellAnchor>
    <xdr:from>
      <xdr:col>5</xdr:col>
      <xdr:colOff>171450</xdr:colOff>
      <xdr:row>146</xdr:row>
      <xdr:rowOff>152400</xdr:rowOff>
    </xdr:from>
    <xdr:to>
      <xdr:col>5</xdr:col>
      <xdr:colOff>171450</xdr:colOff>
      <xdr:row>148</xdr:row>
      <xdr:rowOff>104775</xdr:rowOff>
    </xdr:to>
    <xdr:sp>
      <xdr:nvSpPr>
        <xdr:cNvPr id="147" name="AutoShape 251"/>
        <xdr:cNvSpPr>
          <a:spLocks/>
        </xdr:cNvSpPr>
      </xdr:nvSpPr>
      <xdr:spPr>
        <a:xfrm>
          <a:off x="2838450" y="23793450"/>
          <a:ext cx="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171450</xdr:colOff>
      <xdr:row>166</xdr:row>
      <xdr:rowOff>142875</xdr:rowOff>
    </xdr:from>
    <xdr:to>
      <xdr:col>9</xdr:col>
      <xdr:colOff>209550</xdr:colOff>
      <xdr:row>169</xdr:row>
      <xdr:rowOff>0</xdr:rowOff>
    </xdr:to>
    <xdr:sp>
      <xdr:nvSpPr>
        <xdr:cNvPr id="148" name="AutoShape 252"/>
        <xdr:cNvSpPr>
          <a:spLocks/>
        </xdr:cNvSpPr>
      </xdr:nvSpPr>
      <xdr:spPr>
        <a:xfrm rot="16200000" flipH="1">
          <a:off x="2838450" y="27022425"/>
          <a:ext cx="2171700" cy="342900"/>
        </a:xfrm>
        <a:prstGeom prst="bentConnector3">
          <a:avLst>
            <a:gd name="adj1" fmla="val 47222"/>
            <a:gd name="adj2" fmla="val 1243861"/>
            <a:gd name="adj3" fmla="val -98333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171450</xdr:colOff>
      <xdr:row>166</xdr:row>
      <xdr:rowOff>142875</xdr:rowOff>
    </xdr:from>
    <xdr:to>
      <xdr:col>7</xdr:col>
      <xdr:colOff>209550</xdr:colOff>
      <xdr:row>169</xdr:row>
      <xdr:rowOff>0</xdr:rowOff>
    </xdr:to>
    <xdr:sp>
      <xdr:nvSpPr>
        <xdr:cNvPr id="149" name="AutoShape 253"/>
        <xdr:cNvSpPr>
          <a:spLocks/>
        </xdr:cNvSpPr>
      </xdr:nvSpPr>
      <xdr:spPr>
        <a:xfrm rot="16200000" flipH="1">
          <a:off x="2838450" y="27022425"/>
          <a:ext cx="1104900" cy="342900"/>
        </a:xfrm>
        <a:prstGeom prst="bentConnector3">
          <a:avLst>
            <a:gd name="adj1" fmla="val 47222"/>
            <a:gd name="adj2" fmla="val 2444828"/>
            <a:gd name="adj3" fmla="val -98333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142875</xdr:colOff>
      <xdr:row>166</xdr:row>
      <xdr:rowOff>133350</xdr:rowOff>
    </xdr:from>
    <xdr:to>
      <xdr:col>5</xdr:col>
      <xdr:colOff>171450</xdr:colOff>
      <xdr:row>169</xdr:row>
      <xdr:rowOff>0</xdr:rowOff>
    </xdr:to>
    <xdr:sp>
      <xdr:nvSpPr>
        <xdr:cNvPr id="150" name="AutoShape 254"/>
        <xdr:cNvSpPr>
          <a:spLocks/>
        </xdr:cNvSpPr>
      </xdr:nvSpPr>
      <xdr:spPr>
        <a:xfrm rot="5400000">
          <a:off x="1743075" y="27012900"/>
          <a:ext cx="1095375" cy="352425"/>
        </a:xfrm>
        <a:prstGeom prst="bentConnector3">
          <a:avLst>
            <a:gd name="adj1" fmla="val 48648"/>
            <a:gd name="adj2" fmla="val -2466087"/>
            <a:gd name="adj3" fmla="val -95675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142875</xdr:colOff>
      <xdr:row>166</xdr:row>
      <xdr:rowOff>133350</xdr:rowOff>
    </xdr:from>
    <xdr:to>
      <xdr:col>5</xdr:col>
      <xdr:colOff>171450</xdr:colOff>
      <xdr:row>169</xdr:row>
      <xdr:rowOff>9525</xdr:rowOff>
    </xdr:to>
    <xdr:sp>
      <xdr:nvSpPr>
        <xdr:cNvPr id="151" name="AutoShape 255"/>
        <xdr:cNvSpPr>
          <a:spLocks/>
        </xdr:cNvSpPr>
      </xdr:nvSpPr>
      <xdr:spPr>
        <a:xfrm rot="5400000">
          <a:off x="676275" y="27012900"/>
          <a:ext cx="2162175" cy="361950"/>
        </a:xfrm>
        <a:prstGeom prst="bentConnector3">
          <a:avLst>
            <a:gd name="adj1" fmla="val 47370"/>
            <a:gd name="adj2" fmla="val -1249337"/>
            <a:gd name="adj3" fmla="val -93157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171450</xdr:colOff>
      <xdr:row>167</xdr:row>
      <xdr:rowOff>142875</xdr:rowOff>
    </xdr:from>
    <xdr:to>
      <xdr:col>5</xdr:col>
      <xdr:colOff>171450</xdr:colOff>
      <xdr:row>169</xdr:row>
      <xdr:rowOff>9525</xdr:rowOff>
    </xdr:to>
    <xdr:sp>
      <xdr:nvSpPr>
        <xdr:cNvPr id="152" name="Line 257"/>
        <xdr:cNvSpPr>
          <a:spLocks/>
        </xdr:cNvSpPr>
      </xdr:nvSpPr>
      <xdr:spPr>
        <a:xfrm>
          <a:off x="2838450" y="27184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161925</xdr:colOff>
      <xdr:row>131</xdr:row>
      <xdr:rowOff>57150</xdr:rowOff>
    </xdr:from>
    <xdr:to>
      <xdr:col>5</xdr:col>
      <xdr:colOff>171450</xdr:colOff>
      <xdr:row>133</xdr:row>
      <xdr:rowOff>142875</xdr:rowOff>
    </xdr:to>
    <xdr:sp>
      <xdr:nvSpPr>
        <xdr:cNvPr id="153" name="AutoShape 260"/>
        <xdr:cNvSpPr>
          <a:spLocks/>
        </xdr:cNvSpPr>
      </xdr:nvSpPr>
      <xdr:spPr>
        <a:xfrm>
          <a:off x="2828925" y="21269325"/>
          <a:ext cx="9525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2</xdr:col>
      <xdr:colOff>514350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0" y="3886200"/>
        <a:ext cx="44672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43</xdr:row>
      <xdr:rowOff>152400</xdr:rowOff>
    </xdr:from>
    <xdr:to>
      <xdr:col>2</xdr:col>
      <xdr:colOff>457200</xdr:colOff>
      <xdr:row>51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7115175"/>
          <a:ext cx="440055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NOTE:
There is a 95% chance that the recession distance will lie between the Upper and Lower Estimates. 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14</xdr:col>
      <xdr:colOff>0</xdr:colOff>
      <xdr:row>3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47625"/>
          <a:ext cx="125539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EXAMPLE 2: USE OF THE FUTURECOAST DATABASE TO GENERATE A PROBABILISTIC TIME-DISTANCE PLOT WITH EPISODIC LARGE EVENTS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48</xdr:row>
      <xdr:rowOff>0</xdr:rowOff>
    </xdr:from>
    <xdr:to>
      <xdr:col>20</xdr:col>
      <xdr:colOff>276225</xdr:colOff>
      <xdr:row>68</xdr:row>
      <xdr:rowOff>38100</xdr:rowOff>
    </xdr:to>
    <xdr:graphicFrame>
      <xdr:nvGraphicFramePr>
        <xdr:cNvPr id="1" name="Chart 1"/>
        <xdr:cNvGraphicFramePr/>
      </xdr:nvGraphicFramePr>
      <xdr:xfrm>
        <a:off x="5876925" y="7772400"/>
        <a:ext cx="50673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26</xdr:row>
      <xdr:rowOff>0</xdr:rowOff>
    </xdr:from>
    <xdr:to>
      <xdr:col>20</xdr:col>
      <xdr:colOff>266700</xdr:colOff>
      <xdr:row>46</xdr:row>
      <xdr:rowOff>38100</xdr:rowOff>
    </xdr:to>
    <xdr:graphicFrame>
      <xdr:nvGraphicFramePr>
        <xdr:cNvPr id="2" name="Chart 2"/>
        <xdr:cNvGraphicFramePr/>
      </xdr:nvGraphicFramePr>
      <xdr:xfrm>
        <a:off x="5867400" y="4210050"/>
        <a:ext cx="506730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4</xdr:row>
      <xdr:rowOff>0</xdr:rowOff>
    </xdr:from>
    <xdr:to>
      <xdr:col>20</xdr:col>
      <xdr:colOff>285750</xdr:colOff>
      <xdr:row>24</xdr:row>
      <xdr:rowOff>57150</xdr:rowOff>
    </xdr:to>
    <xdr:graphicFrame>
      <xdr:nvGraphicFramePr>
        <xdr:cNvPr id="3" name="Chart 3"/>
        <xdr:cNvGraphicFramePr/>
      </xdr:nvGraphicFramePr>
      <xdr:xfrm>
        <a:off x="5867400" y="647700"/>
        <a:ext cx="5086350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523875</xdr:colOff>
      <xdr:row>4</xdr:row>
      <xdr:rowOff>152400</xdr:rowOff>
    </xdr:from>
    <xdr:to>
      <xdr:col>5</xdr:col>
      <xdr:colOff>0</xdr:colOff>
      <xdr:row>8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57275" y="800100"/>
          <a:ext cx="1609725" cy="6477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IS SEA-LEVEL RISE EXPECTED ALONG THE SHORELINE?</a:t>
          </a:r>
        </a:p>
      </xdr:txBody>
    </xdr:sp>
    <xdr:clientData/>
  </xdr:twoCellAnchor>
  <xdr:twoCellAnchor>
    <xdr:from>
      <xdr:col>7</xdr:col>
      <xdr:colOff>0</xdr:colOff>
      <xdr:row>3</xdr:row>
      <xdr:rowOff>152400</xdr:rowOff>
    </xdr:from>
    <xdr:to>
      <xdr:col>10</xdr:col>
      <xdr:colOff>200025</xdr:colOff>
      <xdr:row>9</xdr:row>
      <xdr:rowOff>142875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733800" y="638175"/>
          <a:ext cx="1800225" cy="962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USE TIME-DISTANCE PLOTS GENERATED USING THE FUTURECOAST DATABASE (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GO TO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FLOW CHARTS 1-2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5</xdr:col>
      <xdr:colOff>0</xdr:colOff>
      <xdr:row>6</xdr:row>
      <xdr:rowOff>152400</xdr:rowOff>
    </xdr:from>
    <xdr:to>
      <xdr:col>7</xdr:col>
      <xdr:colOff>0</xdr:colOff>
      <xdr:row>6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2667000" y="1123950"/>
          <a:ext cx="1066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266700</xdr:colOff>
      <xdr:row>5</xdr:row>
      <xdr:rowOff>28575</xdr:rowOff>
    </xdr:from>
    <xdr:to>
      <xdr:col>6</xdr:col>
      <xdr:colOff>276225</xdr:colOff>
      <xdr:row>6</xdr:row>
      <xdr:rowOff>114300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933700" y="838200"/>
          <a:ext cx="5429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NO</a:t>
          </a:r>
        </a:p>
      </xdr:txBody>
    </xdr:sp>
    <xdr:clientData/>
  </xdr:twoCellAnchor>
  <xdr:twoCellAnchor>
    <xdr:from>
      <xdr:col>1</xdr:col>
      <xdr:colOff>523875</xdr:colOff>
      <xdr:row>11</xdr:row>
      <xdr:rowOff>9525</xdr:rowOff>
    </xdr:from>
    <xdr:to>
      <xdr:col>5</xdr:col>
      <xdr:colOff>0</xdr:colOff>
      <xdr:row>17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057275" y="1790700"/>
          <a:ext cx="1609725" cy="9620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WHAT IS THE HISTORIC RATE OF SEA-LEVEL RISE?
(SEE WOODWORTH ET AL 1999)</a:t>
          </a:r>
        </a:p>
      </xdr:txBody>
    </xdr:sp>
    <xdr:clientData/>
  </xdr:twoCellAnchor>
  <xdr:twoCellAnchor>
    <xdr:from>
      <xdr:col>3</xdr:col>
      <xdr:colOff>266700</xdr:colOff>
      <xdr:row>8</xdr:row>
      <xdr:rowOff>152400</xdr:rowOff>
    </xdr:from>
    <xdr:to>
      <xdr:col>3</xdr:col>
      <xdr:colOff>266700</xdr:colOff>
      <xdr:row>11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1866900" y="1447800"/>
          <a:ext cx="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523875</xdr:colOff>
      <xdr:row>19</xdr:row>
      <xdr:rowOff>0</xdr:rowOff>
    </xdr:from>
    <xdr:to>
      <xdr:col>5</xdr:col>
      <xdr:colOff>0</xdr:colOff>
      <xdr:row>24</xdr:row>
      <xdr:rowOff>152400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057275" y="3076575"/>
          <a:ext cx="1609725" cy="9620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WHAT IS THE PREDICTED RATE OF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RELATIVE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SEA-LEVEL RISE?
(SEE UKCIP02)</a:t>
          </a:r>
        </a:p>
      </xdr:txBody>
    </xdr:sp>
    <xdr:clientData/>
  </xdr:twoCellAnchor>
  <xdr:twoCellAnchor>
    <xdr:from>
      <xdr:col>3</xdr:col>
      <xdr:colOff>266700</xdr:colOff>
      <xdr:row>17</xdr:row>
      <xdr:rowOff>0</xdr:rowOff>
    </xdr:from>
    <xdr:to>
      <xdr:col>3</xdr:col>
      <xdr:colOff>266700</xdr:colOff>
      <xdr:row>19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866900" y="2752725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342900</xdr:colOff>
      <xdr:row>9</xdr:row>
      <xdr:rowOff>38100</xdr:rowOff>
    </xdr:from>
    <xdr:to>
      <xdr:col>4</xdr:col>
      <xdr:colOff>352425</xdr:colOff>
      <xdr:row>10</xdr:row>
      <xdr:rowOff>123825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943100" y="1495425"/>
          <a:ext cx="5429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YES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5</xdr:col>
      <xdr:colOff>9525</xdr:colOff>
      <xdr:row>34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066800" y="4371975"/>
          <a:ext cx="1609725" cy="1133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CALCULATE THE DIFFERENCE BETWEEN THE FUTURE (S2) AND HISTORIC (S1) SEA-LEVEL RISE?
(S2-S1 mm)</a:t>
          </a:r>
        </a:p>
      </xdr:txBody>
    </xdr:sp>
    <xdr:clientData/>
  </xdr:twoCellAnchor>
  <xdr:twoCellAnchor>
    <xdr:from>
      <xdr:col>3</xdr:col>
      <xdr:colOff>266700</xdr:colOff>
      <xdr:row>24</xdr:row>
      <xdr:rowOff>152400</xdr:rowOff>
    </xdr:from>
    <xdr:to>
      <xdr:col>3</xdr:col>
      <xdr:colOff>276225</xdr:colOff>
      <xdr:row>27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866900" y="4038600"/>
          <a:ext cx="9525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5</xdr:col>
      <xdr:colOff>9525</xdr:colOff>
      <xdr:row>40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066800" y="5829300"/>
          <a:ext cx="1609725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WHAT IS THE CLIFF HEIGHT?
(COLUMN 5)</a:t>
          </a:r>
        </a:p>
      </xdr:txBody>
    </xdr:sp>
    <xdr:clientData/>
  </xdr:twoCellAnchor>
  <xdr:twoCellAnchor>
    <xdr:from>
      <xdr:col>3</xdr:col>
      <xdr:colOff>276225</xdr:colOff>
      <xdr:row>34</xdr:row>
      <xdr:rowOff>0</xdr:rowOff>
    </xdr:from>
    <xdr:to>
      <xdr:col>3</xdr:col>
      <xdr:colOff>276225</xdr:colOff>
      <xdr:row>36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876425" y="5505450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152400</xdr:rowOff>
    </xdr:from>
    <xdr:to>
      <xdr:col>5</xdr:col>
      <xdr:colOff>9525</xdr:colOff>
      <xdr:row>47</xdr:row>
      <xdr:rowOff>152400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066800" y="6791325"/>
          <a:ext cx="1609725" cy="9715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ESTIMATE THE GRADING OF BEACH BUILDING MATERIALS
(COLUMN 13, LETTER NOTATION)</a:t>
          </a:r>
        </a:p>
      </xdr:txBody>
    </xdr:sp>
    <xdr:clientData/>
  </xdr:twoCellAnchor>
  <xdr:twoCellAnchor>
    <xdr:from>
      <xdr:col>1</xdr:col>
      <xdr:colOff>9525</xdr:colOff>
      <xdr:row>50</xdr:row>
      <xdr:rowOff>9525</xdr:rowOff>
    </xdr:from>
    <xdr:to>
      <xdr:col>2</xdr:col>
      <xdr:colOff>9525</xdr:colOff>
      <xdr:row>54</xdr:row>
      <xdr:rowOff>9525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42925" y="8105775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GRADE f</a:t>
          </a:r>
        </a:p>
      </xdr:txBody>
    </xdr:sp>
    <xdr:clientData/>
  </xdr:twoCellAnchor>
  <xdr:twoCellAnchor>
    <xdr:from>
      <xdr:col>3</xdr:col>
      <xdr:colOff>9525</xdr:colOff>
      <xdr:row>50</xdr:row>
      <xdr:rowOff>9525</xdr:rowOff>
    </xdr:from>
    <xdr:to>
      <xdr:col>4</xdr:col>
      <xdr:colOff>9525</xdr:colOff>
      <xdr:row>54</xdr:row>
      <xdr:rowOff>9525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609725" y="8105775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GRADE m</a:t>
          </a:r>
        </a:p>
      </xdr:txBody>
    </xdr:sp>
    <xdr:clientData/>
  </xdr:twoCellAnchor>
  <xdr:twoCellAnchor>
    <xdr:from>
      <xdr:col>5</xdr:col>
      <xdr:colOff>9525</xdr:colOff>
      <xdr:row>50</xdr:row>
      <xdr:rowOff>9525</xdr:rowOff>
    </xdr:from>
    <xdr:to>
      <xdr:col>6</xdr:col>
      <xdr:colOff>9525</xdr:colOff>
      <xdr:row>54</xdr:row>
      <xdr:rowOff>9525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676525" y="8105775"/>
          <a:ext cx="533400" cy="64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GRADE c</a:t>
          </a:r>
        </a:p>
      </xdr:txBody>
    </xdr:sp>
    <xdr:clientData/>
  </xdr:twoCellAnchor>
  <xdr:twoCellAnchor>
    <xdr:from>
      <xdr:col>0</xdr:col>
      <xdr:colOff>476250</xdr:colOff>
      <xdr:row>56</xdr:row>
      <xdr:rowOff>0</xdr:rowOff>
    </xdr:from>
    <xdr:to>
      <xdr:col>2</xdr:col>
      <xdr:colOff>66675</xdr:colOff>
      <xdr:row>60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476250" y="9067800"/>
          <a:ext cx="657225" cy="6477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GO TO BRUUN MODEL 1</a:t>
          </a:r>
        </a:p>
      </xdr:txBody>
    </xdr:sp>
    <xdr:clientData/>
  </xdr:twoCellAnchor>
  <xdr:twoCellAnchor>
    <xdr:from>
      <xdr:col>2</xdr:col>
      <xdr:colOff>476250</xdr:colOff>
      <xdr:row>56</xdr:row>
      <xdr:rowOff>9525</xdr:rowOff>
    </xdr:from>
    <xdr:to>
      <xdr:col>4</xdr:col>
      <xdr:colOff>66675</xdr:colOff>
      <xdr:row>60</xdr:row>
      <xdr:rowOff>9525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543050" y="9077325"/>
          <a:ext cx="657225" cy="6477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GO TO BRUUN MODEL 2</a:t>
          </a:r>
        </a:p>
      </xdr:txBody>
    </xdr:sp>
    <xdr:clientData/>
  </xdr:twoCellAnchor>
  <xdr:twoCellAnchor>
    <xdr:from>
      <xdr:col>4</xdr:col>
      <xdr:colOff>476250</xdr:colOff>
      <xdr:row>56</xdr:row>
      <xdr:rowOff>0</xdr:rowOff>
    </xdr:from>
    <xdr:to>
      <xdr:col>6</xdr:col>
      <xdr:colOff>66675</xdr:colOff>
      <xdr:row>60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609850" y="9067800"/>
          <a:ext cx="657225" cy="6477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GO TO BRUUN MODEL 3</a:t>
          </a:r>
        </a:p>
      </xdr:txBody>
    </xdr:sp>
    <xdr:clientData/>
  </xdr:twoCellAnchor>
  <xdr:twoCellAnchor>
    <xdr:from>
      <xdr:col>1</xdr:col>
      <xdr:colOff>276225</xdr:colOff>
      <xdr:row>54</xdr:row>
      <xdr:rowOff>9525</xdr:rowOff>
    </xdr:from>
    <xdr:to>
      <xdr:col>1</xdr:col>
      <xdr:colOff>276225</xdr:colOff>
      <xdr:row>56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809625" y="8753475"/>
          <a:ext cx="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276225</xdr:colOff>
      <xdr:row>54</xdr:row>
      <xdr:rowOff>9525</xdr:rowOff>
    </xdr:from>
    <xdr:to>
      <xdr:col>3</xdr:col>
      <xdr:colOff>276225</xdr:colOff>
      <xdr:row>56</xdr:row>
      <xdr:rowOff>9525</xdr:rowOff>
    </xdr:to>
    <xdr:sp>
      <xdr:nvSpPr>
        <xdr:cNvPr id="25" name="AutoShape 25"/>
        <xdr:cNvSpPr>
          <a:spLocks/>
        </xdr:cNvSpPr>
      </xdr:nvSpPr>
      <xdr:spPr>
        <a:xfrm>
          <a:off x="1876425" y="8753475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276225</xdr:colOff>
      <xdr:row>54</xdr:row>
      <xdr:rowOff>9525</xdr:rowOff>
    </xdr:from>
    <xdr:to>
      <xdr:col>5</xdr:col>
      <xdr:colOff>276225</xdr:colOff>
      <xdr:row>56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2943225" y="8753475"/>
          <a:ext cx="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276225</xdr:colOff>
      <xdr:row>47</xdr:row>
      <xdr:rowOff>152400</xdr:rowOff>
    </xdr:from>
    <xdr:to>
      <xdr:col>3</xdr:col>
      <xdr:colOff>276225</xdr:colOff>
      <xdr:row>50</xdr:row>
      <xdr:rowOff>9525</xdr:rowOff>
    </xdr:to>
    <xdr:sp>
      <xdr:nvSpPr>
        <xdr:cNvPr id="27" name="AutoShape 27"/>
        <xdr:cNvSpPr>
          <a:spLocks/>
        </xdr:cNvSpPr>
      </xdr:nvSpPr>
      <xdr:spPr>
        <a:xfrm rot="5400000">
          <a:off x="809625" y="7762875"/>
          <a:ext cx="1066800" cy="342900"/>
        </a:xfrm>
        <a:prstGeom prst="bentConnector3">
          <a:avLst>
            <a:gd name="adj1" fmla="val -818750"/>
            <a:gd name="adj2" fmla="val -54722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276225</xdr:colOff>
      <xdr:row>47</xdr:row>
      <xdr:rowOff>152400</xdr:rowOff>
    </xdr:from>
    <xdr:to>
      <xdr:col>3</xdr:col>
      <xdr:colOff>276225</xdr:colOff>
      <xdr:row>50</xdr:row>
      <xdr:rowOff>9525</xdr:rowOff>
    </xdr:to>
    <xdr:sp>
      <xdr:nvSpPr>
        <xdr:cNvPr id="28" name="AutoShape 28"/>
        <xdr:cNvSpPr>
          <a:spLocks/>
        </xdr:cNvSpPr>
      </xdr:nvSpPr>
      <xdr:spPr>
        <a:xfrm>
          <a:off x="1876425" y="7762875"/>
          <a:ext cx="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276225</xdr:colOff>
      <xdr:row>47</xdr:row>
      <xdr:rowOff>152400</xdr:rowOff>
    </xdr:from>
    <xdr:to>
      <xdr:col>5</xdr:col>
      <xdr:colOff>276225</xdr:colOff>
      <xdr:row>50</xdr:row>
      <xdr:rowOff>9525</xdr:rowOff>
    </xdr:to>
    <xdr:sp>
      <xdr:nvSpPr>
        <xdr:cNvPr id="29" name="AutoShape 29"/>
        <xdr:cNvSpPr>
          <a:spLocks/>
        </xdr:cNvSpPr>
      </xdr:nvSpPr>
      <xdr:spPr>
        <a:xfrm rot="16200000" flipH="1">
          <a:off x="1876425" y="7762875"/>
          <a:ext cx="1066800" cy="342900"/>
        </a:xfrm>
        <a:prstGeom prst="bentConnector3">
          <a:avLst>
            <a:gd name="adj1" fmla="val 818750"/>
            <a:gd name="adj2" fmla="val -54722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62</xdr:row>
      <xdr:rowOff>152400</xdr:rowOff>
    </xdr:from>
    <xdr:to>
      <xdr:col>5</xdr:col>
      <xdr:colOff>9525</xdr:colOff>
      <xdr:row>68</xdr:row>
      <xdr:rowOff>152400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066800" y="10191750"/>
          <a:ext cx="1609725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SELECT THE APPROPRIATE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S2-S1 CURVE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ON THE MODEL</a:t>
          </a:r>
        </a:p>
      </xdr:txBody>
    </xdr:sp>
    <xdr:clientData/>
  </xdr:twoCellAnchor>
  <xdr:twoCellAnchor>
    <xdr:from>
      <xdr:col>1</xdr:col>
      <xdr:colOff>276225</xdr:colOff>
      <xdr:row>60</xdr:row>
      <xdr:rowOff>0</xdr:rowOff>
    </xdr:from>
    <xdr:to>
      <xdr:col>3</xdr:col>
      <xdr:colOff>276225</xdr:colOff>
      <xdr:row>62</xdr:row>
      <xdr:rowOff>152400</xdr:rowOff>
    </xdr:to>
    <xdr:sp>
      <xdr:nvSpPr>
        <xdr:cNvPr id="31" name="AutoShape 31"/>
        <xdr:cNvSpPr>
          <a:spLocks/>
        </xdr:cNvSpPr>
      </xdr:nvSpPr>
      <xdr:spPr>
        <a:xfrm rot="16200000" flipH="1">
          <a:off x="809625" y="9715500"/>
          <a:ext cx="1066800" cy="476250"/>
        </a:xfrm>
        <a:prstGeom prst="bentConnector3">
          <a:avLst>
            <a:gd name="adj1" fmla="val 1001787"/>
            <a:gd name="adj2" fmla="val -17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276225</xdr:colOff>
      <xdr:row>60</xdr:row>
      <xdr:rowOff>0</xdr:rowOff>
    </xdr:from>
    <xdr:to>
      <xdr:col>5</xdr:col>
      <xdr:colOff>276225</xdr:colOff>
      <xdr:row>62</xdr:row>
      <xdr:rowOff>152400</xdr:rowOff>
    </xdr:to>
    <xdr:sp>
      <xdr:nvSpPr>
        <xdr:cNvPr id="32" name="AutoShape 32"/>
        <xdr:cNvSpPr>
          <a:spLocks/>
        </xdr:cNvSpPr>
      </xdr:nvSpPr>
      <xdr:spPr>
        <a:xfrm rot="5400000">
          <a:off x="1876425" y="9715500"/>
          <a:ext cx="1066800" cy="476250"/>
        </a:xfrm>
        <a:prstGeom prst="bentConnector3">
          <a:avLst>
            <a:gd name="adj1" fmla="val -1001787"/>
            <a:gd name="adj2" fmla="val -618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276225</xdr:colOff>
      <xdr:row>60</xdr:row>
      <xdr:rowOff>9525</xdr:rowOff>
    </xdr:from>
    <xdr:to>
      <xdr:col>3</xdr:col>
      <xdr:colOff>276225</xdr:colOff>
      <xdr:row>62</xdr:row>
      <xdr:rowOff>152400</xdr:rowOff>
    </xdr:to>
    <xdr:sp>
      <xdr:nvSpPr>
        <xdr:cNvPr id="33" name="AutoShape 33"/>
        <xdr:cNvSpPr>
          <a:spLocks/>
        </xdr:cNvSpPr>
      </xdr:nvSpPr>
      <xdr:spPr>
        <a:xfrm>
          <a:off x="1876425" y="9725025"/>
          <a:ext cx="0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71</xdr:row>
      <xdr:rowOff>9525</xdr:rowOff>
    </xdr:from>
    <xdr:to>
      <xdr:col>5</xdr:col>
      <xdr:colOff>9525</xdr:colOff>
      <xdr:row>77</xdr:row>
      <xdr:rowOff>9525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066800" y="11506200"/>
          <a:ext cx="1609725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ESTIMATE THE RECESSION FACTOR FOR THE COMBINATION OF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CLIFF HEIGHT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AND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S2-S1 CURVE</a:t>
          </a:r>
        </a:p>
      </xdr:txBody>
    </xdr:sp>
    <xdr:clientData/>
  </xdr:twoCellAnchor>
  <xdr:twoCellAnchor>
    <xdr:from>
      <xdr:col>3</xdr:col>
      <xdr:colOff>276225</xdr:colOff>
      <xdr:row>68</xdr:row>
      <xdr:rowOff>152400</xdr:rowOff>
    </xdr:from>
    <xdr:to>
      <xdr:col>3</xdr:col>
      <xdr:colOff>276225</xdr:colOff>
      <xdr:row>71</xdr:row>
      <xdr:rowOff>9525</xdr:rowOff>
    </xdr:to>
    <xdr:sp>
      <xdr:nvSpPr>
        <xdr:cNvPr id="35" name="AutoShape 35"/>
        <xdr:cNvSpPr>
          <a:spLocks/>
        </xdr:cNvSpPr>
      </xdr:nvSpPr>
      <xdr:spPr>
        <a:xfrm>
          <a:off x="1876425" y="11163300"/>
          <a:ext cx="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79</xdr:row>
      <xdr:rowOff>9525</xdr:rowOff>
    </xdr:from>
    <xdr:to>
      <xdr:col>5</xdr:col>
      <xdr:colOff>9525</xdr:colOff>
      <xdr:row>86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066800" y="12801600"/>
          <a:ext cx="160972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ADD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THE RECESSION FACTOR TO THE MEAN RECESSION RATE FROM THE FUTURECOAST DATABASE</a:t>
          </a:r>
        </a:p>
      </xdr:txBody>
    </xdr:sp>
    <xdr:clientData/>
  </xdr:twoCellAnchor>
  <xdr:twoCellAnchor>
    <xdr:from>
      <xdr:col>3</xdr:col>
      <xdr:colOff>276225</xdr:colOff>
      <xdr:row>77</xdr:row>
      <xdr:rowOff>9525</xdr:rowOff>
    </xdr:from>
    <xdr:to>
      <xdr:col>3</xdr:col>
      <xdr:colOff>276225</xdr:colOff>
      <xdr:row>79</xdr:row>
      <xdr:rowOff>9525</xdr:rowOff>
    </xdr:to>
    <xdr:sp>
      <xdr:nvSpPr>
        <xdr:cNvPr id="37" name="AutoShape 37"/>
        <xdr:cNvSpPr>
          <a:spLocks/>
        </xdr:cNvSpPr>
      </xdr:nvSpPr>
      <xdr:spPr>
        <a:xfrm>
          <a:off x="1876425" y="12477750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88</xdr:row>
      <xdr:rowOff>0</xdr:rowOff>
    </xdr:from>
    <xdr:to>
      <xdr:col>5</xdr:col>
      <xdr:colOff>9525</xdr:colOff>
      <xdr:row>94</xdr:row>
      <xdr:rowOff>9525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066800" y="14249400"/>
          <a:ext cx="1609725" cy="9810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CREATE THE MODIFIED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TIME-DISTANCE PLOT</a:t>
          </a:r>
        </a:p>
      </xdr:txBody>
    </xdr:sp>
    <xdr:clientData/>
  </xdr:twoCellAnchor>
  <xdr:twoCellAnchor>
    <xdr:from>
      <xdr:col>3</xdr:col>
      <xdr:colOff>276225</xdr:colOff>
      <xdr:row>86</xdr:row>
      <xdr:rowOff>0</xdr:rowOff>
    </xdr:from>
    <xdr:to>
      <xdr:col>3</xdr:col>
      <xdr:colOff>276225</xdr:colOff>
      <xdr:row>88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1876425" y="13925550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3</xdr:col>
      <xdr:colOff>9525</xdr:colOff>
      <xdr:row>100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0" y="15544800"/>
          <a:ext cx="1609725" cy="6477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PROGRESSIVE RECESSION
(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GO TO FLOW CHART 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7</xdr:col>
      <xdr:colOff>9525</xdr:colOff>
      <xdr:row>100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2133600" y="15544800"/>
          <a:ext cx="1609725" cy="6477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EPISODIC RECESSION
(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GO TO FLOW CHART 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276225</xdr:colOff>
      <xdr:row>94</xdr:row>
      <xdr:rowOff>9525</xdr:rowOff>
    </xdr:from>
    <xdr:to>
      <xdr:col>3</xdr:col>
      <xdr:colOff>276225</xdr:colOff>
      <xdr:row>96</xdr:row>
      <xdr:rowOff>0</xdr:rowOff>
    </xdr:to>
    <xdr:sp>
      <xdr:nvSpPr>
        <xdr:cNvPr id="42" name="AutoShape 42"/>
        <xdr:cNvSpPr>
          <a:spLocks/>
        </xdr:cNvSpPr>
      </xdr:nvSpPr>
      <xdr:spPr>
        <a:xfrm rot="5400000">
          <a:off x="809625" y="15230475"/>
          <a:ext cx="1066800" cy="314325"/>
        </a:xfrm>
        <a:prstGeom prst="bentConnector3">
          <a:avLst>
            <a:gd name="adj1" fmla="val 48486"/>
            <a:gd name="adj2" fmla="val -1518750"/>
            <a:gd name="adj3" fmla="val -59696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276225</xdr:colOff>
      <xdr:row>94</xdr:row>
      <xdr:rowOff>9525</xdr:rowOff>
    </xdr:from>
    <xdr:to>
      <xdr:col>5</xdr:col>
      <xdr:colOff>276225</xdr:colOff>
      <xdr:row>96</xdr:row>
      <xdr:rowOff>0</xdr:rowOff>
    </xdr:to>
    <xdr:sp>
      <xdr:nvSpPr>
        <xdr:cNvPr id="43" name="AutoShape 43"/>
        <xdr:cNvSpPr>
          <a:spLocks/>
        </xdr:cNvSpPr>
      </xdr:nvSpPr>
      <xdr:spPr>
        <a:xfrm rot="16200000" flipH="1">
          <a:off x="1876425" y="15230475"/>
          <a:ext cx="1066800" cy="314325"/>
        </a:xfrm>
        <a:prstGeom prst="bentConnector3">
          <a:avLst>
            <a:gd name="adj1" fmla="val 48486"/>
            <a:gd name="adj2" fmla="val 1518750"/>
            <a:gd name="adj3" fmla="val -59696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95250</xdr:colOff>
      <xdr:row>15</xdr:row>
      <xdr:rowOff>66675</xdr:rowOff>
    </xdr:from>
    <xdr:to>
      <xdr:col>10</xdr:col>
      <xdr:colOff>180975</xdr:colOff>
      <xdr:row>21</xdr:row>
      <xdr:rowOff>152400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3295650" y="2495550"/>
          <a:ext cx="221932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Woodworth, P. L., Tsimplis, M. N., Flather, R. A. and Shennan, I., 1999. A review of the trends observed in British Isles mean sea level data measured by tide gauges. Geophysics Journal International, 136, 651-670.</a:t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8</xdr:col>
      <xdr:colOff>142875</xdr:colOff>
      <xdr:row>15</xdr:row>
      <xdr:rowOff>66675</xdr:rowOff>
    </xdr:to>
    <xdr:sp>
      <xdr:nvSpPr>
        <xdr:cNvPr id="45" name="AutoShape 45"/>
        <xdr:cNvSpPr>
          <a:spLocks/>
        </xdr:cNvSpPr>
      </xdr:nvSpPr>
      <xdr:spPr>
        <a:xfrm>
          <a:off x="2667000" y="2276475"/>
          <a:ext cx="1743075" cy="219075"/>
        </a:xfrm>
        <a:prstGeom prst="bentConnector2">
          <a:avLst>
            <a:gd name="adj1" fmla="val -203004"/>
            <a:gd name="adj2" fmla="val -1089129"/>
            <a:gd name="adj3" fmla="val -20300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342900</xdr:colOff>
      <xdr:row>12</xdr:row>
      <xdr:rowOff>9525</xdr:rowOff>
    </xdr:from>
    <xdr:to>
      <xdr:col>7</xdr:col>
      <xdr:colOff>161925</xdr:colOff>
      <xdr:row>13</xdr:row>
      <xdr:rowOff>95250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3009900" y="1952625"/>
          <a:ext cx="8858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REFERENCE</a:t>
          </a:r>
        </a:p>
      </xdr:txBody>
    </xdr:sp>
    <xdr:clientData/>
  </xdr:twoCellAnchor>
  <xdr:twoCellAnchor>
    <xdr:from>
      <xdr:col>6</xdr:col>
      <xdr:colOff>95250</xdr:colOff>
      <xdr:row>24</xdr:row>
      <xdr:rowOff>66675</xdr:rowOff>
    </xdr:from>
    <xdr:to>
      <xdr:col>10</xdr:col>
      <xdr:colOff>180975</xdr:colOff>
      <xdr:row>36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3295650" y="3952875"/>
          <a:ext cx="2219325" cy="1876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Hulme, M., Jenkins, G.J., Lu, X., Turnpenny, J.R., Mitchell, T.D., Jones, R.G., Lowe, J., Murphy, J.M., Hassell, D., Boorman, P., McDonald, R. and Hill, S. 2002. Climate Change Scenarios for the United Kingdom: The UKCIP02 Scientific Report. Tyndall Centre for Climate Change Research, School of Environmental Sciences, University of East Anglia, Norwich, UK. 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6</xdr:col>
      <xdr:colOff>95250</xdr:colOff>
      <xdr:row>30</xdr:row>
      <xdr:rowOff>38100</xdr:rowOff>
    </xdr:to>
    <xdr:sp>
      <xdr:nvSpPr>
        <xdr:cNvPr id="48" name="AutoShape 48"/>
        <xdr:cNvSpPr>
          <a:spLocks/>
        </xdr:cNvSpPr>
      </xdr:nvSpPr>
      <xdr:spPr>
        <a:xfrm>
          <a:off x="2667000" y="3562350"/>
          <a:ext cx="628650" cy="1333500"/>
        </a:xfrm>
        <a:prstGeom prst="bentConnector3">
          <a:avLst>
            <a:gd name="adj1" fmla="val -267143"/>
            <a:gd name="adj2" fmla="val -42424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22</xdr:row>
      <xdr:rowOff>57150</xdr:rowOff>
    </xdr:from>
    <xdr:to>
      <xdr:col>7</xdr:col>
      <xdr:colOff>200025</xdr:colOff>
      <xdr:row>23</xdr:row>
      <xdr:rowOff>142875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3048000" y="3619500"/>
          <a:ext cx="8858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REFERENCE</a:t>
          </a:r>
        </a:p>
      </xdr:txBody>
    </xdr:sp>
    <xdr:clientData/>
  </xdr:twoCellAnchor>
  <xdr:twoCellAnchor>
    <xdr:from>
      <xdr:col>3</xdr:col>
      <xdr:colOff>276225</xdr:colOff>
      <xdr:row>40</xdr:row>
      <xdr:rowOff>0</xdr:rowOff>
    </xdr:from>
    <xdr:to>
      <xdr:col>3</xdr:col>
      <xdr:colOff>276225</xdr:colOff>
      <xdr:row>41</xdr:row>
      <xdr:rowOff>152400</xdr:rowOff>
    </xdr:to>
    <xdr:sp>
      <xdr:nvSpPr>
        <xdr:cNvPr id="50" name="AutoShape 50"/>
        <xdr:cNvSpPr>
          <a:spLocks/>
        </xdr:cNvSpPr>
      </xdr:nvSpPr>
      <xdr:spPr>
        <a:xfrm>
          <a:off x="1876425" y="6477000"/>
          <a:ext cx="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9525</xdr:colOff>
      <xdr:row>69</xdr:row>
      <xdr:rowOff>66675</xdr:rowOff>
    </xdr:from>
    <xdr:to>
      <xdr:col>20</xdr:col>
      <xdr:colOff>276225</xdr:colOff>
      <xdr:row>75</xdr:row>
      <xdr:rowOff>123825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5876925" y="11239500"/>
          <a:ext cx="506730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ABOVE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BRUUN MODELS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ASSUME:
CLIFF-BEACH CLOSURE DISTANCE = 1000m
CLOSURE DEPTH = 15m
IF THE LOCAL CONDITIONS ARE SIGNIFICANTLY DIFFERENT, THEN IT WILL BE NECESSARY TO MODIFY AND RE-RUN THE BRUUN MODEL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16</xdr:col>
      <xdr:colOff>0</xdr:colOff>
      <xdr:row>3</xdr:row>
      <xdr:rowOff>19050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8575" y="0"/>
          <a:ext cx="85058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FLOW CHART 3: ADJUSTMENT OF THE FUTURECOAST RECESSION RATES TO TAKE ACCOUNT OF RELATIVE SEA-LEVEL RISE</a:t>
          </a:r>
        </a:p>
      </xdr:txBody>
    </xdr:sp>
    <xdr:clientData/>
  </xdr:twoCellAnchor>
  <xdr:twoCellAnchor>
    <xdr:from>
      <xdr:col>11</xdr:col>
      <xdr:colOff>9525</xdr:colOff>
      <xdr:row>78</xdr:row>
      <xdr:rowOff>66675</xdr:rowOff>
    </xdr:from>
    <xdr:to>
      <xdr:col>20</xdr:col>
      <xdr:colOff>276225</xdr:colOff>
      <xdr:row>81</xdr:row>
      <xdr:rowOff>47625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5876925" y="12696825"/>
          <a:ext cx="50673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CHAPTER 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IN: LEE E.M. &amp; CLARK A.R. 2002. THE INVESTIGATION AND MANAGEMENT OF SOFT ROCK CLIFFS. THOMAS TELFORD. </a:t>
          </a:r>
        </a:p>
      </xdr:txBody>
    </xdr:sp>
    <xdr:clientData/>
  </xdr:twoCellAnchor>
  <xdr:twoCellAnchor>
    <xdr:from>
      <xdr:col>15</xdr:col>
      <xdr:colOff>409575</xdr:colOff>
      <xdr:row>75</xdr:row>
      <xdr:rowOff>123825</xdr:rowOff>
    </xdr:from>
    <xdr:to>
      <xdr:col>15</xdr:col>
      <xdr:colOff>409575</xdr:colOff>
      <xdr:row>78</xdr:row>
      <xdr:rowOff>66675</xdr:rowOff>
    </xdr:to>
    <xdr:sp>
      <xdr:nvSpPr>
        <xdr:cNvPr id="54" name="AutoShape 54"/>
        <xdr:cNvSpPr>
          <a:spLocks/>
        </xdr:cNvSpPr>
      </xdr:nvSpPr>
      <xdr:spPr>
        <a:xfrm>
          <a:off x="8410575" y="12268200"/>
          <a:ext cx="0" cy="428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0</xdr:colOff>
      <xdr:row>76</xdr:row>
      <xdr:rowOff>38100</xdr:rowOff>
    </xdr:from>
    <xdr:to>
      <xdr:col>17</xdr:col>
      <xdr:colOff>352425</xdr:colOff>
      <xdr:row>77</xdr:row>
      <xdr:rowOff>123825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8534400" y="12344400"/>
          <a:ext cx="8858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REFERENCE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85725</xdr:rowOff>
    </xdr:from>
    <xdr:to>
      <xdr:col>3</xdr:col>
      <xdr:colOff>19050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0" y="4133850"/>
        <a:ext cx="50863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40</xdr:row>
      <xdr:rowOff>66675</xdr:rowOff>
    </xdr:from>
    <xdr:to>
      <xdr:col>3</xdr:col>
      <xdr:colOff>0</xdr:colOff>
      <xdr:row>48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6867525"/>
          <a:ext cx="5057775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NOTE:
There is a 95% chance that the recession distance will lie between the Upper and Lower Estimates.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3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87058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EXAMPLE 3: USE OF THE FUTURECOAST DATABASE TO CREATE A PROBABILISTIC TIME-DISTANCE PLOT TAKING ACCOUNT OF RELATIVE SEA-LEVEL RISE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152400</xdr:rowOff>
    </xdr:from>
    <xdr:to>
      <xdr:col>8</xdr:col>
      <xdr:colOff>523875</xdr:colOff>
      <xdr:row>87</xdr:row>
      <xdr:rowOff>19050</xdr:rowOff>
    </xdr:to>
    <xdr:graphicFrame>
      <xdr:nvGraphicFramePr>
        <xdr:cNvPr id="1" name="Chart 1"/>
        <xdr:cNvGraphicFramePr/>
      </xdr:nvGraphicFramePr>
      <xdr:xfrm>
        <a:off x="0" y="11772900"/>
        <a:ext cx="50577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9</xdr:col>
      <xdr:colOff>0</xdr:colOff>
      <xdr:row>108</xdr:row>
      <xdr:rowOff>38100</xdr:rowOff>
    </xdr:to>
    <xdr:graphicFrame>
      <xdr:nvGraphicFramePr>
        <xdr:cNvPr id="2" name="Chart 2"/>
        <xdr:cNvGraphicFramePr/>
      </xdr:nvGraphicFramePr>
      <xdr:xfrm>
        <a:off x="0" y="15182850"/>
        <a:ext cx="506730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9</xdr:col>
      <xdr:colOff>9525</xdr:colOff>
      <xdr:row>129</xdr:row>
      <xdr:rowOff>47625</xdr:rowOff>
    </xdr:to>
    <xdr:graphicFrame>
      <xdr:nvGraphicFramePr>
        <xdr:cNvPr id="3" name="Chart 3"/>
        <xdr:cNvGraphicFramePr/>
      </xdr:nvGraphicFramePr>
      <xdr:xfrm>
        <a:off x="0" y="18583275"/>
        <a:ext cx="5076825" cy="3286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130</xdr:row>
      <xdr:rowOff>0</xdr:rowOff>
    </xdr:from>
    <xdr:to>
      <xdr:col>9</xdr:col>
      <xdr:colOff>19050</xdr:colOff>
      <xdr:row>150</xdr:row>
      <xdr:rowOff>57150</xdr:rowOff>
    </xdr:to>
    <xdr:graphicFrame>
      <xdr:nvGraphicFramePr>
        <xdr:cNvPr id="4" name="Chart 4"/>
        <xdr:cNvGraphicFramePr/>
      </xdr:nvGraphicFramePr>
      <xdr:xfrm>
        <a:off x="0" y="21983700"/>
        <a:ext cx="5086350" cy="3295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EVEL1(FUTURECOAS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VEL1"/>
      <sheetName val="CHART1"/>
      <sheetName val="EXAMPLE1"/>
      <sheetName val="CHART 2"/>
      <sheetName val="EXAMPLE2"/>
      <sheetName val="CHART3"/>
      <sheetName val="EXAMPLE3"/>
      <sheetName val="CHART 4"/>
      <sheetName val="EXAMPLE4"/>
      <sheetName val="BRUUN MODEL"/>
    </sheetNames>
    <sheetDataSet>
      <sheetData sheetId="9">
        <row r="9">
          <cell r="D9">
            <v>10</v>
          </cell>
          <cell r="G9">
            <v>0.04210526315789474</v>
          </cell>
          <cell r="O9">
            <v>0.08</v>
          </cell>
          <cell r="AE9">
            <v>0.4</v>
          </cell>
        </row>
        <row r="10">
          <cell r="D10">
            <v>20</v>
          </cell>
          <cell r="G10">
            <v>0.030075187969924814</v>
          </cell>
          <cell r="O10">
            <v>0.05714285714285715</v>
          </cell>
          <cell r="AE10">
            <v>0.28571428571428575</v>
          </cell>
        </row>
        <row r="11">
          <cell r="D11">
            <v>30</v>
          </cell>
          <cell r="G11">
            <v>0.023391812865497078</v>
          </cell>
          <cell r="O11">
            <v>0.044444444444444446</v>
          </cell>
          <cell r="AE11">
            <v>0.22222222222222224</v>
          </cell>
        </row>
        <row r="12">
          <cell r="D12">
            <v>40</v>
          </cell>
          <cell r="G12">
            <v>0.019138755980861243</v>
          </cell>
          <cell r="O12">
            <v>0.03636363636363637</v>
          </cell>
          <cell r="AE12">
            <v>0.18181818181818182</v>
          </cell>
        </row>
        <row r="13">
          <cell r="D13">
            <v>50</v>
          </cell>
          <cell r="G13">
            <v>0.016194331983805668</v>
          </cell>
          <cell r="O13">
            <v>0.03076923076923077</v>
          </cell>
          <cell r="AE13">
            <v>0.15384615384615385</v>
          </cell>
        </row>
        <row r="14">
          <cell r="D14">
            <v>60</v>
          </cell>
          <cell r="G14">
            <v>0.014035087719298246</v>
          </cell>
          <cell r="O14">
            <v>0.02666666666666667</v>
          </cell>
          <cell r="AE14">
            <v>0.13333333333333336</v>
          </cell>
        </row>
        <row r="15">
          <cell r="D15">
            <v>70</v>
          </cell>
          <cell r="G15">
            <v>0.01238390092879257</v>
          </cell>
          <cell r="O15">
            <v>0.023529411764705885</v>
          </cell>
          <cell r="AE15">
            <v>0.11764705882352941</v>
          </cell>
        </row>
        <row r="16">
          <cell r="D16">
            <v>80</v>
          </cell>
          <cell r="G16">
            <v>0.011080332409972301</v>
          </cell>
          <cell r="O16">
            <v>0.02105263157894737</v>
          </cell>
          <cell r="AE16">
            <v>0.10526315789473684</v>
          </cell>
        </row>
        <row r="17">
          <cell r="D17">
            <v>90</v>
          </cell>
          <cell r="G17">
            <v>0.010025062656641603</v>
          </cell>
          <cell r="O17">
            <v>0.01904761904761905</v>
          </cell>
          <cell r="AE17">
            <v>0.09523809523809525</v>
          </cell>
        </row>
        <row r="18">
          <cell r="D18">
            <v>100</v>
          </cell>
          <cell r="G18">
            <v>0.009153318077803205</v>
          </cell>
          <cell r="O18">
            <v>0.017391304347826087</v>
          </cell>
          <cell r="AE18">
            <v>0.08695652173913043</v>
          </cell>
        </row>
        <row r="21">
          <cell r="D21">
            <v>10</v>
          </cell>
          <cell r="G21">
            <v>0.12631578947368421</v>
          </cell>
          <cell r="O21">
            <v>0.24</v>
          </cell>
          <cell r="AE21">
            <v>1.2</v>
          </cell>
        </row>
        <row r="22">
          <cell r="D22">
            <v>20</v>
          </cell>
          <cell r="G22">
            <v>0.09022556390977444</v>
          </cell>
          <cell r="O22">
            <v>0.17142857142857143</v>
          </cell>
          <cell r="AE22">
            <v>0.8571428571428572</v>
          </cell>
        </row>
        <row r="23">
          <cell r="D23">
            <v>30</v>
          </cell>
          <cell r="G23">
            <v>0.07017543859649122</v>
          </cell>
          <cell r="O23">
            <v>0.13333333333333333</v>
          </cell>
          <cell r="AE23">
            <v>0.6666666666666667</v>
          </cell>
        </row>
        <row r="24">
          <cell r="D24">
            <v>40</v>
          </cell>
          <cell r="G24">
            <v>0.05741626794258373</v>
          </cell>
          <cell r="O24">
            <v>0.1090909090909091</v>
          </cell>
          <cell r="AE24">
            <v>0.5454545454545454</v>
          </cell>
        </row>
        <row r="25">
          <cell r="D25">
            <v>50</v>
          </cell>
          <cell r="G25">
            <v>0.048582995951417005</v>
          </cell>
          <cell r="O25">
            <v>0.09230769230769231</v>
          </cell>
          <cell r="AE25">
            <v>0.4615384615384615</v>
          </cell>
        </row>
        <row r="26">
          <cell r="D26">
            <v>60</v>
          </cell>
          <cell r="G26">
            <v>0.042105263157894736</v>
          </cell>
          <cell r="O26">
            <v>0.08</v>
          </cell>
          <cell r="AE26">
            <v>0.4</v>
          </cell>
        </row>
        <row r="27">
          <cell r="D27">
            <v>70</v>
          </cell>
          <cell r="G27">
            <v>0.037151702786377715</v>
          </cell>
          <cell r="O27">
            <v>0.07058823529411766</v>
          </cell>
          <cell r="AE27">
            <v>0.3529411764705882</v>
          </cell>
        </row>
        <row r="28">
          <cell r="D28">
            <v>80</v>
          </cell>
          <cell r="G28">
            <v>0.0332409972299169</v>
          </cell>
          <cell r="O28">
            <v>0.06315789473684211</v>
          </cell>
          <cell r="AE28">
            <v>0.3157894736842105</v>
          </cell>
        </row>
        <row r="29">
          <cell r="D29">
            <v>90</v>
          </cell>
          <cell r="G29">
            <v>0.03007518796992481</v>
          </cell>
          <cell r="O29">
            <v>0.05714285714285714</v>
          </cell>
          <cell r="AE29">
            <v>0.28571428571428575</v>
          </cell>
        </row>
        <row r="30">
          <cell r="D30">
            <v>100</v>
          </cell>
          <cell r="G30">
            <v>0.027459954233409613</v>
          </cell>
          <cell r="O30">
            <v>0.05217391304347826</v>
          </cell>
          <cell r="AE30">
            <v>0.2608695652173913</v>
          </cell>
        </row>
        <row r="33">
          <cell r="D33">
            <v>10</v>
          </cell>
          <cell r="G33">
            <v>0.2105263157894737</v>
          </cell>
          <cell r="O33">
            <v>0.4</v>
          </cell>
          <cell r="AE33">
            <v>2</v>
          </cell>
        </row>
        <row r="34">
          <cell r="D34">
            <v>20</v>
          </cell>
          <cell r="G34">
            <v>0.15037593984962405</v>
          </cell>
          <cell r="O34">
            <v>0.28571428571428575</v>
          </cell>
          <cell r="AE34">
            <v>1.4285714285714286</v>
          </cell>
        </row>
        <row r="35">
          <cell r="D35">
            <v>30</v>
          </cell>
          <cell r="G35">
            <v>0.11695906432748539</v>
          </cell>
          <cell r="O35">
            <v>0.2222222222222222</v>
          </cell>
          <cell r="AE35">
            <v>1.1111111111111112</v>
          </cell>
        </row>
        <row r="36">
          <cell r="D36">
            <v>40</v>
          </cell>
          <cell r="G36">
            <v>0.09569377990430622</v>
          </cell>
          <cell r="O36">
            <v>0.18181818181818185</v>
          </cell>
          <cell r="AE36">
            <v>0.9090909090909091</v>
          </cell>
        </row>
        <row r="37">
          <cell r="D37">
            <v>50</v>
          </cell>
          <cell r="G37">
            <v>0.08097165991902834</v>
          </cell>
          <cell r="O37">
            <v>0.15384615384615385</v>
          </cell>
          <cell r="AE37">
            <v>0.7692307692307692</v>
          </cell>
        </row>
        <row r="38">
          <cell r="D38">
            <v>60</v>
          </cell>
          <cell r="G38">
            <v>0.07017543859649122</v>
          </cell>
          <cell r="O38">
            <v>0.13333333333333333</v>
          </cell>
          <cell r="AE38">
            <v>0.6666666666666667</v>
          </cell>
        </row>
        <row r="39">
          <cell r="D39">
            <v>70</v>
          </cell>
          <cell r="G39">
            <v>0.061919504643962855</v>
          </cell>
          <cell r="O39">
            <v>0.11764705882352942</v>
          </cell>
          <cell r="AE39">
            <v>0.5882352941176471</v>
          </cell>
        </row>
        <row r="40">
          <cell r="D40">
            <v>80</v>
          </cell>
          <cell r="G40">
            <v>0.0554016620498615</v>
          </cell>
          <cell r="O40">
            <v>0.10526315789473685</v>
          </cell>
          <cell r="AE40">
            <v>0.5263157894736842</v>
          </cell>
        </row>
        <row r="41">
          <cell r="D41">
            <v>90</v>
          </cell>
          <cell r="G41">
            <v>0.05012531328320802</v>
          </cell>
          <cell r="O41">
            <v>0.09523809523809523</v>
          </cell>
          <cell r="AE41">
            <v>0.4761904761904762</v>
          </cell>
        </row>
        <row r="42">
          <cell r="D42">
            <v>100</v>
          </cell>
          <cell r="G42">
            <v>0.045766590389016024</v>
          </cell>
          <cell r="O42">
            <v>0.08695652173913043</v>
          </cell>
          <cell r="AE42">
            <v>0.4347826086956522</v>
          </cell>
        </row>
        <row r="45">
          <cell r="D45">
            <v>10</v>
          </cell>
          <cell r="G45">
            <v>0.2947368421052632</v>
          </cell>
          <cell r="O45">
            <v>0.56</v>
          </cell>
          <cell r="AE45">
            <v>2.8000000000000003</v>
          </cell>
        </row>
        <row r="46">
          <cell r="D46">
            <v>20</v>
          </cell>
          <cell r="G46">
            <v>0.2105263157894737</v>
          </cell>
          <cell r="O46">
            <v>0.4</v>
          </cell>
          <cell r="AE46">
            <v>2</v>
          </cell>
        </row>
        <row r="47">
          <cell r="D47">
            <v>30</v>
          </cell>
          <cell r="G47">
            <v>0.16374269005847955</v>
          </cell>
          <cell r="O47">
            <v>0.3111111111111111</v>
          </cell>
          <cell r="AE47">
            <v>1.5555555555555556</v>
          </cell>
        </row>
        <row r="48">
          <cell r="D48">
            <v>40</v>
          </cell>
          <cell r="G48">
            <v>0.1339712918660287</v>
          </cell>
          <cell r="O48">
            <v>0.2545454545454546</v>
          </cell>
          <cell r="AE48">
            <v>1.2727272727272727</v>
          </cell>
        </row>
        <row r="49">
          <cell r="D49">
            <v>50</v>
          </cell>
          <cell r="G49">
            <v>0.11336032388663968</v>
          </cell>
          <cell r="O49">
            <v>0.2153846153846154</v>
          </cell>
          <cell r="AE49">
            <v>1.0769230769230769</v>
          </cell>
        </row>
        <row r="50">
          <cell r="D50">
            <v>60</v>
          </cell>
          <cell r="G50">
            <v>0.09824561403508772</v>
          </cell>
          <cell r="O50">
            <v>0.18666666666666668</v>
          </cell>
          <cell r="AE50">
            <v>0.9333333333333335</v>
          </cell>
        </row>
        <row r="51">
          <cell r="D51">
            <v>70</v>
          </cell>
          <cell r="G51">
            <v>0.08668730650154799</v>
          </cell>
          <cell r="O51">
            <v>0.1647058823529412</v>
          </cell>
          <cell r="AE51">
            <v>0.8235294117647058</v>
          </cell>
        </row>
        <row r="52">
          <cell r="D52">
            <v>80</v>
          </cell>
          <cell r="G52">
            <v>0.0775623268698061</v>
          </cell>
          <cell r="O52">
            <v>0.1473684210526316</v>
          </cell>
          <cell r="AE52">
            <v>0.7368421052631579</v>
          </cell>
        </row>
        <row r="53">
          <cell r="D53">
            <v>90</v>
          </cell>
          <cell r="G53">
            <v>0.07017543859649122</v>
          </cell>
          <cell r="O53">
            <v>0.13333333333333333</v>
          </cell>
          <cell r="AE53">
            <v>0.6666666666666667</v>
          </cell>
        </row>
        <row r="54">
          <cell r="D54">
            <v>100</v>
          </cell>
          <cell r="G54">
            <v>0.06407322654462243</v>
          </cell>
          <cell r="O54">
            <v>0.1217391304347826</v>
          </cell>
          <cell r="AE54">
            <v>0.6086956521739131</v>
          </cell>
        </row>
        <row r="57">
          <cell r="D57">
            <v>10</v>
          </cell>
          <cell r="G57">
            <v>0.37894736842105264</v>
          </cell>
          <cell r="O57">
            <v>0.72</v>
          </cell>
          <cell r="AE57">
            <v>3.5999999999999996</v>
          </cell>
        </row>
        <row r="58">
          <cell r="D58">
            <v>20</v>
          </cell>
          <cell r="G58">
            <v>0.2706766917293233</v>
          </cell>
          <cell r="O58">
            <v>0.5142857142857142</v>
          </cell>
          <cell r="AE58">
            <v>2.571428571428571</v>
          </cell>
        </row>
        <row r="59">
          <cell r="D59">
            <v>30</v>
          </cell>
          <cell r="G59">
            <v>0.21052631578947367</v>
          </cell>
          <cell r="O59">
            <v>0.39999999999999997</v>
          </cell>
          <cell r="AE59">
            <v>2</v>
          </cell>
        </row>
        <row r="60">
          <cell r="D60">
            <v>40</v>
          </cell>
          <cell r="G60">
            <v>0.17224880382775118</v>
          </cell>
          <cell r="O60">
            <v>0.32727272727272727</v>
          </cell>
          <cell r="AE60">
            <v>1.6363636363636362</v>
          </cell>
        </row>
        <row r="61">
          <cell r="D61">
            <v>50</v>
          </cell>
          <cell r="G61">
            <v>0.145748987854251</v>
          </cell>
          <cell r="O61">
            <v>0.2769230769230769</v>
          </cell>
          <cell r="AE61">
            <v>1.3846153846153844</v>
          </cell>
        </row>
        <row r="62">
          <cell r="D62">
            <v>60</v>
          </cell>
          <cell r="G62">
            <v>0.1263157894736842</v>
          </cell>
          <cell r="O62">
            <v>0.24</v>
          </cell>
          <cell r="AE62">
            <v>1.2</v>
          </cell>
        </row>
        <row r="63">
          <cell r="D63">
            <v>70</v>
          </cell>
          <cell r="G63">
            <v>0.11145510835913312</v>
          </cell>
          <cell r="O63">
            <v>0.21176470588235294</v>
          </cell>
          <cell r="AE63">
            <v>1.0588235294117645</v>
          </cell>
        </row>
        <row r="64">
          <cell r="D64">
            <v>80</v>
          </cell>
          <cell r="G64">
            <v>0.0997229916897507</v>
          </cell>
          <cell r="O64">
            <v>0.18947368421052632</v>
          </cell>
          <cell r="AE64">
            <v>0.9473684210526314</v>
          </cell>
        </row>
        <row r="65">
          <cell r="D65">
            <v>90</v>
          </cell>
          <cell r="G65">
            <v>0.09022556390977443</v>
          </cell>
          <cell r="O65">
            <v>0.1714285714285714</v>
          </cell>
          <cell r="AE65">
            <v>0.8571428571428571</v>
          </cell>
        </row>
        <row r="66">
          <cell r="D66">
            <v>100</v>
          </cell>
          <cell r="G66">
            <v>0.08237986270022883</v>
          </cell>
          <cell r="O66">
            <v>0.15652173913043477</v>
          </cell>
          <cell r="AE66">
            <v>0.7826086956521738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80" zoomScaleNormal="80" workbookViewId="0" topLeftCell="A22">
      <selection activeCell="S23" sqref="S23"/>
    </sheetView>
  </sheetViews>
  <sheetFormatPr defaultColWidth="9.33203125" defaultRowHeight="12.75"/>
  <sheetData>
    <row r="1" ht="18">
      <c r="A1" s="15" t="s">
        <v>40</v>
      </c>
    </row>
  </sheetData>
  <printOptions/>
  <pageMargins left="0.75" right="0.75" top="1" bottom="1" header="0.5" footer="0.5"/>
  <pageSetup fitToHeight="1" fitToWidth="1" horizontalDpi="300" verticalDpi="300" orientation="landscape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1:L46"/>
  <sheetViews>
    <sheetView zoomScale="80" zoomScaleNormal="80" workbookViewId="0" topLeftCell="A1">
      <selection activeCell="G20" sqref="G20"/>
    </sheetView>
  </sheetViews>
  <sheetFormatPr defaultColWidth="9.33203125" defaultRowHeight="12.75"/>
  <cols>
    <col min="1" max="16384" width="9.33203125" style="1" customWidth="1"/>
  </cols>
  <sheetData>
    <row r="41" spans="1:12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</sheetData>
  <printOptions/>
  <pageMargins left="0.75" right="0.75" top="1" bottom="1" header="0.5" footer="0.5"/>
  <pageSetup fitToHeight="1" fitToWidth="1" horizontalDpi="300" verticalDpi="300" orientation="portrait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5"/>
  <sheetViews>
    <sheetView workbookViewId="0" topLeftCell="A1">
      <selection activeCell="A66" sqref="A66"/>
    </sheetView>
  </sheetViews>
  <sheetFormatPr defaultColWidth="9.33203125" defaultRowHeight="12.75"/>
  <cols>
    <col min="1" max="1" width="34.5" style="1" bestFit="1" customWidth="1"/>
    <col min="2" max="2" width="28.66015625" style="1" bestFit="1" customWidth="1"/>
    <col min="3" max="3" width="14" style="1" customWidth="1"/>
    <col min="4" max="4" width="9.33203125" style="1" customWidth="1"/>
    <col min="5" max="5" width="9.33203125" style="5" customWidth="1"/>
    <col min="6" max="6" width="11.83203125" style="5" bestFit="1" customWidth="1"/>
    <col min="7" max="8" width="11.83203125" style="1" customWidth="1"/>
    <col min="9" max="16384" width="9.33203125" style="1" customWidth="1"/>
  </cols>
  <sheetData>
    <row r="3" ht="12.75">
      <c r="A3" s="2"/>
    </row>
    <row r="5" spans="1:8" ht="38.25">
      <c r="A5" s="22" t="s">
        <v>42</v>
      </c>
      <c r="B5" s="23"/>
      <c r="E5" s="6" t="s">
        <v>5</v>
      </c>
      <c r="F5" s="7" t="s">
        <v>8</v>
      </c>
      <c r="G5" s="8" t="s">
        <v>9</v>
      </c>
      <c r="H5" s="8" t="s">
        <v>10</v>
      </c>
    </row>
    <row r="6" spans="1:8" ht="12.75">
      <c r="A6" s="26" t="s">
        <v>0</v>
      </c>
      <c r="B6" s="24"/>
      <c r="C6" s="3"/>
      <c r="E6" s="9">
        <v>1</v>
      </c>
      <c r="F6" s="9">
        <f>B11</f>
        <v>0</v>
      </c>
      <c r="G6" s="9">
        <f>B11+(B12*2)</f>
        <v>0</v>
      </c>
      <c r="H6" s="9">
        <f>B11-(2*B12)</f>
        <v>0</v>
      </c>
    </row>
    <row r="7" spans="1:8" ht="12.75">
      <c r="A7" s="27"/>
      <c r="B7" s="25"/>
      <c r="C7" s="3"/>
      <c r="E7" s="9">
        <v>2</v>
      </c>
      <c r="F7" s="9">
        <f>F6+$B$11</f>
        <v>0</v>
      </c>
      <c r="G7" s="9">
        <f>G6+($B$11+(2*$B$12))</f>
        <v>0</v>
      </c>
      <c r="H7" s="9">
        <f>H6+($B$11-(2*$B$12))</f>
        <v>0</v>
      </c>
    </row>
    <row r="8" spans="1:8" ht="12.75">
      <c r="A8" s="17" t="s">
        <v>1</v>
      </c>
      <c r="B8" s="18"/>
      <c r="C8" s="3"/>
      <c r="E8" s="9">
        <v>3</v>
      </c>
      <c r="F8" s="9">
        <f aca="true" t="shared" si="0" ref="F8:F55">F7+$B$11</f>
        <v>0</v>
      </c>
      <c r="G8" s="9">
        <f aca="true" t="shared" si="1" ref="G8:G55">G7+($B$11+(2*$B$12))</f>
        <v>0</v>
      </c>
      <c r="H8" s="9">
        <f aca="true" t="shared" si="2" ref="H8:H55">H7+($B$11-(2*$B$12))</f>
        <v>0</v>
      </c>
    </row>
    <row r="9" spans="1:8" ht="12.75">
      <c r="A9" s="17" t="s">
        <v>2</v>
      </c>
      <c r="B9" s="18"/>
      <c r="C9" s="3"/>
      <c r="E9" s="9">
        <v>4</v>
      </c>
      <c r="F9" s="9">
        <f t="shared" si="0"/>
        <v>0</v>
      </c>
      <c r="G9" s="9">
        <f t="shared" si="1"/>
        <v>0</v>
      </c>
      <c r="H9" s="9">
        <f t="shared" si="2"/>
        <v>0</v>
      </c>
    </row>
    <row r="10" spans="1:8" ht="12.75">
      <c r="A10" s="17" t="s">
        <v>3</v>
      </c>
      <c r="B10" s="18"/>
      <c r="C10" s="3"/>
      <c r="E10" s="9">
        <v>5</v>
      </c>
      <c r="F10" s="9">
        <f t="shared" si="0"/>
        <v>0</v>
      </c>
      <c r="G10" s="9">
        <f t="shared" si="1"/>
        <v>0</v>
      </c>
      <c r="H10" s="9">
        <f t="shared" si="2"/>
        <v>0</v>
      </c>
    </row>
    <row r="11" spans="1:8" ht="12.75">
      <c r="A11" s="17" t="s">
        <v>6</v>
      </c>
      <c r="B11" s="18"/>
      <c r="C11" s="3"/>
      <c r="E11" s="9">
        <v>6</v>
      </c>
      <c r="F11" s="9">
        <f t="shared" si="0"/>
        <v>0</v>
      </c>
      <c r="G11" s="9">
        <f t="shared" si="1"/>
        <v>0</v>
      </c>
      <c r="H11" s="9">
        <f t="shared" si="2"/>
        <v>0</v>
      </c>
    </row>
    <row r="12" spans="1:8" ht="12.75">
      <c r="A12" s="17" t="s">
        <v>7</v>
      </c>
      <c r="B12" s="18"/>
      <c r="C12" s="3"/>
      <c r="E12" s="9">
        <v>7</v>
      </c>
      <c r="F12" s="9">
        <f t="shared" si="0"/>
        <v>0</v>
      </c>
      <c r="G12" s="9">
        <f t="shared" si="1"/>
        <v>0</v>
      </c>
      <c r="H12" s="9">
        <f t="shared" si="2"/>
        <v>0</v>
      </c>
    </row>
    <row r="13" spans="1:8" ht="12.75">
      <c r="A13" s="17" t="s">
        <v>4</v>
      </c>
      <c r="B13" s="19"/>
      <c r="C13" s="4"/>
      <c r="E13" s="9">
        <v>8</v>
      </c>
      <c r="F13" s="9">
        <f t="shared" si="0"/>
        <v>0</v>
      </c>
      <c r="G13" s="9">
        <f t="shared" si="1"/>
        <v>0</v>
      </c>
      <c r="H13" s="9">
        <f t="shared" si="2"/>
        <v>0</v>
      </c>
    </row>
    <row r="14" spans="5:8" ht="12.75">
      <c r="E14" s="9">
        <v>9</v>
      </c>
      <c r="F14" s="9">
        <f t="shared" si="0"/>
        <v>0</v>
      </c>
      <c r="G14" s="9">
        <f t="shared" si="1"/>
        <v>0</v>
      </c>
      <c r="H14" s="9">
        <f t="shared" si="2"/>
        <v>0</v>
      </c>
    </row>
    <row r="15" spans="5:8" ht="12.75">
      <c r="E15" s="9">
        <v>10</v>
      </c>
      <c r="F15" s="9">
        <f t="shared" si="0"/>
        <v>0</v>
      </c>
      <c r="G15" s="9">
        <f t="shared" si="1"/>
        <v>0</v>
      </c>
      <c r="H15" s="9">
        <f t="shared" si="2"/>
        <v>0</v>
      </c>
    </row>
    <row r="16" spans="5:8" ht="12.75">
      <c r="E16" s="9">
        <v>11</v>
      </c>
      <c r="F16" s="9">
        <f t="shared" si="0"/>
        <v>0</v>
      </c>
      <c r="G16" s="9">
        <f t="shared" si="1"/>
        <v>0</v>
      </c>
      <c r="H16" s="9">
        <f t="shared" si="2"/>
        <v>0</v>
      </c>
    </row>
    <row r="17" spans="5:8" ht="12.75">
      <c r="E17" s="9">
        <v>12</v>
      </c>
      <c r="F17" s="9">
        <f t="shared" si="0"/>
        <v>0</v>
      </c>
      <c r="G17" s="9">
        <f t="shared" si="1"/>
        <v>0</v>
      </c>
      <c r="H17" s="9">
        <f t="shared" si="2"/>
        <v>0</v>
      </c>
    </row>
    <row r="18" spans="5:8" ht="12.75">
      <c r="E18" s="9">
        <v>13</v>
      </c>
      <c r="F18" s="9">
        <f t="shared" si="0"/>
        <v>0</v>
      </c>
      <c r="G18" s="9">
        <f t="shared" si="1"/>
        <v>0</v>
      </c>
      <c r="H18" s="9">
        <f t="shared" si="2"/>
        <v>0</v>
      </c>
    </row>
    <row r="19" spans="5:8" ht="12.75">
      <c r="E19" s="9">
        <v>14</v>
      </c>
      <c r="F19" s="9">
        <f t="shared" si="0"/>
        <v>0</v>
      </c>
      <c r="G19" s="9">
        <f t="shared" si="1"/>
        <v>0</v>
      </c>
      <c r="H19" s="9">
        <f t="shared" si="2"/>
        <v>0</v>
      </c>
    </row>
    <row r="20" spans="5:8" ht="12.75">
      <c r="E20" s="9">
        <v>15</v>
      </c>
      <c r="F20" s="9">
        <f t="shared" si="0"/>
        <v>0</v>
      </c>
      <c r="G20" s="9">
        <f t="shared" si="1"/>
        <v>0</v>
      </c>
      <c r="H20" s="9">
        <f t="shared" si="2"/>
        <v>0</v>
      </c>
    </row>
    <row r="21" spans="5:8" ht="12.75">
      <c r="E21" s="9">
        <v>16</v>
      </c>
      <c r="F21" s="9">
        <f t="shared" si="0"/>
        <v>0</v>
      </c>
      <c r="G21" s="9">
        <f t="shared" si="1"/>
        <v>0</v>
      </c>
      <c r="H21" s="9">
        <f t="shared" si="2"/>
        <v>0</v>
      </c>
    </row>
    <row r="22" spans="5:8" ht="12.75">
      <c r="E22" s="9">
        <v>17</v>
      </c>
      <c r="F22" s="9">
        <f t="shared" si="0"/>
        <v>0</v>
      </c>
      <c r="G22" s="9">
        <f t="shared" si="1"/>
        <v>0</v>
      </c>
      <c r="H22" s="9">
        <f t="shared" si="2"/>
        <v>0</v>
      </c>
    </row>
    <row r="23" spans="5:8" ht="12.75">
      <c r="E23" s="9">
        <v>18</v>
      </c>
      <c r="F23" s="9">
        <f t="shared" si="0"/>
        <v>0</v>
      </c>
      <c r="G23" s="9">
        <f t="shared" si="1"/>
        <v>0</v>
      </c>
      <c r="H23" s="9">
        <f t="shared" si="2"/>
        <v>0</v>
      </c>
    </row>
    <row r="24" spans="5:8" ht="12.75">
      <c r="E24" s="9">
        <v>19</v>
      </c>
      <c r="F24" s="9">
        <f t="shared" si="0"/>
        <v>0</v>
      </c>
      <c r="G24" s="9">
        <f t="shared" si="1"/>
        <v>0</v>
      </c>
      <c r="H24" s="9">
        <f t="shared" si="2"/>
        <v>0</v>
      </c>
    </row>
    <row r="25" spans="5:8" ht="12.75">
      <c r="E25" s="9">
        <v>20</v>
      </c>
      <c r="F25" s="9">
        <f t="shared" si="0"/>
        <v>0</v>
      </c>
      <c r="G25" s="9">
        <f t="shared" si="1"/>
        <v>0</v>
      </c>
      <c r="H25" s="9">
        <f t="shared" si="2"/>
        <v>0</v>
      </c>
    </row>
    <row r="26" spans="5:8" ht="12.75">
      <c r="E26" s="9">
        <v>21</v>
      </c>
      <c r="F26" s="9">
        <f t="shared" si="0"/>
        <v>0</v>
      </c>
      <c r="G26" s="9">
        <f t="shared" si="1"/>
        <v>0</v>
      </c>
      <c r="H26" s="9">
        <f t="shared" si="2"/>
        <v>0</v>
      </c>
    </row>
    <row r="27" spans="5:8" ht="12.75">
      <c r="E27" s="9">
        <v>22</v>
      </c>
      <c r="F27" s="9">
        <f t="shared" si="0"/>
        <v>0</v>
      </c>
      <c r="G27" s="9">
        <f t="shared" si="1"/>
        <v>0</v>
      </c>
      <c r="H27" s="9">
        <f t="shared" si="2"/>
        <v>0</v>
      </c>
    </row>
    <row r="28" spans="5:8" ht="12.75">
      <c r="E28" s="9">
        <v>23</v>
      </c>
      <c r="F28" s="9">
        <f t="shared" si="0"/>
        <v>0</v>
      </c>
      <c r="G28" s="9">
        <f t="shared" si="1"/>
        <v>0</v>
      </c>
      <c r="H28" s="9">
        <f t="shared" si="2"/>
        <v>0</v>
      </c>
    </row>
    <row r="29" spans="5:8" ht="12.75">
      <c r="E29" s="9">
        <v>24</v>
      </c>
      <c r="F29" s="9">
        <f t="shared" si="0"/>
        <v>0</v>
      </c>
      <c r="G29" s="9">
        <f t="shared" si="1"/>
        <v>0</v>
      </c>
      <c r="H29" s="9">
        <f t="shared" si="2"/>
        <v>0</v>
      </c>
    </row>
    <row r="30" spans="5:8" ht="12.75">
      <c r="E30" s="9">
        <v>25</v>
      </c>
      <c r="F30" s="9">
        <f t="shared" si="0"/>
        <v>0</v>
      </c>
      <c r="G30" s="9">
        <f t="shared" si="1"/>
        <v>0</v>
      </c>
      <c r="H30" s="9">
        <f t="shared" si="2"/>
        <v>0</v>
      </c>
    </row>
    <row r="31" spans="5:8" ht="12.75">
      <c r="E31" s="9">
        <v>26</v>
      </c>
      <c r="F31" s="9">
        <f t="shared" si="0"/>
        <v>0</v>
      </c>
      <c r="G31" s="9">
        <f t="shared" si="1"/>
        <v>0</v>
      </c>
      <c r="H31" s="9">
        <f t="shared" si="2"/>
        <v>0</v>
      </c>
    </row>
    <row r="32" spans="5:8" ht="12.75">
      <c r="E32" s="9">
        <v>27</v>
      </c>
      <c r="F32" s="9">
        <f t="shared" si="0"/>
        <v>0</v>
      </c>
      <c r="G32" s="9">
        <f t="shared" si="1"/>
        <v>0</v>
      </c>
      <c r="H32" s="9">
        <f t="shared" si="2"/>
        <v>0</v>
      </c>
    </row>
    <row r="33" spans="5:8" ht="12.75">
      <c r="E33" s="9">
        <v>28</v>
      </c>
      <c r="F33" s="9">
        <f t="shared" si="0"/>
        <v>0</v>
      </c>
      <c r="G33" s="9">
        <f t="shared" si="1"/>
        <v>0</v>
      </c>
      <c r="H33" s="9">
        <f t="shared" si="2"/>
        <v>0</v>
      </c>
    </row>
    <row r="34" spans="5:8" ht="12.75">
      <c r="E34" s="9">
        <v>29</v>
      </c>
      <c r="F34" s="9">
        <f t="shared" si="0"/>
        <v>0</v>
      </c>
      <c r="G34" s="9">
        <f t="shared" si="1"/>
        <v>0</v>
      </c>
      <c r="H34" s="9">
        <f t="shared" si="2"/>
        <v>0</v>
      </c>
    </row>
    <row r="35" spans="5:8" ht="12.75">
      <c r="E35" s="9">
        <v>30</v>
      </c>
      <c r="F35" s="9">
        <f t="shared" si="0"/>
        <v>0</v>
      </c>
      <c r="G35" s="9">
        <f t="shared" si="1"/>
        <v>0</v>
      </c>
      <c r="H35" s="9">
        <f t="shared" si="2"/>
        <v>0</v>
      </c>
    </row>
    <row r="36" spans="5:8" ht="12.75">
      <c r="E36" s="9">
        <v>31</v>
      </c>
      <c r="F36" s="9">
        <f t="shared" si="0"/>
        <v>0</v>
      </c>
      <c r="G36" s="9">
        <f t="shared" si="1"/>
        <v>0</v>
      </c>
      <c r="H36" s="9">
        <f t="shared" si="2"/>
        <v>0</v>
      </c>
    </row>
    <row r="37" spans="5:8" ht="12.75">
      <c r="E37" s="9">
        <v>32</v>
      </c>
      <c r="F37" s="9">
        <f t="shared" si="0"/>
        <v>0</v>
      </c>
      <c r="G37" s="9">
        <f t="shared" si="1"/>
        <v>0</v>
      </c>
      <c r="H37" s="9">
        <f t="shared" si="2"/>
        <v>0</v>
      </c>
    </row>
    <row r="38" spans="5:8" ht="12.75">
      <c r="E38" s="9">
        <v>33</v>
      </c>
      <c r="F38" s="9">
        <f t="shared" si="0"/>
        <v>0</v>
      </c>
      <c r="G38" s="9">
        <f t="shared" si="1"/>
        <v>0</v>
      </c>
      <c r="H38" s="9">
        <f t="shared" si="2"/>
        <v>0</v>
      </c>
    </row>
    <row r="39" spans="5:8" ht="12.75">
      <c r="E39" s="9">
        <v>34</v>
      </c>
      <c r="F39" s="9">
        <f t="shared" si="0"/>
        <v>0</v>
      </c>
      <c r="G39" s="9">
        <f t="shared" si="1"/>
        <v>0</v>
      </c>
      <c r="H39" s="9">
        <f t="shared" si="2"/>
        <v>0</v>
      </c>
    </row>
    <row r="40" spans="5:8" ht="12.75">
      <c r="E40" s="9">
        <v>35</v>
      </c>
      <c r="F40" s="9">
        <f t="shared" si="0"/>
        <v>0</v>
      </c>
      <c r="G40" s="9">
        <f t="shared" si="1"/>
        <v>0</v>
      </c>
      <c r="H40" s="9">
        <f t="shared" si="2"/>
        <v>0</v>
      </c>
    </row>
    <row r="41" spans="5:8" ht="12.75">
      <c r="E41" s="9">
        <v>36</v>
      </c>
      <c r="F41" s="9">
        <f t="shared" si="0"/>
        <v>0</v>
      </c>
      <c r="G41" s="9">
        <f t="shared" si="1"/>
        <v>0</v>
      </c>
      <c r="H41" s="9">
        <f t="shared" si="2"/>
        <v>0</v>
      </c>
    </row>
    <row r="42" spans="5:8" ht="12.75">
      <c r="E42" s="9">
        <v>37</v>
      </c>
      <c r="F42" s="9">
        <f t="shared" si="0"/>
        <v>0</v>
      </c>
      <c r="G42" s="9">
        <f t="shared" si="1"/>
        <v>0</v>
      </c>
      <c r="H42" s="9">
        <f t="shared" si="2"/>
        <v>0</v>
      </c>
    </row>
    <row r="43" spans="5:8" ht="12.75">
      <c r="E43" s="9">
        <v>38</v>
      </c>
      <c r="F43" s="9">
        <f t="shared" si="0"/>
        <v>0</v>
      </c>
      <c r="G43" s="9">
        <f t="shared" si="1"/>
        <v>0</v>
      </c>
      <c r="H43" s="9">
        <f t="shared" si="2"/>
        <v>0</v>
      </c>
    </row>
    <row r="44" spans="5:8" ht="12.75">
      <c r="E44" s="9">
        <v>39</v>
      </c>
      <c r="F44" s="9">
        <f t="shared" si="0"/>
        <v>0</v>
      </c>
      <c r="G44" s="9">
        <f t="shared" si="1"/>
        <v>0</v>
      </c>
      <c r="H44" s="9">
        <f t="shared" si="2"/>
        <v>0</v>
      </c>
    </row>
    <row r="45" spans="5:8" ht="12.75">
      <c r="E45" s="9">
        <v>40</v>
      </c>
      <c r="F45" s="9">
        <f t="shared" si="0"/>
        <v>0</v>
      </c>
      <c r="G45" s="9">
        <f t="shared" si="1"/>
        <v>0</v>
      </c>
      <c r="H45" s="9">
        <f t="shared" si="2"/>
        <v>0</v>
      </c>
    </row>
    <row r="46" spans="5:8" ht="12.75">
      <c r="E46" s="9">
        <v>41</v>
      </c>
      <c r="F46" s="9">
        <f t="shared" si="0"/>
        <v>0</v>
      </c>
      <c r="G46" s="9">
        <f t="shared" si="1"/>
        <v>0</v>
      </c>
      <c r="H46" s="9">
        <f t="shared" si="2"/>
        <v>0</v>
      </c>
    </row>
    <row r="47" spans="5:8" ht="12.75">
      <c r="E47" s="9">
        <v>42</v>
      </c>
      <c r="F47" s="9">
        <f t="shared" si="0"/>
        <v>0</v>
      </c>
      <c r="G47" s="9">
        <f t="shared" si="1"/>
        <v>0</v>
      </c>
      <c r="H47" s="9">
        <f t="shared" si="2"/>
        <v>0</v>
      </c>
    </row>
    <row r="48" spans="5:8" ht="12.75">
      <c r="E48" s="9">
        <v>43</v>
      </c>
      <c r="F48" s="9">
        <f t="shared" si="0"/>
        <v>0</v>
      </c>
      <c r="G48" s="9">
        <f t="shared" si="1"/>
        <v>0</v>
      </c>
      <c r="H48" s="9">
        <f t="shared" si="2"/>
        <v>0</v>
      </c>
    </row>
    <row r="49" spans="5:8" ht="12.75">
      <c r="E49" s="9">
        <v>44</v>
      </c>
      <c r="F49" s="9">
        <f t="shared" si="0"/>
        <v>0</v>
      </c>
      <c r="G49" s="9">
        <f t="shared" si="1"/>
        <v>0</v>
      </c>
      <c r="H49" s="9">
        <f t="shared" si="2"/>
        <v>0</v>
      </c>
    </row>
    <row r="50" spans="5:8" ht="12.75">
      <c r="E50" s="9">
        <v>45</v>
      </c>
      <c r="F50" s="9">
        <f t="shared" si="0"/>
        <v>0</v>
      </c>
      <c r="G50" s="9">
        <f t="shared" si="1"/>
        <v>0</v>
      </c>
      <c r="H50" s="9">
        <f t="shared" si="2"/>
        <v>0</v>
      </c>
    </row>
    <row r="51" spans="5:8" ht="12.75">
      <c r="E51" s="9">
        <v>46</v>
      </c>
      <c r="F51" s="9">
        <f t="shared" si="0"/>
        <v>0</v>
      </c>
      <c r="G51" s="9">
        <f t="shared" si="1"/>
        <v>0</v>
      </c>
      <c r="H51" s="9">
        <f t="shared" si="2"/>
        <v>0</v>
      </c>
    </row>
    <row r="52" spans="5:8" ht="12.75">
      <c r="E52" s="9">
        <v>47</v>
      </c>
      <c r="F52" s="9">
        <f t="shared" si="0"/>
        <v>0</v>
      </c>
      <c r="G52" s="9">
        <f t="shared" si="1"/>
        <v>0</v>
      </c>
      <c r="H52" s="9">
        <f t="shared" si="2"/>
        <v>0</v>
      </c>
    </row>
    <row r="53" spans="5:8" ht="12.75">
      <c r="E53" s="9">
        <v>48</v>
      </c>
      <c r="F53" s="9">
        <f t="shared" si="0"/>
        <v>0</v>
      </c>
      <c r="G53" s="9">
        <f t="shared" si="1"/>
        <v>0</v>
      </c>
      <c r="H53" s="9">
        <f t="shared" si="2"/>
        <v>0</v>
      </c>
    </row>
    <row r="54" spans="5:8" ht="12.75">
      <c r="E54" s="9">
        <v>49</v>
      </c>
      <c r="F54" s="9">
        <f t="shared" si="0"/>
        <v>0</v>
      </c>
      <c r="G54" s="9">
        <f t="shared" si="1"/>
        <v>0</v>
      </c>
      <c r="H54" s="9">
        <f t="shared" si="2"/>
        <v>0</v>
      </c>
    </row>
    <row r="55" spans="5:8" ht="12.75">
      <c r="E55" s="9">
        <v>50</v>
      </c>
      <c r="F55" s="9">
        <f t="shared" si="0"/>
        <v>0</v>
      </c>
      <c r="G55" s="9">
        <f t="shared" si="1"/>
        <v>0</v>
      </c>
      <c r="H55" s="9">
        <f t="shared" si="2"/>
        <v>0</v>
      </c>
    </row>
  </sheetData>
  <mergeCells count="3">
    <mergeCell ref="A5:B5"/>
    <mergeCell ref="B6:B7"/>
    <mergeCell ref="A6:A7"/>
  </mergeCells>
  <printOptions/>
  <pageMargins left="0.75" right="0.75" top="1" bottom="1" header="0.5" footer="0.5"/>
  <pageSetup fitToHeight="1" fitToWidth="1" horizontalDpi="300" verticalDpi="300" orientation="portrait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P136" sqref="P136"/>
    </sheetView>
  </sheetViews>
  <sheetFormatPr defaultColWidth="9.33203125" defaultRowHeight="12.75"/>
  <sheetData/>
  <printOptions/>
  <pageMargins left="0.75" right="0.75" top="1" bottom="1" header="0.5" footer="0.5"/>
  <pageSetup fitToHeight="2" horizontalDpi="300" verticalDpi="300" orientation="portrait" scale="62" r:id="rId2"/>
  <rowBreaks count="2" manualBreakCount="2">
    <brk id="82" max="255" man="1"/>
    <brk id="16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56"/>
  <sheetViews>
    <sheetView workbookViewId="0" topLeftCell="A34">
      <selection activeCell="L7" sqref="L7:L56"/>
    </sheetView>
  </sheetViews>
  <sheetFormatPr defaultColWidth="9.33203125" defaultRowHeight="12.75"/>
  <cols>
    <col min="1" max="1" width="36" style="2" bestFit="1" customWidth="1"/>
    <col min="2" max="2" width="33.16015625" style="3" bestFit="1" customWidth="1"/>
    <col min="3" max="5" width="9.33203125" style="1" customWidth="1"/>
    <col min="6" max="6" width="11.83203125" style="1" bestFit="1" customWidth="1"/>
    <col min="7" max="7" width="17.16015625" style="1" bestFit="1" customWidth="1"/>
    <col min="8" max="8" width="11.83203125" style="1" customWidth="1"/>
    <col min="9" max="9" width="11.83203125" style="5" bestFit="1" customWidth="1"/>
    <col min="10" max="10" width="17.16015625" style="1" bestFit="1" customWidth="1"/>
    <col min="11" max="11" width="11.83203125" style="1" customWidth="1"/>
    <col min="12" max="12" width="11.83203125" style="1" bestFit="1" customWidth="1"/>
    <col min="13" max="13" width="17.16015625" style="1" bestFit="1" customWidth="1"/>
    <col min="14" max="14" width="11.83203125" style="1" customWidth="1"/>
    <col min="15" max="16384" width="9.33203125" style="1" customWidth="1"/>
  </cols>
  <sheetData>
    <row r="5" spans="1:14" ht="12.75">
      <c r="A5" s="31" t="s">
        <v>42</v>
      </c>
      <c r="B5" s="31"/>
      <c r="E5" s="10"/>
      <c r="F5" s="32" t="s">
        <v>8</v>
      </c>
      <c r="G5" s="33"/>
      <c r="H5" s="33"/>
      <c r="I5" s="28" t="s">
        <v>9</v>
      </c>
      <c r="J5" s="29"/>
      <c r="K5" s="30"/>
      <c r="L5" s="28" t="s">
        <v>10</v>
      </c>
      <c r="M5" s="29"/>
      <c r="N5" s="30"/>
    </row>
    <row r="6" spans="1:14" ht="12.75">
      <c r="A6" s="31"/>
      <c r="B6" s="31"/>
      <c r="E6" s="6" t="s">
        <v>5</v>
      </c>
      <c r="F6" s="10" t="s">
        <v>17</v>
      </c>
      <c r="G6" s="10" t="s">
        <v>18</v>
      </c>
      <c r="H6" s="10" t="s">
        <v>19</v>
      </c>
      <c r="I6" s="9" t="s">
        <v>17</v>
      </c>
      <c r="J6" s="10" t="s">
        <v>18</v>
      </c>
      <c r="K6" s="10" t="s">
        <v>19</v>
      </c>
      <c r="L6" s="10" t="s">
        <v>17</v>
      </c>
      <c r="M6" s="10" t="s">
        <v>18</v>
      </c>
      <c r="N6" s="10" t="s">
        <v>19</v>
      </c>
    </row>
    <row r="7" spans="1:14" ht="12.75">
      <c r="A7" s="26" t="s">
        <v>0</v>
      </c>
      <c r="B7" s="24"/>
      <c r="E7" s="9">
        <v>1</v>
      </c>
      <c r="F7" s="10"/>
      <c r="G7" s="9">
        <f>$B$21</f>
        <v>0</v>
      </c>
      <c r="H7" s="9">
        <f>G7+F7</f>
        <v>0</v>
      </c>
      <c r="I7" s="9"/>
      <c r="J7" s="9">
        <f>$B$21</f>
        <v>0</v>
      </c>
      <c r="K7" s="9">
        <f>J7+I7</f>
        <v>0</v>
      </c>
      <c r="L7" s="10"/>
      <c r="M7" s="9">
        <f>$B$21</f>
        <v>0</v>
      </c>
      <c r="N7" s="9">
        <f>M7+L7</f>
        <v>0</v>
      </c>
    </row>
    <row r="8" spans="1:14" ht="12.75">
      <c r="A8" s="27"/>
      <c r="B8" s="25"/>
      <c r="E8" s="9">
        <v>2</v>
      </c>
      <c r="F8" s="10"/>
      <c r="G8" s="9">
        <f>G7+$B$21</f>
        <v>0</v>
      </c>
      <c r="H8" s="9">
        <f aca="true" t="shared" si="0" ref="H8:H56">G8+F8</f>
        <v>0</v>
      </c>
      <c r="I8" s="9"/>
      <c r="J8" s="9">
        <f>J7+($B$21+(2*$B$22))</f>
        <v>0</v>
      </c>
      <c r="K8" s="9">
        <f aca="true" t="shared" si="1" ref="K8:K56">J8+I8</f>
        <v>0</v>
      </c>
      <c r="L8" s="10"/>
      <c r="M8" s="9">
        <f>M7+($B$21-(2*$B$22))</f>
        <v>0</v>
      </c>
      <c r="N8" s="9">
        <f aca="true" t="shared" si="2" ref="N8:N56">M8+L8</f>
        <v>0</v>
      </c>
    </row>
    <row r="9" spans="1:14" ht="12.75">
      <c r="A9" s="17" t="s">
        <v>1</v>
      </c>
      <c r="B9" s="18"/>
      <c r="E9" s="9">
        <v>3</v>
      </c>
      <c r="F9" s="10"/>
      <c r="G9" s="9">
        <f aca="true" t="shared" si="3" ref="G9:G56">G8+$B$21</f>
        <v>0</v>
      </c>
      <c r="H9" s="9">
        <f t="shared" si="0"/>
        <v>0</v>
      </c>
      <c r="I9" s="9"/>
      <c r="J9" s="9">
        <f aca="true" t="shared" si="4" ref="J9:J56">J8+($B$21+(2*$B$22))</f>
        <v>0</v>
      </c>
      <c r="K9" s="9">
        <f t="shared" si="1"/>
        <v>0</v>
      </c>
      <c r="L9" s="10"/>
      <c r="M9" s="9">
        <f aca="true" t="shared" si="5" ref="M9:M56">M8+($B$21-(2*$B$22))</f>
        <v>0</v>
      </c>
      <c r="N9" s="9">
        <f t="shared" si="2"/>
        <v>0</v>
      </c>
    </row>
    <row r="10" spans="1:14" ht="12.75">
      <c r="A10" s="17" t="s">
        <v>2</v>
      </c>
      <c r="B10" s="18"/>
      <c r="E10" s="9">
        <v>4</v>
      </c>
      <c r="F10" s="10"/>
      <c r="G10" s="9">
        <f t="shared" si="3"/>
        <v>0</v>
      </c>
      <c r="H10" s="9">
        <f t="shared" si="0"/>
        <v>0</v>
      </c>
      <c r="I10" s="9"/>
      <c r="J10" s="9">
        <f t="shared" si="4"/>
        <v>0</v>
      </c>
      <c r="K10" s="9">
        <f t="shared" si="1"/>
        <v>0</v>
      </c>
      <c r="L10" s="10"/>
      <c r="M10" s="9">
        <f t="shared" si="5"/>
        <v>0</v>
      </c>
      <c r="N10" s="9">
        <f t="shared" si="2"/>
        <v>0</v>
      </c>
    </row>
    <row r="11" spans="1:14" ht="12.75">
      <c r="A11" s="17" t="s">
        <v>11</v>
      </c>
      <c r="B11" s="18"/>
      <c r="E11" s="9">
        <v>5</v>
      </c>
      <c r="F11" s="10"/>
      <c r="G11" s="9">
        <f t="shared" si="3"/>
        <v>0</v>
      </c>
      <c r="H11" s="9">
        <f t="shared" si="0"/>
        <v>0</v>
      </c>
      <c r="I11" s="9"/>
      <c r="J11" s="9">
        <f t="shared" si="4"/>
        <v>0</v>
      </c>
      <c r="K11" s="9">
        <f t="shared" si="1"/>
        <v>0</v>
      </c>
      <c r="L11" s="10"/>
      <c r="M11" s="9">
        <f t="shared" si="5"/>
        <v>0</v>
      </c>
      <c r="N11" s="9">
        <f t="shared" si="2"/>
        <v>0</v>
      </c>
    </row>
    <row r="12" spans="1:14" ht="12.75">
      <c r="A12" s="17" t="s">
        <v>41</v>
      </c>
      <c r="B12" s="18"/>
      <c r="E12" s="9">
        <v>6</v>
      </c>
      <c r="F12" s="10"/>
      <c r="G12" s="9">
        <f t="shared" si="3"/>
        <v>0</v>
      </c>
      <c r="H12" s="9">
        <f t="shared" si="0"/>
        <v>0</v>
      </c>
      <c r="I12" s="9"/>
      <c r="J12" s="9">
        <f t="shared" si="4"/>
        <v>0</v>
      </c>
      <c r="K12" s="9">
        <f t="shared" si="1"/>
        <v>0</v>
      </c>
      <c r="L12" s="10"/>
      <c r="M12" s="9">
        <f t="shared" si="5"/>
        <v>0</v>
      </c>
      <c r="N12" s="9">
        <f t="shared" si="2"/>
        <v>0</v>
      </c>
    </row>
    <row r="13" spans="1:14" ht="12.75">
      <c r="A13" s="17" t="s">
        <v>12</v>
      </c>
      <c r="B13" s="18"/>
      <c r="E13" s="9">
        <v>7</v>
      </c>
      <c r="F13" s="10"/>
      <c r="G13" s="9">
        <f t="shared" si="3"/>
        <v>0</v>
      </c>
      <c r="H13" s="9">
        <f t="shared" si="0"/>
        <v>0</v>
      </c>
      <c r="I13" s="9"/>
      <c r="J13" s="9">
        <f t="shared" si="4"/>
        <v>0</v>
      </c>
      <c r="K13" s="9">
        <f t="shared" si="1"/>
        <v>0</v>
      </c>
      <c r="L13" s="10"/>
      <c r="M13" s="9">
        <f t="shared" si="5"/>
        <v>0</v>
      </c>
      <c r="N13" s="9">
        <f t="shared" si="2"/>
        <v>0</v>
      </c>
    </row>
    <row r="14" spans="1:14" ht="12.75">
      <c r="A14" s="17" t="s">
        <v>13</v>
      </c>
      <c r="B14" s="18"/>
      <c r="E14" s="9">
        <v>8</v>
      </c>
      <c r="F14" s="10"/>
      <c r="G14" s="9">
        <f t="shared" si="3"/>
        <v>0</v>
      </c>
      <c r="H14" s="9">
        <f t="shared" si="0"/>
        <v>0</v>
      </c>
      <c r="I14" s="9"/>
      <c r="J14" s="9">
        <f t="shared" si="4"/>
        <v>0</v>
      </c>
      <c r="K14" s="9">
        <f t="shared" si="1"/>
        <v>0</v>
      </c>
      <c r="L14" s="10"/>
      <c r="M14" s="9">
        <f t="shared" si="5"/>
        <v>0</v>
      </c>
      <c r="N14" s="9">
        <f t="shared" si="2"/>
        <v>0</v>
      </c>
    </row>
    <row r="15" spans="1:14" ht="12.75">
      <c r="A15" s="17" t="s">
        <v>7</v>
      </c>
      <c r="B15" s="18"/>
      <c r="E15" s="9">
        <v>9</v>
      </c>
      <c r="F15" s="10"/>
      <c r="G15" s="9">
        <f t="shared" si="3"/>
        <v>0</v>
      </c>
      <c r="H15" s="9">
        <f t="shared" si="0"/>
        <v>0</v>
      </c>
      <c r="I15" s="9"/>
      <c r="J15" s="9">
        <f t="shared" si="4"/>
        <v>0</v>
      </c>
      <c r="K15" s="9">
        <f t="shared" si="1"/>
        <v>0</v>
      </c>
      <c r="L15" s="10"/>
      <c r="M15" s="9">
        <f t="shared" si="5"/>
        <v>0</v>
      </c>
      <c r="N15" s="9">
        <f t="shared" si="2"/>
        <v>0</v>
      </c>
    </row>
    <row r="16" spans="1:14" ht="12.75">
      <c r="A16" s="17" t="s">
        <v>4</v>
      </c>
      <c r="B16" s="19"/>
      <c r="E16" s="9">
        <v>10</v>
      </c>
      <c r="F16" s="10"/>
      <c r="G16" s="9">
        <f t="shared" si="3"/>
        <v>0</v>
      </c>
      <c r="H16" s="9">
        <f t="shared" si="0"/>
        <v>0</v>
      </c>
      <c r="I16" s="9"/>
      <c r="J16" s="9">
        <f t="shared" si="4"/>
        <v>0</v>
      </c>
      <c r="K16" s="9">
        <f t="shared" si="1"/>
        <v>0</v>
      </c>
      <c r="L16" s="10"/>
      <c r="M16" s="9">
        <f t="shared" si="5"/>
        <v>0</v>
      </c>
      <c r="N16" s="9">
        <f t="shared" si="2"/>
        <v>0</v>
      </c>
    </row>
    <row r="17" spans="1:14" ht="12.75">
      <c r="A17" s="17" t="s">
        <v>14</v>
      </c>
      <c r="B17" s="18"/>
      <c r="E17" s="9">
        <v>11</v>
      </c>
      <c r="F17" s="10"/>
      <c r="G17" s="9">
        <f t="shared" si="3"/>
        <v>0</v>
      </c>
      <c r="H17" s="9">
        <f t="shared" si="0"/>
        <v>0</v>
      </c>
      <c r="I17" s="9"/>
      <c r="J17" s="9">
        <f t="shared" si="4"/>
        <v>0</v>
      </c>
      <c r="K17" s="9">
        <f t="shared" si="1"/>
        <v>0</v>
      </c>
      <c r="L17" s="10"/>
      <c r="M17" s="9">
        <f t="shared" si="5"/>
        <v>0</v>
      </c>
      <c r="N17" s="9">
        <f t="shared" si="2"/>
        <v>0</v>
      </c>
    </row>
    <row r="18" spans="1:14" ht="12.75">
      <c r="A18" s="17" t="s">
        <v>15</v>
      </c>
      <c r="B18" s="18"/>
      <c r="E18" s="9">
        <v>12</v>
      </c>
      <c r="F18" s="10"/>
      <c r="G18" s="9">
        <f t="shared" si="3"/>
        <v>0</v>
      </c>
      <c r="H18" s="9">
        <f t="shared" si="0"/>
        <v>0</v>
      </c>
      <c r="I18" s="9"/>
      <c r="J18" s="9">
        <f t="shared" si="4"/>
        <v>0</v>
      </c>
      <c r="K18" s="9">
        <f t="shared" si="1"/>
        <v>0</v>
      </c>
      <c r="L18" s="10"/>
      <c r="M18" s="9">
        <f t="shared" si="5"/>
        <v>0</v>
      </c>
      <c r="N18" s="9">
        <f t="shared" si="2"/>
        <v>0</v>
      </c>
    </row>
    <row r="19" spans="1:14" ht="12.75">
      <c r="A19" s="17" t="s">
        <v>16</v>
      </c>
      <c r="B19" s="18"/>
      <c r="E19" s="9">
        <v>13</v>
      </c>
      <c r="F19" s="10"/>
      <c r="G19" s="9">
        <f t="shared" si="3"/>
        <v>0</v>
      </c>
      <c r="H19" s="9">
        <f t="shared" si="0"/>
        <v>0</v>
      </c>
      <c r="I19" s="9"/>
      <c r="J19" s="9">
        <f t="shared" si="4"/>
        <v>0</v>
      </c>
      <c r="K19" s="9">
        <f t="shared" si="1"/>
        <v>0</v>
      </c>
      <c r="L19" s="10"/>
      <c r="M19" s="9">
        <f t="shared" si="5"/>
        <v>0</v>
      </c>
      <c r="N19" s="9">
        <f t="shared" si="2"/>
        <v>0</v>
      </c>
    </row>
    <row r="20" spans="1:14" ht="12.75">
      <c r="A20" s="17" t="s">
        <v>3</v>
      </c>
      <c r="B20" s="18"/>
      <c r="E20" s="9">
        <v>14</v>
      </c>
      <c r="F20" s="10"/>
      <c r="G20" s="9">
        <f t="shared" si="3"/>
        <v>0</v>
      </c>
      <c r="H20" s="9">
        <f t="shared" si="0"/>
        <v>0</v>
      </c>
      <c r="I20" s="9"/>
      <c r="J20" s="9">
        <f t="shared" si="4"/>
        <v>0</v>
      </c>
      <c r="K20" s="9">
        <f t="shared" si="1"/>
        <v>0</v>
      </c>
      <c r="L20" s="10"/>
      <c r="M20" s="9">
        <f t="shared" si="5"/>
        <v>0</v>
      </c>
      <c r="N20" s="9">
        <f t="shared" si="2"/>
        <v>0</v>
      </c>
    </row>
    <row r="21" spans="1:14" ht="12.75">
      <c r="A21" s="17" t="s">
        <v>6</v>
      </c>
      <c r="B21" s="18"/>
      <c r="E21" s="9">
        <v>15</v>
      </c>
      <c r="F21" s="10"/>
      <c r="G21" s="9">
        <f t="shared" si="3"/>
        <v>0</v>
      </c>
      <c r="H21" s="9">
        <f t="shared" si="0"/>
        <v>0</v>
      </c>
      <c r="I21" s="9"/>
      <c r="J21" s="9">
        <f t="shared" si="4"/>
        <v>0</v>
      </c>
      <c r="K21" s="9">
        <f t="shared" si="1"/>
        <v>0</v>
      </c>
      <c r="L21" s="10"/>
      <c r="M21" s="9">
        <f t="shared" si="5"/>
        <v>0</v>
      </c>
      <c r="N21" s="9">
        <f t="shared" si="2"/>
        <v>0</v>
      </c>
    </row>
    <row r="22" spans="1:14" ht="12.75">
      <c r="A22" s="17" t="s">
        <v>7</v>
      </c>
      <c r="B22" s="18"/>
      <c r="E22" s="9">
        <v>16</v>
      </c>
      <c r="F22" s="10"/>
      <c r="G22" s="9">
        <f t="shared" si="3"/>
        <v>0</v>
      </c>
      <c r="H22" s="9">
        <f t="shared" si="0"/>
        <v>0</v>
      </c>
      <c r="I22" s="9"/>
      <c r="J22" s="9">
        <f t="shared" si="4"/>
        <v>0</v>
      </c>
      <c r="K22" s="9">
        <f t="shared" si="1"/>
        <v>0</v>
      </c>
      <c r="L22" s="10"/>
      <c r="M22" s="9">
        <f t="shared" si="5"/>
        <v>0</v>
      </c>
      <c r="N22" s="9">
        <f t="shared" si="2"/>
        <v>0</v>
      </c>
    </row>
    <row r="23" spans="1:14" ht="12.75">
      <c r="A23" s="17" t="s">
        <v>4</v>
      </c>
      <c r="B23" s="19"/>
      <c r="E23" s="9">
        <v>17</v>
      </c>
      <c r="F23" s="10"/>
      <c r="G23" s="9">
        <f t="shared" si="3"/>
        <v>0</v>
      </c>
      <c r="H23" s="9">
        <f t="shared" si="0"/>
        <v>0</v>
      </c>
      <c r="I23" s="9"/>
      <c r="J23" s="9">
        <f t="shared" si="4"/>
        <v>0</v>
      </c>
      <c r="K23" s="9">
        <f t="shared" si="1"/>
        <v>0</v>
      </c>
      <c r="L23" s="10"/>
      <c r="M23" s="9">
        <f t="shared" si="5"/>
        <v>0</v>
      </c>
      <c r="N23" s="9">
        <f t="shared" si="2"/>
        <v>0</v>
      </c>
    </row>
    <row r="24" spans="5:14" ht="12.75">
      <c r="E24" s="9">
        <v>18</v>
      </c>
      <c r="F24" s="10"/>
      <c r="G24" s="9">
        <f t="shared" si="3"/>
        <v>0</v>
      </c>
      <c r="H24" s="9">
        <f t="shared" si="0"/>
        <v>0</v>
      </c>
      <c r="I24" s="9"/>
      <c r="J24" s="9">
        <f t="shared" si="4"/>
        <v>0</v>
      </c>
      <c r="K24" s="9">
        <f t="shared" si="1"/>
        <v>0</v>
      </c>
      <c r="L24" s="10"/>
      <c r="M24" s="9">
        <f>M23+($B$21-(2*$B$22))</f>
        <v>0</v>
      </c>
      <c r="N24" s="9">
        <f t="shared" si="2"/>
        <v>0</v>
      </c>
    </row>
    <row r="25" spans="5:14" ht="12.75">
      <c r="E25" s="9">
        <v>19</v>
      </c>
      <c r="F25" s="10"/>
      <c r="G25" s="9">
        <f t="shared" si="3"/>
        <v>0</v>
      </c>
      <c r="H25" s="9">
        <f t="shared" si="0"/>
        <v>0</v>
      </c>
      <c r="I25" s="9"/>
      <c r="J25" s="9">
        <f t="shared" si="4"/>
        <v>0</v>
      </c>
      <c r="K25" s="9">
        <f t="shared" si="1"/>
        <v>0</v>
      </c>
      <c r="L25" s="10"/>
      <c r="M25" s="9">
        <f t="shared" si="5"/>
        <v>0</v>
      </c>
      <c r="N25" s="9">
        <f t="shared" si="2"/>
        <v>0</v>
      </c>
    </row>
    <row r="26" spans="5:14" ht="12.75">
      <c r="E26" s="9">
        <v>20</v>
      </c>
      <c r="F26" s="9"/>
      <c r="G26" s="9">
        <f t="shared" si="3"/>
        <v>0</v>
      </c>
      <c r="H26" s="9">
        <f t="shared" si="0"/>
        <v>0</v>
      </c>
      <c r="I26" s="9"/>
      <c r="J26" s="9">
        <f t="shared" si="4"/>
        <v>0</v>
      </c>
      <c r="K26" s="9">
        <f t="shared" si="1"/>
        <v>0</v>
      </c>
      <c r="L26" s="10"/>
      <c r="M26" s="9">
        <f t="shared" si="5"/>
        <v>0</v>
      </c>
      <c r="N26" s="9">
        <f t="shared" si="2"/>
        <v>0</v>
      </c>
    </row>
    <row r="27" spans="5:14" ht="12.75">
      <c r="E27" s="9">
        <v>21</v>
      </c>
      <c r="F27" s="9"/>
      <c r="G27" s="9">
        <f t="shared" si="3"/>
        <v>0</v>
      </c>
      <c r="H27" s="9">
        <f t="shared" si="0"/>
        <v>0</v>
      </c>
      <c r="I27" s="9"/>
      <c r="J27" s="9">
        <f t="shared" si="4"/>
        <v>0</v>
      </c>
      <c r="K27" s="9">
        <f t="shared" si="1"/>
        <v>0</v>
      </c>
      <c r="L27" s="10"/>
      <c r="M27" s="9">
        <f t="shared" si="5"/>
        <v>0</v>
      </c>
      <c r="N27" s="9">
        <f t="shared" si="2"/>
        <v>0</v>
      </c>
    </row>
    <row r="28" spans="5:14" ht="12.75">
      <c r="E28" s="9">
        <v>22</v>
      </c>
      <c r="F28" s="9"/>
      <c r="G28" s="9">
        <f t="shared" si="3"/>
        <v>0</v>
      </c>
      <c r="H28" s="9">
        <f t="shared" si="0"/>
        <v>0</v>
      </c>
      <c r="I28" s="9"/>
      <c r="J28" s="9">
        <f t="shared" si="4"/>
        <v>0</v>
      </c>
      <c r="K28" s="9">
        <f t="shared" si="1"/>
        <v>0</v>
      </c>
      <c r="L28" s="10"/>
      <c r="M28" s="9">
        <f t="shared" si="5"/>
        <v>0</v>
      </c>
      <c r="N28" s="9">
        <f t="shared" si="2"/>
        <v>0</v>
      </c>
    </row>
    <row r="29" spans="5:14" ht="12.75">
      <c r="E29" s="9">
        <v>23</v>
      </c>
      <c r="F29" s="9"/>
      <c r="G29" s="9">
        <f t="shared" si="3"/>
        <v>0</v>
      </c>
      <c r="H29" s="9">
        <f t="shared" si="0"/>
        <v>0</v>
      </c>
      <c r="I29" s="9"/>
      <c r="J29" s="9">
        <f t="shared" si="4"/>
        <v>0</v>
      </c>
      <c r="K29" s="9">
        <f t="shared" si="1"/>
        <v>0</v>
      </c>
      <c r="L29" s="10"/>
      <c r="M29" s="9">
        <f t="shared" si="5"/>
        <v>0</v>
      </c>
      <c r="N29" s="9">
        <f t="shared" si="2"/>
        <v>0</v>
      </c>
    </row>
    <row r="30" spans="5:14" ht="12.75">
      <c r="E30" s="9">
        <v>24</v>
      </c>
      <c r="F30" s="9"/>
      <c r="G30" s="9">
        <f t="shared" si="3"/>
        <v>0</v>
      </c>
      <c r="H30" s="9">
        <f t="shared" si="0"/>
        <v>0</v>
      </c>
      <c r="I30" s="9"/>
      <c r="J30" s="9">
        <f t="shared" si="4"/>
        <v>0</v>
      </c>
      <c r="K30" s="9">
        <f t="shared" si="1"/>
        <v>0</v>
      </c>
      <c r="L30" s="10"/>
      <c r="M30" s="9">
        <f t="shared" si="5"/>
        <v>0</v>
      </c>
      <c r="N30" s="9">
        <f t="shared" si="2"/>
        <v>0</v>
      </c>
    </row>
    <row r="31" spans="5:14" ht="12.75">
      <c r="E31" s="9">
        <v>25</v>
      </c>
      <c r="F31" s="9"/>
      <c r="G31" s="9">
        <f t="shared" si="3"/>
        <v>0</v>
      </c>
      <c r="H31" s="9">
        <f t="shared" si="0"/>
        <v>0</v>
      </c>
      <c r="I31" s="9"/>
      <c r="J31" s="9">
        <f t="shared" si="4"/>
        <v>0</v>
      </c>
      <c r="K31" s="9">
        <f t="shared" si="1"/>
        <v>0</v>
      </c>
      <c r="L31" s="10"/>
      <c r="M31" s="9">
        <f t="shared" si="5"/>
        <v>0</v>
      </c>
      <c r="N31" s="9">
        <f t="shared" si="2"/>
        <v>0</v>
      </c>
    </row>
    <row r="32" spans="5:14" ht="12.75">
      <c r="E32" s="9">
        <v>26</v>
      </c>
      <c r="F32" s="9"/>
      <c r="G32" s="9">
        <f t="shared" si="3"/>
        <v>0</v>
      </c>
      <c r="H32" s="9">
        <f t="shared" si="0"/>
        <v>0</v>
      </c>
      <c r="I32" s="9"/>
      <c r="J32" s="9">
        <f t="shared" si="4"/>
        <v>0</v>
      </c>
      <c r="K32" s="9">
        <f t="shared" si="1"/>
        <v>0</v>
      </c>
      <c r="L32" s="10"/>
      <c r="M32" s="9">
        <f t="shared" si="5"/>
        <v>0</v>
      </c>
      <c r="N32" s="9">
        <f t="shared" si="2"/>
        <v>0</v>
      </c>
    </row>
    <row r="33" spans="5:14" ht="12.75">
      <c r="E33" s="9">
        <v>27</v>
      </c>
      <c r="F33" s="9"/>
      <c r="G33" s="9">
        <f t="shared" si="3"/>
        <v>0</v>
      </c>
      <c r="H33" s="9">
        <f t="shared" si="0"/>
        <v>0</v>
      </c>
      <c r="I33" s="9"/>
      <c r="J33" s="9">
        <f t="shared" si="4"/>
        <v>0</v>
      </c>
      <c r="K33" s="9">
        <f t="shared" si="1"/>
        <v>0</v>
      </c>
      <c r="L33" s="10"/>
      <c r="M33" s="9">
        <f t="shared" si="5"/>
        <v>0</v>
      </c>
      <c r="N33" s="9">
        <f t="shared" si="2"/>
        <v>0</v>
      </c>
    </row>
    <row r="34" spans="5:14" ht="12.75">
      <c r="E34" s="9">
        <v>28</v>
      </c>
      <c r="F34" s="9"/>
      <c r="G34" s="9">
        <f t="shared" si="3"/>
        <v>0</v>
      </c>
      <c r="H34" s="9">
        <f t="shared" si="0"/>
        <v>0</v>
      </c>
      <c r="I34" s="9"/>
      <c r="J34" s="9">
        <f t="shared" si="4"/>
        <v>0</v>
      </c>
      <c r="K34" s="9">
        <f t="shared" si="1"/>
        <v>0</v>
      </c>
      <c r="L34" s="9"/>
      <c r="M34" s="9">
        <f t="shared" si="5"/>
        <v>0</v>
      </c>
      <c r="N34" s="9">
        <f t="shared" si="2"/>
        <v>0</v>
      </c>
    </row>
    <row r="35" spans="5:14" ht="12.75">
      <c r="E35" s="9">
        <v>29</v>
      </c>
      <c r="F35" s="9"/>
      <c r="G35" s="9">
        <f t="shared" si="3"/>
        <v>0</v>
      </c>
      <c r="H35" s="9">
        <f t="shared" si="0"/>
        <v>0</v>
      </c>
      <c r="I35" s="9"/>
      <c r="J35" s="9">
        <f t="shared" si="4"/>
        <v>0</v>
      </c>
      <c r="K35" s="9">
        <f t="shared" si="1"/>
        <v>0</v>
      </c>
      <c r="L35" s="9"/>
      <c r="M35" s="9">
        <f t="shared" si="5"/>
        <v>0</v>
      </c>
      <c r="N35" s="9">
        <f t="shared" si="2"/>
        <v>0</v>
      </c>
    </row>
    <row r="36" spans="5:14" ht="12.75">
      <c r="E36" s="9">
        <v>30</v>
      </c>
      <c r="F36" s="9"/>
      <c r="G36" s="9">
        <f t="shared" si="3"/>
        <v>0</v>
      </c>
      <c r="H36" s="9">
        <f t="shared" si="0"/>
        <v>0</v>
      </c>
      <c r="I36" s="9"/>
      <c r="J36" s="9">
        <f t="shared" si="4"/>
        <v>0</v>
      </c>
      <c r="K36" s="9">
        <f t="shared" si="1"/>
        <v>0</v>
      </c>
      <c r="L36" s="9"/>
      <c r="M36" s="9">
        <f t="shared" si="5"/>
        <v>0</v>
      </c>
      <c r="N36" s="9">
        <f t="shared" si="2"/>
        <v>0</v>
      </c>
    </row>
    <row r="37" spans="5:14" ht="12.75">
      <c r="E37" s="9">
        <v>31</v>
      </c>
      <c r="F37" s="9"/>
      <c r="G37" s="9">
        <f t="shared" si="3"/>
        <v>0</v>
      </c>
      <c r="H37" s="9">
        <f t="shared" si="0"/>
        <v>0</v>
      </c>
      <c r="I37" s="9"/>
      <c r="J37" s="9">
        <f t="shared" si="4"/>
        <v>0</v>
      </c>
      <c r="K37" s="9">
        <f t="shared" si="1"/>
        <v>0</v>
      </c>
      <c r="L37" s="9"/>
      <c r="M37" s="9">
        <f t="shared" si="5"/>
        <v>0</v>
      </c>
      <c r="N37" s="9">
        <f t="shared" si="2"/>
        <v>0</v>
      </c>
    </row>
    <row r="38" spans="5:14" ht="12.75">
      <c r="E38" s="9">
        <v>32</v>
      </c>
      <c r="F38" s="9"/>
      <c r="G38" s="9">
        <f t="shared" si="3"/>
        <v>0</v>
      </c>
      <c r="H38" s="9">
        <f t="shared" si="0"/>
        <v>0</v>
      </c>
      <c r="I38" s="9"/>
      <c r="J38" s="9">
        <f t="shared" si="4"/>
        <v>0</v>
      </c>
      <c r="K38" s="9">
        <f t="shared" si="1"/>
        <v>0</v>
      </c>
      <c r="L38" s="9"/>
      <c r="M38" s="9">
        <f t="shared" si="5"/>
        <v>0</v>
      </c>
      <c r="N38" s="9">
        <f t="shared" si="2"/>
        <v>0</v>
      </c>
    </row>
    <row r="39" spans="5:14" ht="12.75">
      <c r="E39" s="9">
        <v>33</v>
      </c>
      <c r="F39" s="9"/>
      <c r="G39" s="9">
        <f t="shared" si="3"/>
        <v>0</v>
      </c>
      <c r="H39" s="9">
        <f t="shared" si="0"/>
        <v>0</v>
      </c>
      <c r="I39" s="9"/>
      <c r="J39" s="9">
        <f t="shared" si="4"/>
        <v>0</v>
      </c>
      <c r="K39" s="9">
        <f t="shared" si="1"/>
        <v>0</v>
      </c>
      <c r="L39" s="9"/>
      <c r="M39" s="9">
        <f t="shared" si="5"/>
        <v>0</v>
      </c>
      <c r="N39" s="9">
        <f t="shared" si="2"/>
        <v>0</v>
      </c>
    </row>
    <row r="40" spans="5:14" ht="12.75">
      <c r="E40" s="9">
        <v>34</v>
      </c>
      <c r="F40" s="9"/>
      <c r="G40" s="9">
        <f t="shared" si="3"/>
        <v>0</v>
      </c>
      <c r="H40" s="9">
        <f t="shared" si="0"/>
        <v>0</v>
      </c>
      <c r="I40" s="9"/>
      <c r="J40" s="9">
        <f t="shared" si="4"/>
        <v>0</v>
      </c>
      <c r="K40" s="9">
        <f t="shared" si="1"/>
        <v>0</v>
      </c>
      <c r="L40" s="9"/>
      <c r="M40" s="9">
        <f t="shared" si="5"/>
        <v>0</v>
      </c>
      <c r="N40" s="9">
        <f t="shared" si="2"/>
        <v>0</v>
      </c>
    </row>
    <row r="41" spans="5:14" ht="12.75">
      <c r="E41" s="9">
        <v>35</v>
      </c>
      <c r="F41" s="9"/>
      <c r="G41" s="9">
        <f t="shared" si="3"/>
        <v>0</v>
      </c>
      <c r="H41" s="9">
        <f t="shared" si="0"/>
        <v>0</v>
      </c>
      <c r="I41" s="9"/>
      <c r="J41" s="9">
        <f t="shared" si="4"/>
        <v>0</v>
      </c>
      <c r="K41" s="9">
        <f t="shared" si="1"/>
        <v>0</v>
      </c>
      <c r="L41" s="9"/>
      <c r="M41" s="9">
        <f t="shared" si="5"/>
        <v>0</v>
      </c>
      <c r="N41" s="9">
        <f t="shared" si="2"/>
        <v>0</v>
      </c>
    </row>
    <row r="42" spans="5:14" ht="12.75">
      <c r="E42" s="9">
        <v>36</v>
      </c>
      <c r="F42" s="9"/>
      <c r="G42" s="9">
        <f t="shared" si="3"/>
        <v>0</v>
      </c>
      <c r="H42" s="9">
        <f t="shared" si="0"/>
        <v>0</v>
      </c>
      <c r="I42" s="9"/>
      <c r="J42" s="9">
        <f t="shared" si="4"/>
        <v>0</v>
      </c>
      <c r="K42" s="9">
        <f t="shared" si="1"/>
        <v>0</v>
      </c>
      <c r="L42" s="9"/>
      <c r="M42" s="9">
        <f t="shared" si="5"/>
        <v>0</v>
      </c>
      <c r="N42" s="9">
        <f t="shared" si="2"/>
        <v>0</v>
      </c>
    </row>
    <row r="43" spans="5:14" ht="12.75">
      <c r="E43" s="9">
        <v>37</v>
      </c>
      <c r="F43" s="9"/>
      <c r="G43" s="9">
        <f t="shared" si="3"/>
        <v>0</v>
      </c>
      <c r="H43" s="9">
        <f t="shared" si="0"/>
        <v>0</v>
      </c>
      <c r="I43" s="9"/>
      <c r="J43" s="9">
        <f t="shared" si="4"/>
        <v>0</v>
      </c>
      <c r="K43" s="9">
        <f t="shared" si="1"/>
        <v>0</v>
      </c>
      <c r="L43" s="9"/>
      <c r="M43" s="9">
        <f t="shared" si="5"/>
        <v>0</v>
      </c>
      <c r="N43" s="9">
        <f t="shared" si="2"/>
        <v>0</v>
      </c>
    </row>
    <row r="44" spans="5:14" ht="12.75">
      <c r="E44" s="9">
        <v>38</v>
      </c>
      <c r="F44" s="9"/>
      <c r="G44" s="9">
        <f t="shared" si="3"/>
        <v>0</v>
      </c>
      <c r="H44" s="9">
        <f t="shared" si="0"/>
        <v>0</v>
      </c>
      <c r="I44" s="9"/>
      <c r="J44" s="9">
        <f t="shared" si="4"/>
        <v>0</v>
      </c>
      <c r="K44" s="9">
        <f t="shared" si="1"/>
        <v>0</v>
      </c>
      <c r="L44" s="9"/>
      <c r="M44" s="9">
        <f t="shared" si="5"/>
        <v>0</v>
      </c>
      <c r="N44" s="9">
        <f t="shared" si="2"/>
        <v>0</v>
      </c>
    </row>
    <row r="45" spans="5:14" ht="12.75">
      <c r="E45" s="9">
        <v>39</v>
      </c>
      <c r="F45" s="9"/>
      <c r="G45" s="9">
        <f t="shared" si="3"/>
        <v>0</v>
      </c>
      <c r="H45" s="9">
        <f t="shared" si="0"/>
        <v>0</v>
      </c>
      <c r="I45" s="9"/>
      <c r="J45" s="9">
        <f t="shared" si="4"/>
        <v>0</v>
      </c>
      <c r="K45" s="9">
        <f t="shared" si="1"/>
        <v>0</v>
      </c>
      <c r="L45" s="9"/>
      <c r="M45" s="9">
        <f t="shared" si="5"/>
        <v>0</v>
      </c>
      <c r="N45" s="9">
        <f t="shared" si="2"/>
        <v>0</v>
      </c>
    </row>
    <row r="46" spans="5:14" ht="12.75">
      <c r="E46" s="9">
        <v>40</v>
      </c>
      <c r="F46" s="9"/>
      <c r="G46" s="9">
        <f t="shared" si="3"/>
        <v>0</v>
      </c>
      <c r="H46" s="9">
        <f t="shared" si="0"/>
        <v>0</v>
      </c>
      <c r="I46" s="9"/>
      <c r="J46" s="9">
        <f t="shared" si="4"/>
        <v>0</v>
      </c>
      <c r="K46" s="9">
        <f t="shared" si="1"/>
        <v>0</v>
      </c>
      <c r="L46" s="9"/>
      <c r="M46" s="9">
        <f t="shared" si="5"/>
        <v>0</v>
      </c>
      <c r="N46" s="9">
        <f t="shared" si="2"/>
        <v>0</v>
      </c>
    </row>
    <row r="47" spans="5:14" ht="12.75">
      <c r="E47" s="9">
        <v>41</v>
      </c>
      <c r="F47" s="9"/>
      <c r="G47" s="9">
        <f t="shared" si="3"/>
        <v>0</v>
      </c>
      <c r="H47" s="9">
        <f t="shared" si="0"/>
        <v>0</v>
      </c>
      <c r="I47" s="9"/>
      <c r="J47" s="9">
        <f t="shared" si="4"/>
        <v>0</v>
      </c>
      <c r="K47" s="9">
        <f t="shared" si="1"/>
        <v>0</v>
      </c>
      <c r="L47" s="9"/>
      <c r="M47" s="9">
        <f t="shared" si="5"/>
        <v>0</v>
      </c>
      <c r="N47" s="9">
        <f t="shared" si="2"/>
        <v>0</v>
      </c>
    </row>
    <row r="48" spans="5:14" ht="12.75">
      <c r="E48" s="9">
        <v>42</v>
      </c>
      <c r="F48" s="9"/>
      <c r="G48" s="9">
        <f t="shared" si="3"/>
        <v>0</v>
      </c>
      <c r="H48" s="9">
        <f t="shared" si="0"/>
        <v>0</v>
      </c>
      <c r="I48" s="9"/>
      <c r="J48" s="9">
        <f t="shared" si="4"/>
        <v>0</v>
      </c>
      <c r="K48" s="9">
        <f t="shared" si="1"/>
        <v>0</v>
      </c>
      <c r="L48" s="9"/>
      <c r="M48" s="9">
        <f t="shared" si="5"/>
        <v>0</v>
      </c>
      <c r="N48" s="9">
        <f t="shared" si="2"/>
        <v>0</v>
      </c>
    </row>
    <row r="49" spans="5:14" ht="12.75">
      <c r="E49" s="9">
        <v>43</v>
      </c>
      <c r="F49" s="9"/>
      <c r="G49" s="9">
        <f t="shared" si="3"/>
        <v>0</v>
      </c>
      <c r="H49" s="9">
        <f t="shared" si="0"/>
        <v>0</v>
      </c>
      <c r="I49" s="9"/>
      <c r="J49" s="9">
        <f t="shared" si="4"/>
        <v>0</v>
      </c>
      <c r="K49" s="9">
        <f t="shared" si="1"/>
        <v>0</v>
      </c>
      <c r="L49" s="9"/>
      <c r="M49" s="9">
        <f t="shared" si="5"/>
        <v>0</v>
      </c>
      <c r="N49" s="9">
        <f t="shared" si="2"/>
        <v>0</v>
      </c>
    </row>
    <row r="50" spans="5:14" ht="12.75">
      <c r="E50" s="9">
        <v>44</v>
      </c>
      <c r="F50" s="9"/>
      <c r="G50" s="9">
        <f t="shared" si="3"/>
        <v>0</v>
      </c>
      <c r="H50" s="9">
        <f t="shared" si="0"/>
        <v>0</v>
      </c>
      <c r="I50" s="9"/>
      <c r="J50" s="9">
        <f t="shared" si="4"/>
        <v>0</v>
      </c>
      <c r="K50" s="9">
        <f t="shared" si="1"/>
        <v>0</v>
      </c>
      <c r="L50" s="9"/>
      <c r="M50" s="9">
        <f t="shared" si="5"/>
        <v>0</v>
      </c>
      <c r="N50" s="9">
        <f t="shared" si="2"/>
        <v>0</v>
      </c>
    </row>
    <row r="51" spans="5:14" ht="12.75">
      <c r="E51" s="9">
        <v>45</v>
      </c>
      <c r="F51" s="9"/>
      <c r="G51" s="9">
        <f t="shared" si="3"/>
        <v>0</v>
      </c>
      <c r="H51" s="9">
        <f t="shared" si="0"/>
        <v>0</v>
      </c>
      <c r="I51" s="9"/>
      <c r="J51" s="9">
        <f t="shared" si="4"/>
        <v>0</v>
      </c>
      <c r="K51" s="9">
        <f t="shared" si="1"/>
        <v>0</v>
      </c>
      <c r="L51" s="9"/>
      <c r="M51" s="9">
        <f t="shared" si="5"/>
        <v>0</v>
      </c>
      <c r="N51" s="9">
        <f t="shared" si="2"/>
        <v>0</v>
      </c>
    </row>
    <row r="52" spans="5:14" ht="12.75">
      <c r="E52" s="9">
        <v>46</v>
      </c>
      <c r="F52" s="9"/>
      <c r="G52" s="9">
        <f t="shared" si="3"/>
        <v>0</v>
      </c>
      <c r="H52" s="9">
        <f t="shared" si="0"/>
        <v>0</v>
      </c>
      <c r="I52" s="9"/>
      <c r="J52" s="9">
        <f t="shared" si="4"/>
        <v>0</v>
      </c>
      <c r="K52" s="9">
        <f t="shared" si="1"/>
        <v>0</v>
      </c>
      <c r="L52" s="9"/>
      <c r="M52" s="9">
        <f t="shared" si="5"/>
        <v>0</v>
      </c>
      <c r="N52" s="9">
        <f t="shared" si="2"/>
        <v>0</v>
      </c>
    </row>
    <row r="53" spans="5:14" ht="12.75">
      <c r="E53" s="9">
        <v>47</v>
      </c>
      <c r="F53" s="9"/>
      <c r="G53" s="9">
        <f t="shared" si="3"/>
        <v>0</v>
      </c>
      <c r="H53" s="9">
        <f t="shared" si="0"/>
        <v>0</v>
      </c>
      <c r="I53" s="9"/>
      <c r="J53" s="9">
        <f t="shared" si="4"/>
        <v>0</v>
      </c>
      <c r="K53" s="9">
        <f t="shared" si="1"/>
        <v>0</v>
      </c>
      <c r="L53" s="9"/>
      <c r="M53" s="9">
        <f t="shared" si="5"/>
        <v>0</v>
      </c>
      <c r="N53" s="9">
        <f t="shared" si="2"/>
        <v>0</v>
      </c>
    </row>
    <row r="54" spans="5:14" ht="12.75">
      <c r="E54" s="9">
        <v>48</v>
      </c>
      <c r="F54" s="9"/>
      <c r="G54" s="9">
        <f t="shared" si="3"/>
        <v>0</v>
      </c>
      <c r="H54" s="9">
        <f t="shared" si="0"/>
        <v>0</v>
      </c>
      <c r="I54" s="9"/>
      <c r="J54" s="9">
        <f t="shared" si="4"/>
        <v>0</v>
      </c>
      <c r="K54" s="9">
        <f t="shared" si="1"/>
        <v>0</v>
      </c>
      <c r="L54" s="9"/>
      <c r="M54" s="9">
        <f t="shared" si="5"/>
        <v>0</v>
      </c>
      <c r="N54" s="9">
        <f t="shared" si="2"/>
        <v>0</v>
      </c>
    </row>
    <row r="55" spans="5:14" ht="12.75">
      <c r="E55" s="9">
        <v>49</v>
      </c>
      <c r="F55" s="9"/>
      <c r="G55" s="9">
        <f t="shared" si="3"/>
        <v>0</v>
      </c>
      <c r="H55" s="9">
        <f t="shared" si="0"/>
        <v>0</v>
      </c>
      <c r="I55" s="9"/>
      <c r="J55" s="9">
        <f t="shared" si="4"/>
        <v>0</v>
      </c>
      <c r="K55" s="9">
        <f t="shared" si="1"/>
        <v>0</v>
      </c>
      <c r="L55" s="9"/>
      <c r="M55" s="9">
        <f t="shared" si="5"/>
        <v>0</v>
      </c>
      <c r="N55" s="9">
        <f t="shared" si="2"/>
        <v>0</v>
      </c>
    </row>
    <row r="56" spans="5:14" ht="12.75">
      <c r="E56" s="9">
        <v>50</v>
      </c>
      <c r="F56" s="9"/>
      <c r="G56" s="9">
        <f t="shared" si="3"/>
        <v>0</v>
      </c>
      <c r="H56" s="9">
        <f t="shared" si="0"/>
        <v>0</v>
      </c>
      <c r="I56" s="9"/>
      <c r="J56" s="9">
        <f t="shared" si="4"/>
        <v>0</v>
      </c>
      <c r="K56" s="9">
        <f t="shared" si="1"/>
        <v>0</v>
      </c>
      <c r="L56" s="9"/>
      <c r="M56" s="9">
        <f t="shared" si="5"/>
        <v>0</v>
      </c>
      <c r="N56" s="9">
        <f t="shared" si="2"/>
        <v>0</v>
      </c>
    </row>
  </sheetData>
  <mergeCells count="6">
    <mergeCell ref="I5:K5"/>
    <mergeCell ref="L5:N5"/>
    <mergeCell ref="B7:B8"/>
    <mergeCell ref="A7:A8"/>
    <mergeCell ref="A5:B6"/>
    <mergeCell ref="F5:H5"/>
  </mergeCells>
  <printOptions/>
  <pageMargins left="0.75" right="0.75" top="1" bottom="1" header="0.5" footer="0.5"/>
  <pageSetup fitToHeight="1" fitToWidth="1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N85" sqref="N85"/>
    </sheetView>
  </sheetViews>
  <sheetFormatPr defaultColWidth="9.33203125" defaultRowHeight="12.75"/>
  <sheetData>
    <row r="1" ht="12.75">
      <c r="A1" s="2"/>
    </row>
  </sheetData>
  <printOptions/>
  <pageMargins left="0.75" right="0.75" top="1" bottom="1" header="0.5" footer="0.5"/>
  <pageSetup fitToHeight="1" fitToWidth="1" orientation="portrait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5"/>
  <sheetViews>
    <sheetView tabSelected="1" workbookViewId="0" topLeftCell="A1">
      <selection activeCell="B6" sqref="B6:B22"/>
    </sheetView>
  </sheetViews>
  <sheetFormatPr defaultColWidth="9.33203125" defaultRowHeight="12.75"/>
  <cols>
    <col min="1" max="1" width="46" style="1" customWidth="1"/>
    <col min="2" max="2" width="28.66015625" style="1" bestFit="1" customWidth="1"/>
    <col min="3" max="3" width="14" style="1" customWidth="1"/>
    <col min="4" max="4" width="9.33203125" style="1" customWidth="1"/>
    <col min="5" max="5" width="9.33203125" style="5" customWidth="1"/>
    <col min="6" max="6" width="11.83203125" style="5" bestFit="1" customWidth="1"/>
    <col min="7" max="8" width="11.83203125" style="1" customWidth="1"/>
    <col min="9" max="16384" width="9.33203125" style="1" customWidth="1"/>
  </cols>
  <sheetData>
    <row r="3" ht="12.75">
      <c r="A3" s="2"/>
    </row>
    <row r="5" spans="1:8" ht="38.25">
      <c r="A5" s="31" t="s">
        <v>42</v>
      </c>
      <c r="B5" s="31"/>
      <c r="E5" s="6" t="s">
        <v>5</v>
      </c>
      <c r="F5" s="7" t="s">
        <v>8</v>
      </c>
      <c r="G5" s="8" t="s">
        <v>9</v>
      </c>
      <c r="H5" s="8" t="s">
        <v>10</v>
      </c>
    </row>
    <row r="6" spans="1:8" ht="12.75">
      <c r="A6" s="26" t="s">
        <v>0</v>
      </c>
      <c r="B6" s="24"/>
      <c r="C6" s="3"/>
      <c r="E6" s="9">
        <v>1</v>
      </c>
      <c r="F6" s="14">
        <f>B20</f>
        <v>0</v>
      </c>
      <c r="G6" s="14">
        <f>B20+(B21*2)</f>
        <v>0</v>
      </c>
      <c r="H6" s="14">
        <f>B20-(2*B21)</f>
        <v>0</v>
      </c>
    </row>
    <row r="7" spans="1:8" ht="12.75">
      <c r="A7" s="27"/>
      <c r="B7" s="25"/>
      <c r="C7" s="3"/>
      <c r="E7" s="9">
        <v>2</v>
      </c>
      <c r="F7" s="14">
        <f aca="true" t="shared" si="0" ref="F7:F38">F6+$B$20</f>
        <v>0</v>
      </c>
      <c r="G7" s="9">
        <f aca="true" t="shared" si="1" ref="G7:G38">G6+($B$20+(2*$B$21))</f>
        <v>0</v>
      </c>
      <c r="H7" s="14">
        <f aca="true" t="shared" si="2" ref="H7:H38">H6+($B$20-(2*$B$21))</f>
        <v>0</v>
      </c>
    </row>
    <row r="8" spans="1:8" ht="12.75">
      <c r="A8" s="17" t="s">
        <v>30</v>
      </c>
      <c r="B8" s="18"/>
      <c r="C8" s="3"/>
      <c r="E8" s="9">
        <v>3</v>
      </c>
      <c r="F8" s="14">
        <f t="shared" si="0"/>
        <v>0</v>
      </c>
      <c r="G8" s="14">
        <f t="shared" si="1"/>
        <v>0</v>
      </c>
      <c r="H8" s="14">
        <f t="shared" si="2"/>
        <v>0</v>
      </c>
    </row>
    <row r="9" spans="1:8" ht="12.75">
      <c r="A9" s="17" t="s">
        <v>31</v>
      </c>
      <c r="B9" s="18"/>
      <c r="C9" s="3"/>
      <c r="E9" s="9">
        <v>4</v>
      </c>
      <c r="F9" s="14">
        <f t="shared" si="0"/>
        <v>0</v>
      </c>
      <c r="G9" s="14">
        <f t="shared" si="1"/>
        <v>0</v>
      </c>
      <c r="H9" s="14">
        <f t="shared" si="2"/>
        <v>0</v>
      </c>
    </row>
    <row r="10" spans="1:8" ht="12.75">
      <c r="A10" s="17" t="s">
        <v>27</v>
      </c>
      <c r="B10" s="20"/>
      <c r="C10" s="3"/>
      <c r="E10" s="9">
        <v>5</v>
      </c>
      <c r="F10" s="14">
        <f t="shared" si="0"/>
        <v>0</v>
      </c>
      <c r="G10" s="14">
        <f t="shared" si="1"/>
        <v>0</v>
      </c>
      <c r="H10" s="14">
        <f t="shared" si="2"/>
        <v>0</v>
      </c>
    </row>
    <row r="11" spans="1:8" ht="12.75">
      <c r="A11" s="17" t="s">
        <v>32</v>
      </c>
      <c r="B11" s="18"/>
      <c r="C11" s="3"/>
      <c r="E11" s="9">
        <v>6</v>
      </c>
      <c r="F11" s="14">
        <f t="shared" si="0"/>
        <v>0</v>
      </c>
      <c r="G11" s="14">
        <f t="shared" si="1"/>
        <v>0</v>
      </c>
      <c r="H11" s="14">
        <f t="shared" si="2"/>
        <v>0</v>
      </c>
    </row>
    <row r="12" spans="1:8" ht="12.75">
      <c r="A12" s="17" t="s">
        <v>33</v>
      </c>
      <c r="B12" s="18"/>
      <c r="C12" s="3"/>
      <c r="E12" s="9">
        <v>7</v>
      </c>
      <c r="F12" s="14">
        <f t="shared" si="0"/>
        <v>0</v>
      </c>
      <c r="G12" s="14">
        <f t="shared" si="1"/>
        <v>0</v>
      </c>
      <c r="H12" s="14">
        <f t="shared" si="2"/>
        <v>0</v>
      </c>
    </row>
    <row r="13" spans="1:8" ht="12.75">
      <c r="A13" s="17" t="s">
        <v>34</v>
      </c>
      <c r="B13" s="18"/>
      <c r="C13" s="4"/>
      <c r="E13" s="9">
        <v>8</v>
      </c>
      <c r="F13" s="14">
        <f t="shared" si="0"/>
        <v>0</v>
      </c>
      <c r="G13" s="14">
        <f t="shared" si="1"/>
        <v>0</v>
      </c>
      <c r="H13" s="14">
        <f t="shared" si="2"/>
        <v>0</v>
      </c>
    </row>
    <row r="14" spans="1:8" ht="12.75">
      <c r="A14" s="17" t="s">
        <v>35</v>
      </c>
      <c r="B14" s="18"/>
      <c r="E14" s="9">
        <v>9</v>
      </c>
      <c r="F14" s="14">
        <f t="shared" si="0"/>
        <v>0</v>
      </c>
      <c r="G14" s="14">
        <f t="shared" si="1"/>
        <v>0</v>
      </c>
      <c r="H14" s="14">
        <f t="shared" si="2"/>
        <v>0</v>
      </c>
    </row>
    <row r="15" spans="1:8" ht="12.75">
      <c r="A15" s="17" t="s">
        <v>36</v>
      </c>
      <c r="B15" s="21"/>
      <c r="E15" s="9">
        <v>10</v>
      </c>
      <c r="F15" s="14">
        <f t="shared" si="0"/>
        <v>0</v>
      </c>
      <c r="G15" s="14">
        <f t="shared" si="1"/>
        <v>0</v>
      </c>
      <c r="H15" s="14">
        <f t="shared" si="2"/>
        <v>0</v>
      </c>
    </row>
    <row r="16" spans="1:8" ht="12.75">
      <c r="A16" s="17" t="s">
        <v>1</v>
      </c>
      <c r="B16" s="18"/>
      <c r="E16" s="9">
        <v>11</v>
      </c>
      <c r="F16" s="14">
        <f t="shared" si="0"/>
        <v>0</v>
      </c>
      <c r="G16" s="14">
        <f t="shared" si="1"/>
        <v>0</v>
      </c>
      <c r="H16" s="14">
        <f t="shared" si="2"/>
        <v>0</v>
      </c>
    </row>
    <row r="17" spans="1:8" ht="12.75">
      <c r="A17" s="17" t="s">
        <v>2</v>
      </c>
      <c r="B17" s="18"/>
      <c r="E17" s="9">
        <v>12</v>
      </c>
      <c r="F17" s="14">
        <f t="shared" si="0"/>
        <v>0</v>
      </c>
      <c r="G17" s="14">
        <f t="shared" si="1"/>
        <v>0</v>
      </c>
      <c r="H17" s="14">
        <f t="shared" si="2"/>
        <v>0</v>
      </c>
    </row>
    <row r="18" spans="1:8" ht="12.75">
      <c r="A18" s="17" t="s">
        <v>3</v>
      </c>
      <c r="B18" s="18"/>
      <c r="E18" s="9">
        <v>13</v>
      </c>
      <c r="F18" s="14">
        <f t="shared" si="0"/>
        <v>0</v>
      </c>
      <c r="G18" s="14">
        <f t="shared" si="1"/>
        <v>0</v>
      </c>
      <c r="H18" s="14">
        <f t="shared" si="2"/>
        <v>0</v>
      </c>
    </row>
    <row r="19" spans="1:8" ht="12.75">
      <c r="A19" s="17" t="s">
        <v>37</v>
      </c>
      <c r="B19" s="18"/>
      <c r="E19" s="9">
        <v>14</v>
      </c>
      <c r="F19" s="14">
        <f t="shared" si="0"/>
        <v>0</v>
      </c>
      <c r="G19" s="14">
        <f t="shared" si="1"/>
        <v>0</v>
      </c>
      <c r="H19" s="14">
        <f t="shared" si="2"/>
        <v>0</v>
      </c>
    </row>
    <row r="20" spans="1:8" ht="12.75">
      <c r="A20" s="17" t="s">
        <v>38</v>
      </c>
      <c r="B20" s="21"/>
      <c r="E20" s="9">
        <v>15</v>
      </c>
      <c r="F20" s="14">
        <f t="shared" si="0"/>
        <v>0</v>
      </c>
      <c r="G20" s="14">
        <f t="shared" si="1"/>
        <v>0</v>
      </c>
      <c r="H20" s="14">
        <f t="shared" si="2"/>
        <v>0</v>
      </c>
    </row>
    <row r="21" spans="1:8" ht="12.75">
      <c r="A21" s="17" t="s">
        <v>39</v>
      </c>
      <c r="B21" s="21"/>
      <c r="E21" s="9">
        <v>16</v>
      </c>
      <c r="F21" s="14">
        <f t="shared" si="0"/>
        <v>0</v>
      </c>
      <c r="G21" s="14">
        <f t="shared" si="1"/>
        <v>0</v>
      </c>
      <c r="H21" s="14">
        <f t="shared" si="2"/>
        <v>0</v>
      </c>
    </row>
    <row r="22" spans="1:8" ht="12.75">
      <c r="A22" s="17" t="s">
        <v>4</v>
      </c>
      <c r="B22" s="19"/>
      <c r="E22" s="9">
        <v>17</v>
      </c>
      <c r="F22" s="14">
        <f t="shared" si="0"/>
        <v>0</v>
      </c>
      <c r="G22" s="14">
        <f t="shared" si="1"/>
        <v>0</v>
      </c>
      <c r="H22" s="14">
        <f t="shared" si="2"/>
        <v>0</v>
      </c>
    </row>
    <row r="23" spans="5:8" ht="12.75">
      <c r="E23" s="9">
        <v>18</v>
      </c>
      <c r="F23" s="14">
        <f t="shared" si="0"/>
        <v>0</v>
      </c>
      <c r="G23" s="14">
        <f t="shared" si="1"/>
        <v>0</v>
      </c>
      <c r="H23" s="14">
        <f t="shared" si="2"/>
        <v>0</v>
      </c>
    </row>
    <row r="24" spans="5:8" ht="12.75">
      <c r="E24" s="9">
        <v>19</v>
      </c>
      <c r="F24" s="14">
        <f t="shared" si="0"/>
        <v>0</v>
      </c>
      <c r="G24" s="14">
        <f t="shared" si="1"/>
        <v>0</v>
      </c>
      <c r="H24" s="14">
        <f t="shared" si="2"/>
        <v>0</v>
      </c>
    </row>
    <row r="25" spans="5:8" ht="12.75">
      <c r="E25" s="9">
        <v>20</v>
      </c>
      <c r="F25" s="14">
        <f t="shared" si="0"/>
        <v>0</v>
      </c>
      <c r="G25" s="14">
        <f t="shared" si="1"/>
        <v>0</v>
      </c>
      <c r="H25" s="14">
        <f t="shared" si="2"/>
        <v>0</v>
      </c>
    </row>
    <row r="26" spans="5:8" ht="12.75">
      <c r="E26" s="9">
        <v>21</v>
      </c>
      <c r="F26" s="14">
        <f t="shared" si="0"/>
        <v>0</v>
      </c>
      <c r="G26" s="14">
        <f t="shared" si="1"/>
        <v>0</v>
      </c>
      <c r="H26" s="14">
        <f t="shared" si="2"/>
        <v>0</v>
      </c>
    </row>
    <row r="27" spans="5:8" ht="12.75">
      <c r="E27" s="9">
        <v>22</v>
      </c>
      <c r="F27" s="14">
        <f t="shared" si="0"/>
        <v>0</v>
      </c>
      <c r="G27" s="14">
        <f t="shared" si="1"/>
        <v>0</v>
      </c>
      <c r="H27" s="14">
        <f t="shared" si="2"/>
        <v>0</v>
      </c>
    </row>
    <row r="28" spans="5:8" ht="12.75">
      <c r="E28" s="9">
        <v>23</v>
      </c>
      <c r="F28" s="14">
        <f t="shared" si="0"/>
        <v>0</v>
      </c>
      <c r="G28" s="14">
        <f t="shared" si="1"/>
        <v>0</v>
      </c>
      <c r="H28" s="14">
        <f t="shared" si="2"/>
        <v>0</v>
      </c>
    </row>
    <row r="29" spans="5:8" ht="12.75">
      <c r="E29" s="9">
        <v>24</v>
      </c>
      <c r="F29" s="14">
        <f t="shared" si="0"/>
        <v>0</v>
      </c>
      <c r="G29" s="14">
        <f t="shared" si="1"/>
        <v>0</v>
      </c>
      <c r="H29" s="14">
        <f t="shared" si="2"/>
        <v>0</v>
      </c>
    </row>
    <row r="30" spans="5:8" ht="12.75">
      <c r="E30" s="9">
        <v>25</v>
      </c>
      <c r="F30" s="14">
        <f t="shared" si="0"/>
        <v>0</v>
      </c>
      <c r="G30" s="14">
        <f t="shared" si="1"/>
        <v>0</v>
      </c>
      <c r="H30" s="14">
        <f t="shared" si="2"/>
        <v>0</v>
      </c>
    </row>
    <row r="31" spans="5:8" ht="12.75">
      <c r="E31" s="9">
        <v>26</v>
      </c>
      <c r="F31" s="14">
        <f t="shared" si="0"/>
        <v>0</v>
      </c>
      <c r="G31" s="14">
        <f t="shared" si="1"/>
        <v>0</v>
      </c>
      <c r="H31" s="14">
        <f t="shared" si="2"/>
        <v>0</v>
      </c>
    </row>
    <row r="32" spans="5:8" ht="12.75">
      <c r="E32" s="9">
        <v>27</v>
      </c>
      <c r="F32" s="14">
        <f t="shared" si="0"/>
        <v>0</v>
      </c>
      <c r="G32" s="14">
        <f t="shared" si="1"/>
        <v>0</v>
      </c>
      <c r="H32" s="14">
        <f t="shared" si="2"/>
        <v>0</v>
      </c>
    </row>
    <row r="33" spans="5:8" ht="12.75">
      <c r="E33" s="9">
        <v>28</v>
      </c>
      <c r="F33" s="14">
        <f t="shared" si="0"/>
        <v>0</v>
      </c>
      <c r="G33" s="14">
        <f t="shared" si="1"/>
        <v>0</v>
      </c>
      <c r="H33" s="14">
        <f t="shared" si="2"/>
        <v>0</v>
      </c>
    </row>
    <row r="34" spans="5:8" ht="12.75">
      <c r="E34" s="9">
        <v>29</v>
      </c>
      <c r="F34" s="14">
        <f t="shared" si="0"/>
        <v>0</v>
      </c>
      <c r="G34" s="14">
        <f t="shared" si="1"/>
        <v>0</v>
      </c>
      <c r="H34" s="14">
        <f t="shared" si="2"/>
        <v>0</v>
      </c>
    </row>
    <row r="35" spans="5:8" ht="12.75">
      <c r="E35" s="9">
        <v>30</v>
      </c>
      <c r="F35" s="14">
        <f t="shared" si="0"/>
        <v>0</v>
      </c>
      <c r="G35" s="14">
        <f t="shared" si="1"/>
        <v>0</v>
      </c>
      <c r="H35" s="14">
        <f t="shared" si="2"/>
        <v>0</v>
      </c>
    </row>
    <row r="36" spans="5:8" ht="12.75">
      <c r="E36" s="9">
        <v>31</v>
      </c>
      <c r="F36" s="14">
        <f t="shared" si="0"/>
        <v>0</v>
      </c>
      <c r="G36" s="14">
        <f t="shared" si="1"/>
        <v>0</v>
      </c>
      <c r="H36" s="14">
        <f t="shared" si="2"/>
        <v>0</v>
      </c>
    </row>
    <row r="37" spans="5:8" ht="12.75">
      <c r="E37" s="9">
        <v>32</v>
      </c>
      <c r="F37" s="14">
        <f t="shared" si="0"/>
        <v>0</v>
      </c>
      <c r="G37" s="14">
        <f t="shared" si="1"/>
        <v>0</v>
      </c>
      <c r="H37" s="14">
        <f t="shared" si="2"/>
        <v>0</v>
      </c>
    </row>
    <row r="38" spans="5:8" ht="12.75">
      <c r="E38" s="9">
        <v>33</v>
      </c>
      <c r="F38" s="14">
        <f t="shared" si="0"/>
        <v>0</v>
      </c>
      <c r="G38" s="14">
        <f t="shared" si="1"/>
        <v>0</v>
      </c>
      <c r="H38" s="14">
        <f t="shared" si="2"/>
        <v>0</v>
      </c>
    </row>
    <row r="39" spans="5:8" ht="12.75">
      <c r="E39" s="9">
        <v>34</v>
      </c>
      <c r="F39" s="14">
        <f aca="true" t="shared" si="3" ref="F39:F55">F38+$B$20</f>
        <v>0</v>
      </c>
      <c r="G39" s="14">
        <f aca="true" t="shared" si="4" ref="G39:G55">G38+($B$20+(2*$B$21))</f>
        <v>0</v>
      </c>
      <c r="H39" s="14">
        <f aca="true" t="shared" si="5" ref="H39:H55">H38+($B$20-(2*$B$21))</f>
        <v>0</v>
      </c>
    </row>
    <row r="40" spans="5:8" ht="12.75">
      <c r="E40" s="9">
        <v>35</v>
      </c>
      <c r="F40" s="14">
        <f t="shared" si="3"/>
        <v>0</v>
      </c>
      <c r="G40" s="14">
        <f t="shared" si="4"/>
        <v>0</v>
      </c>
      <c r="H40" s="14">
        <f t="shared" si="5"/>
        <v>0</v>
      </c>
    </row>
    <row r="41" spans="5:8" ht="12.75">
      <c r="E41" s="9">
        <v>36</v>
      </c>
      <c r="F41" s="14">
        <f t="shared" si="3"/>
        <v>0</v>
      </c>
      <c r="G41" s="14">
        <f t="shared" si="4"/>
        <v>0</v>
      </c>
      <c r="H41" s="14">
        <f t="shared" si="5"/>
        <v>0</v>
      </c>
    </row>
    <row r="42" spans="5:8" ht="12.75">
      <c r="E42" s="9">
        <v>37</v>
      </c>
      <c r="F42" s="14">
        <f t="shared" si="3"/>
        <v>0</v>
      </c>
      <c r="G42" s="14">
        <f t="shared" si="4"/>
        <v>0</v>
      </c>
      <c r="H42" s="14">
        <f t="shared" si="5"/>
        <v>0</v>
      </c>
    </row>
    <row r="43" spans="5:8" ht="12.75">
      <c r="E43" s="9">
        <v>38</v>
      </c>
      <c r="F43" s="14">
        <f t="shared" si="3"/>
        <v>0</v>
      </c>
      <c r="G43" s="14">
        <f t="shared" si="4"/>
        <v>0</v>
      </c>
      <c r="H43" s="14">
        <f t="shared" si="5"/>
        <v>0</v>
      </c>
    </row>
    <row r="44" spans="5:8" ht="12.75">
      <c r="E44" s="9">
        <v>39</v>
      </c>
      <c r="F44" s="14">
        <f t="shared" si="3"/>
        <v>0</v>
      </c>
      <c r="G44" s="14">
        <f t="shared" si="4"/>
        <v>0</v>
      </c>
      <c r="H44" s="14">
        <f t="shared" si="5"/>
        <v>0</v>
      </c>
    </row>
    <row r="45" spans="5:8" ht="12.75">
      <c r="E45" s="9">
        <v>40</v>
      </c>
      <c r="F45" s="14">
        <f t="shared" si="3"/>
        <v>0</v>
      </c>
      <c r="G45" s="14">
        <f t="shared" si="4"/>
        <v>0</v>
      </c>
      <c r="H45" s="14">
        <f t="shared" si="5"/>
        <v>0</v>
      </c>
    </row>
    <row r="46" spans="5:8" ht="12.75">
      <c r="E46" s="9">
        <v>41</v>
      </c>
      <c r="F46" s="14">
        <f t="shared" si="3"/>
        <v>0</v>
      </c>
      <c r="G46" s="14">
        <f t="shared" si="4"/>
        <v>0</v>
      </c>
      <c r="H46" s="14">
        <f t="shared" si="5"/>
        <v>0</v>
      </c>
    </row>
    <row r="47" spans="5:8" ht="12.75">
      <c r="E47" s="9">
        <v>42</v>
      </c>
      <c r="F47" s="14">
        <f t="shared" si="3"/>
        <v>0</v>
      </c>
      <c r="G47" s="14">
        <f t="shared" si="4"/>
        <v>0</v>
      </c>
      <c r="H47" s="14">
        <f t="shared" si="5"/>
        <v>0</v>
      </c>
    </row>
    <row r="48" spans="5:8" ht="12.75">
      <c r="E48" s="9">
        <v>43</v>
      </c>
      <c r="F48" s="14">
        <f t="shared" si="3"/>
        <v>0</v>
      </c>
      <c r="G48" s="14">
        <f t="shared" si="4"/>
        <v>0</v>
      </c>
      <c r="H48" s="14">
        <f t="shared" si="5"/>
        <v>0</v>
      </c>
    </row>
    <row r="49" spans="5:8" ht="12.75">
      <c r="E49" s="9">
        <v>44</v>
      </c>
      <c r="F49" s="14">
        <f t="shared" si="3"/>
        <v>0</v>
      </c>
      <c r="G49" s="14">
        <f t="shared" si="4"/>
        <v>0</v>
      </c>
      <c r="H49" s="14">
        <f t="shared" si="5"/>
        <v>0</v>
      </c>
    </row>
    <row r="50" spans="5:8" ht="12.75">
      <c r="E50" s="9">
        <v>45</v>
      </c>
      <c r="F50" s="14">
        <f t="shared" si="3"/>
        <v>0</v>
      </c>
      <c r="G50" s="14">
        <f t="shared" si="4"/>
        <v>0</v>
      </c>
      <c r="H50" s="14">
        <f t="shared" si="5"/>
        <v>0</v>
      </c>
    </row>
    <row r="51" spans="5:8" ht="12.75">
      <c r="E51" s="9">
        <v>46</v>
      </c>
      <c r="F51" s="14">
        <f t="shared" si="3"/>
        <v>0</v>
      </c>
      <c r="G51" s="14">
        <f t="shared" si="4"/>
        <v>0</v>
      </c>
      <c r="H51" s="14">
        <f t="shared" si="5"/>
        <v>0</v>
      </c>
    </row>
    <row r="52" spans="5:8" ht="12.75">
      <c r="E52" s="9">
        <v>47</v>
      </c>
      <c r="F52" s="14">
        <f t="shared" si="3"/>
        <v>0</v>
      </c>
      <c r="G52" s="14">
        <f t="shared" si="4"/>
        <v>0</v>
      </c>
      <c r="H52" s="14">
        <f t="shared" si="5"/>
        <v>0</v>
      </c>
    </row>
    <row r="53" spans="5:8" ht="12.75">
      <c r="E53" s="9">
        <v>48</v>
      </c>
      <c r="F53" s="14">
        <f t="shared" si="3"/>
        <v>0</v>
      </c>
      <c r="G53" s="14">
        <f t="shared" si="4"/>
        <v>0</v>
      </c>
      <c r="H53" s="14">
        <f t="shared" si="5"/>
        <v>0</v>
      </c>
    </row>
    <row r="54" spans="5:8" ht="12.75">
      <c r="E54" s="9">
        <v>49</v>
      </c>
      <c r="F54" s="14">
        <f t="shared" si="3"/>
        <v>0</v>
      </c>
      <c r="G54" s="14">
        <f t="shared" si="4"/>
        <v>0</v>
      </c>
      <c r="H54" s="14">
        <f t="shared" si="5"/>
        <v>0</v>
      </c>
    </row>
    <row r="55" spans="5:8" ht="12.75">
      <c r="E55" s="9">
        <v>50</v>
      </c>
      <c r="F55" s="14">
        <f t="shared" si="3"/>
        <v>0</v>
      </c>
      <c r="G55" s="14">
        <f t="shared" si="4"/>
        <v>0</v>
      </c>
      <c r="H55" s="14">
        <f t="shared" si="5"/>
        <v>0</v>
      </c>
    </row>
  </sheetData>
  <mergeCells count="3">
    <mergeCell ref="A5:B5"/>
    <mergeCell ref="B6:B7"/>
    <mergeCell ref="A6:A7"/>
  </mergeCells>
  <printOptions/>
  <pageMargins left="0.75" right="0.75" top="1" bottom="1" header="0.5" footer="0.5"/>
  <pageSetup fitToHeight="1" fitToWidth="1" horizontalDpi="300" verticalDpi="300" orientation="portrait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E66"/>
  <sheetViews>
    <sheetView workbookViewId="0" topLeftCell="A1">
      <selection activeCell="A1" sqref="A1"/>
    </sheetView>
  </sheetViews>
  <sheetFormatPr defaultColWidth="9.33203125" defaultRowHeight="12.75"/>
  <cols>
    <col min="1" max="2" width="9.33203125" style="1" customWidth="1"/>
    <col min="3" max="3" width="11.33203125" style="1" customWidth="1"/>
    <col min="4" max="6" width="9.33203125" style="1" customWidth="1"/>
    <col min="7" max="7" width="11.66015625" style="1" customWidth="1"/>
    <col min="8" max="8" width="9.66015625" style="1" bestFit="1" customWidth="1"/>
    <col min="9" max="10" width="9.33203125" style="1" customWidth="1"/>
    <col min="11" max="11" width="11.33203125" style="1" customWidth="1"/>
    <col min="12" max="14" width="9.33203125" style="1" customWidth="1"/>
    <col min="15" max="15" width="11.66015625" style="1" customWidth="1"/>
    <col min="16" max="18" width="9.33203125" style="1" customWidth="1"/>
    <col min="19" max="19" width="11.33203125" style="1" customWidth="1"/>
    <col min="20" max="22" width="9.33203125" style="1" customWidth="1"/>
    <col min="23" max="23" width="11.66015625" style="1" customWidth="1"/>
    <col min="24" max="26" width="9.33203125" style="1" customWidth="1"/>
    <col min="27" max="27" width="11.33203125" style="1" customWidth="1"/>
    <col min="28" max="30" width="9.33203125" style="1" customWidth="1"/>
    <col min="31" max="31" width="11.66015625" style="1" customWidth="1"/>
    <col min="32" max="16384" width="9.33203125" style="1" customWidth="1"/>
  </cols>
  <sheetData>
    <row r="4" spans="1:28" ht="18.75" customHeight="1">
      <c r="A4" s="34" t="s">
        <v>20</v>
      </c>
      <c r="B4" s="34"/>
      <c r="C4" s="34"/>
      <c r="D4" s="1">
        <v>0.95</v>
      </c>
      <c r="I4" s="34" t="s">
        <v>20</v>
      </c>
      <c r="J4" s="34"/>
      <c r="K4" s="34"/>
      <c r="L4" s="1">
        <v>0.5</v>
      </c>
      <c r="Q4" s="34" t="s">
        <v>20</v>
      </c>
      <c r="R4" s="34"/>
      <c r="S4" s="34"/>
      <c r="T4" s="1">
        <v>0.25</v>
      </c>
      <c r="Y4" s="34" t="s">
        <v>20</v>
      </c>
      <c r="Z4" s="34"/>
      <c r="AA4" s="34"/>
      <c r="AB4" s="1">
        <v>0.1</v>
      </c>
    </row>
    <row r="5" spans="1:28" ht="12.75">
      <c r="A5" s="34" t="s">
        <v>21</v>
      </c>
      <c r="B5" s="34"/>
      <c r="C5" s="34"/>
      <c r="D5" s="1">
        <v>1000</v>
      </c>
      <c r="I5" s="34" t="s">
        <v>21</v>
      </c>
      <c r="J5" s="34"/>
      <c r="K5" s="34"/>
      <c r="L5" s="1">
        <v>1000</v>
      </c>
      <c r="Q5" s="34" t="s">
        <v>21</v>
      </c>
      <c r="R5" s="34"/>
      <c r="S5" s="34"/>
      <c r="T5" s="1">
        <v>1000</v>
      </c>
      <c r="Y5" s="34" t="s">
        <v>21</v>
      </c>
      <c r="Z5" s="34"/>
      <c r="AA5" s="34"/>
      <c r="AB5" s="1">
        <v>1000</v>
      </c>
    </row>
    <row r="6" spans="1:28" ht="12.75">
      <c r="A6" s="34" t="s">
        <v>22</v>
      </c>
      <c r="B6" s="34"/>
      <c r="C6" s="34"/>
      <c r="D6" s="1">
        <v>15</v>
      </c>
      <c r="I6" s="34" t="s">
        <v>22</v>
      </c>
      <c r="J6" s="34"/>
      <c r="K6" s="34"/>
      <c r="L6" s="1">
        <v>15</v>
      </c>
      <c r="Q6" s="34" t="s">
        <v>22</v>
      </c>
      <c r="R6" s="34"/>
      <c r="S6" s="34"/>
      <c r="T6" s="1">
        <v>15</v>
      </c>
      <c r="Y6" s="34" t="s">
        <v>22</v>
      </c>
      <c r="Z6" s="34"/>
      <c r="AA6" s="34"/>
      <c r="AB6" s="1">
        <v>15</v>
      </c>
    </row>
    <row r="7" ht="13.5" thickBot="1"/>
    <row r="8" spans="1:31" ht="25.5">
      <c r="A8" s="11" t="s">
        <v>23</v>
      </c>
      <c r="B8" s="11" t="s">
        <v>24</v>
      </c>
      <c r="C8" s="11" t="s">
        <v>25</v>
      </c>
      <c r="D8" s="11" t="s">
        <v>26</v>
      </c>
      <c r="E8" s="11" t="s">
        <v>27</v>
      </c>
      <c r="F8" s="11" t="s">
        <v>28</v>
      </c>
      <c r="G8" s="12" t="s">
        <v>29</v>
      </c>
      <c r="I8" s="11" t="s">
        <v>23</v>
      </c>
      <c r="J8" s="11" t="s">
        <v>24</v>
      </c>
      <c r="K8" s="11" t="s">
        <v>25</v>
      </c>
      <c r="L8" s="11" t="s">
        <v>26</v>
      </c>
      <c r="M8" s="11" t="s">
        <v>27</v>
      </c>
      <c r="N8" s="11" t="s">
        <v>28</v>
      </c>
      <c r="O8" s="12" t="s">
        <v>29</v>
      </c>
      <c r="Q8" s="11" t="s">
        <v>23</v>
      </c>
      <c r="R8" s="11" t="s">
        <v>24</v>
      </c>
      <c r="S8" s="11" t="s">
        <v>25</v>
      </c>
      <c r="T8" s="11" t="s">
        <v>26</v>
      </c>
      <c r="U8" s="11" t="s">
        <v>27</v>
      </c>
      <c r="V8" s="11" t="s">
        <v>28</v>
      </c>
      <c r="W8" s="12" t="s">
        <v>29</v>
      </c>
      <c r="Y8" s="11" t="s">
        <v>23</v>
      </c>
      <c r="Z8" s="11" t="s">
        <v>24</v>
      </c>
      <c r="AA8" s="11" t="s">
        <v>25</v>
      </c>
      <c r="AB8" s="11" t="s">
        <v>26</v>
      </c>
      <c r="AC8" s="11" t="s">
        <v>27</v>
      </c>
      <c r="AD8" s="11" t="s">
        <v>28</v>
      </c>
      <c r="AE8" s="12" t="s">
        <v>29</v>
      </c>
    </row>
    <row r="9" spans="1:31" ht="12.75">
      <c r="A9" s="10">
        <f aca="true" t="shared" si="0" ref="A9:A18">$D$4</f>
        <v>0.95</v>
      </c>
      <c r="B9" s="10">
        <f aca="true" t="shared" si="1" ref="B9:B18">$D$5</f>
        <v>1000</v>
      </c>
      <c r="C9" s="10">
        <f aca="true" t="shared" si="2" ref="C9:C18">$D$6</f>
        <v>15</v>
      </c>
      <c r="D9" s="10">
        <v>10</v>
      </c>
      <c r="E9" s="10">
        <v>0.001</v>
      </c>
      <c r="F9" s="10">
        <f aca="true" t="shared" si="3" ref="F9:F18">A9*(D9+C9)</f>
        <v>23.75</v>
      </c>
      <c r="G9" s="13">
        <f aca="true" t="shared" si="4" ref="G9:G18">E9*(B9/F9)</f>
        <v>0.04210526315789474</v>
      </c>
      <c r="I9" s="10">
        <f aca="true" t="shared" si="5" ref="I9:I18">$L$4</f>
        <v>0.5</v>
      </c>
      <c r="J9" s="10">
        <f aca="true" t="shared" si="6" ref="J9:J18">$D$5</f>
        <v>1000</v>
      </c>
      <c r="K9" s="10">
        <f aca="true" t="shared" si="7" ref="K9:K18">$D$6</f>
        <v>15</v>
      </c>
      <c r="L9" s="10">
        <v>10</v>
      </c>
      <c r="M9" s="10">
        <v>0.001</v>
      </c>
      <c r="N9" s="10">
        <f aca="true" t="shared" si="8" ref="N9:N18">I9*(L9+K9)</f>
        <v>12.5</v>
      </c>
      <c r="O9" s="13">
        <f aca="true" t="shared" si="9" ref="O9:O18">M9*(J9/N9)</f>
        <v>0.08</v>
      </c>
      <c r="Q9" s="10">
        <f aca="true" t="shared" si="10" ref="Q9:Q18">$T$4</f>
        <v>0.25</v>
      </c>
      <c r="R9" s="10">
        <f aca="true" t="shared" si="11" ref="R9:R18">$D$5</f>
        <v>1000</v>
      </c>
      <c r="S9" s="10">
        <f aca="true" t="shared" si="12" ref="S9:S18">$D$6</f>
        <v>15</v>
      </c>
      <c r="T9" s="10">
        <v>10</v>
      </c>
      <c r="U9" s="10">
        <v>0.001</v>
      </c>
      <c r="V9" s="10">
        <f aca="true" t="shared" si="13" ref="V9:V18">Q9*(T9+S9)</f>
        <v>6.25</v>
      </c>
      <c r="W9" s="13">
        <f aca="true" t="shared" si="14" ref="W9:W18">U9*(R9/V9)</f>
        <v>0.16</v>
      </c>
      <c r="Y9" s="10">
        <f aca="true" t="shared" si="15" ref="Y9:Y18">$AB$4</f>
        <v>0.1</v>
      </c>
      <c r="Z9" s="10">
        <f aca="true" t="shared" si="16" ref="Z9:Z18">$D$5</f>
        <v>1000</v>
      </c>
      <c r="AA9" s="10">
        <f aca="true" t="shared" si="17" ref="AA9:AA18">$D$6</f>
        <v>15</v>
      </c>
      <c r="AB9" s="10">
        <v>10</v>
      </c>
      <c r="AC9" s="10">
        <v>0.001</v>
      </c>
      <c r="AD9" s="10">
        <f aca="true" t="shared" si="18" ref="AD9:AD18">Y9*(AB9+AA9)</f>
        <v>2.5</v>
      </c>
      <c r="AE9" s="13">
        <f aca="true" t="shared" si="19" ref="AE9:AE18">AC9*(Z9/AD9)</f>
        <v>0.4</v>
      </c>
    </row>
    <row r="10" spans="1:31" ht="12.75">
      <c r="A10" s="10">
        <f t="shared" si="0"/>
        <v>0.95</v>
      </c>
      <c r="B10" s="10">
        <f t="shared" si="1"/>
        <v>1000</v>
      </c>
      <c r="C10" s="10">
        <f t="shared" si="2"/>
        <v>15</v>
      </c>
      <c r="D10" s="10">
        <v>20</v>
      </c>
      <c r="E10" s="10">
        <v>0.001</v>
      </c>
      <c r="F10" s="10">
        <f t="shared" si="3"/>
        <v>33.25</v>
      </c>
      <c r="G10" s="13">
        <f t="shared" si="4"/>
        <v>0.030075187969924814</v>
      </c>
      <c r="I10" s="10">
        <f t="shared" si="5"/>
        <v>0.5</v>
      </c>
      <c r="J10" s="10">
        <f t="shared" si="6"/>
        <v>1000</v>
      </c>
      <c r="K10" s="10">
        <f t="shared" si="7"/>
        <v>15</v>
      </c>
      <c r="L10" s="10">
        <v>20</v>
      </c>
      <c r="M10" s="10">
        <v>0.001</v>
      </c>
      <c r="N10" s="10">
        <f t="shared" si="8"/>
        <v>17.5</v>
      </c>
      <c r="O10" s="13">
        <f t="shared" si="9"/>
        <v>0.05714285714285715</v>
      </c>
      <c r="Q10" s="10">
        <f t="shared" si="10"/>
        <v>0.25</v>
      </c>
      <c r="R10" s="10">
        <f t="shared" si="11"/>
        <v>1000</v>
      </c>
      <c r="S10" s="10">
        <f t="shared" si="12"/>
        <v>15</v>
      </c>
      <c r="T10" s="10">
        <v>20</v>
      </c>
      <c r="U10" s="10">
        <v>0.001</v>
      </c>
      <c r="V10" s="10">
        <f t="shared" si="13"/>
        <v>8.75</v>
      </c>
      <c r="W10" s="13">
        <f t="shared" si="14"/>
        <v>0.1142857142857143</v>
      </c>
      <c r="Y10" s="10">
        <f t="shared" si="15"/>
        <v>0.1</v>
      </c>
      <c r="Z10" s="10">
        <f t="shared" si="16"/>
        <v>1000</v>
      </c>
      <c r="AA10" s="10">
        <f t="shared" si="17"/>
        <v>15</v>
      </c>
      <c r="AB10" s="10">
        <v>20</v>
      </c>
      <c r="AC10" s="10">
        <v>0.001</v>
      </c>
      <c r="AD10" s="10">
        <f t="shared" si="18"/>
        <v>3.5</v>
      </c>
      <c r="AE10" s="13">
        <f t="shared" si="19"/>
        <v>0.28571428571428575</v>
      </c>
    </row>
    <row r="11" spans="1:31" ht="12.75">
      <c r="A11" s="10">
        <f t="shared" si="0"/>
        <v>0.95</v>
      </c>
      <c r="B11" s="10">
        <f t="shared" si="1"/>
        <v>1000</v>
      </c>
      <c r="C11" s="10">
        <f t="shared" si="2"/>
        <v>15</v>
      </c>
      <c r="D11" s="10">
        <v>30</v>
      </c>
      <c r="E11" s="10">
        <v>0.001</v>
      </c>
      <c r="F11" s="10">
        <f t="shared" si="3"/>
        <v>42.75</v>
      </c>
      <c r="G11" s="13">
        <f t="shared" si="4"/>
        <v>0.023391812865497078</v>
      </c>
      <c r="I11" s="10">
        <f t="shared" si="5"/>
        <v>0.5</v>
      </c>
      <c r="J11" s="10">
        <f t="shared" si="6"/>
        <v>1000</v>
      </c>
      <c r="K11" s="10">
        <f t="shared" si="7"/>
        <v>15</v>
      </c>
      <c r="L11" s="10">
        <v>30</v>
      </c>
      <c r="M11" s="10">
        <v>0.001</v>
      </c>
      <c r="N11" s="10">
        <f t="shared" si="8"/>
        <v>22.5</v>
      </c>
      <c r="O11" s="13">
        <f t="shared" si="9"/>
        <v>0.044444444444444446</v>
      </c>
      <c r="Q11" s="10">
        <f t="shared" si="10"/>
        <v>0.25</v>
      </c>
      <c r="R11" s="10">
        <f t="shared" si="11"/>
        <v>1000</v>
      </c>
      <c r="S11" s="10">
        <f t="shared" si="12"/>
        <v>15</v>
      </c>
      <c r="T11" s="10">
        <v>30</v>
      </c>
      <c r="U11" s="10">
        <v>0.001</v>
      </c>
      <c r="V11" s="10">
        <f t="shared" si="13"/>
        <v>11.25</v>
      </c>
      <c r="W11" s="13">
        <f t="shared" si="14"/>
        <v>0.08888888888888889</v>
      </c>
      <c r="Y11" s="10">
        <f t="shared" si="15"/>
        <v>0.1</v>
      </c>
      <c r="Z11" s="10">
        <f t="shared" si="16"/>
        <v>1000</v>
      </c>
      <c r="AA11" s="10">
        <f t="shared" si="17"/>
        <v>15</v>
      </c>
      <c r="AB11" s="10">
        <v>30</v>
      </c>
      <c r="AC11" s="10">
        <v>0.001</v>
      </c>
      <c r="AD11" s="10">
        <f t="shared" si="18"/>
        <v>4.5</v>
      </c>
      <c r="AE11" s="13">
        <f t="shared" si="19"/>
        <v>0.22222222222222224</v>
      </c>
    </row>
    <row r="12" spans="1:31" ht="12.75">
      <c r="A12" s="10">
        <f t="shared" si="0"/>
        <v>0.95</v>
      </c>
      <c r="B12" s="10">
        <f t="shared" si="1"/>
        <v>1000</v>
      </c>
      <c r="C12" s="10">
        <f t="shared" si="2"/>
        <v>15</v>
      </c>
      <c r="D12" s="10">
        <v>40</v>
      </c>
      <c r="E12" s="10">
        <v>0.001</v>
      </c>
      <c r="F12" s="10">
        <f t="shared" si="3"/>
        <v>52.25</v>
      </c>
      <c r="G12" s="13">
        <f t="shared" si="4"/>
        <v>0.019138755980861243</v>
      </c>
      <c r="I12" s="10">
        <f t="shared" si="5"/>
        <v>0.5</v>
      </c>
      <c r="J12" s="10">
        <f t="shared" si="6"/>
        <v>1000</v>
      </c>
      <c r="K12" s="10">
        <f t="shared" si="7"/>
        <v>15</v>
      </c>
      <c r="L12" s="10">
        <v>40</v>
      </c>
      <c r="M12" s="10">
        <v>0.001</v>
      </c>
      <c r="N12" s="10">
        <f t="shared" si="8"/>
        <v>27.5</v>
      </c>
      <c r="O12" s="13">
        <f t="shared" si="9"/>
        <v>0.03636363636363637</v>
      </c>
      <c r="Q12" s="10">
        <f t="shared" si="10"/>
        <v>0.25</v>
      </c>
      <c r="R12" s="10">
        <f t="shared" si="11"/>
        <v>1000</v>
      </c>
      <c r="S12" s="10">
        <f t="shared" si="12"/>
        <v>15</v>
      </c>
      <c r="T12" s="10">
        <v>40</v>
      </c>
      <c r="U12" s="10">
        <v>0.001</v>
      </c>
      <c r="V12" s="10">
        <f t="shared" si="13"/>
        <v>13.75</v>
      </c>
      <c r="W12" s="13">
        <f t="shared" si="14"/>
        <v>0.07272727272727274</v>
      </c>
      <c r="Y12" s="10">
        <f t="shared" si="15"/>
        <v>0.1</v>
      </c>
      <c r="Z12" s="10">
        <f t="shared" si="16"/>
        <v>1000</v>
      </c>
      <c r="AA12" s="10">
        <f t="shared" si="17"/>
        <v>15</v>
      </c>
      <c r="AB12" s="10">
        <v>40</v>
      </c>
      <c r="AC12" s="10">
        <v>0.001</v>
      </c>
      <c r="AD12" s="10">
        <f t="shared" si="18"/>
        <v>5.5</v>
      </c>
      <c r="AE12" s="13">
        <f t="shared" si="19"/>
        <v>0.18181818181818182</v>
      </c>
    </row>
    <row r="13" spans="1:31" ht="12.75">
      <c r="A13" s="10">
        <f t="shared" si="0"/>
        <v>0.95</v>
      </c>
      <c r="B13" s="10">
        <f t="shared" si="1"/>
        <v>1000</v>
      </c>
      <c r="C13" s="10">
        <f t="shared" si="2"/>
        <v>15</v>
      </c>
      <c r="D13" s="10">
        <v>50</v>
      </c>
      <c r="E13" s="10">
        <v>0.001</v>
      </c>
      <c r="F13" s="10">
        <f t="shared" si="3"/>
        <v>61.75</v>
      </c>
      <c r="G13" s="13">
        <f t="shared" si="4"/>
        <v>0.016194331983805668</v>
      </c>
      <c r="I13" s="10">
        <f t="shared" si="5"/>
        <v>0.5</v>
      </c>
      <c r="J13" s="10">
        <f t="shared" si="6"/>
        <v>1000</v>
      </c>
      <c r="K13" s="10">
        <f t="shared" si="7"/>
        <v>15</v>
      </c>
      <c r="L13" s="10">
        <v>50</v>
      </c>
      <c r="M13" s="10">
        <v>0.001</v>
      </c>
      <c r="N13" s="10">
        <f t="shared" si="8"/>
        <v>32.5</v>
      </c>
      <c r="O13" s="13">
        <f t="shared" si="9"/>
        <v>0.03076923076923077</v>
      </c>
      <c r="Q13" s="10">
        <f t="shared" si="10"/>
        <v>0.25</v>
      </c>
      <c r="R13" s="10">
        <f t="shared" si="11"/>
        <v>1000</v>
      </c>
      <c r="S13" s="10">
        <f t="shared" si="12"/>
        <v>15</v>
      </c>
      <c r="T13" s="10">
        <v>50</v>
      </c>
      <c r="U13" s="10">
        <v>0.001</v>
      </c>
      <c r="V13" s="10">
        <f t="shared" si="13"/>
        <v>16.25</v>
      </c>
      <c r="W13" s="13">
        <f t="shared" si="14"/>
        <v>0.06153846153846154</v>
      </c>
      <c r="Y13" s="10">
        <f t="shared" si="15"/>
        <v>0.1</v>
      </c>
      <c r="Z13" s="10">
        <f t="shared" si="16"/>
        <v>1000</v>
      </c>
      <c r="AA13" s="10">
        <f t="shared" si="17"/>
        <v>15</v>
      </c>
      <c r="AB13" s="10">
        <v>50</v>
      </c>
      <c r="AC13" s="10">
        <v>0.001</v>
      </c>
      <c r="AD13" s="10">
        <f t="shared" si="18"/>
        <v>6.5</v>
      </c>
      <c r="AE13" s="13">
        <f t="shared" si="19"/>
        <v>0.15384615384615385</v>
      </c>
    </row>
    <row r="14" spans="1:31" ht="12.75">
      <c r="A14" s="10">
        <f t="shared" si="0"/>
        <v>0.95</v>
      </c>
      <c r="B14" s="10">
        <f t="shared" si="1"/>
        <v>1000</v>
      </c>
      <c r="C14" s="10">
        <f t="shared" si="2"/>
        <v>15</v>
      </c>
      <c r="D14" s="10">
        <v>60</v>
      </c>
      <c r="E14" s="10">
        <v>0.001</v>
      </c>
      <c r="F14" s="10">
        <f t="shared" si="3"/>
        <v>71.25</v>
      </c>
      <c r="G14" s="13">
        <f t="shared" si="4"/>
        <v>0.014035087719298246</v>
      </c>
      <c r="I14" s="10">
        <f t="shared" si="5"/>
        <v>0.5</v>
      </c>
      <c r="J14" s="10">
        <f t="shared" si="6"/>
        <v>1000</v>
      </c>
      <c r="K14" s="10">
        <f t="shared" si="7"/>
        <v>15</v>
      </c>
      <c r="L14" s="10">
        <v>60</v>
      </c>
      <c r="M14" s="10">
        <v>0.001</v>
      </c>
      <c r="N14" s="10">
        <f t="shared" si="8"/>
        <v>37.5</v>
      </c>
      <c r="O14" s="13">
        <f t="shared" si="9"/>
        <v>0.02666666666666667</v>
      </c>
      <c r="Q14" s="10">
        <f t="shared" si="10"/>
        <v>0.25</v>
      </c>
      <c r="R14" s="10">
        <f t="shared" si="11"/>
        <v>1000</v>
      </c>
      <c r="S14" s="10">
        <f t="shared" si="12"/>
        <v>15</v>
      </c>
      <c r="T14" s="10">
        <v>60</v>
      </c>
      <c r="U14" s="10">
        <v>0.001</v>
      </c>
      <c r="V14" s="10">
        <f t="shared" si="13"/>
        <v>18.75</v>
      </c>
      <c r="W14" s="13">
        <f t="shared" si="14"/>
        <v>0.05333333333333334</v>
      </c>
      <c r="Y14" s="10">
        <f t="shared" si="15"/>
        <v>0.1</v>
      </c>
      <c r="Z14" s="10">
        <f t="shared" si="16"/>
        <v>1000</v>
      </c>
      <c r="AA14" s="10">
        <f t="shared" si="17"/>
        <v>15</v>
      </c>
      <c r="AB14" s="10">
        <v>60</v>
      </c>
      <c r="AC14" s="10">
        <v>0.001</v>
      </c>
      <c r="AD14" s="10">
        <f t="shared" si="18"/>
        <v>7.5</v>
      </c>
      <c r="AE14" s="13">
        <f t="shared" si="19"/>
        <v>0.13333333333333336</v>
      </c>
    </row>
    <row r="15" spans="1:31" ht="12.75">
      <c r="A15" s="10">
        <f t="shared" si="0"/>
        <v>0.95</v>
      </c>
      <c r="B15" s="10">
        <f t="shared" si="1"/>
        <v>1000</v>
      </c>
      <c r="C15" s="10">
        <f t="shared" si="2"/>
        <v>15</v>
      </c>
      <c r="D15" s="10">
        <v>70</v>
      </c>
      <c r="E15" s="10">
        <v>0.001</v>
      </c>
      <c r="F15" s="10">
        <f t="shared" si="3"/>
        <v>80.75</v>
      </c>
      <c r="G15" s="13">
        <f t="shared" si="4"/>
        <v>0.01238390092879257</v>
      </c>
      <c r="I15" s="10">
        <f t="shared" si="5"/>
        <v>0.5</v>
      </c>
      <c r="J15" s="10">
        <f t="shared" si="6"/>
        <v>1000</v>
      </c>
      <c r="K15" s="10">
        <f t="shared" si="7"/>
        <v>15</v>
      </c>
      <c r="L15" s="10">
        <v>70</v>
      </c>
      <c r="M15" s="10">
        <v>0.001</v>
      </c>
      <c r="N15" s="10">
        <f t="shared" si="8"/>
        <v>42.5</v>
      </c>
      <c r="O15" s="13">
        <f t="shared" si="9"/>
        <v>0.023529411764705885</v>
      </c>
      <c r="Q15" s="10">
        <f t="shared" si="10"/>
        <v>0.25</v>
      </c>
      <c r="R15" s="10">
        <f t="shared" si="11"/>
        <v>1000</v>
      </c>
      <c r="S15" s="10">
        <f t="shared" si="12"/>
        <v>15</v>
      </c>
      <c r="T15" s="10">
        <v>70</v>
      </c>
      <c r="U15" s="10">
        <v>0.001</v>
      </c>
      <c r="V15" s="10">
        <f t="shared" si="13"/>
        <v>21.25</v>
      </c>
      <c r="W15" s="13">
        <f t="shared" si="14"/>
        <v>0.04705882352941177</v>
      </c>
      <c r="Y15" s="10">
        <f t="shared" si="15"/>
        <v>0.1</v>
      </c>
      <c r="Z15" s="10">
        <f t="shared" si="16"/>
        <v>1000</v>
      </c>
      <c r="AA15" s="10">
        <f t="shared" si="17"/>
        <v>15</v>
      </c>
      <c r="AB15" s="10">
        <v>70</v>
      </c>
      <c r="AC15" s="10">
        <v>0.001</v>
      </c>
      <c r="AD15" s="10">
        <f t="shared" si="18"/>
        <v>8.5</v>
      </c>
      <c r="AE15" s="13">
        <f t="shared" si="19"/>
        <v>0.11764705882352941</v>
      </c>
    </row>
    <row r="16" spans="1:31" ht="12.75">
      <c r="A16" s="10">
        <f t="shared" si="0"/>
        <v>0.95</v>
      </c>
      <c r="B16" s="10">
        <f t="shared" si="1"/>
        <v>1000</v>
      </c>
      <c r="C16" s="10">
        <f t="shared" si="2"/>
        <v>15</v>
      </c>
      <c r="D16" s="10">
        <v>80</v>
      </c>
      <c r="E16" s="10">
        <v>0.001</v>
      </c>
      <c r="F16" s="10">
        <f t="shared" si="3"/>
        <v>90.25</v>
      </c>
      <c r="G16" s="13">
        <f t="shared" si="4"/>
        <v>0.011080332409972301</v>
      </c>
      <c r="I16" s="10">
        <f t="shared" si="5"/>
        <v>0.5</v>
      </c>
      <c r="J16" s="10">
        <f t="shared" si="6"/>
        <v>1000</v>
      </c>
      <c r="K16" s="10">
        <f t="shared" si="7"/>
        <v>15</v>
      </c>
      <c r="L16" s="10">
        <v>80</v>
      </c>
      <c r="M16" s="10">
        <v>0.001</v>
      </c>
      <c r="N16" s="10">
        <f t="shared" si="8"/>
        <v>47.5</v>
      </c>
      <c r="O16" s="13">
        <f t="shared" si="9"/>
        <v>0.02105263157894737</v>
      </c>
      <c r="Q16" s="10">
        <f t="shared" si="10"/>
        <v>0.25</v>
      </c>
      <c r="R16" s="10">
        <f t="shared" si="11"/>
        <v>1000</v>
      </c>
      <c r="S16" s="10">
        <f t="shared" si="12"/>
        <v>15</v>
      </c>
      <c r="T16" s="10">
        <v>80</v>
      </c>
      <c r="U16" s="10">
        <v>0.001</v>
      </c>
      <c r="V16" s="10">
        <f t="shared" si="13"/>
        <v>23.75</v>
      </c>
      <c r="W16" s="13">
        <f t="shared" si="14"/>
        <v>0.04210526315789474</v>
      </c>
      <c r="Y16" s="10">
        <f t="shared" si="15"/>
        <v>0.1</v>
      </c>
      <c r="Z16" s="10">
        <f t="shared" si="16"/>
        <v>1000</v>
      </c>
      <c r="AA16" s="10">
        <f t="shared" si="17"/>
        <v>15</v>
      </c>
      <c r="AB16" s="10">
        <v>80</v>
      </c>
      <c r="AC16" s="10">
        <v>0.001</v>
      </c>
      <c r="AD16" s="10">
        <f t="shared" si="18"/>
        <v>9.5</v>
      </c>
      <c r="AE16" s="13">
        <f t="shared" si="19"/>
        <v>0.10526315789473684</v>
      </c>
    </row>
    <row r="17" spans="1:31" ht="12.75">
      <c r="A17" s="10">
        <f t="shared" si="0"/>
        <v>0.95</v>
      </c>
      <c r="B17" s="10">
        <f t="shared" si="1"/>
        <v>1000</v>
      </c>
      <c r="C17" s="10">
        <f t="shared" si="2"/>
        <v>15</v>
      </c>
      <c r="D17" s="10">
        <v>90</v>
      </c>
      <c r="E17" s="10">
        <v>0.001</v>
      </c>
      <c r="F17" s="10">
        <f t="shared" si="3"/>
        <v>99.75</v>
      </c>
      <c r="G17" s="13">
        <f t="shared" si="4"/>
        <v>0.010025062656641603</v>
      </c>
      <c r="I17" s="10">
        <f t="shared" si="5"/>
        <v>0.5</v>
      </c>
      <c r="J17" s="10">
        <f t="shared" si="6"/>
        <v>1000</v>
      </c>
      <c r="K17" s="10">
        <f t="shared" si="7"/>
        <v>15</v>
      </c>
      <c r="L17" s="10">
        <v>90</v>
      </c>
      <c r="M17" s="10">
        <v>0.001</v>
      </c>
      <c r="N17" s="10">
        <f t="shared" si="8"/>
        <v>52.5</v>
      </c>
      <c r="O17" s="13">
        <f t="shared" si="9"/>
        <v>0.01904761904761905</v>
      </c>
      <c r="Q17" s="10">
        <f t="shared" si="10"/>
        <v>0.25</v>
      </c>
      <c r="R17" s="10">
        <f t="shared" si="11"/>
        <v>1000</v>
      </c>
      <c r="S17" s="10">
        <f t="shared" si="12"/>
        <v>15</v>
      </c>
      <c r="T17" s="10">
        <v>90</v>
      </c>
      <c r="U17" s="10">
        <v>0.001</v>
      </c>
      <c r="V17" s="10">
        <f t="shared" si="13"/>
        <v>26.25</v>
      </c>
      <c r="W17" s="13">
        <f t="shared" si="14"/>
        <v>0.0380952380952381</v>
      </c>
      <c r="Y17" s="10">
        <f t="shared" si="15"/>
        <v>0.1</v>
      </c>
      <c r="Z17" s="10">
        <f t="shared" si="16"/>
        <v>1000</v>
      </c>
      <c r="AA17" s="10">
        <f t="shared" si="17"/>
        <v>15</v>
      </c>
      <c r="AB17" s="10">
        <v>90</v>
      </c>
      <c r="AC17" s="10">
        <v>0.001</v>
      </c>
      <c r="AD17" s="10">
        <f t="shared" si="18"/>
        <v>10.5</v>
      </c>
      <c r="AE17" s="13">
        <f t="shared" si="19"/>
        <v>0.09523809523809525</v>
      </c>
    </row>
    <row r="18" spans="1:31" ht="12.75">
      <c r="A18" s="10">
        <f t="shared" si="0"/>
        <v>0.95</v>
      </c>
      <c r="B18" s="10">
        <f t="shared" si="1"/>
        <v>1000</v>
      </c>
      <c r="C18" s="10">
        <f t="shared" si="2"/>
        <v>15</v>
      </c>
      <c r="D18" s="10">
        <v>100</v>
      </c>
      <c r="E18" s="10">
        <v>0.001</v>
      </c>
      <c r="F18" s="10">
        <f t="shared" si="3"/>
        <v>109.25</v>
      </c>
      <c r="G18" s="13">
        <f t="shared" si="4"/>
        <v>0.009153318077803205</v>
      </c>
      <c r="I18" s="10">
        <f t="shared" si="5"/>
        <v>0.5</v>
      </c>
      <c r="J18" s="10">
        <f t="shared" si="6"/>
        <v>1000</v>
      </c>
      <c r="K18" s="10">
        <f t="shared" si="7"/>
        <v>15</v>
      </c>
      <c r="L18" s="10">
        <v>100</v>
      </c>
      <c r="M18" s="10">
        <v>0.001</v>
      </c>
      <c r="N18" s="10">
        <f t="shared" si="8"/>
        <v>57.5</v>
      </c>
      <c r="O18" s="13">
        <f t="shared" si="9"/>
        <v>0.017391304347826087</v>
      </c>
      <c r="Q18" s="10">
        <f t="shared" si="10"/>
        <v>0.25</v>
      </c>
      <c r="R18" s="10">
        <f t="shared" si="11"/>
        <v>1000</v>
      </c>
      <c r="S18" s="10">
        <f t="shared" si="12"/>
        <v>15</v>
      </c>
      <c r="T18" s="10">
        <v>100</v>
      </c>
      <c r="U18" s="10">
        <v>0.001</v>
      </c>
      <c r="V18" s="10">
        <f t="shared" si="13"/>
        <v>28.75</v>
      </c>
      <c r="W18" s="13">
        <f t="shared" si="14"/>
        <v>0.034782608695652174</v>
      </c>
      <c r="Y18" s="10">
        <f t="shared" si="15"/>
        <v>0.1</v>
      </c>
      <c r="Z18" s="10">
        <f t="shared" si="16"/>
        <v>1000</v>
      </c>
      <c r="AA18" s="10">
        <f t="shared" si="17"/>
        <v>15</v>
      </c>
      <c r="AB18" s="10">
        <v>100</v>
      </c>
      <c r="AC18" s="10">
        <v>0.001</v>
      </c>
      <c r="AD18" s="10">
        <f t="shared" si="18"/>
        <v>11.5</v>
      </c>
      <c r="AE18" s="13">
        <f t="shared" si="19"/>
        <v>0.08695652173913043</v>
      </c>
    </row>
    <row r="19" ht="13.5" thickBot="1"/>
    <row r="20" spans="1:31" ht="25.5">
      <c r="A20" s="11" t="s">
        <v>23</v>
      </c>
      <c r="B20" s="11" t="s">
        <v>24</v>
      </c>
      <c r="C20" s="11" t="s">
        <v>25</v>
      </c>
      <c r="D20" s="11" t="s">
        <v>26</v>
      </c>
      <c r="E20" s="11" t="s">
        <v>27</v>
      </c>
      <c r="F20" s="11" t="s">
        <v>28</v>
      </c>
      <c r="G20" s="12" t="s">
        <v>29</v>
      </c>
      <c r="I20" s="11" t="s">
        <v>23</v>
      </c>
      <c r="J20" s="11" t="s">
        <v>24</v>
      </c>
      <c r="K20" s="11" t="s">
        <v>25</v>
      </c>
      <c r="L20" s="11" t="s">
        <v>26</v>
      </c>
      <c r="M20" s="11" t="s">
        <v>27</v>
      </c>
      <c r="N20" s="11" t="s">
        <v>28</v>
      </c>
      <c r="O20" s="12" t="s">
        <v>29</v>
      </c>
      <c r="Q20" s="11" t="s">
        <v>23</v>
      </c>
      <c r="R20" s="11" t="s">
        <v>24</v>
      </c>
      <c r="S20" s="11" t="s">
        <v>25</v>
      </c>
      <c r="T20" s="11" t="s">
        <v>26</v>
      </c>
      <c r="U20" s="11" t="s">
        <v>27</v>
      </c>
      <c r="V20" s="11" t="s">
        <v>28</v>
      </c>
      <c r="W20" s="12" t="s">
        <v>29</v>
      </c>
      <c r="Y20" s="11" t="s">
        <v>23</v>
      </c>
      <c r="Z20" s="11" t="s">
        <v>24</v>
      </c>
      <c r="AA20" s="11" t="s">
        <v>25</v>
      </c>
      <c r="AB20" s="11" t="s">
        <v>26</v>
      </c>
      <c r="AC20" s="11" t="s">
        <v>27</v>
      </c>
      <c r="AD20" s="11" t="s">
        <v>28</v>
      </c>
      <c r="AE20" s="12" t="s">
        <v>29</v>
      </c>
    </row>
    <row r="21" spans="1:31" ht="12.75">
      <c r="A21" s="10">
        <f aca="true" t="shared" si="20" ref="A21:A30">$D$4</f>
        <v>0.95</v>
      </c>
      <c r="B21" s="10">
        <f aca="true" t="shared" si="21" ref="B21:B30">$D$5</f>
        <v>1000</v>
      </c>
      <c r="C21" s="10">
        <f aca="true" t="shared" si="22" ref="C21:C30">$D$6</f>
        <v>15</v>
      </c>
      <c r="D21" s="10">
        <v>10</v>
      </c>
      <c r="E21" s="10">
        <v>0.003</v>
      </c>
      <c r="F21" s="10">
        <f aca="true" t="shared" si="23" ref="F21:F30">A21*(D21+C21)</f>
        <v>23.75</v>
      </c>
      <c r="G21" s="13">
        <f aca="true" t="shared" si="24" ref="G21:G30">E21*(B21/F21)</f>
        <v>0.12631578947368421</v>
      </c>
      <c r="I21" s="10">
        <f aca="true" t="shared" si="25" ref="I21:I30">$L$4</f>
        <v>0.5</v>
      </c>
      <c r="J21" s="10">
        <f aca="true" t="shared" si="26" ref="J21:J30">$D$5</f>
        <v>1000</v>
      </c>
      <c r="K21" s="10">
        <f aca="true" t="shared" si="27" ref="K21:K30">$D$6</f>
        <v>15</v>
      </c>
      <c r="L21" s="10">
        <v>10</v>
      </c>
      <c r="M21" s="10">
        <v>0.003</v>
      </c>
      <c r="N21" s="10">
        <f aca="true" t="shared" si="28" ref="N21:N30">I21*(L21+K21)</f>
        <v>12.5</v>
      </c>
      <c r="O21" s="13">
        <f aca="true" t="shared" si="29" ref="O21:O30">M21*(J21/N21)</f>
        <v>0.24</v>
      </c>
      <c r="Q21" s="10">
        <f aca="true" t="shared" si="30" ref="Q21:Q30">$T$4</f>
        <v>0.25</v>
      </c>
      <c r="R21" s="10">
        <f aca="true" t="shared" si="31" ref="R21:R30">$D$5</f>
        <v>1000</v>
      </c>
      <c r="S21" s="10">
        <f aca="true" t="shared" si="32" ref="S21:S30">$D$6</f>
        <v>15</v>
      </c>
      <c r="T21" s="10">
        <v>10</v>
      </c>
      <c r="U21" s="10">
        <v>0.003</v>
      </c>
      <c r="V21" s="10">
        <f aca="true" t="shared" si="33" ref="V21:V30">Q21*(T21+S21)</f>
        <v>6.25</v>
      </c>
      <c r="W21" s="13">
        <f aca="true" t="shared" si="34" ref="W21:W30">U21*(R21/V21)</f>
        <v>0.48</v>
      </c>
      <c r="Y21" s="10">
        <f aca="true" t="shared" si="35" ref="Y21:Y30">$AB$4</f>
        <v>0.1</v>
      </c>
      <c r="Z21" s="10">
        <f aca="true" t="shared" si="36" ref="Z21:Z30">$D$5</f>
        <v>1000</v>
      </c>
      <c r="AA21" s="10">
        <f aca="true" t="shared" si="37" ref="AA21:AA30">$D$6</f>
        <v>15</v>
      </c>
      <c r="AB21" s="10">
        <v>10</v>
      </c>
      <c r="AC21" s="10">
        <v>0.003</v>
      </c>
      <c r="AD21" s="10">
        <f aca="true" t="shared" si="38" ref="AD21:AD30">Y21*(AB21+AA21)</f>
        <v>2.5</v>
      </c>
      <c r="AE21" s="13">
        <f aca="true" t="shared" si="39" ref="AE21:AE30">AC21*(Z21/AD21)</f>
        <v>1.2</v>
      </c>
    </row>
    <row r="22" spans="1:31" ht="12.75">
      <c r="A22" s="10">
        <f t="shared" si="20"/>
        <v>0.95</v>
      </c>
      <c r="B22" s="10">
        <f t="shared" si="21"/>
        <v>1000</v>
      </c>
      <c r="C22" s="10">
        <f t="shared" si="22"/>
        <v>15</v>
      </c>
      <c r="D22" s="10">
        <v>20</v>
      </c>
      <c r="E22" s="10">
        <v>0.003</v>
      </c>
      <c r="F22" s="10">
        <f t="shared" si="23"/>
        <v>33.25</v>
      </c>
      <c r="G22" s="13">
        <f t="shared" si="24"/>
        <v>0.09022556390977444</v>
      </c>
      <c r="I22" s="10">
        <f t="shared" si="25"/>
        <v>0.5</v>
      </c>
      <c r="J22" s="10">
        <f t="shared" si="26"/>
        <v>1000</v>
      </c>
      <c r="K22" s="10">
        <f t="shared" si="27"/>
        <v>15</v>
      </c>
      <c r="L22" s="10">
        <v>20</v>
      </c>
      <c r="M22" s="10">
        <v>0.003</v>
      </c>
      <c r="N22" s="10">
        <f t="shared" si="28"/>
        <v>17.5</v>
      </c>
      <c r="O22" s="13">
        <f t="shared" si="29"/>
        <v>0.17142857142857143</v>
      </c>
      <c r="Q22" s="10">
        <f t="shared" si="30"/>
        <v>0.25</v>
      </c>
      <c r="R22" s="10">
        <f t="shared" si="31"/>
        <v>1000</v>
      </c>
      <c r="S22" s="10">
        <f t="shared" si="32"/>
        <v>15</v>
      </c>
      <c r="T22" s="10">
        <v>20</v>
      </c>
      <c r="U22" s="10">
        <v>0.003</v>
      </c>
      <c r="V22" s="10">
        <f t="shared" si="33"/>
        <v>8.75</v>
      </c>
      <c r="W22" s="13">
        <f t="shared" si="34"/>
        <v>0.34285714285714286</v>
      </c>
      <c r="Y22" s="10">
        <f t="shared" si="35"/>
        <v>0.1</v>
      </c>
      <c r="Z22" s="10">
        <f t="shared" si="36"/>
        <v>1000</v>
      </c>
      <c r="AA22" s="10">
        <f t="shared" si="37"/>
        <v>15</v>
      </c>
      <c r="AB22" s="10">
        <v>20</v>
      </c>
      <c r="AC22" s="10">
        <v>0.003</v>
      </c>
      <c r="AD22" s="10">
        <f t="shared" si="38"/>
        <v>3.5</v>
      </c>
      <c r="AE22" s="13">
        <f t="shared" si="39"/>
        <v>0.8571428571428572</v>
      </c>
    </row>
    <row r="23" spans="1:31" ht="12.75">
      <c r="A23" s="10">
        <f t="shared" si="20"/>
        <v>0.95</v>
      </c>
      <c r="B23" s="10">
        <f t="shared" si="21"/>
        <v>1000</v>
      </c>
      <c r="C23" s="10">
        <f t="shared" si="22"/>
        <v>15</v>
      </c>
      <c r="D23" s="10">
        <v>30</v>
      </c>
      <c r="E23" s="10">
        <v>0.003</v>
      </c>
      <c r="F23" s="10">
        <f t="shared" si="23"/>
        <v>42.75</v>
      </c>
      <c r="G23" s="13">
        <f t="shared" si="24"/>
        <v>0.07017543859649122</v>
      </c>
      <c r="I23" s="10">
        <f t="shared" si="25"/>
        <v>0.5</v>
      </c>
      <c r="J23" s="10">
        <f t="shared" si="26"/>
        <v>1000</v>
      </c>
      <c r="K23" s="10">
        <f t="shared" si="27"/>
        <v>15</v>
      </c>
      <c r="L23" s="10">
        <v>30</v>
      </c>
      <c r="M23" s="10">
        <v>0.003</v>
      </c>
      <c r="N23" s="10">
        <f t="shared" si="28"/>
        <v>22.5</v>
      </c>
      <c r="O23" s="13">
        <f t="shared" si="29"/>
        <v>0.13333333333333333</v>
      </c>
      <c r="Q23" s="10">
        <f t="shared" si="30"/>
        <v>0.25</v>
      </c>
      <c r="R23" s="10">
        <f t="shared" si="31"/>
        <v>1000</v>
      </c>
      <c r="S23" s="10">
        <f t="shared" si="32"/>
        <v>15</v>
      </c>
      <c r="T23" s="10">
        <v>30</v>
      </c>
      <c r="U23" s="10">
        <v>0.003</v>
      </c>
      <c r="V23" s="10">
        <f t="shared" si="33"/>
        <v>11.25</v>
      </c>
      <c r="W23" s="13">
        <f t="shared" si="34"/>
        <v>0.26666666666666666</v>
      </c>
      <c r="Y23" s="10">
        <f t="shared" si="35"/>
        <v>0.1</v>
      </c>
      <c r="Z23" s="10">
        <f t="shared" si="36"/>
        <v>1000</v>
      </c>
      <c r="AA23" s="10">
        <f t="shared" si="37"/>
        <v>15</v>
      </c>
      <c r="AB23" s="10">
        <v>30</v>
      </c>
      <c r="AC23" s="10">
        <v>0.003</v>
      </c>
      <c r="AD23" s="10">
        <f t="shared" si="38"/>
        <v>4.5</v>
      </c>
      <c r="AE23" s="13">
        <f t="shared" si="39"/>
        <v>0.6666666666666667</v>
      </c>
    </row>
    <row r="24" spans="1:31" ht="12.75">
      <c r="A24" s="10">
        <f t="shared" si="20"/>
        <v>0.95</v>
      </c>
      <c r="B24" s="10">
        <f t="shared" si="21"/>
        <v>1000</v>
      </c>
      <c r="C24" s="10">
        <f t="shared" si="22"/>
        <v>15</v>
      </c>
      <c r="D24" s="10">
        <v>40</v>
      </c>
      <c r="E24" s="10">
        <v>0.003</v>
      </c>
      <c r="F24" s="10">
        <f t="shared" si="23"/>
        <v>52.25</v>
      </c>
      <c r="G24" s="13">
        <f t="shared" si="24"/>
        <v>0.05741626794258373</v>
      </c>
      <c r="I24" s="10">
        <f t="shared" si="25"/>
        <v>0.5</v>
      </c>
      <c r="J24" s="10">
        <f t="shared" si="26"/>
        <v>1000</v>
      </c>
      <c r="K24" s="10">
        <f t="shared" si="27"/>
        <v>15</v>
      </c>
      <c r="L24" s="10">
        <v>40</v>
      </c>
      <c r="M24" s="10">
        <v>0.003</v>
      </c>
      <c r="N24" s="10">
        <f t="shared" si="28"/>
        <v>27.5</v>
      </c>
      <c r="O24" s="13">
        <f t="shared" si="29"/>
        <v>0.1090909090909091</v>
      </c>
      <c r="Q24" s="10">
        <f t="shared" si="30"/>
        <v>0.25</v>
      </c>
      <c r="R24" s="10">
        <f t="shared" si="31"/>
        <v>1000</v>
      </c>
      <c r="S24" s="10">
        <f t="shared" si="32"/>
        <v>15</v>
      </c>
      <c r="T24" s="10">
        <v>40</v>
      </c>
      <c r="U24" s="10">
        <v>0.003</v>
      </c>
      <c r="V24" s="10">
        <f t="shared" si="33"/>
        <v>13.75</v>
      </c>
      <c r="W24" s="13">
        <f t="shared" si="34"/>
        <v>0.2181818181818182</v>
      </c>
      <c r="Y24" s="10">
        <f t="shared" si="35"/>
        <v>0.1</v>
      </c>
      <c r="Z24" s="10">
        <f t="shared" si="36"/>
        <v>1000</v>
      </c>
      <c r="AA24" s="10">
        <f t="shared" si="37"/>
        <v>15</v>
      </c>
      <c r="AB24" s="10">
        <v>40</v>
      </c>
      <c r="AC24" s="10">
        <v>0.003</v>
      </c>
      <c r="AD24" s="10">
        <f t="shared" si="38"/>
        <v>5.5</v>
      </c>
      <c r="AE24" s="13">
        <f t="shared" si="39"/>
        <v>0.5454545454545454</v>
      </c>
    </row>
    <row r="25" spans="1:31" ht="12.75">
      <c r="A25" s="10">
        <f t="shared" si="20"/>
        <v>0.95</v>
      </c>
      <c r="B25" s="10">
        <f t="shared" si="21"/>
        <v>1000</v>
      </c>
      <c r="C25" s="10">
        <f t="shared" si="22"/>
        <v>15</v>
      </c>
      <c r="D25" s="10">
        <v>50</v>
      </c>
      <c r="E25" s="10">
        <v>0.003</v>
      </c>
      <c r="F25" s="10">
        <f t="shared" si="23"/>
        <v>61.75</v>
      </c>
      <c r="G25" s="13">
        <f t="shared" si="24"/>
        <v>0.048582995951417005</v>
      </c>
      <c r="I25" s="10">
        <f t="shared" si="25"/>
        <v>0.5</v>
      </c>
      <c r="J25" s="10">
        <f t="shared" si="26"/>
        <v>1000</v>
      </c>
      <c r="K25" s="10">
        <f t="shared" si="27"/>
        <v>15</v>
      </c>
      <c r="L25" s="10">
        <v>50</v>
      </c>
      <c r="M25" s="10">
        <v>0.003</v>
      </c>
      <c r="N25" s="10">
        <f t="shared" si="28"/>
        <v>32.5</v>
      </c>
      <c r="O25" s="13">
        <f t="shared" si="29"/>
        <v>0.09230769230769231</v>
      </c>
      <c r="Q25" s="10">
        <f t="shared" si="30"/>
        <v>0.25</v>
      </c>
      <c r="R25" s="10">
        <f t="shared" si="31"/>
        <v>1000</v>
      </c>
      <c r="S25" s="10">
        <f t="shared" si="32"/>
        <v>15</v>
      </c>
      <c r="T25" s="10">
        <v>50</v>
      </c>
      <c r="U25" s="10">
        <v>0.003</v>
      </c>
      <c r="V25" s="10">
        <f t="shared" si="33"/>
        <v>16.25</v>
      </c>
      <c r="W25" s="13">
        <f t="shared" si="34"/>
        <v>0.18461538461538463</v>
      </c>
      <c r="Y25" s="10">
        <f t="shared" si="35"/>
        <v>0.1</v>
      </c>
      <c r="Z25" s="10">
        <f t="shared" si="36"/>
        <v>1000</v>
      </c>
      <c r="AA25" s="10">
        <f t="shared" si="37"/>
        <v>15</v>
      </c>
      <c r="AB25" s="10">
        <v>50</v>
      </c>
      <c r="AC25" s="10">
        <v>0.003</v>
      </c>
      <c r="AD25" s="10">
        <f t="shared" si="38"/>
        <v>6.5</v>
      </c>
      <c r="AE25" s="13">
        <f t="shared" si="39"/>
        <v>0.4615384615384615</v>
      </c>
    </row>
    <row r="26" spans="1:31" ht="12.75">
      <c r="A26" s="10">
        <f t="shared" si="20"/>
        <v>0.95</v>
      </c>
      <c r="B26" s="10">
        <f t="shared" si="21"/>
        <v>1000</v>
      </c>
      <c r="C26" s="10">
        <f t="shared" si="22"/>
        <v>15</v>
      </c>
      <c r="D26" s="10">
        <v>60</v>
      </c>
      <c r="E26" s="10">
        <v>0.003</v>
      </c>
      <c r="F26" s="10">
        <f t="shared" si="23"/>
        <v>71.25</v>
      </c>
      <c r="G26" s="13">
        <f t="shared" si="24"/>
        <v>0.042105263157894736</v>
      </c>
      <c r="I26" s="10">
        <f t="shared" si="25"/>
        <v>0.5</v>
      </c>
      <c r="J26" s="10">
        <f t="shared" si="26"/>
        <v>1000</v>
      </c>
      <c r="K26" s="10">
        <f t="shared" si="27"/>
        <v>15</v>
      </c>
      <c r="L26" s="10">
        <v>60</v>
      </c>
      <c r="M26" s="10">
        <v>0.003</v>
      </c>
      <c r="N26" s="10">
        <f t="shared" si="28"/>
        <v>37.5</v>
      </c>
      <c r="O26" s="13">
        <f t="shared" si="29"/>
        <v>0.08</v>
      </c>
      <c r="Q26" s="10">
        <f t="shared" si="30"/>
        <v>0.25</v>
      </c>
      <c r="R26" s="10">
        <f t="shared" si="31"/>
        <v>1000</v>
      </c>
      <c r="S26" s="10">
        <f t="shared" si="32"/>
        <v>15</v>
      </c>
      <c r="T26" s="10">
        <v>60</v>
      </c>
      <c r="U26" s="10">
        <v>0.003</v>
      </c>
      <c r="V26" s="10">
        <f t="shared" si="33"/>
        <v>18.75</v>
      </c>
      <c r="W26" s="13">
        <f t="shared" si="34"/>
        <v>0.16</v>
      </c>
      <c r="Y26" s="10">
        <f t="shared" si="35"/>
        <v>0.1</v>
      </c>
      <c r="Z26" s="10">
        <f t="shared" si="36"/>
        <v>1000</v>
      </c>
      <c r="AA26" s="10">
        <f t="shared" si="37"/>
        <v>15</v>
      </c>
      <c r="AB26" s="10">
        <v>60</v>
      </c>
      <c r="AC26" s="10">
        <v>0.003</v>
      </c>
      <c r="AD26" s="10">
        <f t="shared" si="38"/>
        <v>7.5</v>
      </c>
      <c r="AE26" s="13">
        <f t="shared" si="39"/>
        <v>0.4</v>
      </c>
    </row>
    <row r="27" spans="1:31" ht="12.75">
      <c r="A27" s="10">
        <f t="shared" si="20"/>
        <v>0.95</v>
      </c>
      <c r="B27" s="10">
        <f t="shared" si="21"/>
        <v>1000</v>
      </c>
      <c r="C27" s="10">
        <f t="shared" si="22"/>
        <v>15</v>
      </c>
      <c r="D27" s="10">
        <v>70</v>
      </c>
      <c r="E27" s="10">
        <v>0.003</v>
      </c>
      <c r="F27" s="10">
        <f t="shared" si="23"/>
        <v>80.75</v>
      </c>
      <c r="G27" s="13">
        <f t="shared" si="24"/>
        <v>0.037151702786377715</v>
      </c>
      <c r="I27" s="10">
        <f t="shared" si="25"/>
        <v>0.5</v>
      </c>
      <c r="J27" s="10">
        <f t="shared" si="26"/>
        <v>1000</v>
      </c>
      <c r="K27" s="10">
        <f t="shared" si="27"/>
        <v>15</v>
      </c>
      <c r="L27" s="10">
        <v>70</v>
      </c>
      <c r="M27" s="10">
        <v>0.003</v>
      </c>
      <c r="N27" s="10">
        <f t="shared" si="28"/>
        <v>42.5</v>
      </c>
      <c r="O27" s="13">
        <f t="shared" si="29"/>
        <v>0.07058823529411766</v>
      </c>
      <c r="Q27" s="10">
        <f t="shared" si="30"/>
        <v>0.25</v>
      </c>
      <c r="R27" s="10">
        <f t="shared" si="31"/>
        <v>1000</v>
      </c>
      <c r="S27" s="10">
        <f t="shared" si="32"/>
        <v>15</v>
      </c>
      <c r="T27" s="10">
        <v>70</v>
      </c>
      <c r="U27" s="10">
        <v>0.003</v>
      </c>
      <c r="V27" s="10">
        <f t="shared" si="33"/>
        <v>21.25</v>
      </c>
      <c r="W27" s="13">
        <f t="shared" si="34"/>
        <v>0.14117647058823532</v>
      </c>
      <c r="Y27" s="10">
        <f t="shared" si="35"/>
        <v>0.1</v>
      </c>
      <c r="Z27" s="10">
        <f t="shared" si="36"/>
        <v>1000</v>
      </c>
      <c r="AA27" s="10">
        <f t="shared" si="37"/>
        <v>15</v>
      </c>
      <c r="AB27" s="10">
        <v>70</v>
      </c>
      <c r="AC27" s="10">
        <v>0.003</v>
      </c>
      <c r="AD27" s="10">
        <f t="shared" si="38"/>
        <v>8.5</v>
      </c>
      <c r="AE27" s="13">
        <f t="shared" si="39"/>
        <v>0.3529411764705882</v>
      </c>
    </row>
    <row r="28" spans="1:31" ht="12.75">
      <c r="A28" s="10">
        <f t="shared" si="20"/>
        <v>0.95</v>
      </c>
      <c r="B28" s="10">
        <f t="shared" si="21"/>
        <v>1000</v>
      </c>
      <c r="C28" s="10">
        <f t="shared" si="22"/>
        <v>15</v>
      </c>
      <c r="D28" s="10">
        <v>80</v>
      </c>
      <c r="E28" s="10">
        <v>0.003</v>
      </c>
      <c r="F28" s="10">
        <f t="shared" si="23"/>
        <v>90.25</v>
      </c>
      <c r="G28" s="13">
        <f t="shared" si="24"/>
        <v>0.0332409972299169</v>
      </c>
      <c r="I28" s="10">
        <f t="shared" si="25"/>
        <v>0.5</v>
      </c>
      <c r="J28" s="10">
        <f t="shared" si="26"/>
        <v>1000</v>
      </c>
      <c r="K28" s="10">
        <f t="shared" si="27"/>
        <v>15</v>
      </c>
      <c r="L28" s="10">
        <v>80</v>
      </c>
      <c r="M28" s="10">
        <v>0.003</v>
      </c>
      <c r="N28" s="10">
        <f t="shared" si="28"/>
        <v>47.5</v>
      </c>
      <c r="O28" s="13">
        <f t="shared" si="29"/>
        <v>0.06315789473684211</v>
      </c>
      <c r="Q28" s="10">
        <f t="shared" si="30"/>
        <v>0.25</v>
      </c>
      <c r="R28" s="10">
        <f t="shared" si="31"/>
        <v>1000</v>
      </c>
      <c r="S28" s="10">
        <f t="shared" si="32"/>
        <v>15</v>
      </c>
      <c r="T28" s="10">
        <v>80</v>
      </c>
      <c r="U28" s="10">
        <v>0.003</v>
      </c>
      <c r="V28" s="10">
        <f t="shared" si="33"/>
        <v>23.75</v>
      </c>
      <c r="W28" s="13">
        <f t="shared" si="34"/>
        <v>0.12631578947368421</v>
      </c>
      <c r="Y28" s="10">
        <f t="shared" si="35"/>
        <v>0.1</v>
      </c>
      <c r="Z28" s="10">
        <f t="shared" si="36"/>
        <v>1000</v>
      </c>
      <c r="AA28" s="10">
        <f t="shared" si="37"/>
        <v>15</v>
      </c>
      <c r="AB28" s="10">
        <v>80</v>
      </c>
      <c r="AC28" s="10">
        <v>0.003</v>
      </c>
      <c r="AD28" s="10">
        <f t="shared" si="38"/>
        <v>9.5</v>
      </c>
      <c r="AE28" s="13">
        <f t="shared" si="39"/>
        <v>0.3157894736842105</v>
      </c>
    </row>
    <row r="29" spans="1:31" ht="12.75">
      <c r="A29" s="10">
        <f t="shared" si="20"/>
        <v>0.95</v>
      </c>
      <c r="B29" s="10">
        <f t="shared" si="21"/>
        <v>1000</v>
      </c>
      <c r="C29" s="10">
        <f t="shared" si="22"/>
        <v>15</v>
      </c>
      <c r="D29" s="10">
        <v>90</v>
      </c>
      <c r="E29" s="10">
        <v>0.003</v>
      </c>
      <c r="F29" s="10">
        <f t="shared" si="23"/>
        <v>99.75</v>
      </c>
      <c r="G29" s="13">
        <f t="shared" si="24"/>
        <v>0.03007518796992481</v>
      </c>
      <c r="I29" s="10">
        <f t="shared" si="25"/>
        <v>0.5</v>
      </c>
      <c r="J29" s="10">
        <f t="shared" si="26"/>
        <v>1000</v>
      </c>
      <c r="K29" s="10">
        <f t="shared" si="27"/>
        <v>15</v>
      </c>
      <c r="L29" s="10">
        <v>90</v>
      </c>
      <c r="M29" s="10">
        <v>0.003</v>
      </c>
      <c r="N29" s="10">
        <f t="shared" si="28"/>
        <v>52.5</v>
      </c>
      <c r="O29" s="13">
        <f t="shared" si="29"/>
        <v>0.05714285714285714</v>
      </c>
      <c r="Q29" s="10">
        <f t="shared" si="30"/>
        <v>0.25</v>
      </c>
      <c r="R29" s="10">
        <f t="shared" si="31"/>
        <v>1000</v>
      </c>
      <c r="S29" s="10">
        <f t="shared" si="32"/>
        <v>15</v>
      </c>
      <c r="T29" s="10">
        <v>90</v>
      </c>
      <c r="U29" s="10">
        <v>0.003</v>
      </c>
      <c r="V29" s="10">
        <f t="shared" si="33"/>
        <v>26.25</v>
      </c>
      <c r="W29" s="13">
        <f t="shared" si="34"/>
        <v>0.11428571428571428</v>
      </c>
      <c r="Y29" s="10">
        <f t="shared" si="35"/>
        <v>0.1</v>
      </c>
      <c r="Z29" s="10">
        <f t="shared" si="36"/>
        <v>1000</v>
      </c>
      <c r="AA29" s="10">
        <f t="shared" si="37"/>
        <v>15</v>
      </c>
      <c r="AB29" s="10">
        <v>90</v>
      </c>
      <c r="AC29" s="10">
        <v>0.003</v>
      </c>
      <c r="AD29" s="10">
        <f t="shared" si="38"/>
        <v>10.5</v>
      </c>
      <c r="AE29" s="13">
        <f t="shared" si="39"/>
        <v>0.28571428571428575</v>
      </c>
    </row>
    <row r="30" spans="1:31" ht="12.75">
      <c r="A30" s="10">
        <f t="shared" si="20"/>
        <v>0.95</v>
      </c>
      <c r="B30" s="10">
        <f t="shared" si="21"/>
        <v>1000</v>
      </c>
      <c r="C30" s="10">
        <f t="shared" si="22"/>
        <v>15</v>
      </c>
      <c r="D30" s="10">
        <v>100</v>
      </c>
      <c r="E30" s="10">
        <v>0.003</v>
      </c>
      <c r="F30" s="10">
        <f t="shared" si="23"/>
        <v>109.25</v>
      </c>
      <c r="G30" s="13">
        <f t="shared" si="24"/>
        <v>0.027459954233409613</v>
      </c>
      <c r="I30" s="10">
        <f t="shared" si="25"/>
        <v>0.5</v>
      </c>
      <c r="J30" s="10">
        <f t="shared" si="26"/>
        <v>1000</v>
      </c>
      <c r="K30" s="10">
        <f t="shared" si="27"/>
        <v>15</v>
      </c>
      <c r="L30" s="10">
        <v>100</v>
      </c>
      <c r="M30" s="10">
        <v>0.003</v>
      </c>
      <c r="N30" s="10">
        <f t="shared" si="28"/>
        <v>57.5</v>
      </c>
      <c r="O30" s="13">
        <f t="shared" si="29"/>
        <v>0.05217391304347826</v>
      </c>
      <c r="Q30" s="10">
        <f t="shared" si="30"/>
        <v>0.25</v>
      </c>
      <c r="R30" s="10">
        <f t="shared" si="31"/>
        <v>1000</v>
      </c>
      <c r="S30" s="10">
        <f t="shared" si="32"/>
        <v>15</v>
      </c>
      <c r="T30" s="10">
        <v>100</v>
      </c>
      <c r="U30" s="10">
        <v>0.003</v>
      </c>
      <c r="V30" s="10">
        <f t="shared" si="33"/>
        <v>28.75</v>
      </c>
      <c r="W30" s="13">
        <f t="shared" si="34"/>
        <v>0.10434782608695652</v>
      </c>
      <c r="Y30" s="10">
        <f t="shared" si="35"/>
        <v>0.1</v>
      </c>
      <c r="Z30" s="10">
        <f t="shared" si="36"/>
        <v>1000</v>
      </c>
      <c r="AA30" s="10">
        <f t="shared" si="37"/>
        <v>15</v>
      </c>
      <c r="AB30" s="10">
        <v>100</v>
      </c>
      <c r="AC30" s="10">
        <v>0.003</v>
      </c>
      <c r="AD30" s="10">
        <f t="shared" si="38"/>
        <v>11.5</v>
      </c>
      <c r="AE30" s="13">
        <f t="shared" si="39"/>
        <v>0.2608695652173913</v>
      </c>
    </row>
    <row r="31" ht="13.5" thickBot="1"/>
    <row r="32" spans="1:31" ht="25.5">
      <c r="A32" s="11" t="s">
        <v>23</v>
      </c>
      <c r="B32" s="11" t="s">
        <v>24</v>
      </c>
      <c r="C32" s="11" t="s">
        <v>25</v>
      </c>
      <c r="D32" s="11" t="s">
        <v>26</v>
      </c>
      <c r="E32" s="11" t="s">
        <v>27</v>
      </c>
      <c r="F32" s="11" t="s">
        <v>28</v>
      </c>
      <c r="G32" s="12" t="s">
        <v>29</v>
      </c>
      <c r="I32" s="11" t="s">
        <v>23</v>
      </c>
      <c r="J32" s="11" t="s">
        <v>24</v>
      </c>
      <c r="K32" s="11" t="s">
        <v>25</v>
      </c>
      <c r="L32" s="11" t="s">
        <v>26</v>
      </c>
      <c r="M32" s="11" t="s">
        <v>27</v>
      </c>
      <c r="N32" s="11" t="s">
        <v>28</v>
      </c>
      <c r="O32" s="12" t="s">
        <v>29</v>
      </c>
      <c r="Q32" s="11" t="s">
        <v>23</v>
      </c>
      <c r="R32" s="11" t="s">
        <v>24</v>
      </c>
      <c r="S32" s="11" t="s">
        <v>25</v>
      </c>
      <c r="T32" s="11" t="s">
        <v>26</v>
      </c>
      <c r="U32" s="11" t="s">
        <v>27</v>
      </c>
      <c r="V32" s="11" t="s">
        <v>28</v>
      </c>
      <c r="W32" s="12" t="s">
        <v>29</v>
      </c>
      <c r="Y32" s="11" t="s">
        <v>23</v>
      </c>
      <c r="Z32" s="11" t="s">
        <v>24</v>
      </c>
      <c r="AA32" s="11" t="s">
        <v>25</v>
      </c>
      <c r="AB32" s="11" t="s">
        <v>26</v>
      </c>
      <c r="AC32" s="11" t="s">
        <v>27</v>
      </c>
      <c r="AD32" s="11" t="s">
        <v>28</v>
      </c>
      <c r="AE32" s="12" t="s">
        <v>29</v>
      </c>
    </row>
    <row r="33" spans="1:31" ht="12.75">
      <c r="A33" s="10">
        <f aca="true" t="shared" si="40" ref="A33:A42">$D$4</f>
        <v>0.95</v>
      </c>
      <c r="B33" s="10">
        <f aca="true" t="shared" si="41" ref="B33:B42">$D$5</f>
        <v>1000</v>
      </c>
      <c r="C33" s="10">
        <f aca="true" t="shared" si="42" ref="C33:C42">$D$6</f>
        <v>15</v>
      </c>
      <c r="D33" s="10">
        <v>10</v>
      </c>
      <c r="E33" s="10">
        <v>0.005</v>
      </c>
      <c r="F33" s="10">
        <f aca="true" t="shared" si="43" ref="F33:F42">A33*(D33+C33)</f>
        <v>23.75</v>
      </c>
      <c r="G33" s="13">
        <f aca="true" t="shared" si="44" ref="G33:G42">E33*(B33/F33)</f>
        <v>0.2105263157894737</v>
      </c>
      <c r="I33" s="10">
        <f aca="true" t="shared" si="45" ref="I33:I42">$L$4</f>
        <v>0.5</v>
      </c>
      <c r="J33" s="10">
        <f aca="true" t="shared" si="46" ref="J33:J42">$D$5</f>
        <v>1000</v>
      </c>
      <c r="K33" s="10">
        <f aca="true" t="shared" si="47" ref="K33:K42">$D$6</f>
        <v>15</v>
      </c>
      <c r="L33" s="10">
        <v>10</v>
      </c>
      <c r="M33" s="10">
        <v>0.005</v>
      </c>
      <c r="N33" s="10">
        <f aca="true" t="shared" si="48" ref="N33:N42">I33*(L33+K33)</f>
        <v>12.5</v>
      </c>
      <c r="O33" s="13">
        <f aca="true" t="shared" si="49" ref="O33:O42">M33*(J33/N33)</f>
        <v>0.4</v>
      </c>
      <c r="Q33" s="10">
        <f aca="true" t="shared" si="50" ref="Q33:Q42">$T$4</f>
        <v>0.25</v>
      </c>
      <c r="R33" s="10">
        <f aca="true" t="shared" si="51" ref="R33:R42">$D$5</f>
        <v>1000</v>
      </c>
      <c r="S33" s="10">
        <f aca="true" t="shared" si="52" ref="S33:S42">$D$6</f>
        <v>15</v>
      </c>
      <c r="T33" s="10">
        <v>10</v>
      </c>
      <c r="U33" s="10">
        <v>0.005</v>
      </c>
      <c r="V33" s="10">
        <f aca="true" t="shared" si="53" ref="V33:V42">Q33*(T33+S33)</f>
        <v>6.25</v>
      </c>
      <c r="W33" s="13">
        <f aca="true" t="shared" si="54" ref="W33:W42">U33*(R33/V33)</f>
        <v>0.8</v>
      </c>
      <c r="Y33" s="10">
        <f aca="true" t="shared" si="55" ref="Y33:Y42">$AB$4</f>
        <v>0.1</v>
      </c>
      <c r="Z33" s="10">
        <f aca="true" t="shared" si="56" ref="Z33:Z42">$D$5</f>
        <v>1000</v>
      </c>
      <c r="AA33" s="10">
        <f aca="true" t="shared" si="57" ref="AA33:AA42">$D$6</f>
        <v>15</v>
      </c>
      <c r="AB33" s="10">
        <v>10</v>
      </c>
      <c r="AC33" s="10">
        <v>0.005</v>
      </c>
      <c r="AD33" s="10">
        <f aca="true" t="shared" si="58" ref="AD33:AD42">Y33*(AB33+AA33)</f>
        <v>2.5</v>
      </c>
      <c r="AE33" s="13">
        <f aca="true" t="shared" si="59" ref="AE33:AE42">AC33*(Z33/AD33)</f>
        <v>2</v>
      </c>
    </row>
    <row r="34" spans="1:31" ht="12.75">
      <c r="A34" s="10">
        <f t="shared" si="40"/>
        <v>0.95</v>
      </c>
      <c r="B34" s="10">
        <f t="shared" si="41"/>
        <v>1000</v>
      </c>
      <c r="C34" s="10">
        <f t="shared" si="42"/>
        <v>15</v>
      </c>
      <c r="D34" s="10">
        <v>20</v>
      </c>
      <c r="E34" s="10">
        <v>0.005</v>
      </c>
      <c r="F34" s="10">
        <f t="shared" si="43"/>
        <v>33.25</v>
      </c>
      <c r="G34" s="13">
        <f t="shared" si="44"/>
        <v>0.15037593984962405</v>
      </c>
      <c r="I34" s="10">
        <f t="shared" si="45"/>
        <v>0.5</v>
      </c>
      <c r="J34" s="10">
        <f t="shared" si="46"/>
        <v>1000</v>
      </c>
      <c r="K34" s="10">
        <f t="shared" si="47"/>
        <v>15</v>
      </c>
      <c r="L34" s="10">
        <v>20</v>
      </c>
      <c r="M34" s="10">
        <v>0.005</v>
      </c>
      <c r="N34" s="10">
        <f t="shared" si="48"/>
        <v>17.5</v>
      </c>
      <c r="O34" s="13">
        <f t="shared" si="49"/>
        <v>0.28571428571428575</v>
      </c>
      <c r="Q34" s="10">
        <f t="shared" si="50"/>
        <v>0.25</v>
      </c>
      <c r="R34" s="10">
        <f t="shared" si="51"/>
        <v>1000</v>
      </c>
      <c r="S34" s="10">
        <f t="shared" si="52"/>
        <v>15</v>
      </c>
      <c r="T34" s="10">
        <v>20</v>
      </c>
      <c r="U34" s="10">
        <v>0.005</v>
      </c>
      <c r="V34" s="10">
        <f t="shared" si="53"/>
        <v>8.75</v>
      </c>
      <c r="W34" s="13">
        <f t="shared" si="54"/>
        <v>0.5714285714285715</v>
      </c>
      <c r="Y34" s="10">
        <f t="shared" si="55"/>
        <v>0.1</v>
      </c>
      <c r="Z34" s="10">
        <f t="shared" si="56"/>
        <v>1000</v>
      </c>
      <c r="AA34" s="10">
        <f t="shared" si="57"/>
        <v>15</v>
      </c>
      <c r="AB34" s="10">
        <v>20</v>
      </c>
      <c r="AC34" s="10">
        <v>0.005</v>
      </c>
      <c r="AD34" s="10">
        <f t="shared" si="58"/>
        <v>3.5</v>
      </c>
      <c r="AE34" s="13">
        <f t="shared" si="59"/>
        <v>1.4285714285714286</v>
      </c>
    </row>
    <row r="35" spans="1:31" ht="12.75">
      <c r="A35" s="10">
        <f t="shared" si="40"/>
        <v>0.95</v>
      </c>
      <c r="B35" s="10">
        <f t="shared" si="41"/>
        <v>1000</v>
      </c>
      <c r="C35" s="10">
        <f t="shared" si="42"/>
        <v>15</v>
      </c>
      <c r="D35" s="10">
        <v>30</v>
      </c>
      <c r="E35" s="10">
        <v>0.005</v>
      </c>
      <c r="F35" s="10">
        <f t="shared" si="43"/>
        <v>42.75</v>
      </c>
      <c r="G35" s="13">
        <f t="shared" si="44"/>
        <v>0.11695906432748539</v>
      </c>
      <c r="I35" s="10">
        <f t="shared" si="45"/>
        <v>0.5</v>
      </c>
      <c r="J35" s="10">
        <f t="shared" si="46"/>
        <v>1000</v>
      </c>
      <c r="K35" s="10">
        <f t="shared" si="47"/>
        <v>15</v>
      </c>
      <c r="L35" s="10">
        <v>30</v>
      </c>
      <c r="M35" s="10">
        <v>0.005</v>
      </c>
      <c r="N35" s="10">
        <f t="shared" si="48"/>
        <v>22.5</v>
      </c>
      <c r="O35" s="13">
        <f t="shared" si="49"/>
        <v>0.2222222222222222</v>
      </c>
      <c r="Q35" s="10">
        <f t="shared" si="50"/>
        <v>0.25</v>
      </c>
      <c r="R35" s="10">
        <f t="shared" si="51"/>
        <v>1000</v>
      </c>
      <c r="S35" s="10">
        <f t="shared" si="52"/>
        <v>15</v>
      </c>
      <c r="T35" s="10">
        <v>30</v>
      </c>
      <c r="U35" s="10">
        <v>0.005</v>
      </c>
      <c r="V35" s="10">
        <f t="shared" si="53"/>
        <v>11.25</v>
      </c>
      <c r="W35" s="13">
        <f t="shared" si="54"/>
        <v>0.4444444444444444</v>
      </c>
      <c r="Y35" s="10">
        <f t="shared" si="55"/>
        <v>0.1</v>
      </c>
      <c r="Z35" s="10">
        <f t="shared" si="56"/>
        <v>1000</v>
      </c>
      <c r="AA35" s="10">
        <f t="shared" si="57"/>
        <v>15</v>
      </c>
      <c r="AB35" s="10">
        <v>30</v>
      </c>
      <c r="AC35" s="10">
        <v>0.005</v>
      </c>
      <c r="AD35" s="10">
        <f t="shared" si="58"/>
        <v>4.5</v>
      </c>
      <c r="AE35" s="13">
        <f t="shared" si="59"/>
        <v>1.1111111111111112</v>
      </c>
    </row>
    <row r="36" spans="1:31" ht="12.75">
      <c r="A36" s="10">
        <f t="shared" si="40"/>
        <v>0.95</v>
      </c>
      <c r="B36" s="10">
        <f t="shared" si="41"/>
        <v>1000</v>
      </c>
      <c r="C36" s="10">
        <f t="shared" si="42"/>
        <v>15</v>
      </c>
      <c r="D36" s="10">
        <v>40</v>
      </c>
      <c r="E36" s="10">
        <v>0.005</v>
      </c>
      <c r="F36" s="10">
        <f t="shared" si="43"/>
        <v>52.25</v>
      </c>
      <c r="G36" s="13">
        <f t="shared" si="44"/>
        <v>0.09569377990430622</v>
      </c>
      <c r="I36" s="10">
        <f t="shared" si="45"/>
        <v>0.5</v>
      </c>
      <c r="J36" s="10">
        <f t="shared" si="46"/>
        <v>1000</v>
      </c>
      <c r="K36" s="10">
        <f t="shared" si="47"/>
        <v>15</v>
      </c>
      <c r="L36" s="10">
        <v>40</v>
      </c>
      <c r="M36" s="10">
        <v>0.005</v>
      </c>
      <c r="N36" s="10">
        <f t="shared" si="48"/>
        <v>27.5</v>
      </c>
      <c r="O36" s="13">
        <f t="shared" si="49"/>
        <v>0.18181818181818185</v>
      </c>
      <c r="Q36" s="10">
        <f t="shared" si="50"/>
        <v>0.25</v>
      </c>
      <c r="R36" s="10">
        <f t="shared" si="51"/>
        <v>1000</v>
      </c>
      <c r="S36" s="10">
        <f t="shared" si="52"/>
        <v>15</v>
      </c>
      <c r="T36" s="10">
        <v>40</v>
      </c>
      <c r="U36" s="10">
        <v>0.005</v>
      </c>
      <c r="V36" s="10">
        <f t="shared" si="53"/>
        <v>13.75</v>
      </c>
      <c r="W36" s="13">
        <f t="shared" si="54"/>
        <v>0.3636363636363637</v>
      </c>
      <c r="Y36" s="10">
        <f t="shared" si="55"/>
        <v>0.1</v>
      </c>
      <c r="Z36" s="10">
        <f t="shared" si="56"/>
        <v>1000</v>
      </c>
      <c r="AA36" s="10">
        <f t="shared" si="57"/>
        <v>15</v>
      </c>
      <c r="AB36" s="10">
        <v>40</v>
      </c>
      <c r="AC36" s="10">
        <v>0.005</v>
      </c>
      <c r="AD36" s="10">
        <f t="shared" si="58"/>
        <v>5.5</v>
      </c>
      <c r="AE36" s="13">
        <f t="shared" si="59"/>
        <v>0.9090909090909091</v>
      </c>
    </row>
    <row r="37" spans="1:31" ht="12.75">
      <c r="A37" s="10">
        <f t="shared" si="40"/>
        <v>0.95</v>
      </c>
      <c r="B37" s="10">
        <f t="shared" si="41"/>
        <v>1000</v>
      </c>
      <c r="C37" s="10">
        <f t="shared" si="42"/>
        <v>15</v>
      </c>
      <c r="D37" s="10">
        <v>50</v>
      </c>
      <c r="E37" s="10">
        <v>0.005</v>
      </c>
      <c r="F37" s="10">
        <f t="shared" si="43"/>
        <v>61.75</v>
      </c>
      <c r="G37" s="13">
        <f t="shared" si="44"/>
        <v>0.08097165991902834</v>
      </c>
      <c r="I37" s="10">
        <f t="shared" si="45"/>
        <v>0.5</v>
      </c>
      <c r="J37" s="10">
        <f t="shared" si="46"/>
        <v>1000</v>
      </c>
      <c r="K37" s="10">
        <f t="shared" si="47"/>
        <v>15</v>
      </c>
      <c r="L37" s="10">
        <v>50</v>
      </c>
      <c r="M37" s="10">
        <v>0.005</v>
      </c>
      <c r="N37" s="10">
        <f t="shared" si="48"/>
        <v>32.5</v>
      </c>
      <c r="O37" s="13">
        <f t="shared" si="49"/>
        <v>0.15384615384615385</v>
      </c>
      <c r="Q37" s="10">
        <f t="shared" si="50"/>
        <v>0.25</v>
      </c>
      <c r="R37" s="10">
        <f t="shared" si="51"/>
        <v>1000</v>
      </c>
      <c r="S37" s="10">
        <f t="shared" si="52"/>
        <v>15</v>
      </c>
      <c r="T37" s="10">
        <v>50</v>
      </c>
      <c r="U37" s="10">
        <v>0.005</v>
      </c>
      <c r="V37" s="10">
        <f t="shared" si="53"/>
        <v>16.25</v>
      </c>
      <c r="W37" s="13">
        <f t="shared" si="54"/>
        <v>0.3076923076923077</v>
      </c>
      <c r="Y37" s="10">
        <f t="shared" si="55"/>
        <v>0.1</v>
      </c>
      <c r="Z37" s="10">
        <f t="shared" si="56"/>
        <v>1000</v>
      </c>
      <c r="AA37" s="10">
        <f t="shared" si="57"/>
        <v>15</v>
      </c>
      <c r="AB37" s="10">
        <v>50</v>
      </c>
      <c r="AC37" s="10">
        <v>0.005</v>
      </c>
      <c r="AD37" s="10">
        <f t="shared" si="58"/>
        <v>6.5</v>
      </c>
      <c r="AE37" s="13">
        <f t="shared" si="59"/>
        <v>0.7692307692307692</v>
      </c>
    </row>
    <row r="38" spans="1:31" ht="12.75">
      <c r="A38" s="10">
        <f t="shared" si="40"/>
        <v>0.95</v>
      </c>
      <c r="B38" s="10">
        <f t="shared" si="41"/>
        <v>1000</v>
      </c>
      <c r="C38" s="10">
        <f t="shared" si="42"/>
        <v>15</v>
      </c>
      <c r="D38" s="10">
        <v>60</v>
      </c>
      <c r="E38" s="10">
        <v>0.005</v>
      </c>
      <c r="F38" s="10">
        <f t="shared" si="43"/>
        <v>71.25</v>
      </c>
      <c r="G38" s="13">
        <f t="shared" si="44"/>
        <v>0.07017543859649122</v>
      </c>
      <c r="I38" s="10">
        <f t="shared" si="45"/>
        <v>0.5</v>
      </c>
      <c r="J38" s="10">
        <f t="shared" si="46"/>
        <v>1000</v>
      </c>
      <c r="K38" s="10">
        <f t="shared" si="47"/>
        <v>15</v>
      </c>
      <c r="L38" s="10">
        <v>60</v>
      </c>
      <c r="M38" s="10">
        <v>0.005</v>
      </c>
      <c r="N38" s="10">
        <f t="shared" si="48"/>
        <v>37.5</v>
      </c>
      <c r="O38" s="13">
        <f t="shared" si="49"/>
        <v>0.13333333333333333</v>
      </c>
      <c r="Q38" s="10">
        <f t="shared" si="50"/>
        <v>0.25</v>
      </c>
      <c r="R38" s="10">
        <f t="shared" si="51"/>
        <v>1000</v>
      </c>
      <c r="S38" s="10">
        <f t="shared" si="52"/>
        <v>15</v>
      </c>
      <c r="T38" s="10">
        <v>60</v>
      </c>
      <c r="U38" s="10">
        <v>0.005</v>
      </c>
      <c r="V38" s="10">
        <f t="shared" si="53"/>
        <v>18.75</v>
      </c>
      <c r="W38" s="13">
        <f t="shared" si="54"/>
        <v>0.26666666666666666</v>
      </c>
      <c r="Y38" s="10">
        <f t="shared" si="55"/>
        <v>0.1</v>
      </c>
      <c r="Z38" s="10">
        <f t="shared" si="56"/>
        <v>1000</v>
      </c>
      <c r="AA38" s="10">
        <f t="shared" si="57"/>
        <v>15</v>
      </c>
      <c r="AB38" s="10">
        <v>60</v>
      </c>
      <c r="AC38" s="10">
        <v>0.005</v>
      </c>
      <c r="AD38" s="10">
        <f t="shared" si="58"/>
        <v>7.5</v>
      </c>
      <c r="AE38" s="13">
        <f t="shared" si="59"/>
        <v>0.6666666666666667</v>
      </c>
    </row>
    <row r="39" spans="1:31" ht="12.75">
      <c r="A39" s="10">
        <f t="shared" si="40"/>
        <v>0.95</v>
      </c>
      <c r="B39" s="10">
        <f t="shared" si="41"/>
        <v>1000</v>
      </c>
      <c r="C39" s="10">
        <f t="shared" si="42"/>
        <v>15</v>
      </c>
      <c r="D39" s="10">
        <v>70</v>
      </c>
      <c r="E39" s="10">
        <v>0.005</v>
      </c>
      <c r="F39" s="10">
        <f t="shared" si="43"/>
        <v>80.75</v>
      </c>
      <c r="G39" s="13">
        <f t="shared" si="44"/>
        <v>0.061919504643962855</v>
      </c>
      <c r="I39" s="10">
        <f t="shared" si="45"/>
        <v>0.5</v>
      </c>
      <c r="J39" s="10">
        <f t="shared" si="46"/>
        <v>1000</v>
      </c>
      <c r="K39" s="10">
        <f t="shared" si="47"/>
        <v>15</v>
      </c>
      <c r="L39" s="10">
        <v>70</v>
      </c>
      <c r="M39" s="10">
        <v>0.005</v>
      </c>
      <c r="N39" s="10">
        <f t="shared" si="48"/>
        <v>42.5</v>
      </c>
      <c r="O39" s="13">
        <f t="shared" si="49"/>
        <v>0.11764705882352942</v>
      </c>
      <c r="Q39" s="10">
        <f t="shared" si="50"/>
        <v>0.25</v>
      </c>
      <c r="R39" s="10">
        <f t="shared" si="51"/>
        <v>1000</v>
      </c>
      <c r="S39" s="10">
        <f t="shared" si="52"/>
        <v>15</v>
      </c>
      <c r="T39" s="10">
        <v>70</v>
      </c>
      <c r="U39" s="10">
        <v>0.005</v>
      </c>
      <c r="V39" s="10">
        <f t="shared" si="53"/>
        <v>21.25</v>
      </c>
      <c r="W39" s="13">
        <f t="shared" si="54"/>
        <v>0.23529411764705885</v>
      </c>
      <c r="Y39" s="10">
        <f t="shared" si="55"/>
        <v>0.1</v>
      </c>
      <c r="Z39" s="10">
        <f t="shared" si="56"/>
        <v>1000</v>
      </c>
      <c r="AA39" s="10">
        <f t="shared" si="57"/>
        <v>15</v>
      </c>
      <c r="AB39" s="10">
        <v>70</v>
      </c>
      <c r="AC39" s="10">
        <v>0.005</v>
      </c>
      <c r="AD39" s="10">
        <f t="shared" si="58"/>
        <v>8.5</v>
      </c>
      <c r="AE39" s="13">
        <f t="shared" si="59"/>
        <v>0.5882352941176471</v>
      </c>
    </row>
    <row r="40" spans="1:31" ht="12.75">
      <c r="A40" s="10">
        <f t="shared" si="40"/>
        <v>0.95</v>
      </c>
      <c r="B40" s="10">
        <f t="shared" si="41"/>
        <v>1000</v>
      </c>
      <c r="C40" s="10">
        <f t="shared" si="42"/>
        <v>15</v>
      </c>
      <c r="D40" s="10">
        <v>80</v>
      </c>
      <c r="E40" s="10">
        <v>0.005</v>
      </c>
      <c r="F40" s="10">
        <f t="shared" si="43"/>
        <v>90.25</v>
      </c>
      <c r="G40" s="13">
        <f t="shared" si="44"/>
        <v>0.0554016620498615</v>
      </c>
      <c r="I40" s="10">
        <f t="shared" si="45"/>
        <v>0.5</v>
      </c>
      <c r="J40" s="10">
        <f t="shared" si="46"/>
        <v>1000</v>
      </c>
      <c r="K40" s="10">
        <f t="shared" si="47"/>
        <v>15</v>
      </c>
      <c r="L40" s="10">
        <v>80</v>
      </c>
      <c r="M40" s="10">
        <v>0.005</v>
      </c>
      <c r="N40" s="10">
        <f t="shared" si="48"/>
        <v>47.5</v>
      </c>
      <c r="O40" s="13">
        <f t="shared" si="49"/>
        <v>0.10526315789473685</v>
      </c>
      <c r="Q40" s="10">
        <f t="shared" si="50"/>
        <v>0.25</v>
      </c>
      <c r="R40" s="10">
        <f t="shared" si="51"/>
        <v>1000</v>
      </c>
      <c r="S40" s="10">
        <f t="shared" si="52"/>
        <v>15</v>
      </c>
      <c r="T40" s="10">
        <v>80</v>
      </c>
      <c r="U40" s="10">
        <v>0.005</v>
      </c>
      <c r="V40" s="10">
        <f t="shared" si="53"/>
        <v>23.75</v>
      </c>
      <c r="W40" s="13">
        <f t="shared" si="54"/>
        <v>0.2105263157894737</v>
      </c>
      <c r="Y40" s="10">
        <f t="shared" si="55"/>
        <v>0.1</v>
      </c>
      <c r="Z40" s="10">
        <f t="shared" si="56"/>
        <v>1000</v>
      </c>
      <c r="AA40" s="10">
        <f t="shared" si="57"/>
        <v>15</v>
      </c>
      <c r="AB40" s="10">
        <v>80</v>
      </c>
      <c r="AC40" s="10">
        <v>0.005</v>
      </c>
      <c r="AD40" s="10">
        <f t="shared" si="58"/>
        <v>9.5</v>
      </c>
      <c r="AE40" s="13">
        <f t="shared" si="59"/>
        <v>0.5263157894736842</v>
      </c>
    </row>
    <row r="41" spans="1:31" ht="12.75">
      <c r="A41" s="10">
        <f t="shared" si="40"/>
        <v>0.95</v>
      </c>
      <c r="B41" s="10">
        <f t="shared" si="41"/>
        <v>1000</v>
      </c>
      <c r="C41" s="10">
        <f t="shared" si="42"/>
        <v>15</v>
      </c>
      <c r="D41" s="10">
        <v>90</v>
      </c>
      <c r="E41" s="10">
        <v>0.005</v>
      </c>
      <c r="F41" s="10">
        <f t="shared" si="43"/>
        <v>99.75</v>
      </c>
      <c r="G41" s="13">
        <f t="shared" si="44"/>
        <v>0.05012531328320802</v>
      </c>
      <c r="I41" s="10">
        <f t="shared" si="45"/>
        <v>0.5</v>
      </c>
      <c r="J41" s="10">
        <f t="shared" si="46"/>
        <v>1000</v>
      </c>
      <c r="K41" s="10">
        <f t="shared" si="47"/>
        <v>15</v>
      </c>
      <c r="L41" s="10">
        <v>90</v>
      </c>
      <c r="M41" s="10">
        <v>0.005</v>
      </c>
      <c r="N41" s="10">
        <f t="shared" si="48"/>
        <v>52.5</v>
      </c>
      <c r="O41" s="13">
        <f t="shared" si="49"/>
        <v>0.09523809523809523</v>
      </c>
      <c r="Q41" s="10">
        <f t="shared" si="50"/>
        <v>0.25</v>
      </c>
      <c r="R41" s="10">
        <f t="shared" si="51"/>
        <v>1000</v>
      </c>
      <c r="S41" s="10">
        <f t="shared" si="52"/>
        <v>15</v>
      </c>
      <c r="T41" s="10">
        <v>90</v>
      </c>
      <c r="U41" s="10">
        <v>0.005</v>
      </c>
      <c r="V41" s="10">
        <f t="shared" si="53"/>
        <v>26.25</v>
      </c>
      <c r="W41" s="13">
        <f t="shared" si="54"/>
        <v>0.19047619047619047</v>
      </c>
      <c r="Y41" s="10">
        <f t="shared" si="55"/>
        <v>0.1</v>
      </c>
      <c r="Z41" s="10">
        <f t="shared" si="56"/>
        <v>1000</v>
      </c>
      <c r="AA41" s="10">
        <f t="shared" si="57"/>
        <v>15</v>
      </c>
      <c r="AB41" s="10">
        <v>90</v>
      </c>
      <c r="AC41" s="10">
        <v>0.005</v>
      </c>
      <c r="AD41" s="10">
        <f t="shared" si="58"/>
        <v>10.5</v>
      </c>
      <c r="AE41" s="13">
        <f t="shared" si="59"/>
        <v>0.4761904761904762</v>
      </c>
    </row>
    <row r="42" spans="1:31" ht="12.75">
      <c r="A42" s="10">
        <f t="shared" si="40"/>
        <v>0.95</v>
      </c>
      <c r="B42" s="10">
        <f t="shared" si="41"/>
        <v>1000</v>
      </c>
      <c r="C42" s="10">
        <f t="shared" si="42"/>
        <v>15</v>
      </c>
      <c r="D42" s="10">
        <v>100</v>
      </c>
      <c r="E42" s="10">
        <v>0.005</v>
      </c>
      <c r="F42" s="10">
        <f t="shared" si="43"/>
        <v>109.25</v>
      </c>
      <c r="G42" s="13">
        <f t="shared" si="44"/>
        <v>0.045766590389016024</v>
      </c>
      <c r="I42" s="10">
        <f t="shared" si="45"/>
        <v>0.5</v>
      </c>
      <c r="J42" s="10">
        <f t="shared" si="46"/>
        <v>1000</v>
      </c>
      <c r="K42" s="10">
        <f t="shared" si="47"/>
        <v>15</v>
      </c>
      <c r="L42" s="10">
        <v>100</v>
      </c>
      <c r="M42" s="10">
        <v>0.005</v>
      </c>
      <c r="N42" s="10">
        <f t="shared" si="48"/>
        <v>57.5</v>
      </c>
      <c r="O42" s="13">
        <f t="shared" si="49"/>
        <v>0.08695652173913043</v>
      </c>
      <c r="Q42" s="10">
        <f t="shared" si="50"/>
        <v>0.25</v>
      </c>
      <c r="R42" s="10">
        <f t="shared" si="51"/>
        <v>1000</v>
      </c>
      <c r="S42" s="10">
        <f t="shared" si="52"/>
        <v>15</v>
      </c>
      <c r="T42" s="10">
        <v>100</v>
      </c>
      <c r="U42" s="10">
        <v>0.005</v>
      </c>
      <c r="V42" s="10">
        <f t="shared" si="53"/>
        <v>28.75</v>
      </c>
      <c r="W42" s="13">
        <f t="shared" si="54"/>
        <v>0.17391304347826086</v>
      </c>
      <c r="Y42" s="10">
        <f t="shared" si="55"/>
        <v>0.1</v>
      </c>
      <c r="Z42" s="10">
        <f t="shared" si="56"/>
        <v>1000</v>
      </c>
      <c r="AA42" s="10">
        <f t="shared" si="57"/>
        <v>15</v>
      </c>
      <c r="AB42" s="10">
        <v>100</v>
      </c>
      <c r="AC42" s="10">
        <v>0.005</v>
      </c>
      <c r="AD42" s="10">
        <f t="shared" si="58"/>
        <v>11.5</v>
      </c>
      <c r="AE42" s="13">
        <f t="shared" si="59"/>
        <v>0.4347826086956522</v>
      </c>
    </row>
    <row r="43" ht="13.5" thickBot="1"/>
    <row r="44" spans="1:31" ht="25.5">
      <c r="A44" s="11" t="s">
        <v>23</v>
      </c>
      <c r="B44" s="11" t="s">
        <v>24</v>
      </c>
      <c r="C44" s="11" t="s">
        <v>25</v>
      </c>
      <c r="D44" s="11" t="s">
        <v>26</v>
      </c>
      <c r="E44" s="11" t="s">
        <v>27</v>
      </c>
      <c r="F44" s="11" t="s">
        <v>28</v>
      </c>
      <c r="G44" s="12" t="s">
        <v>29</v>
      </c>
      <c r="I44" s="11" t="s">
        <v>23</v>
      </c>
      <c r="J44" s="11" t="s">
        <v>24</v>
      </c>
      <c r="K44" s="11" t="s">
        <v>25</v>
      </c>
      <c r="L44" s="11" t="s">
        <v>26</v>
      </c>
      <c r="M44" s="11" t="s">
        <v>27</v>
      </c>
      <c r="N44" s="11" t="s">
        <v>28</v>
      </c>
      <c r="O44" s="12" t="s">
        <v>29</v>
      </c>
      <c r="Q44" s="11" t="s">
        <v>23</v>
      </c>
      <c r="R44" s="11" t="s">
        <v>24</v>
      </c>
      <c r="S44" s="11" t="s">
        <v>25</v>
      </c>
      <c r="T44" s="11" t="s">
        <v>26</v>
      </c>
      <c r="U44" s="11" t="s">
        <v>27</v>
      </c>
      <c r="V44" s="11" t="s">
        <v>28</v>
      </c>
      <c r="W44" s="12" t="s">
        <v>29</v>
      </c>
      <c r="Y44" s="11" t="s">
        <v>23</v>
      </c>
      <c r="Z44" s="11" t="s">
        <v>24</v>
      </c>
      <c r="AA44" s="11" t="s">
        <v>25</v>
      </c>
      <c r="AB44" s="11" t="s">
        <v>26</v>
      </c>
      <c r="AC44" s="11" t="s">
        <v>27</v>
      </c>
      <c r="AD44" s="11" t="s">
        <v>28</v>
      </c>
      <c r="AE44" s="12" t="s">
        <v>29</v>
      </c>
    </row>
    <row r="45" spans="1:31" ht="12.75">
      <c r="A45" s="10">
        <f aca="true" t="shared" si="60" ref="A45:A54">$D$4</f>
        <v>0.95</v>
      </c>
      <c r="B45" s="10">
        <f aca="true" t="shared" si="61" ref="B45:B54">$D$5</f>
        <v>1000</v>
      </c>
      <c r="C45" s="10">
        <f aca="true" t="shared" si="62" ref="C45:C54">$D$6</f>
        <v>15</v>
      </c>
      <c r="D45" s="10">
        <v>10</v>
      </c>
      <c r="E45" s="10">
        <v>0.007</v>
      </c>
      <c r="F45" s="10">
        <f aca="true" t="shared" si="63" ref="F45:F54">A45*(D45+C45)</f>
        <v>23.75</v>
      </c>
      <c r="G45" s="13">
        <f aca="true" t="shared" si="64" ref="G45:G54">E45*(B45/F45)</f>
        <v>0.2947368421052632</v>
      </c>
      <c r="I45" s="10">
        <f aca="true" t="shared" si="65" ref="I45:I54">$L$4</f>
        <v>0.5</v>
      </c>
      <c r="J45" s="10">
        <f aca="true" t="shared" si="66" ref="J45:J54">$D$5</f>
        <v>1000</v>
      </c>
      <c r="K45" s="10">
        <f aca="true" t="shared" si="67" ref="K45:K54">$D$6</f>
        <v>15</v>
      </c>
      <c r="L45" s="10">
        <v>10</v>
      </c>
      <c r="M45" s="10">
        <v>0.007</v>
      </c>
      <c r="N45" s="10">
        <f aca="true" t="shared" si="68" ref="N45:N54">I45*(L45+K45)</f>
        <v>12.5</v>
      </c>
      <c r="O45" s="13">
        <f aca="true" t="shared" si="69" ref="O45:O54">M45*(J45/N45)</f>
        <v>0.56</v>
      </c>
      <c r="Q45" s="10">
        <f aca="true" t="shared" si="70" ref="Q45:Q54">$T$4</f>
        <v>0.25</v>
      </c>
      <c r="R45" s="10">
        <f aca="true" t="shared" si="71" ref="R45:R54">$D$5</f>
        <v>1000</v>
      </c>
      <c r="S45" s="10">
        <f aca="true" t="shared" si="72" ref="S45:S54">$D$6</f>
        <v>15</v>
      </c>
      <c r="T45" s="10">
        <v>10</v>
      </c>
      <c r="U45" s="10">
        <v>0.007</v>
      </c>
      <c r="V45" s="10">
        <f aca="true" t="shared" si="73" ref="V45:V54">Q45*(T45+S45)</f>
        <v>6.25</v>
      </c>
      <c r="W45" s="13">
        <f aca="true" t="shared" si="74" ref="W45:W54">U45*(R45/V45)</f>
        <v>1.12</v>
      </c>
      <c r="Y45" s="10">
        <f aca="true" t="shared" si="75" ref="Y45:Y54">$AB$4</f>
        <v>0.1</v>
      </c>
      <c r="Z45" s="10">
        <f aca="true" t="shared" si="76" ref="Z45:Z54">$D$5</f>
        <v>1000</v>
      </c>
      <c r="AA45" s="10">
        <f aca="true" t="shared" si="77" ref="AA45:AA54">$D$6</f>
        <v>15</v>
      </c>
      <c r="AB45" s="10">
        <v>10</v>
      </c>
      <c r="AC45" s="10">
        <v>0.007</v>
      </c>
      <c r="AD45" s="10">
        <f aca="true" t="shared" si="78" ref="AD45:AD54">Y45*(AB45+AA45)</f>
        <v>2.5</v>
      </c>
      <c r="AE45" s="13">
        <f aca="true" t="shared" si="79" ref="AE45:AE54">AC45*(Z45/AD45)</f>
        <v>2.8000000000000003</v>
      </c>
    </row>
    <row r="46" spans="1:31" ht="12.75">
      <c r="A46" s="10">
        <f t="shared" si="60"/>
        <v>0.95</v>
      </c>
      <c r="B46" s="10">
        <f t="shared" si="61"/>
        <v>1000</v>
      </c>
      <c r="C46" s="10">
        <f t="shared" si="62"/>
        <v>15</v>
      </c>
      <c r="D46" s="10">
        <v>20</v>
      </c>
      <c r="E46" s="10">
        <v>0.007</v>
      </c>
      <c r="F46" s="10">
        <f t="shared" si="63"/>
        <v>33.25</v>
      </c>
      <c r="G46" s="13">
        <f t="shared" si="64"/>
        <v>0.2105263157894737</v>
      </c>
      <c r="I46" s="10">
        <f t="shared" si="65"/>
        <v>0.5</v>
      </c>
      <c r="J46" s="10">
        <f t="shared" si="66"/>
        <v>1000</v>
      </c>
      <c r="K46" s="10">
        <f t="shared" si="67"/>
        <v>15</v>
      </c>
      <c r="L46" s="10">
        <v>20</v>
      </c>
      <c r="M46" s="10">
        <v>0.007</v>
      </c>
      <c r="N46" s="10">
        <f t="shared" si="68"/>
        <v>17.5</v>
      </c>
      <c r="O46" s="13">
        <f t="shared" si="69"/>
        <v>0.4</v>
      </c>
      <c r="Q46" s="10">
        <f t="shared" si="70"/>
        <v>0.25</v>
      </c>
      <c r="R46" s="10">
        <f t="shared" si="71"/>
        <v>1000</v>
      </c>
      <c r="S46" s="10">
        <f t="shared" si="72"/>
        <v>15</v>
      </c>
      <c r="T46" s="10">
        <v>20</v>
      </c>
      <c r="U46" s="10">
        <v>0.007</v>
      </c>
      <c r="V46" s="10">
        <f t="shared" si="73"/>
        <v>8.75</v>
      </c>
      <c r="W46" s="13">
        <f t="shared" si="74"/>
        <v>0.8</v>
      </c>
      <c r="Y46" s="10">
        <f t="shared" si="75"/>
        <v>0.1</v>
      </c>
      <c r="Z46" s="10">
        <f t="shared" si="76"/>
        <v>1000</v>
      </c>
      <c r="AA46" s="10">
        <f t="shared" si="77"/>
        <v>15</v>
      </c>
      <c r="AB46" s="10">
        <v>20</v>
      </c>
      <c r="AC46" s="10">
        <v>0.007</v>
      </c>
      <c r="AD46" s="10">
        <f t="shared" si="78"/>
        <v>3.5</v>
      </c>
      <c r="AE46" s="13">
        <f t="shared" si="79"/>
        <v>2</v>
      </c>
    </row>
    <row r="47" spans="1:31" ht="12.75">
      <c r="A47" s="10">
        <f t="shared" si="60"/>
        <v>0.95</v>
      </c>
      <c r="B47" s="10">
        <f t="shared" si="61"/>
        <v>1000</v>
      </c>
      <c r="C47" s="10">
        <f t="shared" si="62"/>
        <v>15</v>
      </c>
      <c r="D47" s="10">
        <v>30</v>
      </c>
      <c r="E47" s="10">
        <v>0.007</v>
      </c>
      <c r="F47" s="10">
        <f t="shared" si="63"/>
        <v>42.75</v>
      </c>
      <c r="G47" s="13">
        <f t="shared" si="64"/>
        <v>0.16374269005847955</v>
      </c>
      <c r="I47" s="10">
        <f t="shared" si="65"/>
        <v>0.5</v>
      </c>
      <c r="J47" s="10">
        <f t="shared" si="66"/>
        <v>1000</v>
      </c>
      <c r="K47" s="10">
        <f t="shared" si="67"/>
        <v>15</v>
      </c>
      <c r="L47" s="10">
        <v>30</v>
      </c>
      <c r="M47" s="10">
        <v>0.007</v>
      </c>
      <c r="N47" s="10">
        <f t="shared" si="68"/>
        <v>22.5</v>
      </c>
      <c r="O47" s="13">
        <f t="shared" si="69"/>
        <v>0.3111111111111111</v>
      </c>
      <c r="Q47" s="10">
        <f t="shared" si="70"/>
        <v>0.25</v>
      </c>
      <c r="R47" s="10">
        <f t="shared" si="71"/>
        <v>1000</v>
      </c>
      <c r="S47" s="10">
        <f t="shared" si="72"/>
        <v>15</v>
      </c>
      <c r="T47" s="10">
        <v>30</v>
      </c>
      <c r="U47" s="10">
        <v>0.007</v>
      </c>
      <c r="V47" s="10">
        <f t="shared" si="73"/>
        <v>11.25</v>
      </c>
      <c r="W47" s="13">
        <f t="shared" si="74"/>
        <v>0.6222222222222222</v>
      </c>
      <c r="Y47" s="10">
        <f t="shared" si="75"/>
        <v>0.1</v>
      </c>
      <c r="Z47" s="10">
        <f t="shared" si="76"/>
        <v>1000</v>
      </c>
      <c r="AA47" s="10">
        <f t="shared" si="77"/>
        <v>15</v>
      </c>
      <c r="AB47" s="10">
        <v>30</v>
      </c>
      <c r="AC47" s="10">
        <v>0.007</v>
      </c>
      <c r="AD47" s="10">
        <f t="shared" si="78"/>
        <v>4.5</v>
      </c>
      <c r="AE47" s="13">
        <f t="shared" si="79"/>
        <v>1.5555555555555556</v>
      </c>
    </row>
    <row r="48" spans="1:31" ht="12.75">
      <c r="A48" s="10">
        <f t="shared" si="60"/>
        <v>0.95</v>
      </c>
      <c r="B48" s="10">
        <f t="shared" si="61"/>
        <v>1000</v>
      </c>
      <c r="C48" s="10">
        <f t="shared" si="62"/>
        <v>15</v>
      </c>
      <c r="D48" s="10">
        <v>40</v>
      </c>
      <c r="E48" s="10">
        <v>0.007</v>
      </c>
      <c r="F48" s="10">
        <f t="shared" si="63"/>
        <v>52.25</v>
      </c>
      <c r="G48" s="13">
        <f t="shared" si="64"/>
        <v>0.1339712918660287</v>
      </c>
      <c r="I48" s="10">
        <f t="shared" si="65"/>
        <v>0.5</v>
      </c>
      <c r="J48" s="10">
        <f t="shared" si="66"/>
        <v>1000</v>
      </c>
      <c r="K48" s="10">
        <f t="shared" si="67"/>
        <v>15</v>
      </c>
      <c r="L48" s="10">
        <v>40</v>
      </c>
      <c r="M48" s="10">
        <v>0.007</v>
      </c>
      <c r="N48" s="10">
        <f t="shared" si="68"/>
        <v>27.5</v>
      </c>
      <c r="O48" s="13">
        <f t="shared" si="69"/>
        <v>0.2545454545454546</v>
      </c>
      <c r="Q48" s="10">
        <f t="shared" si="70"/>
        <v>0.25</v>
      </c>
      <c r="R48" s="10">
        <f t="shared" si="71"/>
        <v>1000</v>
      </c>
      <c r="S48" s="10">
        <f t="shared" si="72"/>
        <v>15</v>
      </c>
      <c r="T48" s="10">
        <v>40</v>
      </c>
      <c r="U48" s="10">
        <v>0.007</v>
      </c>
      <c r="V48" s="10">
        <f t="shared" si="73"/>
        <v>13.75</v>
      </c>
      <c r="W48" s="13">
        <f t="shared" si="74"/>
        <v>0.5090909090909091</v>
      </c>
      <c r="Y48" s="10">
        <f t="shared" si="75"/>
        <v>0.1</v>
      </c>
      <c r="Z48" s="10">
        <f t="shared" si="76"/>
        <v>1000</v>
      </c>
      <c r="AA48" s="10">
        <f t="shared" si="77"/>
        <v>15</v>
      </c>
      <c r="AB48" s="10">
        <v>40</v>
      </c>
      <c r="AC48" s="10">
        <v>0.007</v>
      </c>
      <c r="AD48" s="10">
        <f t="shared" si="78"/>
        <v>5.5</v>
      </c>
      <c r="AE48" s="13">
        <f t="shared" si="79"/>
        <v>1.2727272727272727</v>
      </c>
    </row>
    <row r="49" spans="1:31" ht="12.75">
      <c r="A49" s="10">
        <f t="shared" si="60"/>
        <v>0.95</v>
      </c>
      <c r="B49" s="10">
        <f t="shared" si="61"/>
        <v>1000</v>
      </c>
      <c r="C49" s="10">
        <f t="shared" si="62"/>
        <v>15</v>
      </c>
      <c r="D49" s="10">
        <v>50</v>
      </c>
      <c r="E49" s="10">
        <v>0.007</v>
      </c>
      <c r="F49" s="10">
        <f t="shared" si="63"/>
        <v>61.75</v>
      </c>
      <c r="G49" s="13">
        <f t="shared" si="64"/>
        <v>0.11336032388663968</v>
      </c>
      <c r="I49" s="10">
        <f t="shared" si="65"/>
        <v>0.5</v>
      </c>
      <c r="J49" s="10">
        <f t="shared" si="66"/>
        <v>1000</v>
      </c>
      <c r="K49" s="10">
        <f t="shared" si="67"/>
        <v>15</v>
      </c>
      <c r="L49" s="10">
        <v>50</v>
      </c>
      <c r="M49" s="10">
        <v>0.007</v>
      </c>
      <c r="N49" s="10">
        <f t="shared" si="68"/>
        <v>32.5</v>
      </c>
      <c r="O49" s="13">
        <f t="shared" si="69"/>
        <v>0.2153846153846154</v>
      </c>
      <c r="Q49" s="10">
        <f t="shared" si="70"/>
        <v>0.25</v>
      </c>
      <c r="R49" s="10">
        <f t="shared" si="71"/>
        <v>1000</v>
      </c>
      <c r="S49" s="10">
        <f t="shared" si="72"/>
        <v>15</v>
      </c>
      <c r="T49" s="10">
        <v>50</v>
      </c>
      <c r="U49" s="10">
        <v>0.007</v>
      </c>
      <c r="V49" s="10">
        <f t="shared" si="73"/>
        <v>16.25</v>
      </c>
      <c r="W49" s="13">
        <f t="shared" si="74"/>
        <v>0.4307692307692308</v>
      </c>
      <c r="Y49" s="10">
        <f t="shared" si="75"/>
        <v>0.1</v>
      </c>
      <c r="Z49" s="10">
        <f t="shared" si="76"/>
        <v>1000</v>
      </c>
      <c r="AA49" s="10">
        <f t="shared" si="77"/>
        <v>15</v>
      </c>
      <c r="AB49" s="10">
        <v>50</v>
      </c>
      <c r="AC49" s="10">
        <v>0.007</v>
      </c>
      <c r="AD49" s="10">
        <f t="shared" si="78"/>
        <v>6.5</v>
      </c>
      <c r="AE49" s="13">
        <f t="shared" si="79"/>
        <v>1.0769230769230769</v>
      </c>
    </row>
    <row r="50" spans="1:31" ht="12.75">
      <c r="A50" s="10">
        <f t="shared" si="60"/>
        <v>0.95</v>
      </c>
      <c r="B50" s="10">
        <f t="shared" si="61"/>
        <v>1000</v>
      </c>
      <c r="C50" s="10">
        <f t="shared" si="62"/>
        <v>15</v>
      </c>
      <c r="D50" s="10">
        <v>60</v>
      </c>
      <c r="E50" s="10">
        <v>0.007</v>
      </c>
      <c r="F50" s="10">
        <f t="shared" si="63"/>
        <v>71.25</v>
      </c>
      <c r="G50" s="13">
        <f t="shared" si="64"/>
        <v>0.09824561403508772</v>
      </c>
      <c r="I50" s="10">
        <f t="shared" si="65"/>
        <v>0.5</v>
      </c>
      <c r="J50" s="10">
        <f t="shared" si="66"/>
        <v>1000</v>
      </c>
      <c r="K50" s="10">
        <f t="shared" si="67"/>
        <v>15</v>
      </c>
      <c r="L50" s="10">
        <v>60</v>
      </c>
      <c r="M50" s="10">
        <v>0.007</v>
      </c>
      <c r="N50" s="10">
        <f t="shared" si="68"/>
        <v>37.5</v>
      </c>
      <c r="O50" s="13">
        <f t="shared" si="69"/>
        <v>0.18666666666666668</v>
      </c>
      <c r="Q50" s="10">
        <f t="shared" si="70"/>
        <v>0.25</v>
      </c>
      <c r="R50" s="10">
        <f t="shared" si="71"/>
        <v>1000</v>
      </c>
      <c r="S50" s="10">
        <f t="shared" si="72"/>
        <v>15</v>
      </c>
      <c r="T50" s="10">
        <v>60</v>
      </c>
      <c r="U50" s="10">
        <v>0.007</v>
      </c>
      <c r="V50" s="10">
        <f t="shared" si="73"/>
        <v>18.75</v>
      </c>
      <c r="W50" s="13">
        <f t="shared" si="74"/>
        <v>0.37333333333333335</v>
      </c>
      <c r="Y50" s="10">
        <f t="shared" si="75"/>
        <v>0.1</v>
      </c>
      <c r="Z50" s="10">
        <f t="shared" si="76"/>
        <v>1000</v>
      </c>
      <c r="AA50" s="10">
        <f t="shared" si="77"/>
        <v>15</v>
      </c>
      <c r="AB50" s="10">
        <v>60</v>
      </c>
      <c r="AC50" s="10">
        <v>0.007</v>
      </c>
      <c r="AD50" s="10">
        <f t="shared" si="78"/>
        <v>7.5</v>
      </c>
      <c r="AE50" s="13">
        <f t="shared" si="79"/>
        <v>0.9333333333333335</v>
      </c>
    </row>
    <row r="51" spans="1:31" ht="12.75">
      <c r="A51" s="10">
        <f t="shared" si="60"/>
        <v>0.95</v>
      </c>
      <c r="B51" s="10">
        <f t="shared" si="61"/>
        <v>1000</v>
      </c>
      <c r="C51" s="10">
        <f t="shared" si="62"/>
        <v>15</v>
      </c>
      <c r="D51" s="10">
        <v>70</v>
      </c>
      <c r="E51" s="10">
        <v>0.007</v>
      </c>
      <c r="F51" s="10">
        <f t="shared" si="63"/>
        <v>80.75</v>
      </c>
      <c r="G51" s="13">
        <f t="shared" si="64"/>
        <v>0.08668730650154799</v>
      </c>
      <c r="I51" s="10">
        <f t="shared" si="65"/>
        <v>0.5</v>
      </c>
      <c r="J51" s="10">
        <f t="shared" si="66"/>
        <v>1000</v>
      </c>
      <c r="K51" s="10">
        <f t="shared" si="67"/>
        <v>15</v>
      </c>
      <c r="L51" s="10">
        <v>70</v>
      </c>
      <c r="M51" s="10">
        <v>0.007</v>
      </c>
      <c r="N51" s="10">
        <f t="shared" si="68"/>
        <v>42.5</v>
      </c>
      <c r="O51" s="13">
        <f t="shared" si="69"/>
        <v>0.1647058823529412</v>
      </c>
      <c r="Q51" s="10">
        <f t="shared" si="70"/>
        <v>0.25</v>
      </c>
      <c r="R51" s="10">
        <f t="shared" si="71"/>
        <v>1000</v>
      </c>
      <c r="S51" s="10">
        <f t="shared" si="72"/>
        <v>15</v>
      </c>
      <c r="T51" s="10">
        <v>70</v>
      </c>
      <c r="U51" s="10">
        <v>0.007</v>
      </c>
      <c r="V51" s="10">
        <f t="shared" si="73"/>
        <v>21.25</v>
      </c>
      <c r="W51" s="13">
        <f t="shared" si="74"/>
        <v>0.3294117647058824</v>
      </c>
      <c r="Y51" s="10">
        <f t="shared" si="75"/>
        <v>0.1</v>
      </c>
      <c r="Z51" s="10">
        <f t="shared" si="76"/>
        <v>1000</v>
      </c>
      <c r="AA51" s="10">
        <f t="shared" si="77"/>
        <v>15</v>
      </c>
      <c r="AB51" s="10">
        <v>70</v>
      </c>
      <c r="AC51" s="10">
        <v>0.007</v>
      </c>
      <c r="AD51" s="10">
        <f t="shared" si="78"/>
        <v>8.5</v>
      </c>
      <c r="AE51" s="13">
        <f t="shared" si="79"/>
        <v>0.8235294117647058</v>
      </c>
    </row>
    <row r="52" spans="1:31" ht="12.75">
      <c r="A52" s="10">
        <f t="shared" si="60"/>
        <v>0.95</v>
      </c>
      <c r="B52" s="10">
        <f t="shared" si="61"/>
        <v>1000</v>
      </c>
      <c r="C52" s="10">
        <f t="shared" si="62"/>
        <v>15</v>
      </c>
      <c r="D52" s="10">
        <v>80</v>
      </c>
      <c r="E52" s="10">
        <v>0.007</v>
      </c>
      <c r="F52" s="10">
        <f t="shared" si="63"/>
        <v>90.25</v>
      </c>
      <c r="G52" s="13">
        <f t="shared" si="64"/>
        <v>0.0775623268698061</v>
      </c>
      <c r="I52" s="10">
        <f t="shared" si="65"/>
        <v>0.5</v>
      </c>
      <c r="J52" s="10">
        <f t="shared" si="66"/>
        <v>1000</v>
      </c>
      <c r="K52" s="10">
        <f t="shared" si="67"/>
        <v>15</v>
      </c>
      <c r="L52" s="10">
        <v>80</v>
      </c>
      <c r="M52" s="10">
        <v>0.007</v>
      </c>
      <c r="N52" s="10">
        <f t="shared" si="68"/>
        <v>47.5</v>
      </c>
      <c r="O52" s="13">
        <f t="shared" si="69"/>
        <v>0.1473684210526316</v>
      </c>
      <c r="Q52" s="10">
        <f t="shared" si="70"/>
        <v>0.25</v>
      </c>
      <c r="R52" s="10">
        <f t="shared" si="71"/>
        <v>1000</v>
      </c>
      <c r="S52" s="10">
        <f t="shared" si="72"/>
        <v>15</v>
      </c>
      <c r="T52" s="10">
        <v>80</v>
      </c>
      <c r="U52" s="10">
        <v>0.007</v>
      </c>
      <c r="V52" s="10">
        <f t="shared" si="73"/>
        <v>23.75</v>
      </c>
      <c r="W52" s="13">
        <f t="shared" si="74"/>
        <v>0.2947368421052632</v>
      </c>
      <c r="Y52" s="10">
        <f t="shared" si="75"/>
        <v>0.1</v>
      </c>
      <c r="Z52" s="10">
        <f t="shared" si="76"/>
        <v>1000</v>
      </c>
      <c r="AA52" s="10">
        <f t="shared" si="77"/>
        <v>15</v>
      </c>
      <c r="AB52" s="10">
        <v>80</v>
      </c>
      <c r="AC52" s="10">
        <v>0.007</v>
      </c>
      <c r="AD52" s="10">
        <f t="shared" si="78"/>
        <v>9.5</v>
      </c>
      <c r="AE52" s="13">
        <f t="shared" si="79"/>
        <v>0.7368421052631579</v>
      </c>
    </row>
    <row r="53" spans="1:31" ht="12.75">
      <c r="A53" s="10">
        <f t="shared" si="60"/>
        <v>0.95</v>
      </c>
      <c r="B53" s="10">
        <f t="shared" si="61"/>
        <v>1000</v>
      </c>
      <c r="C53" s="10">
        <f t="shared" si="62"/>
        <v>15</v>
      </c>
      <c r="D53" s="10">
        <v>90</v>
      </c>
      <c r="E53" s="10">
        <v>0.007</v>
      </c>
      <c r="F53" s="10">
        <f t="shared" si="63"/>
        <v>99.75</v>
      </c>
      <c r="G53" s="13">
        <f t="shared" si="64"/>
        <v>0.07017543859649122</v>
      </c>
      <c r="I53" s="10">
        <f t="shared" si="65"/>
        <v>0.5</v>
      </c>
      <c r="J53" s="10">
        <f t="shared" si="66"/>
        <v>1000</v>
      </c>
      <c r="K53" s="10">
        <f t="shared" si="67"/>
        <v>15</v>
      </c>
      <c r="L53" s="10">
        <v>90</v>
      </c>
      <c r="M53" s="10">
        <v>0.007</v>
      </c>
      <c r="N53" s="10">
        <f t="shared" si="68"/>
        <v>52.5</v>
      </c>
      <c r="O53" s="13">
        <f t="shared" si="69"/>
        <v>0.13333333333333333</v>
      </c>
      <c r="Q53" s="10">
        <f t="shared" si="70"/>
        <v>0.25</v>
      </c>
      <c r="R53" s="10">
        <f t="shared" si="71"/>
        <v>1000</v>
      </c>
      <c r="S53" s="10">
        <f t="shared" si="72"/>
        <v>15</v>
      </c>
      <c r="T53" s="10">
        <v>90</v>
      </c>
      <c r="U53" s="10">
        <v>0.007</v>
      </c>
      <c r="V53" s="10">
        <f t="shared" si="73"/>
        <v>26.25</v>
      </c>
      <c r="W53" s="13">
        <f t="shared" si="74"/>
        <v>0.26666666666666666</v>
      </c>
      <c r="Y53" s="10">
        <f t="shared" si="75"/>
        <v>0.1</v>
      </c>
      <c r="Z53" s="10">
        <f t="shared" si="76"/>
        <v>1000</v>
      </c>
      <c r="AA53" s="10">
        <f t="shared" si="77"/>
        <v>15</v>
      </c>
      <c r="AB53" s="10">
        <v>90</v>
      </c>
      <c r="AC53" s="10">
        <v>0.007</v>
      </c>
      <c r="AD53" s="10">
        <f t="shared" si="78"/>
        <v>10.5</v>
      </c>
      <c r="AE53" s="13">
        <f t="shared" si="79"/>
        <v>0.6666666666666667</v>
      </c>
    </row>
    <row r="54" spans="1:31" ht="12.75">
      <c r="A54" s="10">
        <f t="shared" si="60"/>
        <v>0.95</v>
      </c>
      <c r="B54" s="10">
        <f t="shared" si="61"/>
        <v>1000</v>
      </c>
      <c r="C54" s="10">
        <f t="shared" si="62"/>
        <v>15</v>
      </c>
      <c r="D54" s="10">
        <v>100</v>
      </c>
      <c r="E54" s="10">
        <v>0.007</v>
      </c>
      <c r="F54" s="10">
        <f t="shared" si="63"/>
        <v>109.25</v>
      </c>
      <c r="G54" s="13">
        <f t="shared" si="64"/>
        <v>0.06407322654462243</v>
      </c>
      <c r="I54" s="10">
        <f t="shared" si="65"/>
        <v>0.5</v>
      </c>
      <c r="J54" s="10">
        <f t="shared" si="66"/>
        <v>1000</v>
      </c>
      <c r="K54" s="10">
        <f t="shared" si="67"/>
        <v>15</v>
      </c>
      <c r="L54" s="10">
        <v>100</v>
      </c>
      <c r="M54" s="10">
        <v>0.007</v>
      </c>
      <c r="N54" s="10">
        <f t="shared" si="68"/>
        <v>57.5</v>
      </c>
      <c r="O54" s="13">
        <f t="shared" si="69"/>
        <v>0.1217391304347826</v>
      </c>
      <c r="Q54" s="10">
        <f t="shared" si="70"/>
        <v>0.25</v>
      </c>
      <c r="R54" s="10">
        <f t="shared" si="71"/>
        <v>1000</v>
      </c>
      <c r="S54" s="10">
        <f t="shared" si="72"/>
        <v>15</v>
      </c>
      <c r="T54" s="10">
        <v>100</v>
      </c>
      <c r="U54" s="10">
        <v>0.007</v>
      </c>
      <c r="V54" s="10">
        <f t="shared" si="73"/>
        <v>28.75</v>
      </c>
      <c r="W54" s="13">
        <f t="shared" si="74"/>
        <v>0.2434782608695652</v>
      </c>
      <c r="Y54" s="10">
        <f t="shared" si="75"/>
        <v>0.1</v>
      </c>
      <c r="Z54" s="10">
        <f t="shared" si="76"/>
        <v>1000</v>
      </c>
      <c r="AA54" s="10">
        <f t="shared" si="77"/>
        <v>15</v>
      </c>
      <c r="AB54" s="10">
        <v>100</v>
      </c>
      <c r="AC54" s="10">
        <v>0.007</v>
      </c>
      <c r="AD54" s="10">
        <f t="shared" si="78"/>
        <v>11.5</v>
      </c>
      <c r="AE54" s="13">
        <f t="shared" si="79"/>
        <v>0.6086956521739131</v>
      </c>
    </row>
    <row r="55" ht="13.5" thickBot="1"/>
    <row r="56" spans="1:31" ht="25.5">
      <c r="A56" s="11" t="s">
        <v>23</v>
      </c>
      <c r="B56" s="11" t="s">
        <v>24</v>
      </c>
      <c r="C56" s="11" t="s">
        <v>25</v>
      </c>
      <c r="D56" s="11" t="s">
        <v>26</v>
      </c>
      <c r="E56" s="11" t="s">
        <v>27</v>
      </c>
      <c r="F56" s="11" t="s">
        <v>28</v>
      </c>
      <c r="G56" s="12" t="s">
        <v>29</v>
      </c>
      <c r="I56" s="11" t="s">
        <v>23</v>
      </c>
      <c r="J56" s="11" t="s">
        <v>24</v>
      </c>
      <c r="K56" s="11" t="s">
        <v>25</v>
      </c>
      <c r="L56" s="11" t="s">
        <v>26</v>
      </c>
      <c r="M56" s="11" t="s">
        <v>27</v>
      </c>
      <c r="N56" s="11" t="s">
        <v>28</v>
      </c>
      <c r="O56" s="12" t="s">
        <v>29</v>
      </c>
      <c r="Q56" s="11" t="s">
        <v>23</v>
      </c>
      <c r="R56" s="11" t="s">
        <v>24</v>
      </c>
      <c r="S56" s="11" t="s">
        <v>25</v>
      </c>
      <c r="T56" s="11" t="s">
        <v>26</v>
      </c>
      <c r="U56" s="11" t="s">
        <v>27</v>
      </c>
      <c r="V56" s="11" t="s">
        <v>28</v>
      </c>
      <c r="W56" s="12" t="s">
        <v>29</v>
      </c>
      <c r="Y56" s="11" t="s">
        <v>23</v>
      </c>
      <c r="Z56" s="11" t="s">
        <v>24</v>
      </c>
      <c r="AA56" s="11" t="s">
        <v>25</v>
      </c>
      <c r="AB56" s="11" t="s">
        <v>26</v>
      </c>
      <c r="AC56" s="11" t="s">
        <v>27</v>
      </c>
      <c r="AD56" s="11" t="s">
        <v>28</v>
      </c>
      <c r="AE56" s="12" t="s">
        <v>29</v>
      </c>
    </row>
    <row r="57" spans="1:31" ht="12.75">
      <c r="A57" s="10">
        <f aca="true" t="shared" si="80" ref="A57:A66">$D$4</f>
        <v>0.95</v>
      </c>
      <c r="B57" s="10">
        <f aca="true" t="shared" si="81" ref="B57:B66">$D$5</f>
        <v>1000</v>
      </c>
      <c r="C57" s="10">
        <f aca="true" t="shared" si="82" ref="C57:C66">$D$6</f>
        <v>15</v>
      </c>
      <c r="D57" s="10">
        <v>10</v>
      </c>
      <c r="E57" s="10">
        <v>0.009</v>
      </c>
      <c r="F57" s="10">
        <f aca="true" t="shared" si="83" ref="F57:F66">A57*(D57+C57)</f>
        <v>23.75</v>
      </c>
      <c r="G57" s="13">
        <f aca="true" t="shared" si="84" ref="G57:G66">E57*(B57/F57)</f>
        <v>0.37894736842105264</v>
      </c>
      <c r="I57" s="10">
        <f aca="true" t="shared" si="85" ref="I57:I66">$L$4</f>
        <v>0.5</v>
      </c>
      <c r="J57" s="10">
        <f aca="true" t="shared" si="86" ref="J57:J66">$D$5</f>
        <v>1000</v>
      </c>
      <c r="K57" s="10">
        <f aca="true" t="shared" si="87" ref="K57:K66">$D$6</f>
        <v>15</v>
      </c>
      <c r="L57" s="10">
        <v>10</v>
      </c>
      <c r="M57" s="10">
        <v>0.009</v>
      </c>
      <c r="N57" s="10">
        <f aca="true" t="shared" si="88" ref="N57:N66">I57*(L57+K57)</f>
        <v>12.5</v>
      </c>
      <c r="O57" s="13">
        <f aca="true" t="shared" si="89" ref="O57:O66">M57*(J57/N57)</f>
        <v>0.72</v>
      </c>
      <c r="Q57" s="10">
        <f aca="true" t="shared" si="90" ref="Q57:Q66">$T$4</f>
        <v>0.25</v>
      </c>
      <c r="R57" s="10">
        <f aca="true" t="shared" si="91" ref="R57:R66">$D$5</f>
        <v>1000</v>
      </c>
      <c r="S57" s="10">
        <f aca="true" t="shared" si="92" ref="S57:S66">$D$6</f>
        <v>15</v>
      </c>
      <c r="T57" s="10">
        <v>10</v>
      </c>
      <c r="U57" s="10">
        <v>0.009</v>
      </c>
      <c r="V57" s="10">
        <f aca="true" t="shared" si="93" ref="V57:V66">Q57*(T57+S57)</f>
        <v>6.25</v>
      </c>
      <c r="W57" s="13">
        <f aca="true" t="shared" si="94" ref="W57:W66">U57*(R57/V57)</f>
        <v>1.44</v>
      </c>
      <c r="Y57" s="10">
        <f aca="true" t="shared" si="95" ref="Y57:Y66">$AB$4</f>
        <v>0.1</v>
      </c>
      <c r="Z57" s="10">
        <f aca="true" t="shared" si="96" ref="Z57:Z66">$D$5</f>
        <v>1000</v>
      </c>
      <c r="AA57" s="10">
        <f aca="true" t="shared" si="97" ref="AA57:AA66">$D$6</f>
        <v>15</v>
      </c>
      <c r="AB57" s="10">
        <v>10</v>
      </c>
      <c r="AC57" s="10">
        <v>0.009</v>
      </c>
      <c r="AD57" s="10">
        <f aca="true" t="shared" si="98" ref="AD57:AD66">Y57*(AB57+AA57)</f>
        <v>2.5</v>
      </c>
      <c r="AE57" s="13">
        <f aca="true" t="shared" si="99" ref="AE57:AE66">AC57*(Z57/AD57)</f>
        <v>3.5999999999999996</v>
      </c>
    </row>
    <row r="58" spans="1:31" ht="12.75">
      <c r="A58" s="10">
        <f t="shared" si="80"/>
        <v>0.95</v>
      </c>
      <c r="B58" s="10">
        <f t="shared" si="81"/>
        <v>1000</v>
      </c>
      <c r="C58" s="10">
        <f t="shared" si="82"/>
        <v>15</v>
      </c>
      <c r="D58" s="10">
        <v>20</v>
      </c>
      <c r="E58" s="10">
        <v>0.009</v>
      </c>
      <c r="F58" s="10">
        <f t="shared" si="83"/>
        <v>33.25</v>
      </c>
      <c r="G58" s="13">
        <f t="shared" si="84"/>
        <v>0.2706766917293233</v>
      </c>
      <c r="I58" s="10">
        <f t="shared" si="85"/>
        <v>0.5</v>
      </c>
      <c r="J58" s="10">
        <f t="shared" si="86"/>
        <v>1000</v>
      </c>
      <c r="K58" s="10">
        <f t="shared" si="87"/>
        <v>15</v>
      </c>
      <c r="L58" s="10">
        <v>20</v>
      </c>
      <c r="M58" s="10">
        <v>0.009</v>
      </c>
      <c r="N58" s="10">
        <f t="shared" si="88"/>
        <v>17.5</v>
      </c>
      <c r="O58" s="13">
        <f t="shared" si="89"/>
        <v>0.5142857142857142</v>
      </c>
      <c r="Q58" s="10">
        <f t="shared" si="90"/>
        <v>0.25</v>
      </c>
      <c r="R58" s="10">
        <f t="shared" si="91"/>
        <v>1000</v>
      </c>
      <c r="S58" s="10">
        <f t="shared" si="92"/>
        <v>15</v>
      </c>
      <c r="T58" s="10">
        <v>20</v>
      </c>
      <c r="U58" s="10">
        <v>0.009</v>
      </c>
      <c r="V58" s="10">
        <f t="shared" si="93"/>
        <v>8.75</v>
      </c>
      <c r="W58" s="13">
        <f t="shared" si="94"/>
        <v>1.0285714285714285</v>
      </c>
      <c r="Y58" s="10">
        <f t="shared" si="95"/>
        <v>0.1</v>
      </c>
      <c r="Z58" s="10">
        <f t="shared" si="96"/>
        <v>1000</v>
      </c>
      <c r="AA58" s="10">
        <f t="shared" si="97"/>
        <v>15</v>
      </c>
      <c r="AB58" s="10">
        <v>20</v>
      </c>
      <c r="AC58" s="10">
        <v>0.009</v>
      </c>
      <c r="AD58" s="10">
        <f t="shared" si="98"/>
        <v>3.5</v>
      </c>
      <c r="AE58" s="13">
        <f t="shared" si="99"/>
        <v>2.571428571428571</v>
      </c>
    </row>
    <row r="59" spans="1:31" ht="12.75">
      <c r="A59" s="10">
        <f t="shared" si="80"/>
        <v>0.95</v>
      </c>
      <c r="B59" s="10">
        <f t="shared" si="81"/>
        <v>1000</v>
      </c>
      <c r="C59" s="10">
        <f t="shared" si="82"/>
        <v>15</v>
      </c>
      <c r="D59" s="10">
        <v>30</v>
      </c>
      <c r="E59" s="10">
        <v>0.009</v>
      </c>
      <c r="F59" s="10">
        <f t="shared" si="83"/>
        <v>42.75</v>
      </c>
      <c r="G59" s="13">
        <f t="shared" si="84"/>
        <v>0.21052631578947367</v>
      </c>
      <c r="I59" s="10">
        <f t="shared" si="85"/>
        <v>0.5</v>
      </c>
      <c r="J59" s="10">
        <f t="shared" si="86"/>
        <v>1000</v>
      </c>
      <c r="K59" s="10">
        <f t="shared" si="87"/>
        <v>15</v>
      </c>
      <c r="L59" s="10">
        <v>30</v>
      </c>
      <c r="M59" s="10">
        <v>0.009</v>
      </c>
      <c r="N59" s="10">
        <f t="shared" si="88"/>
        <v>22.5</v>
      </c>
      <c r="O59" s="13">
        <f t="shared" si="89"/>
        <v>0.39999999999999997</v>
      </c>
      <c r="Q59" s="10">
        <f t="shared" si="90"/>
        <v>0.25</v>
      </c>
      <c r="R59" s="10">
        <f t="shared" si="91"/>
        <v>1000</v>
      </c>
      <c r="S59" s="10">
        <f t="shared" si="92"/>
        <v>15</v>
      </c>
      <c r="T59" s="10">
        <v>30</v>
      </c>
      <c r="U59" s="10">
        <v>0.009</v>
      </c>
      <c r="V59" s="10">
        <f t="shared" si="93"/>
        <v>11.25</v>
      </c>
      <c r="W59" s="13">
        <f t="shared" si="94"/>
        <v>0.7999999999999999</v>
      </c>
      <c r="Y59" s="10">
        <f t="shared" si="95"/>
        <v>0.1</v>
      </c>
      <c r="Z59" s="10">
        <f t="shared" si="96"/>
        <v>1000</v>
      </c>
      <c r="AA59" s="10">
        <f t="shared" si="97"/>
        <v>15</v>
      </c>
      <c r="AB59" s="10">
        <v>30</v>
      </c>
      <c r="AC59" s="10">
        <v>0.009</v>
      </c>
      <c r="AD59" s="10">
        <f t="shared" si="98"/>
        <v>4.5</v>
      </c>
      <c r="AE59" s="13">
        <f t="shared" si="99"/>
        <v>2</v>
      </c>
    </row>
    <row r="60" spans="1:31" ht="12.75">
      <c r="A60" s="10">
        <f t="shared" si="80"/>
        <v>0.95</v>
      </c>
      <c r="B60" s="10">
        <f t="shared" si="81"/>
        <v>1000</v>
      </c>
      <c r="C60" s="10">
        <f t="shared" si="82"/>
        <v>15</v>
      </c>
      <c r="D60" s="10">
        <v>40</v>
      </c>
      <c r="E60" s="10">
        <v>0.009</v>
      </c>
      <c r="F60" s="10">
        <f t="shared" si="83"/>
        <v>52.25</v>
      </c>
      <c r="G60" s="13">
        <f t="shared" si="84"/>
        <v>0.17224880382775118</v>
      </c>
      <c r="I60" s="10">
        <f t="shared" si="85"/>
        <v>0.5</v>
      </c>
      <c r="J60" s="10">
        <f t="shared" si="86"/>
        <v>1000</v>
      </c>
      <c r="K60" s="10">
        <f t="shared" si="87"/>
        <v>15</v>
      </c>
      <c r="L60" s="10">
        <v>40</v>
      </c>
      <c r="M60" s="10">
        <v>0.009</v>
      </c>
      <c r="N60" s="10">
        <f t="shared" si="88"/>
        <v>27.5</v>
      </c>
      <c r="O60" s="13">
        <f t="shared" si="89"/>
        <v>0.32727272727272727</v>
      </c>
      <c r="Q60" s="10">
        <f t="shared" si="90"/>
        <v>0.25</v>
      </c>
      <c r="R60" s="10">
        <f t="shared" si="91"/>
        <v>1000</v>
      </c>
      <c r="S60" s="10">
        <f t="shared" si="92"/>
        <v>15</v>
      </c>
      <c r="T60" s="10">
        <v>40</v>
      </c>
      <c r="U60" s="10">
        <v>0.009</v>
      </c>
      <c r="V60" s="10">
        <f t="shared" si="93"/>
        <v>13.75</v>
      </c>
      <c r="W60" s="13">
        <f t="shared" si="94"/>
        <v>0.6545454545454545</v>
      </c>
      <c r="Y60" s="10">
        <f t="shared" si="95"/>
        <v>0.1</v>
      </c>
      <c r="Z60" s="10">
        <f t="shared" si="96"/>
        <v>1000</v>
      </c>
      <c r="AA60" s="10">
        <f t="shared" si="97"/>
        <v>15</v>
      </c>
      <c r="AB60" s="10">
        <v>40</v>
      </c>
      <c r="AC60" s="10">
        <v>0.009</v>
      </c>
      <c r="AD60" s="10">
        <f t="shared" si="98"/>
        <v>5.5</v>
      </c>
      <c r="AE60" s="13">
        <f t="shared" si="99"/>
        <v>1.6363636363636362</v>
      </c>
    </row>
    <row r="61" spans="1:31" ht="12.75">
      <c r="A61" s="10">
        <f t="shared" si="80"/>
        <v>0.95</v>
      </c>
      <c r="B61" s="10">
        <f t="shared" si="81"/>
        <v>1000</v>
      </c>
      <c r="C61" s="10">
        <f t="shared" si="82"/>
        <v>15</v>
      </c>
      <c r="D61" s="10">
        <v>50</v>
      </c>
      <c r="E61" s="10">
        <v>0.009</v>
      </c>
      <c r="F61" s="10">
        <f t="shared" si="83"/>
        <v>61.75</v>
      </c>
      <c r="G61" s="13">
        <f t="shared" si="84"/>
        <v>0.145748987854251</v>
      </c>
      <c r="I61" s="10">
        <f t="shared" si="85"/>
        <v>0.5</v>
      </c>
      <c r="J61" s="10">
        <f t="shared" si="86"/>
        <v>1000</v>
      </c>
      <c r="K61" s="10">
        <f t="shared" si="87"/>
        <v>15</v>
      </c>
      <c r="L61" s="10">
        <v>50</v>
      </c>
      <c r="M61" s="10">
        <v>0.009</v>
      </c>
      <c r="N61" s="10">
        <f t="shared" si="88"/>
        <v>32.5</v>
      </c>
      <c r="O61" s="13">
        <f t="shared" si="89"/>
        <v>0.2769230769230769</v>
      </c>
      <c r="Q61" s="10">
        <f t="shared" si="90"/>
        <v>0.25</v>
      </c>
      <c r="R61" s="10">
        <f t="shared" si="91"/>
        <v>1000</v>
      </c>
      <c r="S61" s="10">
        <f t="shared" si="92"/>
        <v>15</v>
      </c>
      <c r="T61" s="10">
        <v>50</v>
      </c>
      <c r="U61" s="10">
        <v>0.009</v>
      </c>
      <c r="V61" s="10">
        <f t="shared" si="93"/>
        <v>16.25</v>
      </c>
      <c r="W61" s="13">
        <f t="shared" si="94"/>
        <v>0.5538461538461538</v>
      </c>
      <c r="Y61" s="10">
        <f t="shared" si="95"/>
        <v>0.1</v>
      </c>
      <c r="Z61" s="10">
        <f t="shared" si="96"/>
        <v>1000</v>
      </c>
      <c r="AA61" s="10">
        <f t="shared" si="97"/>
        <v>15</v>
      </c>
      <c r="AB61" s="10">
        <v>50</v>
      </c>
      <c r="AC61" s="10">
        <v>0.009</v>
      </c>
      <c r="AD61" s="10">
        <f t="shared" si="98"/>
        <v>6.5</v>
      </c>
      <c r="AE61" s="13">
        <f t="shared" si="99"/>
        <v>1.3846153846153844</v>
      </c>
    </row>
    <row r="62" spans="1:31" ht="12.75">
      <c r="A62" s="10">
        <f t="shared" si="80"/>
        <v>0.95</v>
      </c>
      <c r="B62" s="10">
        <f t="shared" si="81"/>
        <v>1000</v>
      </c>
      <c r="C62" s="10">
        <f t="shared" si="82"/>
        <v>15</v>
      </c>
      <c r="D62" s="10">
        <v>60</v>
      </c>
      <c r="E62" s="10">
        <v>0.009</v>
      </c>
      <c r="F62" s="10">
        <f t="shared" si="83"/>
        <v>71.25</v>
      </c>
      <c r="G62" s="13">
        <f t="shared" si="84"/>
        <v>0.1263157894736842</v>
      </c>
      <c r="I62" s="10">
        <f t="shared" si="85"/>
        <v>0.5</v>
      </c>
      <c r="J62" s="10">
        <f t="shared" si="86"/>
        <v>1000</v>
      </c>
      <c r="K62" s="10">
        <f t="shared" si="87"/>
        <v>15</v>
      </c>
      <c r="L62" s="10">
        <v>60</v>
      </c>
      <c r="M62" s="10">
        <v>0.009</v>
      </c>
      <c r="N62" s="10">
        <f t="shared" si="88"/>
        <v>37.5</v>
      </c>
      <c r="O62" s="13">
        <f t="shared" si="89"/>
        <v>0.24</v>
      </c>
      <c r="Q62" s="10">
        <f t="shared" si="90"/>
        <v>0.25</v>
      </c>
      <c r="R62" s="10">
        <f t="shared" si="91"/>
        <v>1000</v>
      </c>
      <c r="S62" s="10">
        <f t="shared" si="92"/>
        <v>15</v>
      </c>
      <c r="T62" s="10">
        <v>60</v>
      </c>
      <c r="U62" s="10">
        <v>0.009</v>
      </c>
      <c r="V62" s="10">
        <f t="shared" si="93"/>
        <v>18.75</v>
      </c>
      <c r="W62" s="13">
        <f t="shared" si="94"/>
        <v>0.48</v>
      </c>
      <c r="Y62" s="10">
        <f t="shared" si="95"/>
        <v>0.1</v>
      </c>
      <c r="Z62" s="10">
        <f t="shared" si="96"/>
        <v>1000</v>
      </c>
      <c r="AA62" s="10">
        <f t="shared" si="97"/>
        <v>15</v>
      </c>
      <c r="AB62" s="10">
        <v>60</v>
      </c>
      <c r="AC62" s="10">
        <v>0.009</v>
      </c>
      <c r="AD62" s="10">
        <f t="shared" si="98"/>
        <v>7.5</v>
      </c>
      <c r="AE62" s="13">
        <f t="shared" si="99"/>
        <v>1.2</v>
      </c>
    </row>
    <row r="63" spans="1:31" ht="12.75">
      <c r="A63" s="10">
        <f t="shared" si="80"/>
        <v>0.95</v>
      </c>
      <c r="B63" s="10">
        <f t="shared" si="81"/>
        <v>1000</v>
      </c>
      <c r="C63" s="10">
        <f t="shared" si="82"/>
        <v>15</v>
      </c>
      <c r="D63" s="10">
        <v>70</v>
      </c>
      <c r="E63" s="10">
        <v>0.009</v>
      </c>
      <c r="F63" s="10">
        <f t="shared" si="83"/>
        <v>80.75</v>
      </c>
      <c r="G63" s="13">
        <f t="shared" si="84"/>
        <v>0.11145510835913312</v>
      </c>
      <c r="I63" s="10">
        <f t="shared" si="85"/>
        <v>0.5</v>
      </c>
      <c r="J63" s="10">
        <f t="shared" si="86"/>
        <v>1000</v>
      </c>
      <c r="K63" s="10">
        <f t="shared" si="87"/>
        <v>15</v>
      </c>
      <c r="L63" s="10">
        <v>70</v>
      </c>
      <c r="M63" s="10">
        <v>0.009</v>
      </c>
      <c r="N63" s="10">
        <f t="shared" si="88"/>
        <v>42.5</v>
      </c>
      <c r="O63" s="13">
        <f t="shared" si="89"/>
        <v>0.21176470588235294</v>
      </c>
      <c r="Q63" s="10">
        <f t="shared" si="90"/>
        <v>0.25</v>
      </c>
      <c r="R63" s="10">
        <f t="shared" si="91"/>
        <v>1000</v>
      </c>
      <c r="S63" s="10">
        <f t="shared" si="92"/>
        <v>15</v>
      </c>
      <c r="T63" s="10">
        <v>70</v>
      </c>
      <c r="U63" s="10">
        <v>0.009</v>
      </c>
      <c r="V63" s="10">
        <f t="shared" si="93"/>
        <v>21.25</v>
      </c>
      <c r="W63" s="13">
        <f t="shared" si="94"/>
        <v>0.4235294117647059</v>
      </c>
      <c r="Y63" s="10">
        <f t="shared" si="95"/>
        <v>0.1</v>
      </c>
      <c r="Z63" s="10">
        <f t="shared" si="96"/>
        <v>1000</v>
      </c>
      <c r="AA63" s="10">
        <f t="shared" si="97"/>
        <v>15</v>
      </c>
      <c r="AB63" s="10">
        <v>70</v>
      </c>
      <c r="AC63" s="10">
        <v>0.009</v>
      </c>
      <c r="AD63" s="10">
        <f t="shared" si="98"/>
        <v>8.5</v>
      </c>
      <c r="AE63" s="13">
        <f t="shared" si="99"/>
        <v>1.0588235294117645</v>
      </c>
    </row>
    <row r="64" spans="1:31" ht="12.75">
      <c r="A64" s="10">
        <f t="shared" si="80"/>
        <v>0.95</v>
      </c>
      <c r="B64" s="10">
        <f t="shared" si="81"/>
        <v>1000</v>
      </c>
      <c r="C64" s="10">
        <f t="shared" si="82"/>
        <v>15</v>
      </c>
      <c r="D64" s="10">
        <v>80</v>
      </c>
      <c r="E64" s="10">
        <v>0.009</v>
      </c>
      <c r="F64" s="10">
        <f t="shared" si="83"/>
        <v>90.25</v>
      </c>
      <c r="G64" s="13">
        <f t="shared" si="84"/>
        <v>0.0997229916897507</v>
      </c>
      <c r="I64" s="10">
        <f t="shared" si="85"/>
        <v>0.5</v>
      </c>
      <c r="J64" s="10">
        <f t="shared" si="86"/>
        <v>1000</v>
      </c>
      <c r="K64" s="10">
        <f t="shared" si="87"/>
        <v>15</v>
      </c>
      <c r="L64" s="10">
        <v>80</v>
      </c>
      <c r="M64" s="10">
        <v>0.009</v>
      </c>
      <c r="N64" s="10">
        <f t="shared" si="88"/>
        <v>47.5</v>
      </c>
      <c r="O64" s="13">
        <f t="shared" si="89"/>
        <v>0.18947368421052632</v>
      </c>
      <c r="Q64" s="10">
        <f t="shared" si="90"/>
        <v>0.25</v>
      </c>
      <c r="R64" s="10">
        <f t="shared" si="91"/>
        <v>1000</v>
      </c>
      <c r="S64" s="10">
        <f t="shared" si="92"/>
        <v>15</v>
      </c>
      <c r="T64" s="10">
        <v>80</v>
      </c>
      <c r="U64" s="10">
        <v>0.009</v>
      </c>
      <c r="V64" s="10">
        <f t="shared" si="93"/>
        <v>23.75</v>
      </c>
      <c r="W64" s="13">
        <f t="shared" si="94"/>
        <v>0.37894736842105264</v>
      </c>
      <c r="Y64" s="10">
        <f t="shared" si="95"/>
        <v>0.1</v>
      </c>
      <c r="Z64" s="10">
        <f t="shared" si="96"/>
        <v>1000</v>
      </c>
      <c r="AA64" s="10">
        <f t="shared" si="97"/>
        <v>15</v>
      </c>
      <c r="AB64" s="10">
        <v>80</v>
      </c>
      <c r="AC64" s="10">
        <v>0.009</v>
      </c>
      <c r="AD64" s="10">
        <f t="shared" si="98"/>
        <v>9.5</v>
      </c>
      <c r="AE64" s="13">
        <f t="shared" si="99"/>
        <v>0.9473684210526314</v>
      </c>
    </row>
    <row r="65" spans="1:31" ht="12.75">
      <c r="A65" s="10">
        <f t="shared" si="80"/>
        <v>0.95</v>
      </c>
      <c r="B65" s="10">
        <f t="shared" si="81"/>
        <v>1000</v>
      </c>
      <c r="C65" s="10">
        <f t="shared" si="82"/>
        <v>15</v>
      </c>
      <c r="D65" s="10">
        <v>90</v>
      </c>
      <c r="E65" s="10">
        <v>0.009</v>
      </c>
      <c r="F65" s="10">
        <f t="shared" si="83"/>
        <v>99.75</v>
      </c>
      <c r="G65" s="13">
        <f t="shared" si="84"/>
        <v>0.09022556390977443</v>
      </c>
      <c r="I65" s="10">
        <f t="shared" si="85"/>
        <v>0.5</v>
      </c>
      <c r="J65" s="10">
        <f t="shared" si="86"/>
        <v>1000</v>
      </c>
      <c r="K65" s="10">
        <f t="shared" si="87"/>
        <v>15</v>
      </c>
      <c r="L65" s="10">
        <v>90</v>
      </c>
      <c r="M65" s="10">
        <v>0.009</v>
      </c>
      <c r="N65" s="10">
        <f t="shared" si="88"/>
        <v>52.5</v>
      </c>
      <c r="O65" s="13">
        <f t="shared" si="89"/>
        <v>0.1714285714285714</v>
      </c>
      <c r="Q65" s="10">
        <f t="shared" si="90"/>
        <v>0.25</v>
      </c>
      <c r="R65" s="10">
        <f t="shared" si="91"/>
        <v>1000</v>
      </c>
      <c r="S65" s="10">
        <f t="shared" si="92"/>
        <v>15</v>
      </c>
      <c r="T65" s="10">
        <v>90</v>
      </c>
      <c r="U65" s="10">
        <v>0.009</v>
      </c>
      <c r="V65" s="10">
        <f t="shared" si="93"/>
        <v>26.25</v>
      </c>
      <c r="W65" s="13">
        <f t="shared" si="94"/>
        <v>0.3428571428571428</v>
      </c>
      <c r="Y65" s="10">
        <f t="shared" si="95"/>
        <v>0.1</v>
      </c>
      <c r="Z65" s="10">
        <f t="shared" si="96"/>
        <v>1000</v>
      </c>
      <c r="AA65" s="10">
        <f t="shared" si="97"/>
        <v>15</v>
      </c>
      <c r="AB65" s="10">
        <v>90</v>
      </c>
      <c r="AC65" s="10">
        <v>0.009</v>
      </c>
      <c r="AD65" s="10">
        <f t="shared" si="98"/>
        <v>10.5</v>
      </c>
      <c r="AE65" s="13">
        <f t="shared" si="99"/>
        <v>0.8571428571428571</v>
      </c>
    </row>
    <row r="66" spans="1:31" ht="12.75">
      <c r="A66" s="10">
        <f t="shared" si="80"/>
        <v>0.95</v>
      </c>
      <c r="B66" s="10">
        <f t="shared" si="81"/>
        <v>1000</v>
      </c>
      <c r="C66" s="10">
        <f t="shared" si="82"/>
        <v>15</v>
      </c>
      <c r="D66" s="10">
        <v>100</v>
      </c>
      <c r="E66" s="10">
        <v>0.009</v>
      </c>
      <c r="F66" s="10">
        <f t="shared" si="83"/>
        <v>109.25</v>
      </c>
      <c r="G66" s="13">
        <f t="shared" si="84"/>
        <v>0.08237986270022883</v>
      </c>
      <c r="I66" s="10">
        <f t="shared" si="85"/>
        <v>0.5</v>
      </c>
      <c r="J66" s="10">
        <f t="shared" si="86"/>
        <v>1000</v>
      </c>
      <c r="K66" s="10">
        <f t="shared" si="87"/>
        <v>15</v>
      </c>
      <c r="L66" s="10">
        <v>100</v>
      </c>
      <c r="M66" s="10">
        <v>0.009</v>
      </c>
      <c r="N66" s="10">
        <f t="shared" si="88"/>
        <v>57.5</v>
      </c>
      <c r="O66" s="13">
        <f t="shared" si="89"/>
        <v>0.15652173913043477</v>
      </c>
      <c r="Q66" s="10">
        <f t="shared" si="90"/>
        <v>0.25</v>
      </c>
      <c r="R66" s="10">
        <f t="shared" si="91"/>
        <v>1000</v>
      </c>
      <c r="S66" s="10">
        <f t="shared" si="92"/>
        <v>15</v>
      </c>
      <c r="T66" s="10">
        <v>100</v>
      </c>
      <c r="U66" s="10">
        <v>0.009</v>
      </c>
      <c r="V66" s="10">
        <f t="shared" si="93"/>
        <v>28.75</v>
      </c>
      <c r="W66" s="13">
        <f t="shared" si="94"/>
        <v>0.31304347826086953</v>
      </c>
      <c r="Y66" s="10">
        <f t="shared" si="95"/>
        <v>0.1</v>
      </c>
      <c r="Z66" s="10">
        <f t="shared" si="96"/>
        <v>1000</v>
      </c>
      <c r="AA66" s="10">
        <f t="shared" si="97"/>
        <v>15</v>
      </c>
      <c r="AB66" s="10">
        <v>100</v>
      </c>
      <c r="AC66" s="10">
        <v>0.009</v>
      </c>
      <c r="AD66" s="10">
        <f t="shared" si="98"/>
        <v>11.5</v>
      </c>
      <c r="AE66" s="13">
        <f t="shared" si="99"/>
        <v>0.7826086956521738</v>
      </c>
    </row>
  </sheetData>
  <mergeCells count="12">
    <mergeCell ref="Q4:S4"/>
    <mergeCell ref="Q5:S5"/>
    <mergeCell ref="Q6:S6"/>
    <mergeCell ref="Y4:AA4"/>
    <mergeCell ref="Y5:AA5"/>
    <mergeCell ref="Y6:AA6"/>
    <mergeCell ref="A5:C5"/>
    <mergeCell ref="A6:C6"/>
    <mergeCell ref="A4:C4"/>
    <mergeCell ref="I4:K4"/>
    <mergeCell ref="I5:K5"/>
    <mergeCell ref="I6:K6"/>
  </mergeCells>
  <printOptions/>
  <pageMargins left="0.75" right="0.75" top="1" bottom="1" header="0.5" footer="0.5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GREYHOUND GEOHAZARDS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 M LEE</dc:creator>
  <cp:keywords/>
  <dc:description/>
  <cp:lastModifiedBy>LoranF</cp:lastModifiedBy>
  <cp:lastPrinted>2006-02-08T11:46:03Z</cp:lastPrinted>
  <dcterms:created xsi:type="dcterms:W3CDTF">2006-02-06T14:01:47Z</dcterms:created>
  <dcterms:modified xsi:type="dcterms:W3CDTF">2006-12-13T14:29:10Z</dcterms:modified>
  <cp:category/>
  <cp:version/>
  <cp:contentType/>
  <cp:contentStatus/>
</cp:coreProperties>
</file>