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user input" sheetId="1" r:id="rId1"/>
    <sheet name="return period output" sheetId="2" r:id="rId2"/>
    <sheet name="source variable output" sheetId="3" r:id="rId3"/>
    <sheet name="user manual page" sheetId="4" r:id="rId4"/>
    <sheet name="temp1" sheetId="5" r:id="rId5"/>
    <sheet name="temp2" sheetId="6" r:id="rId6"/>
  </sheets>
  <definedNames/>
  <calcPr fullCalcOnLoad="1"/>
</workbook>
</file>

<file path=xl/sharedStrings.xml><?xml version="1.0" encoding="utf-8"?>
<sst xmlns="http://schemas.openxmlformats.org/spreadsheetml/2006/main" count="24" uniqueCount="22">
  <si>
    <t>Title and units for first variable</t>
  </si>
  <si>
    <t>Title and units for second variable</t>
  </si>
  <si>
    <t>rho</t>
  </si>
  <si>
    <t>chi</t>
  </si>
  <si>
    <t>Number of records per year</t>
  </si>
  <si>
    <t>Dependence: Use only one type:</t>
  </si>
  <si>
    <t>Return period (years)</t>
  </si>
  <si>
    <t>First variable</t>
  </si>
  <si>
    <t>Second variable</t>
  </si>
  <si>
    <t>CF*</t>
  </si>
  <si>
    <t>* based on 100 year joint return period and 707 records per year</t>
  </si>
  <si>
    <t>Joint exceedence return period (years)</t>
  </si>
  <si>
    <t>Activate only one type by placing a one in Column E; rho is automatically converted to CF</t>
  </si>
  <si>
    <t>These rows are for internal use only</t>
  </si>
  <si>
    <t>Marginal return period (years) for</t>
  </si>
  <si>
    <t>Value of first variable:</t>
  </si>
  <si>
    <t>Value of second variable:</t>
  </si>
  <si>
    <t>Joint exceedence return periods required</t>
  </si>
  <si>
    <t>(up to eight, lowest first in Row 16)</t>
  </si>
  <si>
    <t>Marginal extreme values (at least six, lowest first in Row 6)</t>
  </si>
  <si>
    <t>Present-day sea level off Sussex (mOD)</t>
  </si>
  <si>
    <t>Offshore wave height off Sussex (m)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</si>
</sst>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sz val="14.75"/>
      <name val="Arial"/>
      <family val="0"/>
    </font>
    <font>
      <b/>
      <sz val="18"/>
      <name val="Arial"/>
      <family val="0"/>
    </font>
    <font>
      <b/>
      <sz val="14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Joint exceedence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'source variable output'!$D$3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output'!$D$23)</c:f>
              <c:numCache/>
            </c:numRef>
          </c:xVal>
          <c:yVal>
            <c:numRef>
              <c:f>('source variable output'!$D$7:$D$20,'source variable output'!$C$23)</c:f>
              <c:numCache/>
            </c:numRef>
          </c:yVal>
          <c:smooth val="0"/>
        </c:ser>
        <c:ser>
          <c:idx val="1"/>
          <c:order val="1"/>
          <c:tx>
            <c:strRef>
              <c:f>'source variable output'!$E$3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output'!$E$23)</c:f>
              <c:numCache/>
            </c:numRef>
          </c:xVal>
          <c:yVal>
            <c:numRef>
              <c:f>('source variable output'!$E$7:$E$20,'source variable output'!$C$23)</c:f>
              <c:numCache/>
            </c:numRef>
          </c:yVal>
          <c:smooth val="0"/>
        </c:ser>
        <c:ser>
          <c:idx val="2"/>
          <c:order val="2"/>
          <c:tx>
            <c:strRef>
              <c:f>'source variable output'!$F$3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output'!$F$23)</c:f>
              <c:numCache/>
            </c:numRef>
          </c:xVal>
          <c:yVal>
            <c:numRef>
              <c:f>('source variable output'!$F$7:$F$20,'source variable output'!$C$23)</c:f>
              <c:numCache/>
            </c:numRef>
          </c:yVal>
          <c:smooth val="0"/>
        </c:ser>
        <c:ser>
          <c:idx val="3"/>
          <c:order val="3"/>
          <c:tx>
            <c:strRef>
              <c:f>'source variable output'!$G$3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output'!$G$23)</c:f>
              <c:numCache/>
            </c:numRef>
          </c:xVal>
          <c:yVal>
            <c:numRef>
              <c:f>('source variable output'!$G$7:$G$20,'source variable output'!$C$23)</c:f>
              <c:numCache/>
            </c:numRef>
          </c:yVal>
          <c:smooth val="0"/>
        </c:ser>
        <c:ser>
          <c:idx val="4"/>
          <c:order val="4"/>
          <c:tx>
            <c:strRef>
              <c:f>'source variable output'!$H$3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output'!$H$23)</c:f>
              <c:numCache/>
            </c:numRef>
          </c:xVal>
          <c:yVal>
            <c:numRef>
              <c:f>('source variable output'!$H$7:$H$20,'source variable output'!$C$23)</c:f>
              <c:numCache/>
            </c:numRef>
          </c:yVal>
          <c:smooth val="0"/>
        </c:ser>
        <c:ser>
          <c:idx val="5"/>
          <c:order val="5"/>
          <c:tx>
            <c:strRef>
              <c:f>'source variable output'!$I$3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output'!$I$23)</c:f>
              <c:numCache/>
            </c:numRef>
          </c:xVal>
          <c:yVal>
            <c:numRef>
              <c:f>('source variable output'!$I$7:$I$20,'source variable output'!$C$23)</c:f>
              <c:numCache/>
            </c:numRef>
          </c:yVal>
          <c:smooth val="0"/>
        </c:ser>
        <c:ser>
          <c:idx val="6"/>
          <c:order val="6"/>
          <c:tx>
            <c:strRef>
              <c:f>'source variable output'!$J$3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output'!$J$23)</c:f>
              <c:numCache/>
            </c:numRef>
          </c:xVal>
          <c:yVal>
            <c:numRef>
              <c:f>('source variable output'!$J$7:$J$20,'source variable output'!$C$23)</c:f>
              <c:numCache/>
            </c:numRef>
          </c:yVal>
          <c:smooth val="0"/>
        </c:ser>
        <c:ser>
          <c:idx val="7"/>
          <c:order val="7"/>
          <c:tx>
            <c:strRef>
              <c:f>'source variable output'!$K$3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('source variable output'!$C$7:$C$20,'source variable output'!$K$23)</c:f>
              <c:numCache/>
            </c:numRef>
          </c:xVal>
          <c:yVal>
            <c:numRef>
              <c:f>('source variable output'!$K$7:$K$20,'source variable output'!$C$23)</c:f>
              <c:numCache/>
            </c:numRef>
          </c:yVal>
          <c:smooth val="0"/>
        </c:ser>
        <c:axId val="45583894"/>
        <c:axId val="7601863"/>
      </c:scatterChart>
      <c:valAx>
        <c:axId val="45583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First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01863"/>
        <c:crosses val="autoZero"/>
        <c:crossBetween val="midCat"/>
        <c:dispUnits/>
      </c:valAx>
      <c:valAx>
        <c:axId val="7601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Second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83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</cdr:x>
      <cdr:y>0.03575</cdr:y>
    </cdr:from>
    <cdr:to>
      <cdr:x>0.993</cdr:x>
      <cdr:y>0.24375</cdr:y>
    </cdr:to>
    <cdr:sp>
      <cdr:nvSpPr>
        <cdr:cNvPr id="1" name="TextBox 1"/>
        <cdr:cNvSpPr txBox="1">
          <a:spLocks noChangeArrowheads="1"/>
        </cdr:cNvSpPr>
      </cdr:nvSpPr>
      <cdr:spPr>
        <a:xfrm>
          <a:off x="6019800" y="152400"/>
          <a:ext cx="7429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75" b="0" i="0" u="none" baseline="0">
              <a:latin typeface="Arial"/>
              <a:ea typeface="Arial"/>
              <a:cs typeface="Arial"/>
            </a:rPr>
            <a:t>Return period (years)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21</xdr:row>
      <xdr:rowOff>0</xdr:rowOff>
    </xdr:from>
    <xdr:to>
      <xdr:col>12</xdr:col>
      <xdr:colOff>361950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857250" y="3400425"/>
        <a:ext cx="68199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="95" zoomScaleNormal="95" workbookViewId="0" topLeftCell="A1">
      <selection activeCell="M32" sqref="M32"/>
    </sheetView>
  </sheetViews>
  <sheetFormatPr defaultColWidth="9.140625" defaultRowHeight="12.75"/>
  <cols>
    <col min="10" max="10" width="3.57421875" style="0" customWidth="1"/>
  </cols>
  <sheetData>
    <row r="1" ht="12.75">
      <c r="J1" s="4"/>
    </row>
    <row r="2" spans="1:16" ht="12.75">
      <c r="A2" s="15" t="s">
        <v>0</v>
      </c>
      <c r="B2" s="15"/>
      <c r="C2" s="15"/>
      <c r="D2" s="15"/>
      <c r="F2" s="13" t="s">
        <v>20</v>
      </c>
      <c r="G2" s="13"/>
      <c r="H2" s="13"/>
      <c r="I2" s="13"/>
      <c r="J2" s="4"/>
      <c r="K2" s="15" t="s">
        <v>19</v>
      </c>
      <c r="L2" s="15"/>
      <c r="M2" s="15"/>
      <c r="N2" s="15"/>
      <c r="O2" s="15"/>
      <c r="P2" s="15"/>
    </row>
    <row r="3" ht="12.75">
      <c r="J3" s="4"/>
    </row>
    <row r="4" spans="1:16" ht="12.75">
      <c r="A4" s="15" t="s">
        <v>1</v>
      </c>
      <c r="B4" s="15"/>
      <c r="C4" s="15"/>
      <c r="D4" s="15"/>
      <c r="F4" s="13" t="s">
        <v>21</v>
      </c>
      <c r="G4" s="13"/>
      <c r="H4" s="13"/>
      <c r="I4" s="13"/>
      <c r="J4" s="4"/>
      <c r="K4" s="15" t="s">
        <v>6</v>
      </c>
      <c r="L4" s="15"/>
      <c r="M4" s="15" t="s">
        <v>7</v>
      </c>
      <c r="N4" s="15"/>
      <c r="O4" s="15" t="s">
        <v>8</v>
      </c>
      <c r="P4" s="15"/>
    </row>
    <row r="5" spans="1:10" ht="12.75">
      <c r="A5" s="1"/>
      <c r="B5" s="1"/>
      <c r="C5" s="1"/>
      <c r="D5" s="1"/>
      <c r="J5" s="4"/>
    </row>
    <row r="6" spans="1:16" ht="12.75">
      <c r="A6" s="15" t="s">
        <v>4</v>
      </c>
      <c r="B6" s="15"/>
      <c r="C6" s="15"/>
      <c r="D6" s="15"/>
      <c r="F6" s="2">
        <v>707</v>
      </c>
      <c r="J6" s="4"/>
      <c r="L6" s="2">
        <v>0.1</v>
      </c>
      <c r="N6" s="2">
        <v>3.3</v>
      </c>
      <c r="P6" s="2">
        <v>3</v>
      </c>
    </row>
    <row r="7" ht="12.75">
      <c r="J7" s="4"/>
    </row>
    <row r="8" spans="1:16" ht="12.75">
      <c r="A8" s="15" t="s">
        <v>5</v>
      </c>
      <c r="B8" s="15"/>
      <c r="C8" s="15"/>
      <c r="D8" s="15"/>
      <c r="J8" s="4"/>
      <c r="L8" s="2">
        <v>0.2</v>
      </c>
      <c r="N8" s="2">
        <v>3.45</v>
      </c>
      <c r="P8" s="2">
        <v>3.4</v>
      </c>
    </row>
    <row r="9" ht="12.75">
      <c r="J9" s="4"/>
    </row>
    <row r="10" spans="1:16" ht="12.75">
      <c r="A10" s="14" t="s">
        <v>12</v>
      </c>
      <c r="B10" s="14"/>
      <c r="D10" t="s">
        <v>2</v>
      </c>
      <c r="E10" s="3">
        <v>1</v>
      </c>
      <c r="F10" s="2">
        <v>0.4</v>
      </c>
      <c r="J10" s="4"/>
      <c r="L10" s="2">
        <v>0.5</v>
      </c>
      <c r="N10" s="2">
        <v>3.6</v>
      </c>
      <c r="P10" s="2">
        <v>3.8</v>
      </c>
    </row>
    <row r="11" spans="1:10" ht="12.75" customHeight="1">
      <c r="A11" s="14"/>
      <c r="B11" s="14"/>
      <c r="J11" s="4"/>
    </row>
    <row r="12" spans="1:16" ht="12.75">
      <c r="A12" s="14"/>
      <c r="B12" s="14"/>
      <c r="D12" t="s">
        <v>3</v>
      </c>
      <c r="E12" s="3">
        <v>0</v>
      </c>
      <c r="F12" s="2"/>
      <c r="J12" s="4"/>
      <c r="L12" s="2">
        <v>1</v>
      </c>
      <c r="N12" s="2">
        <v>3.75</v>
      </c>
      <c r="P12" s="2">
        <v>4.2</v>
      </c>
    </row>
    <row r="13" spans="1:10" ht="12.75">
      <c r="A13" s="14"/>
      <c r="B13" s="14"/>
      <c r="J13" s="4"/>
    </row>
    <row r="14" spans="1:16" ht="12.75">
      <c r="A14" s="14"/>
      <c r="B14" s="14"/>
      <c r="D14" t="s">
        <v>9</v>
      </c>
      <c r="E14" s="3">
        <v>0</v>
      </c>
      <c r="F14" s="2"/>
      <c r="G14">
        <f>IF(F10&lt;0.1,2,IF(F10&lt;0.2,2.4+36*(F10-0.1),IF(F10&lt;0.3,6+80*(F10-0.2),IF(F10&lt;0.4,14+200*(F10-0.3),IF(F10&lt;0.5,34+510*(F10-0.4),IF(F10&lt;0.6,85+1250*(F10-0.5),IF(F10&lt;0.7,210+3900*(F10-0.6),IF(F10&lt;0.80001,600+11000*(F10-0.7),"Error"))))))))</f>
        <v>34</v>
      </c>
      <c r="J14" s="4"/>
      <c r="L14" s="2">
        <v>2</v>
      </c>
      <c r="N14" s="2">
        <v>3.9</v>
      </c>
      <c r="P14" s="2">
        <v>4.6</v>
      </c>
    </row>
    <row r="15" ht="12.75">
      <c r="J15" s="4"/>
    </row>
    <row r="16" spans="1:16" ht="12.75">
      <c r="A16" s="15" t="s">
        <v>17</v>
      </c>
      <c r="B16" s="15"/>
      <c r="C16" s="15"/>
      <c r="D16" s="15"/>
      <c r="E16" s="6"/>
      <c r="F16" s="2">
        <v>1</v>
      </c>
      <c r="J16" s="4"/>
      <c r="L16" s="2">
        <v>5</v>
      </c>
      <c r="N16" s="2">
        <v>4.05</v>
      </c>
      <c r="P16" s="2">
        <v>5</v>
      </c>
    </row>
    <row r="17" spans="1:10" ht="12.75">
      <c r="A17" s="15" t="s">
        <v>18</v>
      </c>
      <c r="B17" s="15"/>
      <c r="C17" s="15"/>
      <c r="D17" s="15"/>
      <c r="J17" s="4"/>
    </row>
    <row r="18" spans="6:16" ht="12.75">
      <c r="F18" s="2">
        <v>2</v>
      </c>
      <c r="J18" s="4"/>
      <c r="L18" s="2">
        <v>10</v>
      </c>
      <c r="N18" s="2">
        <v>4.2</v>
      </c>
      <c r="P18" s="2">
        <v>5.4</v>
      </c>
    </row>
    <row r="19" ht="12.75">
      <c r="J19" s="4"/>
    </row>
    <row r="20" spans="2:16" ht="12.75">
      <c r="B20" s="14" t="s">
        <v>10</v>
      </c>
      <c r="C20" s="14"/>
      <c r="D20" s="14"/>
      <c r="F20" s="2">
        <v>5</v>
      </c>
      <c r="J20" s="4"/>
      <c r="L20" s="2">
        <v>20</v>
      </c>
      <c r="N20" s="2">
        <v>4.35</v>
      </c>
      <c r="P20" s="2">
        <v>5.8</v>
      </c>
    </row>
    <row r="21" spans="2:10" ht="12.75">
      <c r="B21" s="14"/>
      <c r="C21" s="14"/>
      <c r="D21" s="14"/>
      <c r="J21" s="4"/>
    </row>
    <row r="22" spans="2:16" ht="12.75">
      <c r="B22" s="14"/>
      <c r="C22" s="14"/>
      <c r="D22" s="14"/>
      <c r="F22" s="2">
        <v>10</v>
      </c>
      <c r="J22" s="4"/>
      <c r="L22" s="2">
        <v>50</v>
      </c>
      <c r="N22" s="2">
        <v>4.5</v>
      </c>
      <c r="P22" s="2">
        <v>6.2</v>
      </c>
    </row>
    <row r="23" ht="12.75">
      <c r="J23" s="4"/>
    </row>
    <row r="24" spans="6:16" ht="12.75">
      <c r="F24" s="2">
        <v>20</v>
      </c>
      <c r="J24" s="4"/>
      <c r="L24" s="2">
        <v>100</v>
      </c>
      <c r="N24" s="2">
        <v>4.65</v>
      </c>
      <c r="P24" s="2">
        <v>6.6</v>
      </c>
    </row>
    <row r="25" ht="12.75">
      <c r="J25" s="4"/>
    </row>
    <row r="26" spans="6:16" ht="12.75">
      <c r="F26" s="2">
        <v>50</v>
      </c>
      <c r="J26" s="4"/>
      <c r="L26" s="2">
        <v>200</v>
      </c>
      <c r="N26" s="2">
        <v>4.8</v>
      </c>
      <c r="P26" s="2">
        <v>7</v>
      </c>
    </row>
    <row r="27" ht="12.75">
      <c r="J27" s="4"/>
    </row>
    <row r="28" spans="6:10" ht="12.75">
      <c r="F28" s="2">
        <v>100</v>
      </c>
      <c r="J28" s="4"/>
    </row>
    <row r="29" ht="12.75">
      <c r="J29" s="4"/>
    </row>
    <row r="30" spans="6:10" ht="12.75">
      <c r="F30" s="2">
        <v>200</v>
      </c>
      <c r="J30" s="4"/>
    </row>
    <row r="31" ht="12.75">
      <c r="J31" s="4"/>
    </row>
  </sheetData>
  <mergeCells count="14">
    <mergeCell ref="K2:P2"/>
    <mergeCell ref="K4:L4"/>
    <mergeCell ref="M4:N4"/>
    <mergeCell ref="O4:P4"/>
    <mergeCell ref="F2:I2"/>
    <mergeCell ref="F4:I4"/>
    <mergeCell ref="B20:D22"/>
    <mergeCell ref="A2:D2"/>
    <mergeCell ref="A4:D4"/>
    <mergeCell ref="A8:D8"/>
    <mergeCell ref="A16:D16"/>
    <mergeCell ref="A6:D6"/>
    <mergeCell ref="A10:B14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D8" sqref="D8"/>
    </sheetView>
  </sheetViews>
  <sheetFormatPr defaultColWidth="9.140625" defaultRowHeight="12.75"/>
  <sheetData>
    <row r="2" spans="2:4" ht="12.75">
      <c r="B2" s="14" t="s">
        <v>13</v>
      </c>
      <c r="C2" s="14"/>
      <c r="D2">
        <f>IF('user input'!E10=1,'user input'!G14,IF('user input'!E14=1,'user input'!F14,"Chi"))</f>
        <v>34</v>
      </c>
    </row>
    <row r="3" spans="2:3" ht="12.75">
      <c r="B3" s="14"/>
      <c r="C3" s="14"/>
    </row>
    <row r="4" spans="2:11" ht="12.75">
      <c r="B4" s="14"/>
      <c r="C4" s="14"/>
      <c r="D4" s="9">
        <f>IF(D8="","",(IF($D$2="Chi",'user input'!$F$12*'user input'!$F$12*'return period output'!D8*'return period output'!D8,2*('return period output'!D8/'user input'!$F$6)*EXP(LN('return period output'!D8*'user input'!$F$6/2)*LN('return period output'!$D$2/2)/LN(35350)))))</f>
        <v>0.013836024344903646</v>
      </c>
      <c r="E4" s="9">
        <f>IF(E8="","",(IF($D$2="Chi",'user input'!$F$12*'user input'!$F$12*'return period output'!E8*'return period output'!E8,2*('return period output'!E8/'user input'!$F$6)*EXP(LN('return period output'!E8*'user input'!$F$6/2)*LN('return period output'!$D$2/2)/LN(35350)))))</f>
        <v>0.033379296529993656</v>
      </c>
      <c r="F4" s="9">
        <f>IF(F8="","",(IF($D$2="Chi",'user input'!$F$12*'user input'!$F$12*'return period output'!F8*'return period output'!F8,2*('return period output'!F8/'user input'!$F$6)*EXP(LN('return period output'!F8*'user input'!$F$6/2)*LN('return period output'!$D$2/2)/LN(35350)))))</f>
        <v>0.1069226092079138</v>
      </c>
      <c r="G4" s="9">
        <f>IF(G8="","",(IF($D$2="Chi",'user input'!$F$12*'user input'!$F$12*'return period output'!G8*'return period output'!G8,2*('return period output'!G8/'user input'!$F$6)*EXP(LN('return period output'!G8*'user input'!$F$6/2)*LN('return period output'!$D$2/2)/LN(35350)))))</f>
        <v>0.25794992763410307</v>
      </c>
      <c r="H4" s="9">
        <f>IF(H8="","",(IF($D$2="Chi",'user input'!$F$12*'user input'!$F$12*'return period output'!H8*'return period output'!H8,2*('return period output'!H8/'user input'!$F$6)*EXP(LN('return period output'!H8*'user input'!$F$6/2)*LN('return period output'!$D$2/2)/LN(35350)))))</f>
        <v>0.6223021085938322</v>
      </c>
      <c r="I4" s="9">
        <f>IF(I8="","",(IF($D$2="Chi",'user input'!$F$12*'user input'!$F$12*'return period output'!I8*'return period output'!I8,2*('return period output'!I8/'user input'!$F$6)*EXP(LN('return period output'!I8*'user input'!$F$6/2)*LN('return period output'!$D$2/2)/LN(35350)))))</f>
        <v>1.993396269051081</v>
      </c>
      <c r="J4" s="9">
        <f>IF(J8="","",(IF($D$2="Chi",'user input'!$F$12*'user input'!$F$12*'return period output'!J8*'return period output'!J8,2*('return period output'!J8/'user input'!$F$6)*EXP(LN('return period output'!J8*'user input'!$F$6/2)*LN('return period output'!$D$2/2)/LN(35350)))))</f>
        <v>4.809052333804809</v>
      </c>
      <c r="K4" s="9">
        <f>IF(K8="","",(IF($D$2="Chi",'user input'!$F$12*'user input'!$F$12*'return period output'!K8*'return period output'!K8,2*('return period output'!K8/'user input'!$F$6)*EXP(LN('return period output'!K8*'user input'!$F$6/2)*LN('return period output'!$D$2/2)/LN(35350)))))</f>
        <v>11.601799756694966</v>
      </c>
    </row>
    <row r="7" spans="2:11" ht="12.75">
      <c r="B7" s="1"/>
      <c r="C7" s="1"/>
      <c r="D7" s="15" t="s">
        <v>11</v>
      </c>
      <c r="E7" s="15"/>
      <c r="F7" s="15"/>
      <c r="G7" s="15"/>
      <c r="H7" s="15"/>
      <c r="I7" s="15"/>
      <c r="J7" s="15"/>
      <c r="K7" s="15"/>
    </row>
    <row r="8" spans="2:11" ht="12.75">
      <c r="B8" s="1"/>
      <c r="C8" s="1"/>
      <c r="D8" s="10">
        <f>IF('user input'!F16&gt;0,'user input'!F16,NA())</f>
        <v>1</v>
      </c>
      <c r="E8" s="10">
        <f>IF('user input'!F18&gt;0,'user input'!F18,NA())</f>
        <v>2</v>
      </c>
      <c r="F8" s="10">
        <f>IF('user input'!F20&gt;0,'user input'!F20,NA())</f>
        <v>5</v>
      </c>
      <c r="G8" s="10">
        <f>IF('user input'!F22&gt;0,'user input'!F22,NA())</f>
        <v>10</v>
      </c>
      <c r="H8" s="10">
        <f>IF('user input'!F24&gt;0,'user input'!F24,NA())</f>
        <v>20</v>
      </c>
      <c r="I8" s="10">
        <f>IF('user input'!F26&gt;0,'user input'!F26,NA())</f>
        <v>50</v>
      </c>
      <c r="J8" s="10">
        <f>IF('user input'!F28&gt;0,'user input'!F28,NA())</f>
        <v>100</v>
      </c>
      <c r="K8" s="10">
        <f>IF('user input'!F30&gt;0,'user input'!F30,NA())</f>
        <v>200</v>
      </c>
    </row>
    <row r="10" spans="4:11" ht="12.75">
      <c r="D10" s="15" t="s">
        <v>14</v>
      </c>
      <c r="E10" s="15"/>
      <c r="F10" s="15"/>
      <c r="G10" s="16" t="str">
        <f>T('user input'!F4:I4)</f>
        <v>Offshore wave height off Sussex (m)</v>
      </c>
      <c r="H10" s="16"/>
      <c r="I10" s="16"/>
      <c r="J10" s="16"/>
      <c r="K10" s="1"/>
    </row>
    <row r="12" spans="3:11" ht="12.75">
      <c r="C12" s="10">
        <f>C15*C15/C18</f>
        <v>0.010000000000000002</v>
      </c>
      <c r="D12" s="9">
        <f>IF(D$4="","",(IF(AND(D$4/$C12&lt;D$8,$C12&lt;D$8+0.0001),D$4/$C12,IF(D$4/$C12&gt;D$8-0.0001,D$8,NA()))))</f>
        <v>1</v>
      </c>
      <c r="E12" s="9">
        <f aca="true" t="shared" si="0" ref="E12:K25">IF(E$4="","",(IF(AND(E$4/$C12&lt;E$8,$C12&lt;E$8+0.0001),E$4/$C12,IF(E$4/$C12&gt;E$8-0.0001,E$8,NA()))))</f>
        <v>2</v>
      </c>
      <c r="F12" s="9">
        <f t="shared" si="0"/>
        <v>5</v>
      </c>
      <c r="G12" s="9">
        <f t="shared" si="0"/>
        <v>10</v>
      </c>
      <c r="H12" s="9">
        <f t="shared" si="0"/>
        <v>20</v>
      </c>
      <c r="I12" s="9">
        <f t="shared" si="0"/>
        <v>50</v>
      </c>
      <c r="J12" s="9">
        <f t="shared" si="0"/>
        <v>100</v>
      </c>
      <c r="K12" s="9">
        <f t="shared" si="0"/>
        <v>200</v>
      </c>
    </row>
    <row r="13" spans="3:11" ht="12.75">
      <c r="C13" s="10">
        <f>C16*C16/C19</f>
        <v>0.020000000000000004</v>
      </c>
      <c r="D13" s="9">
        <f aca="true" t="shared" si="1" ref="D13:D25">IF(D$4="","",(IF(AND(D$4/$C13&lt;D$8,$C13&lt;D$8+0.0001),D$4/$C13,IF(D$4/$C13&gt;D$8-0.0001,D$8,NA()))))</f>
        <v>0.6918012172451822</v>
      </c>
      <c r="E13" s="9">
        <f t="shared" si="0"/>
        <v>1.6689648264996824</v>
      </c>
      <c r="F13" s="9">
        <f t="shared" si="0"/>
        <v>5</v>
      </c>
      <c r="G13" s="9">
        <f t="shared" si="0"/>
        <v>10</v>
      </c>
      <c r="H13" s="9">
        <f t="shared" si="0"/>
        <v>20</v>
      </c>
      <c r="I13" s="9">
        <f t="shared" si="0"/>
        <v>50</v>
      </c>
      <c r="J13" s="9">
        <f t="shared" si="0"/>
        <v>100</v>
      </c>
      <c r="K13" s="9">
        <f t="shared" si="0"/>
        <v>200</v>
      </c>
    </row>
    <row r="14" spans="1:11" ht="12.75">
      <c r="A14" s="14" t="s">
        <v>14</v>
      </c>
      <c r="B14" s="14"/>
      <c r="C14" s="10">
        <f>C17*C17/C20</f>
        <v>0.05</v>
      </c>
      <c r="D14" s="9">
        <f t="shared" si="1"/>
        <v>0.2767204868980729</v>
      </c>
      <c r="E14" s="9">
        <f t="shared" si="0"/>
        <v>0.667585930599873</v>
      </c>
      <c r="F14" s="9">
        <f t="shared" si="0"/>
        <v>2.1384521841582758</v>
      </c>
      <c r="G14" s="9">
        <f t="shared" si="0"/>
        <v>5.158998552682061</v>
      </c>
      <c r="H14" s="9">
        <f t="shared" si="0"/>
        <v>12.446042171876643</v>
      </c>
      <c r="I14" s="9">
        <f t="shared" si="0"/>
        <v>39.867925381021614</v>
      </c>
      <c r="J14" s="9">
        <f t="shared" si="0"/>
        <v>96.18104667609617</v>
      </c>
      <c r="K14" s="9">
        <f t="shared" si="0"/>
        <v>200</v>
      </c>
    </row>
    <row r="15" spans="1:11" ht="12.75">
      <c r="A15" s="14"/>
      <c r="B15" s="14"/>
      <c r="C15" s="10">
        <f>'user input'!L6</f>
        <v>0.1</v>
      </c>
      <c r="D15" s="9">
        <f t="shared" si="1"/>
        <v>0.13836024344903644</v>
      </c>
      <c r="E15" s="9">
        <f t="shared" si="0"/>
        <v>0.3337929652999365</v>
      </c>
      <c r="F15" s="9">
        <f t="shared" si="0"/>
        <v>1.0692260920791379</v>
      </c>
      <c r="G15" s="9">
        <f t="shared" si="0"/>
        <v>2.5794992763410307</v>
      </c>
      <c r="H15" s="9">
        <f t="shared" si="0"/>
        <v>6.2230210859383215</v>
      </c>
      <c r="I15" s="9">
        <f t="shared" si="0"/>
        <v>19.933962690510807</v>
      </c>
      <c r="J15" s="9">
        <f t="shared" si="0"/>
        <v>48.09052333804809</v>
      </c>
      <c r="K15" s="9">
        <f t="shared" si="0"/>
        <v>116.01799756694966</v>
      </c>
    </row>
    <row r="16" spans="1:11" ht="12.75">
      <c r="A16" s="14" t="str">
        <f>T('user input'!F2:I2)</f>
        <v>Present-day sea level off Sussex (mOD)</v>
      </c>
      <c r="B16" s="14"/>
      <c r="C16" s="10">
        <f>'user input'!L8</f>
        <v>0.2</v>
      </c>
      <c r="D16" s="9">
        <f t="shared" si="1"/>
        <v>0.06918012172451822</v>
      </c>
      <c r="E16" s="9">
        <f t="shared" si="0"/>
        <v>0.16689648264996826</v>
      </c>
      <c r="F16" s="9">
        <f t="shared" si="0"/>
        <v>0.5346130460395689</v>
      </c>
      <c r="G16" s="9">
        <f t="shared" si="0"/>
        <v>1.2897496381705154</v>
      </c>
      <c r="H16" s="9">
        <f t="shared" si="0"/>
        <v>3.1115105429691607</v>
      </c>
      <c r="I16" s="9">
        <f t="shared" si="0"/>
        <v>9.966981345255403</v>
      </c>
      <c r="J16" s="9">
        <f t="shared" si="0"/>
        <v>24.045261669024043</v>
      </c>
      <c r="K16" s="9">
        <f t="shared" si="0"/>
        <v>58.00899878347483</v>
      </c>
    </row>
    <row r="17" spans="1:11" ht="12.75">
      <c r="A17" s="14"/>
      <c r="B17" s="14"/>
      <c r="C17" s="10">
        <f>'user input'!L10</f>
        <v>0.5</v>
      </c>
      <c r="D17" s="9">
        <f t="shared" si="1"/>
        <v>0.027672048689807292</v>
      </c>
      <c r="E17" s="9">
        <f t="shared" si="0"/>
        <v>0.06675859305998731</v>
      </c>
      <c r="F17" s="9">
        <f t="shared" si="0"/>
        <v>0.2138452184158276</v>
      </c>
      <c r="G17" s="9">
        <f t="shared" si="0"/>
        <v>0.5158998552682061</v>
      </c>
      <c r="H17" s="9">
        <f t="shared" si="0"/>
        <v>1.2446042171876643</v>
      </c>
      <c r="I17" s="9">
        <f t="shared" si="0"/>
        <v>3.986792538102162</v>
      </c>
      <c r="J17" s="9">
        <f t="shared" si="0"/>
        <v>9.618104667609618</v>
      </c>
      <c r="K17" s="9">
        <f t="shared" si="0"/>
        <v>23.203599513389932</v>
      </c>
    </row>
    <row r="18" spans="1:11" ht="12.75">
      <c r="A18" s="14"/>
      <c r="B18" s="14"/>
      <c r="C18" s="10">
        <f>'user input'!L12</f>
        <v>1</v>
      </c>
      <c r="D18" s="9">
        <f t="shared" si="1"/>
        <v>0.013836024344903646</v>
      </c>
      <c r="E18" s="9">
        <f t="shared" si="0"/>
        <v>0.033379296529993656</v>
      </c>
      <c r="F18" s="9">
        <f t="shared" si="0"/>
        <v>0.1069226092079138</v>
      </c>
      <c r="G18" s="9">
        <f t="shared" si="0"/>
        <v>0.25794992763410307</v>
      </c>
      <c r="H18" s="9">
        <f t="shared" si="0"/>
        <v>0.6223021085938322</v>
      </c>
      <c r="I18" s="9">
        <f t="shared" si="0"/>
        <v>1.993396269051081</v>
      </c>
      <c r="J18" s="9">
        <f t="shared" si="0"/>
        <v>4.809052333804809</v>
      </c>
      <c r="K18" s="9">
        <f t="shared" si="0"/>
        <v>11.601799756694966</v>
      </c>
    </row>
    <row r="19" spans="3:11" ht="12.75">
      <c r="C19" s="10">
        <f>'user input'!L14</f>
        <v>2</v>
      </c>
      <c r="D19" s="9" t="e">
        <f t="shared" si="1"/>
        <v>#N/A</v>
      </c>
      <c r="E19" s="9">
        <f t="shared" si="0"/>
        <v>0.016689648264996828</v>
      </c>
      <c r="F19" s="9">
        <f t="shared" si="0"/>
        <v>0.0534613046039569</v>
      </c>
      <c r="G19" s="9">
        <f t="shared" si="0"/>
        <v>0.12897496381705154</v>
      </c>
      <c r="H19" s="9">
        <f t="shared" si="0"/>
        <v>0.3111510542969161</v>
      </c>
      <c r="I19" s="9">
        <f t="shared" si="0"/>
        <v>0.9966981345255405</v>
      </c>
      <c r="J19" s="9">
        <f t="shared" si="0"/>
        <v>2.4045261669024045</v>
      </c>
      <c r="K19" s="9">
        <f t="shared" si="0"/>
        <v>5.800899878347483</v>
      </c>
    </row>
    <row r="20" spans="3:11" ht="12.75">
      <c r="C20" s="10">
        <f>'user input'!L16</f>
        <v>5</v>
      </c>
      <c r="D20" s="9" t="e">
        <f t="shared" si="1"/>
        <v>#N/A</v>
      </c>
      <c r="E20" s="9" t="e">
        <f t="shared" si="0"/>
        <v>#N/A</v>
      </c>
      <c r="F20" s="9">
        <f t="shared" si="0"/>
        <v>0.02138452184158276</v>
      </c>
      <c r="G20" s="9">
        <f t="shared" si="0"/>
        <v>0.05158998552682061</v>
      </c>
      <c r="H20" s="9">
        <f t="shared" si="0"/>
        <v>0.12446042171876644</v>
      </c>
      <c r="I20" s="9">
        <f t="shared" si="0"/>
        <v>0.3986792538102162</v>
      </c>
      <c r="J20" s="9">
        <f t="shared" si="0"/>
        <v>0.9618104667609618</v>
      </c>
      <c r="K20" s="9">
        <f t="shared" si="0"/>
        <v>2.320359951338993</v>
      </c>
    </row>
    <row r="21" spans="3:11" ht="12.75">
      <c r="C21" s="10">
        <f>IF('user input'!L18&gt;0,'user input'!L18,NA())</f>
        <v>10</v>
      </c>
      <c r="D21" s="9" t="e">
        <f t="shared" si="1"/>
        <v>#N/A</v>
      </c>
      <c r="E21" s="9" t="e">
        <f t="shared" si="0"/>
        <v>#N/A</v>
      </c>
      <c r="F21" s="9" t="e">
        <f t="shared" si="0"/>
        <v>#N/A</v>
      </c>
      <c r="G21" s="9">
        <f t="shared" si="0"/>
        <v>0.025794992763410306</v>
      </c>
      <c r="H21" s="9">
        <f t="shared" si="0"/>
        <v>0.06223021085938322</v>
      </c>
      <c r="I21" s="9">
        <f t="shared" si="0"/>
        <v>0.1993396269051081</v>
      </c>
      <c r="J21" s="9">
        <f t="shared" si="0"/>
        <v>0.4809052333804809</v>
      </c>
      <c r="K21" s="9">
        <f t="shared" si="0"/>
        <v>1.1601799756694966</v>
      </c>
    </row>
    <row r="22" spans="3:11" ht="12.75">
      <c r="C22" s="10">
        <f>IF('user input'!L20&gt;0,'user input'!L20,NA())</f>
        <v>20</v>
      </c>
      <c r="D22" s="9" t="e">
        <f t="shared" si="1"/>
        <v>#N/A</v>
      </c>
      <c r="E22" s="9" t="e">
        <f t="shared" si="0"/>
        <v>#N/A</v>
      </c>
      <c r="F22" s="9" t="e">
        <f t="shared" si="0"/>
        <v>#N/A</v>
      </c>
      <c r="G22" s="9" t="e">
        <f t="shared" si="0"/>
        <v>#N/A</v>
      </c>
      <c r="H22" s="9">
        <f t="shared" si="0"/>
        <v>0.03111510542969161</v>
      </c>
      <c r="I22" s="9">
        <f t="shared" si="0"/>
        <v>0.09966981345255405</v>
      </c>
      <c r="J22" s="9">
        <f t="shared" si="0"/>
        <v>0.24045261669024046</v>
      </c>
      <c r="K22" s="9">
        <f t="shared" si="0"/>
        <v>0.5800899878347483</v>
      </c>
    </row>
    <row r="23" spans="3:11" ht="12.75">
      <c r="C23" s="10">
        <f>IF('user input'!L22&gt;0,'user input'!L22,NA())</f>
        <v>50</v>
      </c>
      <c r="D23" s="9" t="e">
        <f t="shared" si="1"/>
        <v>#N/A</v>
      </c>
      <c r="E23" s="9" t="e">
        <f t="shared" si="0"/>
        <v>#N/A</v>
      </c>
      <c r="F23" s="9" t="e">
        <f t="shared" si="0"/>
        <v>#N/A</v>
      </c>
      <c r="G23" s="9" t="e">
        <f t="shared" si="0"/>
        <v>#N/A</v>
      </c>
      <c r="H23" s="9" t="e">
        <f t="shared" si="0"/>
        <v>#N/A</v>
      </c>
      <c r="I23" s="9">
        <f t="shared" si="0"/>
        <v>0.039867925381021616</v>
      </c>
      <c r="J23" s="9">
        <f t="shared" si="0"/>
        <v>0.09618104667609619</v>
      </c>
      <c r="K23" s="9">
        <f t="shared" si="0"/>
        <v>0.23203599513389933</v>
      </c>
    </row>
    <row r="24" spans="3:11" ht="12.75">
      <c r="C24" s="10">
        <f>IF('user input'!L24&gt;0,'user input'!L24,NA())</f>
        <v>100</v>
      </c>
      <c r="D24" s="9" t="e">
        <f t="shared" si="1"/>
        <v>#N/A</v>
      </c>
      <c r="E24" s="9" t="e">
        <f t="shared" si="0"/>
        <v>#N/A</v>
      </c>
      <c r="F24" s="9" t="e">
        <f t="shared" si="0"/>
        <v>#N/A</v>
      </c>
      <c r="G24" s="9" t="e">
        <f t="shared" si="0"/>
        <v>#N/A</v>
      </c>
      <c r="H24" s="9" t="e">
        <f t="shared" si="0"/>
        <v>#N/A</v>
      </c>
      <c r="I24" s="9" t="e">
        <f t="shared" si="0"/>
        <v>#N/A</v>
      </c>
      <c r="J24" s="9">
        <f t="shared" si="0"/>
        <v>0.04809052333804809</v>
      </c>
      <c r="K24" s="9">
        <f t="shared" si="0"/>
        <v>0.11601799756694967</v>
      </c>
    </row>
    <row r="25" spans="3:11" ht="12.75">
      <c r="C25" s="10">
        <f>IF('user input'!L26&gt;0,'user input'!L26,NA())</f>
        <v>200</v>
      </c>
      <c r="D25" s="9" t="e">
        <f t="shared" si="1"/>
        <v>#N/A</v>
      </c>
      <c r="E25" s="9" t="e">
        <f t="shared" si="0"/>
        <v>#N/A</v>
      </c>
      <c r="F25" s="9" t="e">
        <f t="shared" si="0"/>
        <v>#N/A</v>
      </c>
      <c r="G25" s="9" t="e">
        <f t="shared" si="0"/>
        <v>#N/A</v>
      </c>
      <c r="H25" s="9" t="e">
        <f t="shared" si="0"/>
        <v>#N/A</v>
      </c>
      <c r="I25" s="9" t="e">
        <f t="shared" si="0"/>
        <v>#N/A</v>
      </c>
      <c r="J25" s="9" t="e">
        <f t="shared" si="0"/>
        <v>#N/A</v>
      </c>
      <c r="K25" s="9">
        <f t="shared" si="0"/>
        <v>0.05800899878347483</v>
      </c>
    </row>
  </sheetData>
  <mergeCells count="6">
    <mergeCell ref="A14:B15"/>
    <mergeCell ref="A16:B18"/>
    <mergeCell ref="D7:K7"/>
    <mergeCell ref="B2:C4"/>
    <mergeCell ref="D10:F10"/>
    <mergeCell ref="G10:J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3"/>
  <sheetViews>
    <sheetView workbookViewId="0" topLeftCell="A1">
      <selection activeCell="N46" sqref="N46"/>
    </sheetView>
  </sheetViews>
  <sheetFormatPr defaultColWidth="9.140625" defaultRowHeight="12.75"/>
  <sheetData>
    <row r="2" spans="2:11" ht="12.75">
      <c r="B2" s="14" t="s">
        <v>15</v>
      </c>
      <c r="C2" s="14"/>
      <c r="D2" s="15" t="s">
        <v>11</v>
      </c>
      <c r="E2" s="15"/>
      <c r="F2" s="15"/>
      <c r="G2" s="15"/>
      <c r="H2" s="15"/>
      <c r="I2" s="15"/>
      <c r="J2" s="15"/>
      <c r="K2" s="15"/>
    </row>
    <row r="3" spans="2:11" ht="12.75">
      <c r="B3" s="14"/>
      <c r="C3" s="14"/>
      <c r="D3" s="10">
        <f>IF('user input'!F16&gt;0,'user input'!F16,NA())</f>
        <v>1</v>
      </c>
      <c r="E3" s="10">
        <f>IF('user input'!F18&gt;0,'user input'!F18,NA())</f>
        <v>2</v>
      </c>
      <c r="F3" s="10">
        <f>IF('user input'!F20&gt;0,'user input'!F20,NA())</f>
        <v>5</v>
      </c>
      <c r="G3" s="10">
        <f>IF('user input'!F22&gt;0,'user input'!F22,NA())</f>
        <v>10</v>
      </c>
      <c r="H3" s="10">
        <f>IF('user input'!F24&gt;0,'user input'!F24,NA())</f>
        <v>20</v>
      </c>
      <c r="I3" s="10">
        <f>IF('user input'!F26&gt;0,'user input'!F26,NA())</f>
        <v>50</v>
      </c>
      <c r="J3" s="10">
        <f>IF('user input'!F28&gt;0,'user input'!F28,NA())</f>
        <v>100</v>
      </c>
      <c r="K3" s="10">
        <f>IF('user input'!F30&gt;0,'user input'!F30,NA())</f>
        <v>200</v>
      </c>
    </row>
    <row r="4" spans="2:3" ht="12.75">
      <c r="B4" s="14" t="str">
        <f>T('user input'!F2:I2)</f>
        <v>Present-day sea level off Sussex (mOD)</v>
      </c>
      <c r="C4" s="14"/>
    </row>
    <row r="5" spans="2:11" ht="12.75">
      <c r="B5" s="14"/>
      <c r="C5" s="14"/>
      <c r="D5" s="15" t="s">
        <v>16</v>
      </c>
      <c r="E5" s="15"/>
      <c r="F5" s="15"/>
      <c r="G5" s="15" t="str">
        <f>T('user input'!F4:I4)</f>
        <v>Offshore wave height off Sussex (m)</v>
      </c>
      <c r="H5" s="15"/>
      <c r="I5" s="15"/>
      <c r="J5" s="15"/>
      <c r="K5" s="1"/>
    </row>
    <row r="6" spans="2:3" ht="12.75">
      <c r="B6" s="14"/>
      <c r="C6" s="14"/>
    </row>
    <row r="7" spans="3:11" ht="12.75">
      <c r="C7" s="5">
        <f>2*'user input'!N6-'user input'!N12</f>
        <v>2.8499999999999996</v>
      </c>
      <c r="D7" s="5">
        <f>IF(D$3="","",(IF('return period output'!D12="----","----",(IF('return period output'!D12&lt;'user input'!$L$14,(IF('return period output'!D12&lt;'user input'!$L$10,(IF('return period output'!D12&lt;'user input'!$L$8,temp1!B2,temp1!K2)),(IF('return period output'!D12&lt;'user input'!$L$12,temp1!T2,temp1!AC2)))),(IF('return period output'!D12&lt;MAX('user input'!$L$16,'user input'!$L$18),(IF('return period output'!D12&lt;'user input'!$L$16,temp1!AL2,temp1!AU2)),(IF('return period output'!D12&lt;MAX('user input'!$L$20,'user input'!$L$22),(IF('return period output'!D12&lt;'user input'!$L$20,temp1!BD2,temp1!BM2)),(IF('return period output'!D12&lt;'user input'!$L$24,temp1!BV2,temp1!CE2)))))))))))</f>
        <v>4.2</v>
      </c>
      <c r="E7" s="5">
        <f>IF(E$3="","",(IF('return period output'!E12="----","----",(IF('return period output'!E12&lt;'user input'!$L$14,(IF('return period output'!E12&lt;'user input'!$L$10,(IF('return period output'!E12&lt;'user input'!$L$8,temp1!C2,temp1!L2)),(IF('return period output'!E12&lt;'user input'!$L$12,temp1!U2,temp1!AD2)))),(IF('return period output'!E12&lt;MAX('user input'!$L$16,'user input'!$L$18),(IF('return period output'!E12&lt;'user input'!$L$16,temp1!AM2,temp1!AV2)),(IF('return period output'!E12&lt;MAX('user input'!$L$20,'user input'!$L$22),(IF('return period output'!E12&lt;'user input'!$L$20,temp1!BE2,temp1!BN2)),(IF('return period output'!E12&lt;'user input'!$L$24,temp1!BW2,temp1!CF2)))))))))))</f>
        <v>4.6</v>
      </c>
      <c r="F7" s="5">
        <f>IF(F$3="","",(IF('return period output'!F12="----","----",(IF('return period output'!F12&lt;'user input'!$L$14,(IF('return period output'!F12&lt;'user input'!$L$10,(IF('return period output'!F12&lt;'user input'!$L$8,temp1!D2,temp1!M2)),(IF('return period output'!F12&lt;'user input'!$L$12,temp1!V2,temp1!AE2)))),(IF('return period output'!F12&lt;MAX('user input'!$L$16,'user input'!$L$18),(IF('return period output'!F12&lt;'user input'!$L$16,temp1!AN2,temp1!AW2)),(IF('return period output'!F12&lt;MAX('user input'!$L$20,'user input'!$L$22),(IF('return period output'!F12&lt;'user input'!$L$20,temp1!BF2,temp1!BO2)),(IF('return period output'!F12&lt;'user input'!$L$24,temp1!BX2,temp1!CG2)))))))))))</f>
        <v>5</v>
      </c>
      <c r="G7" s="5">
        <f>IF(G$3="","",(IF('return period output'!G12="----","----",(IF('return period output'!G12&lt;'user input'!$L$14,(IF('return period output'!G12&lt;'user input'!$L$10,(IF('return period output'!G12&lt;'user input'!$L$8,temp1!E2,temp1!N2)),(IF('return period output'!G12&lt;'user input'!$L$12,temp1!W2,temp1!AF2)))),(IF('return period output'!G12&lt;MAX('user input'!$L$16,'user input'!$L$18),(IF('return period output'!G12&lt;'user input'!$L$16,temp1!AO2,temp1!AX2)),(IF('return period output'!G12&lt;MAX('user input'!$L$20,'user input'!$L$22),(IF('return period output'!G12&lt;'user input'!$L$20,temp1!BG2,temp1!BP2)),(IF('return period output'!G12&lt;'user input'!$L$24,temp1!BY2,temp1!CH2)))))))))))</f>
        <v>5.4</v>
      </c>
      <c r="H7" s="5">
        <f>IF(H$3="","",(IF('return period output'!H12="----","----",(IF('return period output'!H12&lt;'user input'!$L$14,(IF('return period output'!H12&lt;'user input'!$L$10,(IF('return period output'!H12&lt;'user input'!$L$8,temp1!F2,temp1!O2)),(IF('return period output'!H12&lt;'user input'!$L$12,temp1!X2,temp1!AG2)))),(IF('return period output'!H12&lt;MAX('user input'!$L$16,'user input'!$L$18),(IF('return period output'!H12&lt;'user input'!$L$16,temp1!AP2,temp1!AY2)),(IF('return period output'!H12&lt;MAX('user input'!$L$20,'user input'!$L$22),(IF('return period output'!H12&lt;'user input'!$L$20,temp1!BH2,temp1!BQ2)),(IF('return period output'!H12&lt;'user input'!$L$24,temp1!BZ2,temp1!CI2)))))))))))</f>
        <v>5.8</v>
      </c>
      <c r="I7" s="5">
        <f>IF(I$3="","",(IF('return period output'!I12="----","----",(IF('return period output'!I12&lt;'user input'!$L$14,(IF('return period output'!I12&lt;'user input'!$L$10,(IF('return period output'!I12&lt;'user input'!$L$8,temp1!G2,temp1!P2)),(IF('return period output'!I12&lt;'user input'!$L$12,temp1!Y2,temp1!AH2)))),(IF('return period output'!I12&lt;MAX('user input'!$L$16,'user input'!$L$18),(IF('return period output'!I12&lt;'user input'!$L$16,temp1!AQ2,temp1!AZ2)),(IF('return period output'!I12&lt;MAX('user input'!$L$20,'user input'!$L$22),(IF('return period output'!I12&lt;'user input'!$L$20,temp1!BI2,temp1!BR2)),(IF('return period output'!I12&lt;'user input'!$L$24,temp1!CA2,temp1!CJ2)))))))))))</f>
        <v>6.2</v>
      </c>
      <c r="J7" s="5">
        <f>IF(J$3="","",(IF('return period output'!J12="----","----",(IF('return period output'!J12&lt;'user input'!$L$14,(IF('return period output'!J12&lt;'user input'!$L$10,(IF('return period output'!J12&lt;'user input'!$L$8,temp1!H2,temp1!Q2)),(IF('return period output'!J12&lt;'user input'!$L$12,temp1!Z2,temp1!AI2)))),(IF('return period output'!J12&lt;MAX('user input'!$L$16,'user input'!$L$18),(IF('return period output'!J12&lt;'user input'!$L$16,temp1!AR2,temp1!BA2)),(IF('return period output'!J12&lt;MAX('user input'!$L$20,'user input'!$L$22),(IF('return period output'!J12&lt;'user input'!$L$20,temp1!BJ2,temp1!BS2)),(IF('return period output'!J12&lt;'user input'!$L$24,temp1!CB2,temp1!CK2)))))))))))</f>
        <v>6.6</v>
      </c>
      <c r="K7" s="5">
        <f>IF(K$3="","",(IF('return period output'!K12="----","----",(IF('return period output'!K12&lt;'user input'!$L$14,(IF('return period output'!K12&lt;'user input'!$L$10,(IF('return period output'!K12&lt;'user input'!$L$8,temp1!I2,temp1!R2)),(IF('return period output'!K12&lt;'user input'!$L$12,temp1!AA2,temp1!AJ2)))),(IF('return period output'!K12&lt;MAX('user input'!$L$16,'user input'!$L$18),(IF('return period output'!K12&lt;'user input'!$L$16,temp1!AS2,temp1!BB2)),(IF('return period output'!K12&lt;MAX('user input'!$L$20,'user input'!$L$22),(IF('return period output'!K12&lt;'user input'!$L$20,temp1!BK2,temp1!BT2)),(IF('return period output'!K12&lt;'user input'!$L$24,temp1!CC2,temp1!CL2)))))))))))</f>
        <v>7</v>
      </c>
    </row>
    <row r="8" spans="3:11" ht="12.75">
      <c r="C8" s="5">
        <f>2*'user input'!N8-'user input'!N14</f>
        <v>3.0000000000000004</v>
      </c>
      <c r="D8" s="5">
        <f>IF(D$3="","",(IF('return period output'!D13="----","----",(IF('return period output'!D13&lt;'user input'!$L$14,(IF('return period output'!D13&lt;'user input'!$L$10,(IF('return period output'!D13&lt;'user input'!$L$8,temp1!B3,temp1!K3)),(IF('return period output'!D13&lt;'user input'!$L$12,temp1!T3,temp1!AC3)))),(IF('return period output'!D13&lt;MAX('user input'!$L$16,'user input'!$L$18),(IF('return period output'!D13&lt;'user input'!$L$16,temp1!AL3,temp1!AU3)),(IF('return period output'!D13&lt;MAX('user input'!$L$20,'user input'!$L$22),(IF('return period output'!D13&lt;'user input'!$L$20,temp1!BD3,temp1!BM3)),(IF('return period output'!D13&lt;'user input'!$L$24,temp1!BV3,temp1!CE3)))))))))))</f>
        <v>3.987371782916522</v>
      </c>
      <c r="E8" s="5">
        <f>IF(E$3="","",(IF('return period output'!E13="----","----",(IF('return period output'!E13&lt;'user input'!$L$14,(IF('return period output'!E13&lt;'user input'!$L$10,(IF('return period output'!E13&lt;'user input'!$L$8,temp1!C3,temp1!L3)),(IF('return period output'!E13&lt;'user input'!$L$12,temp1!U3,temp1!AD3)))),(IF('return period output'!E13&lt;MAX('user input'!$L$16,'user input'!$L$18),(IF('return period output'!E13&lt;'user input'!$L$16,temp1!AM3,temp1!AV3)),(IF('return period output'!E13&lt;MAX('user input'!$L$20,'user input'!$L$22),(IF('return period output'!E13&lt;'user input'!$L$20,temp1!BE3,temp1!BN3)),(IF('return period output'!E13&lt;'user input'!$L$24,temp1!BW3,temp1!CF3)))))))))))</f>
        <v>4.495581420066137</v>
      </c>
      <c r="F8" s="5">
        <f>IF(F$3="","",(IF('return period output'!F13="----","----",(IF('return period output'!F13&lt;'user input'!$L$14,(IF('return period output'!F13&lt;'user input'!$L$10,(IF('return period output'!F13&lt;'user input'!$L$8,temp1!D3,temp1!M3)),(IF('return period output'!F13&lt;'user input'!$L$12,temp1!V3,temp1!AE3)))),(IF('return period output'!F13&lt;MAX('user input'!$L$16,'user input'!$L$18),(IF('return period output'!F13&lt;'user input'!$L$16,temp1!AN3,temp1!AW3)),(IF('return period output'!F13&lt;MAX('user input'!$L$20,'user input'!$L$22),(IF('return period output'!F13&lt;'user input'!$L$20,temp1!BF3,temp1!BO3)),(IF('return period output'!F13&lt;'user input'!$L$24,temp1!BX3,temp1!CG3)))))))))))</f>
        <v>5</v>
      </c>
      <c r="G8" s="5">
        <f>IF(G$3="","",(IF('return period output'!G13="----","----",(IF('return period output'!G13&lt;'user input'!$L$14,(IF('return period output'!G13&lt;'user input'!$L$10,(IF('return period output'!G13&lt;'user input'!$L$8,temp1!E3,temp1!N3)),(IF('return period output'!G13&lt;'user input'!$L$12,temp1!W3,temp1!AF3)))),(IF('return period output'!G13&lt;MAX('user input'!$L$16,'user input'!$L$18),(IF('return period output'!G13&lt;'user input'!$L$16,temp1!AO3,temp1!AX3)),(IF('return period output'!G13&lt;MAX('user input'!$L$20,'user input'!$L$22),(IF('return period output'!G13&lt;'user input'!$L$20,temp1!BG3,temp1!BP3)),(IF('return period output'!G13&lt;'user input'!$L$24,temp1!BY3,temp1!CH3)))))))))))</f>
        <v>5.4</v>
      </c>
      <c r="H8" s="5">
        <f>IF(H$3="","",(IF('return period output'!H13="----","----",(IF('return period output'!H13&lt;'user input'!$L$14,(IF('return period output'!H13&lt;'user input'!$L$10,(IF('return period output'!H13&lt;'user input'!$L$8,temp1!F3,temp1!O3)),(IF('return period output'!H13&lt;'user input'!$L$12,temp1!X3,temp1!AG3)))),(IF('return period output'!H13&lt;MAX('user input'!$L$16,'user input'!$L$18),(IF('return period output'!H13&lt;'user input'!$L$16,temp1!AP3,temp1!AY3)),(IF('return period output'!H13&lt;MAX('user input'!$L$20,'user input'!$L$22),(IF('return period output'!H13&lt;'user input'!$L$20,temp1!BH3,temp1!BQ3)),(IF('return period output'!H13&lt;'user input'!$L$24,temp1!BZ3,temp1!CI3)))))))))))</f>
        <v>5.8</v>
      </c>
      <c r="I8" s="5">
        <f>IF(I$3="","",(IF('return period output'!I13="----","----",(IF('return period output'!I13&lt;'user input'!$L$14,(IF('return period output'!I13&lt;'user input'!$L$10,(IF('return period output'!I13&lt;'user input'!$L$8,temp1!G3,temp1!P3)),(IF('return period output'!I13&lt;'user input'!$L$12,temp1!Y3,temp1!AH3)))),(IF('return period output'!I13&lt;MAX('user input'!$L$16,'user input'!$L$18),(IF('return period output'!I13&lt;'user input'!$L$16,temp1!AQ3,temp1!AZ3)),(IF('return period output'!I13&lt;MAX('user input'!$L$20,'user input'!$L$22),(IF('return period output'!I13&lt;'user input'!$L$20,temp1!BI3,temp1!BR3)),(IF('return period output'!I13&lt;'user input'!$L$24,temp1!CA3,temp1!CJ3)))))))))))</f>
        <v>6.2</v>
      </c>
      <c r="J8" s="5">
        <f>IF(J$3="","",(IF('return period output'!J13="----","----",(IF('return period output'!J13&lt;'user input'!$L$14,(IF('return period output'!J13&lt;'user input'!$L$10,(IF('return period output'!J13&lt;'user input'!$L$8,temp1!H3,temp1!Q3)),(IF('return period output'!J13&lt;'user input'!$L$12,temp1!Z3,temp1!AI3)))),(IF('return period output'!J13&lt;MAX('user input'!$L$16,'user input'!$L$18),(IF('return period output'!J13&lt;'user input'!$L$16,temp1!AR3,temp1!BA3)),(IF('return period output'!J13&lt;MAX('user input'!$L$20,'user input'!$L$22),(IF('return period output'!J13&lt;'user input'!$L$20,temp1!BJ3,temp1!BS3)),(IF('return period output'!J13&lt;'user input'!$L$24,temp1!CB3,temp1!CK3)))))))))))</f>
        <v>6.6</v>
      </c>
      <c r="K8" s="5">
        <f>IF(K$3="","",(IF('return period output'!K13="----","----",(IF('return period output'!K13&lt;'user input'!$L$14,(IF('return period output'!K13&lt;'user input'!$L$10,(IF('return period output'!K13&lt;'user input'!$L$8,temp1!I3,temp1!R3)),(IF('return period output'!K13&lt;'user input'!$L$12,temp1!AA3,temp1!AJ3)))),(IF('return period output'!K13&lt;MAX('user input'!$L$16,'user input'!$L$18),(IF('return period output'!K13&lt;'user input'!$L$16,temp1!AS3,temp1!BB3)),(IF('return period output'!K13&lt;MAX('user input'!$L$20,'user input'!$L$22),(IF('return period output'!K13&lt;'user input'!$L$20,temp1!BK3,temp1!BT3)),(IF('return period output'!K13&lt;'user input'!$L$24,temp1!CC3,temp1!CL3)))))))))))</f>
        <v>7</v>
      </c>
    </row>
    <row r="9" spans="3:11" ht="12.75">
      <c r="C9" s="5">
        <f>2*'user input'!N10-'user input'!N16</f>
        <v>3.1500000000000004</v>
      </c>
      <c r="D9" s="5">
        <f>IF(D$3="","",(IF('return period output'!D14="----","----",(IF('return period output'!D14&lt;'user input'!$L$14,(IF('return period output'!D14&lt;'user input'!$L$10,(IF('return period output'!D14&lt;'user input'!$L$8,temp1!B4,temp1!K4)),(IF('return period output'!D14&lt;'user input'!$L$12,temp1!T4,temp1!AC4)))),(IF('return period output'!D14&lt;MAX('user input'!$L$16,'user input'!$L$18),(IF('return period output'!D14&lt;'user input'!$L$16,temp1!AL4,temp1!AU4)),(IF('return period output'!D14&lt;MAX('user input'!$L$20,'user input'!$L$22),(IF('return period output'!D14&lt;'user input'!$L$20,temp1!BD4,temp1!BM4)),(IF('return period output'!D14&lt;'user input'!$L$24,temp1!BV4,temp1!CE4)))))))))))</f>
        <v>3.541741282026756</v>
      </c>
      <c r="E9" s="5">
        <f>IF(E$3="","",(IF('return period output'!E14="----","----",(IF('return period output'!E14&lt;'user input'!$L$14,(IF('return period output'!E14&lt;'user input'!$L$10,(IF('return period output'!E14&lt;'user input'!$L$8,temp1!C4,temp1!L4)),(IF('return period output'!E14&lt;'user input'!$L$12,temp1!U4,temp1!AD4)))),(IF('return period output'!E14&lt;MAX('user input'!$L$16,'user input'!$L$18),(IF('return period output'!E14&lt;'user input'!$L$16,temp1!AM4,temp1!AV4)),(IF('return period output'!E14&lt;MAX('user input'!$L$20,'user input'!$L$22),(IF('return period output'!E14&lt;'user input'!$L$20,temp1!BE4,temp1!BN4)),(IF('return period output'!E14&lt;'user input'!$L$24,temp1!BW4,temp1!CF4)))))))))))</f>
        <v>3.9668101821111916</v>
      </c>
      <c r="F9" s="5">
        <f>IF(F$3="","",(IF('return period output'!F14="----","----",(IF('return period output'!F14&lt;'user input'!$L$14,(IF('return period output'!F14&lt;'user input'!$L$10,(IF('return period output'!F14&lt;'user input'!$L$8,temp1!D4,temp1!M4)),(IF('return period output'!F14&lt;'user input'!$L$12,temp1!V4,temp1!AE4)))),(IF('return period output'!F14&lt;MAX('user input'!$L$16,'user input'!$L$18),(IF('return period output'!F14&lt;'user input'!$L$16,temp1!AN4,temp1!AW4)),(IF('return period output'!F14&lt;MAX('user input'!$L$20,'user input'!$L$22),(IF('return period output'!F14&lt;'user input'!$L$20,temp1!BF4,temp1!BO4)),(IF('return period output'!F14&lt;'user input'!$L$24,temp1!BX4,temp1!CG4)))))))))))</f>
        <v>4.6292200307272156</v>
      </c>
      <c r="G9" s="5">
        <f>IF(G$3="","",(IF('return period output'!G14="----","----",(IF('return period output'!G14&lt;'user input'!$L$14,(IF('return period output'!G14&lt;'user input'!$L$10,(IF('return period output'!G14&lt;'user input'!$L$8,temp1!E4,temp1!N4)),(IF('return period output'!G14&lt;'user input'!$L$12,temp1!W4,temp1!AF4)))),(IF('return period output'!G14&lt;MAX('user input'!$L$16,'user input'!$L$18),(IF('return period output'!G14&lt;'user input'!$L$16,temp1!AO4,temp1!AX4)),(IF('return period output'!G14&lt;MAX('user input'!$L$20,'user input'!$L$22),(IF('return period output'!G14&lt;'user input'!$L$20,temp1!BG4,temp1!BP4)),(IF('return period output'!G14&lt;'user input'!$L$24,temp1!BY4,temp1!CH4)))))))))))</f>
        <v>5.01806517874645</v>
      </c>
      <c r="H9" s="5">
        <f>IF(H$3="","",(IF('return period output'!H14="----","----",(IF('return period output'!H14&lt;'user input'!$L$14,(IF('return period output'!H14&lt;'user input'!$L$10,(IF('return period output'!H14&lt;'user input'!$L$8,temp1!F4,temp1!O4)),(IF('return period output'!H14&lt;'user input'!$L$12,temp1!X4,temp1!AG4)))),(IF('return period output'!H14&lt;MAX('user input'!$L$16,'user input'!$L$18),(IF('return period output'!H14&lt;'user input'!$L$16,temp1!AP4,temp1!AY4)),(IF('return period output'!H14&lt;MAX('user input'!$L$20,'user input'!$L$22),(IF('return period output'!H14&lt;'user input'!$L$20,temp1!BH4,temp1!BQ4)),(IF('return period output'!H14&lt;'user input'!$L$24,temp1!BZ4,temp1!CI4)))))))))))</f>
        <v>5.526274815896064</v>
      </c>
      <c r="I9" s="5">
        <f>IF(I$3="","",(IF('return period output'!I14="----","----",(IF('return period output'!I14&lt;'user input'!$L$14,(IF('return period output'!I14&lt;'user input'!$L$10,(IF('return period output'!I14&lt;'user input'!$L$8,temp1!G4,temp1!P4)),(IF('return period output'!I14&lt;'user input'!$L$12,temp1!Y4,temp1!AH4)))),(IF('return period output'!I14&lt;MAX('user input'!$L$16,'user input'!$L$18),(IF('return period output'!I14&lt;'user input'!$L$16,temp1!AQ4,temp1!AZ4)),(IF('return period output'!I14&lt;MAX('user input'!$L$20,'user input'!$L$22),(IF('return period output'!I14&lt;'user input'!$L$20,temp1!BI4,temp1!BR4)),(IF('return period output'!I14&lt;'user input'!$L$24,temp1!CA4,temp1!CJ4)))))))))))</f>
        <v>6.101144528871346</v>
      </c>
      <c r="J9" s="5">
        <f>IF(J$3="","",(IF('return period output'!J14="----","----",(IF('return period output'!J14&lt;'user input'!$L$14,(IF('return period output'!J14&lt;'user input'!$L$10,(IF('return period output'!J14&lt;'user input'!$L$8,temp1!H4,temp1!Q4)),(IF('return period output'!J14&lt;'user input'!$L$12,temp1!Z4,temp1!AI4)))),(IF('return period output'!J14&lt;MAX('user input'!$L$16,'user input'!$L$18),(IF('return period output'!J14&lt;'user input'!$L$16,temp1!AR4,temp1!BA4)),(IF('return period output'!J14&lt;MAX('user input'!$L$20,'user input'!$L$22),(IF('return period output'!J14&lt;'user input'!$L$20,temp1!BJ4,temp1!BS4)),(IF('return period output'!J14&lt;'user input'!$L$24,temp1!CB4,temp1!CK4)))))))))))</f>
        <v>6.577529812531321</v>
      </c>
      <c r="K9" s="5">
        <f>IF(K$3="","",(IF('return period output'!K14="----","----",(IF('return period output'!K14&lt;'user input'!$L$14,(IF('return period output'!K14&lt;'user input'!$L$10,(IF('return period output'!K14&lt;'user input'!$L$8,temp1!I4,temp1!R4)),(IF('return period output'!K14&lt;'user input'!$L$12,temp1!AA4,temp1!AJ4)))),(IF('return period output'!K14&lt;MAX('user input'!$L$16,'user input'!$L$18),(IF('return period output'!K14&lt;'user input'!$L$16,temp1!AS4,temp1!BB4)),(IF('return period output'!K14&lt;MAX('user input'!$L$20,'user input'!$L$22),(IF('return period output'!K14&lt;'user input'!$L$20,temp1!BK4,temp1!BT4)),(IF('return period output'!K14&lt;'user input'!$L$24,temp1!CC4,temp1!CL4)))))))))))</f>
        <v>7</v>
      </c>
    </row>
    <row r="10" spans="3:11" ht="12.75">
      <c r="C10" s="5">
        <f>'user input'!N6</f>
        <v>3.3</v>
      </c>
      <c r="D10" s="5">
        <f>IF(D$3="","",(IF('return period output'!D15="----","----",(IF('return period output'!D15&lt;'user input'!$L$14,(IF('return period output'!D15&lt;'user input'!$L$10,(IF('return period output'!D15&lt;'user input'!$L$8,temp1!B5,temp1!K5)),(IF('return period output'!D15&lt;'user input'!$L$12,temp1!T5,temp1!AC5)))),(IF('return period output'!D15&lt;MAX('user input'!$L$16,'user input'!$L$18),(IF('return period output'!D15&lt;'user input'!$L$16,temp1!AL5,temp1!AU5)),(IF('return period output'!D15&lt;MAX('user input'!$L$20,'user input'!$L$22),(IF('return period output'!D15&lt;'user input'!$L$20,temp1!BD5,temp1!BM5)),(IF('return period output'!D15&lt;'user input'!$L$24,temp1!BV5,temp1!CE5)))))))))))</f>
        <v>3.1873717829165225</v>
      </c>
      <c r="E10" s="5">
        <f>IF(E$3="","",(IF('return period output'!E15="----","----",(IF('return period output'!E15&lt;'user input'!$L$14,(IF('return period output'!E15&lt;'user input'!$L$10,(IF('return period output'!E15&lt;'user input'!$L$8,temp1!C5,temp1!L5)),(IF('return period output'!E15&lt;'user input'!$L$12,temp1!U5,temp1!AD5)))),(IF('return period output'!E15&lt;MAX('user input'!$L$16,'user input'!$L$18),(IF('return period output'!E15&lt;'user input'!$L$16,temp1!AM5,temp1!AV5)),(IF('return period output'!E15&lt;MAX('user input'!$L$20,'user input'!$L$22),(IF('return period output'!E15&lt;'user input'!$L$20,temp1!BE5,temp1!BN5)),(IF('return period output'!E15&lt;'user input'!$L$24,temp1!BW5,temp1!CF5)))))))))))</f>
        <v>3.623598712524014</v>
      </c>
      <c r="F10" s="5">
        <f>IF(F$3="","",(IF('return period output'!F15="----","----",(IF('return period output'!F15&lt;'user input'!$L$14,(IF('return period output'!F15&lt;'user input'!$L$10,(IF('return period output'!F15&lt;'user input'!$L$8,temp1!D5,temp1!M5)),(IF('return period output'!F15&lt;'user input'!$L$12,temp1!V5,temp1!AE5)))),(IF('return period output'!F15&lt;MAX('user input'!$L$16,'user input'!$L$18),(IF('return period output'!F15&lt;'user input'!$L$16,temp1!AN5,temp1!AW5)),(IF('return period output'!F15&lt;MAX('user input'!$L$20,'user input'!$L$22),(IF('return period output'!F15&lt;'user input'!$L$20,temp1!BF5,temp1!BO5)),(IF('return period output'!F15&lt;'user input'!$L$24,temp1!BX5,temp1!CG5)))))))))))</f>
        <v>4.23862677955178</v>
      </c>
      <c r="G10" s="5">
        <f>IF(G$3="","",(IF('return period output'!G15="----","----",(IF('return period output'!G15&lt;'user input'!$L$14,(IF('return period output'!G15&lt;'user input'!$L$10,(IF('return period output'!G15&lt;'user input'!$L$8,temp1!E5,temp1!N5)),(IF('return period output'!G15&lt;'user input'!$L$12,temp1!W5,temp1!AF5)))),(IF('return period output'!G15&lt;MAX('user input'!$L$16,'user input'!$L$18),(IF('return period output'!G15&lt;'user input'!$L$16,temp1!AO5,temp1!AX5)),(IF('return period output'!G15&lt;MAX('user input'!$L$20,'user input'!$L$22),(IF('return period output'!G15&lt;'user input'!$L$20,temp1!BG5,temp1!BP5)),(IF('return period output'!G15&lt;'user input'!$L$24,temp1!BY5,temp1!CH5)))))))))))</f>
        <v>4.711077461224474</v>
      </c>
      <c r="H10" s="5">
        <f>IF(H$3="","",(IF('return period output'!H15="----","----",(IF('return period output'!H15&lt;'user input'!$L$14,(IF('return period output'!H15&lt;'user input'!$L$10,(IF('return period output'!H15&lt;'user input'!$L$8,temp1!F5,temp1!O5)),(IF('return period output'!H15&lt;'user input'!$L$12,temp1!X5,temp1!AG5)))),(IF('return period output'!H15&lt;MAX('user input'!$L$16,'user input'!$L$18),(IF('return period output'!H15&lt;'user input'!$L$16,temp1!AP5,temp1!AY5)),(IF('return period output'!H15&lt;MAX('user input'!$L$20,'user input'!$L$22),(IF('return period output'!H15&lt;'user input'!$L$20,temp1!BH5,temp1!BQ5)),(IF('return period output'!H15&lt;'user input'!$L$24,temp1!BZ5,temp1!CI5)))))))))))</f>
        <v>5.126274815896065</v>
      </c>
      <c r="I10" s="5">
        <f>IF(I$3="","",(IF('return period output'!I15="----","----",(IF('return period output'!I15&lt;'user input'!$L$14,(IF('return period output'!I15&lt;'user input'!$L$10,(IF('return period output'!I15&lt;'user input'!$L$8,temp1!G5,temp1!P5)),(IF('return period output'!I15&lt;'user input'!$L$12,temp1!Y5,temp1!AH5)))),(IF('return period output'!I15&lt;MAX('user input'!$L$16,'user input'!$L$18),(IF('return period output'!I15&lt;'user input'!$L$16,temp1!AQ5,temp1!AZ5)),(IF('return period output'!I15&lt;MAX('user input'!$L$20,'user input'!$L$22),(IF('return period output'!I15&lt;'user input'!$L$20,temp1!BI5,temp1!BR5)),(IF('return period output'!I15&lt;'user input'!$L$24,temp1!CA5,temp1!CJ5)))))))))))</f>
        <v>5.7980914133366515</v>
      </c>
      <c r="J10" s="5">
        <f>IF(J$3="","",(IF('return period output'!J15="----","----",(IF('return period output'!J15&lt;'user input'!$L$14,(IF('return period output'!J15&lt;'user input'!$L$10,(IF('return period output'!J15&lt;'user input'!$L$8,temp1!H5,temp1!Q5)),(IF('return period output'!J15&lt;'user input'!$L$12,temp1!Z5,temp1!AI5)))),(IF('return period output'!J15&lt;MAX('user input'!$L$16,'user input'!$L$18),(IF('return period output'!J15&lt;'user input'!$L$16,temp1!AR5,temp1!BA5)),(IF('return period output'!J15&lt;MAX('user input'!$L$20,'user input'!$L$22),(IF('return period output'!J15&lt;'user input'!$L$20,temp1!BJ5,temp1!BS5)),(IF('return period output'!J15&lt;'user input'!$L$24,temp1!CB5,temp1!CK5)))))))))))</f>
        <v>6.183001959368605</v>
      </c>
      <c r="K10" s="5">
        <f>IF(K$3="","",(IF('return period output'!K15="----","----",(IF('return period output'!K15&lt;'user input'!$L$14,(IF('return period output'!K15&lt;'user input'!$L$10,(IF('return period output'!K15&lt;'user input'!$L$8,temp1!I5,temp1!R5)),(IF('return period output'!K15&lt;'user input'!$L$12,temp1!AA5,temp1!AJ5)))),(IF('return period output'!K15&lt;MAX('user input'!$L$16,'user input'!$L$18),(IF('return period output'!K15&lt;'user input'!$L$16,temp1!AS5,temp1!BB5)),(IF('return period output'!K15&lt;MAX('user input'!$L$20,'user input'!$L$22),(IF('return period output'!K15&lt;'user input'!$L$20,temp1!BK5,temp1!BT5)),(IF('return period output'!K15&lt;'user input'!$L$24,temp1!CC5,temp1!CL5)))))))))))</f>
        <v>6.685739449680934</v>
      </c>
    </row>
    <row r="11" spans="3:11" ht="12.75">
      <c r="C11" s="5">
        <f>'user input'!N8</f>
        <v>3.45</v>
      </c>
      <c r="D11" s="5">
        <f>IF(D$3="","",(IF('return period output'!D16="----","----",(IF('return period output'!D16&lt;'user input'!$L$14,(IF('return period output'!D16&lt;'user input'!$L$10,(IF('return period output'!D16&lt;'user input'!$L$8,temp1!B6,temp1!K6)),(IF('return period output'!D16&lt;'user input'!$L$12,temp1!T6,temp1!AC6)))),(IF('return period output'!D16&lt;MAX('user input'!$L$16,'user input'!$L$18),(IF('return period output'!D16&lt;'user input'!$L$16,temp1!AL6,temp1!AU6)),(IF('return period output'!D16&lt;MAX('user input'!$L$20,'user input'!$L$22),(IF('return period output'!D16&lt;'user input'!$L$20,temp1!BD6,temp1!BM6)),(IF('return period output'!D16&lt;'user input'!$L$24,temp1!BV6,temp1!CE6)))))))))))</f>
        <v>2.7873717829165225</v>
      </c>
      <c r="E11" s="5">
        <f>IF(E$3="","",(IF('return period output'!E16="----","----",(IF('return period output'!E16&lt;'user input'!$L$14,(IF('return period output'!E16&lt;'user input'!$L$10,(IF('return period output'!E16&lt;'user input'!$L$8,temp1!C6,temp1!L6)),(IF('return period output'!E16&lt;'user input'!$L$12,temp1!U6,temp1!AD6)))),(IF('return period output'!E16&lt;MAX('user input'!$L$16,'user input'!$L$18),(IF('return period output'!E16&lt;'user input'!$L$16,temp1!AM6,temp1!AV6)),(IF('return period output'!E16&lt;MAX('user input'!$L$20,'user input'!$L$22),(IF('return period output'!E16&lt;'user input'!$L$20,temp1!BE6,temp1!BN6)),(IF('return period output'!E16&lt;'user input'!$L$24,temp1!BW6,temp1!CF6)))))))))))</f>
        <v>3.2955814200661364</v>
      </c>
      <c r="F11" s="5">
        <f>IF(F$3="","",(IF('return period output'!F16="----","----",(IF('return period output'!F16&lt;'user input'!$L$14,(IF('return period output'!F16&lt;'user input'!$L$10,(IF('return period output'!F16&lt;'user input'!$L$8,temp1!D6,temp1!M6)),(IF('return period output'!F16&lt;'user input'!$L$12,temp1!V6,temp1!AE6)))),(IF('return period output'!F16&lt;MAX('user input'!$L$16,'user input'!$L$18),(IF('return period output'!F16&lt;'user input'!$L$16,temp1!AN6,temp1!AW6)),(IF('return period output'!F16&lt;MAX('user input'!$L$20,'user input'!$L$22),(IF('return period output'!F16&lt;'user input'!$L$20,temp1!BF6,temp1!BO6)),(IF('return period output'!F16&lt;'user input'!$L$24,temp1!BX6,temp1!CG6)))))))))))</f>
        <v>3.83862677955178</v>
      </c>
      <c r="G11" s="5">
        <f>IF(G$3="","",(IF('return period output'!G16="----","----",(IF('return period output'!G16&lt;'user input'!$L$14,(IF('return period output'!G16&lt;'user input'!$L$10,(IF('return period output'!G16&lt;'user input'!$L$8,temp1!E6,temp1!N6)),(IF('return period output'!G16&lt;'user input'!$L$12,temp1!W6,temp1!AF6)))),(IF('return period output'!G16&lt;MAX('user input'!$L$16,'user input'!$L$18),(IF('return period output'!G16&lt;'user input'!$L$16,temp1!AO6,temp1!AX6)),(IF('return period output'!G16&lt;MAX('user input'!$L$20,'user input'!$L$22),(IF('return period output'!G16&lt;'user input'!$L$20,temp1!BG6,temp1!BP6)),(IF('return period output'!G16&lt;'user input'!$L$24,temp1!BY6,temp1!CH6)))))))))))</f>
        <v>4.346836416701394</v>
      </c>
      <c r="H11" s="5">
        <f>IF(H$3="","",(IF('return period output'!H16="----","----",(IF('return period output'!H16&lt;'user input'!$L$14,(IF('return period output'!H16&lt;'user input'!$L$10,(IF('return period output'!H16&lt;'user input'!$L$8,temp1!F6,temp1!O6)),(IF('return period output'!H16&lt;'user input'!$L$12,temp1!X6,temp1!AG6)))),(IF('return period output'!H16&lt;MAX('user input'!$L$16,'user input'!$L$18),(IF('return period output'!H16&lt;'user input'!$L$16,temp1!AP6,temp1!AY6)),(IF('return period output'!H16&lt;MAX('user input'!$L$20,'user input'!$L$22),(IF('return period output'!H16&lt;'user input'!$L$20,temp1!BH6,temp1!BQ6)),(IF('return period output'!H16&lt;'user input'!$L$24,temp1!BZ6,temp1!CI6)))))))))))</f>
        <v>4.792934891721733</v>
      </c>
      <c r="I11" s="5">
        <f>IF(I$3="","",(IF('return period output'!I16="----","----",(IF('return period output'!I16&lt;'user input'!$L$14,(IF('return period output'!I16&lt;'user input'!$L$10,(IF('return period output'!I16&lt;'user input'!$L$8,temp1!G6,temp1!P6)),(IF('return period output'!I16&lt;'user input'!$L$12,temp1!Y6,temp1!AH6)))),(IF('return period output'!I16&lt;MAX('user input'!$L$16,'user input'!$L$18),(IF('return period output'!I16&lt;'user input'!$L$16,temp1!AQ6,temp1!AZ6)),(IF('return period output'!I16&lt;MAX('user input'!$L$20,'user input'!$L$22),(IF('return period output'!I16&lt;'user input'!$L$20,temp1!BI6,temp1!BR6)),(IF('return period output'!I16&lt;'user input'!$L$24,temp1!CA6,temp1!CJ6)))))))))))</f>
        <v>5.398091413336652</v>
      </c>
      <c r="J11" s="5">
        <f>IF(J$3="","",(IF('return period output'!J16="----","----",(IF('return period output'!J16&lt;'user input'!$L$14,(IF('return period output'!J16&lt;'user input'!$L$10,(IF('return period output'!J16&lt;'user input'!$L$8,temp1!H6,temp1!Q6)),(IF('return period output'!J16&lt;'user input'!$L$12,temp1!Z6,temp1!AI6)))),(IF('return period output'!J16&lt;MAX('user input'!$L$16,'user input'!$L$18),(IF('return period output'!J16&lt;'user input'!$L$16,temp1!AR6,temp1!BA6)),(IF('return period output'!J16&lt;MAX('user input'!$L$20,'user input'!$L$22),(IF('return period output'!J16&lt;'user input'!$L$20,temp1!BJ6,temp1!BS6)),(IF('return period output'!J16&lt;'user input'!$L$24,temp1!CB6,temp1!CK6)))))))))))</f>
        <v>5.880413640422192</v>
      </c>
      <c r="K11" s="5">
        <f>IF(K$3="","",(IF('return period output'!K16="----","----",(IF('return period output'!K16&lt;'user input'!$L$14,(IF('return period output'!K16&lt;'user input'!$L$10,(IF('return period output'!K16&lt;'user input'!$L$8,temp1!I6,temp1!R6)),(IF('return period output'!K16&lt;'user input'!$L$12,temp1!AA6,temp1!AJ6)))),(IF('return period output'!K16&lt;MAX('user input'!$L$16,'user input'!$L$18),(IF('return period output'!K16&lt;'user input'!$L$16,temp1!AS6,temp1!BB6)),(IF('return period output'!K16&lt;MAX('user input'!$L$20,'user input'!$L$22),(IF('return period output'!K16&lt;'user input'!$L$20,temp1!BK6,temp1!BT6)),(IF('return period output'!K16&lt;'user input'!$L$24,temp1!CC6,temp1!CL6)))))))))))</f>
        <v>6.2857394496809365</v>
      </c>
    </row>
    <row r="12" spans="3:11" ht="12.75">
      <c r="C12" s="5">
        <f>'user input'!N10</f>
        <v>3.6</v>
      </c>
      <c r="D12" s="5">
        <f>IF(D$3="","",(IF('return period output'!D17="----","----",(IF('return period output'!D17&lt;'user input'!$L$14,(IF('return period output'!D17&lt;'user input'!$L$10,(IF('return period output'!D17&lt;'user input'!$L$8,temp1!B7,temp1!K7)),(IF('return period output'!D17&lt;'user input'!$L$12,temp1!T7,temp1!AC7)))),(IF('return period output'!D17&lt;MAX('user input'!$L$16,'user input'!$L$18),(IF('return period output'!D17&lt;'user input'!$L$16,temp1!AL7,temp1!AU7)),(IF('return period output'!D17&lt;MAX('user input'!$L$20,'user input'!$L$22),(IF('return period output'!D17&lt;'user input'!$L$20,temp1!BD7,temp1!BM7)),(IF('return period output'!D17&lt;'user input'!$L$24,temp1!BV7,temp1!CE7)))))))))))</f>
        <v>2.2586005449615776</v>
      </c>
      <c r="E12" s="5">
        <f>IF(E$3="","",(IF('return period output'!E17="----","----",(IF('return period output'!E17&lt;'user input'!$L$14,(IF('return period output'!E17&lt;'user input'!$L$10,(IF('return period output'!E17&lt;'user input'!$L$8,temp1!C7,temp1!L7)),(IF('return period output'!E17&lt;'user input'!$L$12,temp1!U7,temp1!AD7)))),(IF('return period output'!E17&lt;MAX('user input'!$L$16,'user input'!$L$18),(IF('return period output'!E17&lt;'user input'!$L$16,temp1!AM7,temp1!AV7)),(IF('return period output'!E17&lt;MAX('user input'!$L$20,'user input'!$L$22),(IF('return period output'!E17&lt;'user input'!$L$20,temp1!BE7,temp1!BN7)),(IF('return period output'!E17&lt;'user input'!$L$24,temp1!BW7,temp1!CF7)))))))))))</f>
        <v>2.7668101821111915</v>
      </c>
      <c r="F12" s="5">
        <f>IF(F$3="","",(IF('return period output'!F17="----","----",(IF('return period output'!F17&lt;'user input'!$L$14,(IF('return period output'!F17&lt;'user input'!$L$10,(IF('return period output'!F17&lt;'user input'!$L$8,temp1!D7,temp1!M7)),(IF('return period output'!F17&lt;'user input'!$L$12,temp1!V7,temp1!AE7)))),(IF('return period output'!F17&lt;MAX('user input'!$L$16,'user input'!$L$18),(IF('return period output'!F17&lt;'user input'!$L$16,temp1!AN7,temp1!AW7)),(IF('return period output'!F17&lt;MAX('user input'!$L$20,'user input'!$L$22),(IF('return period output'!F17&lt;'user input'!$L$20,temp1!BF7,temp1!BO7)),(IF('return period output'!F17&lt;'user input'!$L$24,temp1!BX7,temp1!CG7)))))))))))</f>
        <v>3.4292200307272163</v>
      </c>
      <c r="G12" s="5">
        <f>IF(G$3="","",(IF('return period output'!G17="----","----",(IF('return period output'!G17&lt;'user input'!$L$14,(IF('return period output'!G17&lt;'user input'!$L$10,(IF('return period output'!G17&lt;'user input'!$L$8,temp1!E7,temp1!N7)),(IF('return period output'!G17&lt;'user input'!$L$12,temp1!W7,temp1!AF7)))),(IF('return period output'!G17&lt;MAX('user input'!$L$16,'user input'!$L$18),(IF('return period output'!G17&lt;'user input'!$L$16,temp1!AO7,temp1!AX7)),(IF('return period output'!G17&lt;MAX('user input'!$L$20,'user input'!$L$22),(IF('return period output'!G17&lt;'user input'!$L$20,temp1!BG7,temp1!BP7)),(IF('return period output'!G17&lt;'user input'!$L$24,temp1!BY7,temp1!CH7)))))))))))</f>
        <v>3.818065178746449</v>
      </c>
      <c r="H12" s="5">
        <f>IF(H$3="","",(IF('return period output'!H17="----","----",(IF('return period output'!H17&lt;'user input'!$L$14,(IF('return period output'!H17&lt;'user input'!$L$10,(IF('return period output'!H17&lt;'user input'!$L$8,temp1!F7,temp1!O7)),(IF('return period output'!H17&lt;'user input'!$L$12,temp1!X7,temp1!AG7)))),(IF('return period output'!H17&lt;MAX('user input'!$L$16,'user input'!$L$18),(IF('return period output'!H17&lt;'user input'!$L$16,temp1!AP7,temp1!AY7)),(IF('return period output'!H17&lt;MAX('user input'!$L$20,'user input'!$L$22),(IF('return period output'!H17&lt;'user input'!$L$20,temp1!BH7,temp1!BQ7)),(IF('return period output'!H17&lt;'user input'!$L$24,temp1!BZ7,temp1!CI7)))))))))))</f>
        <v>4.326274815896064</v>
      </c>
      <c r="I12" s="5">
        <f>IF(I$3="","",(IF('return period output'!I17="----","----",(IF('return period output'!I17&lt;'user input'!$L$14,(IF('return period output'!I17&lt;'user input'!$L$10,(IF('return period output'!I17&lt;'user input'!$L$8,temp1!G7,temp1!P7)),(IF('return period output'!I17&lt;'user input'!$L$12,temp1!Y7,temp1!AH7)))),(IF('return period output'!I17&lt;MAX('user input'!$L$16,'user input'!$L$18),(IF('return period output'!I17&lt;'user input'!$L$16,temp1!AQ7,temp1!AZ7)),(IF('return period output'!I17&lt;MAX('user input'!$L$20,'user input'!$L$22),(IF('return period output'!I17&lt;'user input'!$L$20,temp1!BI7,temp1!BR7)),(IF('return period output'!I17&lt;'user input'!$L$24,temp1!CA7,temp1!CJ7)))))))))))</f>
        <v>4.901144528871346</v>
      </c>
      <c r="J12" s="5">
        <f>IF(J$3="","",(IF('return period output'!J17="----","----",(IF('return period output'!J17&lt;'user input'!$L$14,(IF('return period output'!J17&lt;'user input'!$L$10,(IF('return period output'!J17&lt;'user input'!$L$8,temp1!H7,temp1!Q7)),(IF('return period output'!J17&lt;'user input'!$L$12,temp1!Z7,temp1!AI7)))),(IF('return period output'!J17&lt;MAX('user input'!$L$16,'user input'!$L$18),(IF('return period output'!J17&lt;'user input'!$L$16,temp1!AR7,temp1!BA7)),(IF('return period output'!J17&lt;MAX('user input'!$L$20,'user input'!$L$22),(IF('return period output'!J17&lt;'user input'!$L$20,temp1!BJ7,temp1!BS7)),(IF('return period output'!J17&lt;'user input'!$L$24,temp1!CB7,temp1!CK7)))))))))))</f>
        <v>5.377529812531321</v>
      </c>
      <c r="K12" s="5">
        <f>IF(K$3="","",(IF('return period output'!K17="----","----",(IF('return period output'!K17&lt;'user input'!$L$14,(IF('return period output'!K17&lt;'user input'!$L$10,(IF('return period output'!K17&lt;'user input'!$L$8,temp1!I7,temp1!R7)),(IF('return period output'!K17&lt;'user input'!$L$12,temp1!AA7,temp1!AJ7)))),(IF('return period output'!K17&lt;MAX('user input'!$L$16,'user input'!$L$18),(IF('return period output'!K17&lt;'user input'!$L$16,temp1!AS7,temp1!BB7)),(IF('return period output'!K17&lt;MAX('user input'!$L$20,'user input'!$L$22),(IF('return period output'!K17&lt;'user input'!$L$20,temp1!BK7,temp1!BT7)),(IF('return period output'!K17&lt;'user input'!$L$24,temp1!CC7,temp1!CL7)))))))))))</f>
        <v>5.864859389865861</v>
      </c>
    </row>
    <row r="13" spans="3:11" ht="12.75">
      <c r="C13" s="5">
        <f>'user input'!N12</f>
        <v>3.75</v>
      </c>
      <c r="D13" s="5">
        <f>IF(D$3="","",(IF('return period output'!D18="----","----",(IF('return period output'!D18&lt;'user input'!$L$14,(IF('return period output'!D18&lt;'user input'!$L$10,(IF('return period output'!D18&lt;'user input'!$L$8,temp1!B8,temp1!K8)),(IF('return period output'!D18&lt;'user input'!$L$12,temp1!T8,temp1!AC8)))),(IF('return period output'!D18&lt;MAX('user input'!$L$16,'user input'!$L$18),(IF('return period output'!D18&lt;'user input'!$L$16,temp1!AL8,temp1!AU8)),(IF('return period output'!D18&lt;MAX('user input'!$L$20,'user input'!$L$22),(IF('return period output'!D18&lt;'user input'!$L$20,temp1!BD8,temp1!BM8)),(IF('return period output'!D18&lt;'user input'!$L$24,temp1!BV8,temp1!CE8)))))))))))</f>
        <v>1.8586005449615763</v>
      </c>
      <c r="E13" s="5">
        <f>IF(E$3="","",(IF('return period output'!E18="----","----",(IF('return period output'!E18&lt;'user input'!$L$14,(IF('return period output'!E18&lt;'user input'!$L$10,(IF('return period output'!E18&lt;'user input'!$L$8,temp1!C8,temp1!L8)),(IF('return period output'!E18&lt;'user input'!$L$12,temp1!U8,temp1!AD8)))),(IF('return period output'!E18&lt;MAX('user input'!$L$16,'user input'!$L$18),(IF('return period output'!E18&lt;'user input'!$L$16,temp1!AM8,temp1!AV8)),(IF('return period output'!E18&lt;MAX('user input'!$L$20,'user input'!$L$22),(IF('return period output'!E18&lt;'user input'!$L$20,temp1!BE8,temp1!BN8)),(IF('return period output'!E18&lt;'user input'!$L$24,temp1!BW8,temp1!CF8)))))))))))</f>
        <v>2.366810182111192</v>
      </c>
      <c r="F13" s="5">
        <f>IF(F$3="","",(IF('return period output'!F18="----","----",(IF('return period output'!F18&lt;'user input'!$L$14,(IF('return period output'!F18&lt;'user input'!$L$10,(IF('return period output'!F18&lt;'user input'!$L$8,temp1!D8,temp1!M8)),(IF('return period output'!F18&lt;'user input'!$L$12,temp1!V8,temp1!AE8)))),(IF('return period output'!F18&lt;MAX('user input'!$L$16,'user input'!$L$18),(IF('return period output'!F18&lt;'user input'!$L$16,temp1!AN8,temp1!AW8)),(IF('return period output'!F18&lt;MAX('user input'!$L$20,'user input'!$L$22),(IF('return period output'!F18&lt;'user input'!$L$20,temp1!BF8,temp1!BO8)),(IF('return period output'!F18&lt;'user input'!$L$24,temp1!BX8,temp1!CG8)))))))))))</f>
        <v>3.03862677955178</v>
      </c>
      <c r="G13" s="5">
        <f>IF(G$3="","",(IF('return period output'!G18="----","----",(IF('return period output'!G18&lt;'user input'!$L$14,(IF('return period output'!G18&lt;'user input'!$L$10,(IF('return period output'!G18&lt;'user input'!$L$8,temp1!E8,temp1!N8)),(IF('return period output'!G18&lt;'user input'!$L$12,temp1!W8,temp1!AF8)))),(IF('return period output'!G18&lt;MAX('user input'!$L$16,'user input'!$L$18),(IF('return period output'!G18&lt;'user input'!$L$16,temp1!AO8,temp1!AX8)),(IF('return period output'!G18&lt;MAX('user input'!$L$20,'user input'!$L$22),(IF('return period output'!G18&lt;'user input'!$L$20,temp1!BG8,temp1!BP8)),(IF('return period output'!G18&lt;'user input'!$L$24,temp1!BY8,temp1!CH8)))))))))))</f>
        <v>3.5110774612244744</v>
      </c>
      <c r="H13" s="5">
        <f>IF(H$3="","",(IF('return period output'!H18="----","----",(IF('return period output'!H18&lt;'user input'!$L$14,(IF('return period output'!H18&lt;'user input'!$L$10,(IF('return period output'!H18&lt;'user input'!$L$8,temp1!F8,temp1!O8)),(IF('return period output'!H18&lt;'user input'!$L$12,temp1!X8,temp1!AG8)))),(IF('return period output'!H18&lt;MAX('user input'!$L$16,'user input'!$L$18),(IF('return period output'!H18&lt;'user input'!$L$16,temp1!AP8,temp1!AY8)),(IF('return period output'!H18&lt;MAX('user input'!$L$20,'user input'!$L$22),(IF('return period output'!H18&lt;'user input'!$L$20,temp1!BH8,temp1!BQ8)),(IF('return period output'!H18&lt;'user input'!$L$24,temp1!BZ8,temp1!CI8)))))))))))</f>
        <v>3.9262748158960643</v>
      </c>
      <c r="I13" s="5">
        <f>IF(I$3="","",(IF('return period output'!I18="----","----",(IF('return period output'!I18&lt;'user input'!$L$14,(IF('return period output'!I18&lt;'user input'!$L$10,(IF('return period output'!I18&lt;'user input'!$L$8,temp1!G8,temp1!P8)),(IF('return period output'!I18&lt;'user input'!$L$12,temp1!Y8,temp1!AH8)))),(IF('return period output'!I18&lt;MAX('user input'!$L$16,'user input'!$L$18),(IF('return period output'!I18&lt;'user input'!$L$16,temp1!AQ8,temp1!AZ8)),(IF('return period output'!I18&lt;MAX('user input'!$L$20,'user input'!$L$22),(IF('return period output'!I18&lt;'user input'!$L$20,temp1!BI8,temp1!BR8)),(IF('return period output'!I18&lt;'user input'!$L$24,temp1!CA8,temp1!CJ8)))))))))))</f>
        <v>4.598091413336651</v>
      </c>
      <c r="J13" s="5">
        <f>IF(J$3="","",(IF('return period output'!J18="----","----",(IF('return period output'!J18&lt;'user input'!$L$14,(IF('return period output'!J18&lt;'user input'!$L$10,(IF('return period output'!J18&lt;'user input'!$L$8,temp1!H8,temp1!Q8)),(IF('return period output'!J18&lt;'user input'!$L$12,temp1!Z8,temp1!AI8)))),(IF('return period output'!J18&lt;MAX('user input'!$L$16,'user input'!$L$18),(IF('return period output'!J18&lt;'user input'!$L$16,temp1!AR8,temp1!BA8)),(IF('return period output'!J18&lt;MAX('user input'!$L$20,'user input'!$L$22),(IF('return period output'!J18&lt;'user input'!$L$20,temp1!BJ8,temp1!BS8)),(IF('return period output'!J18&lt;'user input'!$L$24,temp1!CB8,temp1!CK8)))))))))))</f>
        <v>4.983001959368604</v>
      </c>
      <c r="K13" s="5">
        <f>IF(K$3="","",(IF('return period output'!K18="----","----",(IF('return period output'!K18&lt;'user input'!$L$14,(IF('return period output'!K18&lt;'user input'!$L$10,(IF('return period output'!K18&lt;'user input'!$L$8,temp1!I8,temp1!R8)),(IF('return period output'!K18&lt;'user input'!$L$12,temp1!AA8,temp1!AJ8)))),(IF('return period output'!K18&lt;MAX('user input'!$L$16,'user input'!$L$18),(IF('return period output'!K18&lt;'user input'!$L$16,temp1!AS8,temp1!BB8)),(IF('return period output'!K18&lt;MAX('user input'!$L$20,'user input'!$L$22),(IF('return period output'!K18&lt;'user input'!$L$20,temp1!BK8,temp1!BT8)),(IF('return period output'!K18&lt;'user input'!$L$24,temp1!CC8,temp1!CL8)))))))))))</f>
        <v>5.485739449680936</v>
      </c>
    </row>
    <row r="14" spans="3:11" ht="12.75">
      <c r="C14" s="5">
        <f>'user input'!N14</f>
        <v>3.9</v>
      </c>
      <c r="D14" s="5" t="e">
        <f>IF(D$3="","",(IF('return period output'!D19="----","----",(IF('return period output'!D19&lt;'user input'!$L$14,(IF('return period output'!D19&lt;'user input'!$L$10,(IF('return period output'!D19&lt;'user input'!$L$8,temp1!B9,temp1!K9)),(IF('return period output'!D19&lt;'user input'!$L$12,temp1!T9,temp1!AC9)))),(IF('return period output'!D19&lt;MAX('user input'!$L$16,'user input'!$L$18),(IF('return period output'!D19&lt;'user input'!$L$16,temp1!AL9,temp1!AU9)),(IF('return period output'!D19&lt;MAX('user input'!$L$20,'user input'!$L$22),(IF('return period output'!D19&lt;'user input'!$L$20,temp1!BD9,temp1!BM9)),(IF('return period output'!D19&lt;'user input'!$L$24,temp1!BV9,temp1!CE9)))))))))))</f>
        <v>#N/A</v>
      </c>
      <c r="E14" s="5">
        <f>IF(E$3="","",(IF('return period output'!E19="----","----",(IF('return period output'!E19&lt;'user input'!$L$14,(IF('return period output'!E19&lt;'user input'!$L$10,(IF('return period output'!E19&lt;'user input'!$L$8,temp1!C9,temp1!L9)),(IF('return period output'!E19&lt;'user input'!$L$12,temp1!U9,temp1!AD9)))),(IF('return period output'!E19&lt;MAX('user input'!$L$16,'user input'!$L$18),(IF('return period output'!E19&lt;'user input'!$L$16,temp1!AM9,temp1!AV9)),(IF('return period output'!E19&lt;MAX('user input'!$L$20,'user input'!$L$22),(IF('return period output'!E19&lt;'user input'!$L$20,temp1!BE9,temp1!BN9)),(IF('return period output'!E19&lt;'user input'!$L$24,temp1!BW9,temp1!CF9)))))))))))</f>
        <v>1.9668101821111916</v>
      </c>
      <c r="F14" s="5">
        <f>IF(F$3="","",(IF('return period output'!F19="----","----",(IF('return period output'!F19&lt;'user input'!$L$14,(IF('return period output'!F19&lt;'user input'!$L$10,(IF('return period output'!F19&lt;'user input'!$L$8,temp1!D9,temp1!M9)),(IF('return period output'!F19&lt;'user input'!$L$12,temp1!V9,temp1!AE9)))),(IF('return period output'!F19&lt;MAX('user input'!$L$16,'user input'!$L$18),(IF('return period output'!F19&lt;'user input'!$L$16,temp1!AN9,temp1!AW9)),(IF('return period output'!F19&lt;MAX('user input'!$L$20,'user input'!$L$22),(IF('return period output'!F19&lt;'user input'!$L$20,temp1!BF9,temp1!BO9)),(IF('return period output'!F19&lt;'user input'!$L$24,temp1!BX9,temp1!CG9)))))))))))</f>
        <v>2.6386267795517795</v>
      </c>
      <c r="G14" s="5">
        <f>IF(G$3="","",(IF('return period output'!G19="----","----",(IF('return period output'!G19&lt;'user input'!$L$14,(IF('return period output'!G19&lt;'user input'!$L$10,(IF('return period output'!G19&lt;'user input'!$L$8,temp1!E9,temp1!N9)),(IF('return period output'!G19&lt;'user input'!$L$12,temp1!W9,temp1!AF9)))),(IF('return period output'!G19&lt;MAX('user input'!$L$16,'user input'!$L$18),(IF('return period output'!G19&lt;'user input'!$L$16,temp1!AO9,temp1!AX9)),(IF('return period output'!G19&lt;MAX('user input'!$L$20,'user input'!$L$22),(IF('return period output'!G19&lt;'user input'!$L$20,temp1!BG9,temp1!BP9)),(IF('return period output'!G19&lt;'user input'!$L$24,temp1!BY9,temp1!CH9)))))))))))</f>
        <v>3.146836416701394</v>
      </c>
      <c r="H14" s="5">
        <f>IF(H$3="","",(IF('return period output'!H19="----","----",(IF('return period output'!H19&lt;'user input'!$L$14,(IF('return period output'!H19&lt;'user input'!$L$10,(IF('return period output'!H19&lt;'user input'!$L$8,temp1!F9,temp1!O9)),(IF('return period output'!H19&lt;'user input'!$L$12,temp1!X9,temp1!AG9)))),(IF('return period output'!H19&lt;MAX('user input'!$L$16,'user input'!$L$18),(IF('return period output'!H19&lt;'user input'!$L$16,temp1!AP9,temp1!AY9)),(IF('return period output'!H19&lt;MAX('user input'!$L$20,'user input'!$L$22),(IF('return period output'!H19&lt;'user input'!$L$20,temp1!BH9,temp1!BQ9)),(IF('return period output'!H19&lt;'user input'!$L$24,temp1!BZ9,temp1!CI9)))))))))))</f>
        <v>3.592934891721732</v>
      </c>
      <c r="I14" s="5">
        <f>IF(I$3="","",(IF('return period output'!I19="----","----",(IF('return period output'!I19&lt;'user input'!$L$14,(IF('return period output'!I19&lt;'user input'!$L$10,(IF('return period output'!I19&lt;'user input'!$L$8,temp1!G9,temp1!P9)),(IF('return period output'!I19&lt;'user input'!$L$12,temp1!Y9,temp1!AH9)))),(IF('return period output'!I19&lt;MAX('user input'!$L$16,'user input'!$L$18),(IF('return period output'!I19&lt;'user input'!$L$16,temp1!AQ9,temp1!AZ9)),(IF('return period output'!I19&lt;MAX('user input'!$L$20,'user input'!$L$22),(IF('return period output'!I19&lt;'user input'!$L$20,temp1!BI9,temp1!BR9)),(IF('return period output'!I19&lt;'user input'!$L$24,temp1!CA9,temp1!CJ9)))))))))))</f>
        <v>4.198091413336652</v>
      </c>
      <c r="J14" s="5">
        <f>IF(J$3="","",(IF('return period output'!J19="----","----",(IF('return period output'!J19&lt;'user input'!$L$14,(IF('return period output'!J19&lt;'user input'!$L$10,(IF('return period output'!J19&lt;'user input'!$L$8,temp1!H9,temp1!Q9)),(IF('return period output'!J19&lt;'user input'!$L$12,temp1!Z9,temp1!AI9)))),(IF('return period output'!J19&lt;MAX('user input'!$L$16,'user input'!$L$18),(IF('return period output'!J19&lt;'user input'!$L$16,temp1!AR9,temp1!BA9)),(IF('return period output'!J19&lt;MAX('user input'!$L$20,'user input'!$L$22),(IF('return period output'!J19&lt;'user input'!$L$20,temp1!BJ9,temp1!BS9)),(IF('return period output'!J19&lt;'user input'!$L$24,temp1!CB9,temp1!CK9)))))))))))</f>
        <v>4.680413640422192</v>
      </c>
      <c r="K14" s="5">
        <f>IF(K$3="","",(IF('return period output'!K19="----","----",(IF('return period output'!K19&lt;'user input'!$L$14,(IF('return period output'!K19&lt;'user input'!$L$10,(IF('return period output'!K19&lt;'user input'!$L$8,temp1!I9,temp1!R9)),(IF('return period output'!K19&lt;'user input'!$L$12,temp1!AA9,temp1!AJ9)))),(IF('return period output'!K19&lt;MAX('user input'!$L$16,'user input'!$L$18),(IF('return period output'!K19&lt;'user input'!$L$16,temp1!AS9,temp1!BB9)),(IF('return period output'!K19&lt;MAX('user input'!$L$20,'user input'!$L$22),(IF('return period output'!K19&lt;'user input'!$L$20,temp1!BK9,temp1!BT9)),(IF('return period output'!K19&lt;'user input'!$L$24,temp1!CC9,temp1!CL9)))))))))))</f>
        <v>5.085739449680935</v>
      </c>
    </row>
    <row r="15" spans="3:11" ht="12.75">
      <c r="C15" s="5">
        <f>'user input'!N16</f>
        <v>4.05</v>
      </c>
      <c r="D15" s="5" t="e">
        <f>IF(D$3="","",(IF('return period output'!D20="----","----",(IF('return period output'!D20&lt;'user input'!$L$14,(IF('return period output'!D20&lt;'user input'!$L$10,(IF('return period output'!D20&lt;'user input'!$L$8,temp1!B10,temp1!K10)),(IF('return period output'!D20&lt;'user input'!$L$12,temp1!T10,temp1!AC10)))),(IF('return period output'!D20&lt;MAX('user input'!$L$16,'user input'!$L$18),(IF('return period output'!D20&lt;'user input'!$L$16,temp1!AL10,temp1!AU10)),(IF('return period output'!D20&lt;MAX('user input'!$L$20,'user input'!$L$22),(IF('return period output'!D20&lt;'user input'!$L$20,temp1!BD10,temp1!BM10)),(IF('return period output'!D20&lt;'user input'!$L$24,temp1!BV10,temp1!CE10)))))))))))</f>
        <v>#N/A</v>
      </c>
      <c r="E15" s="5" t="e">
        <f>IF(E$3="","",(IF('return period output'!E20="----","----",(IF('return period output'!E20&lt;'user input'!$L$14,(IF('return period output'!E20&lt;'user input'!$L$10,(IF('return period output'!E20&lt;'user input'!$L$8,temp1!C10,temp1!L10)),(IF('return period output'!E20&lt;'user input'!$L$12,temp1!U10,temp1!AD10)))),(IF('return period output'!E20&lt;MAX('user input'!$L$16,'user input'!$L$18),(IF('return period output'!E20&lt;'user input'!$L$16,temp1!AM10,temp1!AV10)),(IF('return period output'!E20&lt;MAX('user input'!$L$20,'user input'!$L$22),(IF('return period output'!E20&lt;'user input'!$L$20,temp1!BE10,temp1!BN10)),(IF('return period output'!E20&lt;'user input'!$L$24,temp1!BW10,temp1!CF10)))))))))))</f>
        <v>#N/A</v>
      </c>
      <c r="F15" s="5">
        <f>IF(F$3="","",(IF('return period output'!F20="----","----",(IF('return period output'!F20&lt;'user input'!$L$14,(IF('return period output'!F20&lt;'user input'!$L$10,(IF('return period output'!F20&lt;'user input'!$L$8,temp1!D10,temp1!M10)),(IF('return period output'!F20&lt;'user input'!$L$12,temp1!V10,temp1!AE10)))),(IF('return period output'!F20&lt;MAX('user input'!$L$16,'user input'!$L$18),(IF('return period output'!F20&lt;'user input'!$L$16,temp1!AN10,temp1!AW10)),(IF('return period output'!F20&lt;MAX('user input'!$L$20,'user input'!$L$22),(IF('return period output'!F20&lt;'user input'!$L$20,temp1!BF10,temp1!BO10)),(IF('return period output'!F20&lt;'user input'!$L$24,temp1!BX10,temp1!CG10)))))))))))</f>
        <v>2.1098555415968363</v>
      </c>
      <c r="G15" s="5">
        <f>IF(G$3="","",(IF('return period output'!G20="----","----",(IF('return period output'!G20&lt;'user input'!$L$14,(IF('return period output'!G20&lt;'user input'!$L$10,(IF('return period output'!G20&lt;'user input'!$L$8,temp1!E10,temp1!N10)),(IF('return period output'!G20&lt;'user input'!$L$12,temp1!W10,temp1!AF10)))),(IF('return period output'!G20&lt;MAX('user input'!$L$16,'user input'!$L$18),(IF('return period output'!G20&lt;'user input'!$L$16,temp1!AO10,temp1!AX10)),(IF('return period output'!G20&lt;MAX('user input'!$L$20,'user input'!$L$22),(IF('return period output'!G20&lt;'user input'!$L$20,temp1!BG10,temp1!BP10)),(IF('return period output'!G20&lt;'user input'!$L$24,temp1!BY10,temp1!CH10)))))))))))</f>
        <v>2.6180651787464493</v>
      </c>
      <c r="H15" s="5">
        <f>IF(H$3="","",(IF('return period output'!H20="----","----",(IF('return period output'!H20&lt;'user input'!$L$14,(IF('return period output'!H20&lt;'user input'!$L$10,(IF('return period output'!H20&lt;'user input'!$L$8,temp1!F10,temp1!O10)),(IF('return period output'!H20&lt;'user input'!$L$12,temp1!X10,temp1!AG10)))),(IF('return period output'!H20&lt;MAX('user input'!$L$16,'user input'!$L$18),(IF('return period output'!H20&lt;'user input'!$L$16,temp1!AP10,temp1!AY10)),(IF('return period output'!H20&lt;MAX('user input'!$L$20,'user input'!$L$22),(IF('return period output'!H20&lt;'user input'!$L$20,temp1!BH10,temp1!BQ10)),(IF('return period output'!H20&lt;'user input'!$L$24,temp1!BZ10,temp1!CI10)))))))))))</f>
        <v>3.126274815896064</v>
      </c>
      <c r="I15" s="5">
        <f>IF(I$3="","",(IF('return period output'!I20="----","----",(IF('return period output'!I20&lt;'user input'!$L$14,(IF('return period output'!I20&lt;'user input'!$L$10,(IF('return period output'!I20&lt;'user input'!$L$8,temp1!G10,temp1!P10)),(IF('return period output'!I20&lt;'user input'!$L$12,temp1!Y10,temp1!AH10)))),(IF('return period output'!I20&lt;MAX('user input'!$L$16,'user input'!$L$18),(IF('return period output'!I20&lt;'user input'!$L$16,temp1!AQ10,temp1!AZ10)),(IF('return period output'!I20&lt;MAX('user input'!$L$20,'user input'!$L$22),(IF('return period output'!I20&lt;'user input'!$L$20,temp1!BI10,temp1!BR10)),(IF('return period output'!I20&lt;'user input'!$L$24,temp1!CA10,temp1!CJ10)))))))))))</f>
        <v>3.7011445288713465</v>
      </c>
      <c r="J15" s="5">
        <f>IF(J$3="","",(IF('return period output'!J20="----","----",(IF('return period output'!J20&lt;'user input'!$L$14,(IF('return period output'!J20&lt;'user input'!$L$10,(IF('return period output'!J20&lt;'user input'!$L$8,temp1!H10,temp1!Q10)),(IF('return period output'!J20&lt;'user input'!$L$12,temp1!Z10,temp1!AI10)))),(IF('return period output'!J20&lt;MAX('user input'!$L$16,'user input'!$L$18),(IF('return period output'!J20&lt;'user input'!$L$16,temp1!AR10,temp1!BA10)),(IF('return period output'!J20&lt;MAX('user input'!$L$20,'user input'!$L$22),(IF('return period output'!J20&lt;'user input'!$L$20,temp1!BJ10,temp1!BS10)),(IF('return period output'!J20&lt;'user input'!$L$24,temp1!CB10,temp1!CK10)))))))))))</f>
        <v>4.177529812531321</v>
      </c>
      <c r="K15" s="5">
        <f>IF(K$3="","",(IF('return period output'!K20="----","----",(IF('return period output'!K20&lt;'user input'!$L$14,(IF('return period output'!K20&lt;'user input'!$L$10,(IF('return period output'!K20&lt;'user input'!$L$8,temp1!I10,temp1!R10)),(IF('return period output'!K20&lt;'user input'!$L$12,temp1!AA10,temp1!AJ10)))),(IF('return period output'!K20&lt;MAX('user input'!$L$16,'user input'!$L$18),(IF('return period output'!K20&lt;'user input'!$L$16,temp1!AS10,temp1!BB10)),(IF('return period output'!K20&lt;MAX('user input'!$L$20,'user input'!$L$22),(IF('return period output'!K20&lt;'user input'!$L$20,temp1!BK10,temp1!BT10)),(IF('return period output'!K20&lt;'user input'!$L$24,temp1!CC10,temp1!CL10)))))))))))</f>
        <v>4.664859389865862</v>
      </c>
    </row>
    <row r="16" spans="3:11" ht="12.75">
      <c r="C16" s="5">
        <f>IF('user input'!L18&gt;0,'user input'!N18,NA())</f>
        <v>4.2</v>
      </c>
      <c r="D16" s="5" t="e">
        <f>IF(D$3="","",(IF('return period output'!D21="----","----",(IF('return period output'!D21&lt;'user input'!$L$14,(IF('return period output'!D21&lt;'user input'!$L$10,(IF('return period output'!D21&lt;'user input'!$L$8,temp1!B11,temp1!K11)),(IF('return period output'!D21&lt;'user input'!$L$12,temp1!T11,temp1!AC11)))),(IF('return period output'!D21&lt;MAX('user input'!$L$16,'user input'!$L$18),(IF('return period output'!D21&lt;'user input'!$L$16,temp1!AL11,temp1!AU11)),(IF('return period output'!D21&lt;MAX('user input'!$L$20,'user input'!$L$22),(IF('return period output'!D21&lt;'user input'!$L$20,temp1!BD11,temp1!BM11)),(IF('return period output'!D21&lt;'user input'!$L$24,temp1!BV11,temp1!CE11)))))))))))</f>
        <v>#N/A</v>
      </c>
      <c r="E16" s="5" t="e">
        <f>IF(E$3="","",(IF('return period output'!E21="----","----",(IF('return period output'!E21&lt;'user input'!$L$14,(IF('return period output'!E21&lt;'user input'!$L$10,(IF('return period output'!E21&lt;'user input'!$L$8,temp1!C11,temp1!L11)),(IF('return period output'!E21&lt;'user input'!$L$12,temp1!U11,temp1!AD11)))),(IF('return period output'!E21&lt;MAX('user input'!$L$16,'user input'!$L$18),(IF('return period output'!E21&lt;'user input'!$L$16,temp1!AM11,temp1!AV11)),(IF('return period output'!E21&lt;MAX('user input'!$L$20,'user input'!$L$22),(IF('return period output'!E21&lt;'user input'!$L$20,temp1!BE11,temp1!BN11)),(IF('return period output'!E21&lt;'user input'!$L$24,temp1!BW11,temp1!CF11)))))))))))</f>
        <v>#N/A</v>
      </c>
      <c r="F16" s="5" t="e">
        <f>IF(F$3="","",(IF('return period output'!F21="----","----",(IF('return period output'!F21&lt;'user input'!$L$14,(IF('return period output'!F21&lt;'user input'!$L$10,(IF('return period output'!F21&lt;'user input'!$L$8,temp1!D11,temp1!M11)),(IF('return period output'!F21&lt;'user input'!$L$12,temp1!V11,temp1!AE11)))),(IF('return period output'!F21&lt;MAX('user input'!$L$16,'user input'!$L$18),(IF('return period output'!F21&lt;'user input'!$L$16,temp1!AN11,temp1!AW11)),(IF('return period output'!F21&lt;MAX('user input'!$L$20,'user input'!$L$22),(IF('return period output'!F21&lt;'user input'!$L$20,temp1!BF11,temp1!BO11)),(IF('return period output'!F21&lt;'user input'!$L$24,temp1!BX11,temp1!CG11)))))))))))</f>
        <v>#N/A</v>
      </c>
      <c r="G16" s="5">
        <f>IF(G$3="","",(IF('return period output'!G21="----","----",(IF('return period output'!G21&lt;'user input'!$L$14,(IF('return period output'!G21&lt;'user input'!$L$10,(IF('return period output'!G21&lt;'user input'!$L$8,temp1!E11,temp1!N11)),(IF('return period output'!G21&lt;'user input'!$L$12,temp1!W11,temp1!AF11)))),(IF('return period output'!G21&lt;MAX('user input'!$L$16,'user input'!$L$18),(IF('return period output'!G21&lt;'user input'!$L$16,temp1!AO11,temp1!AX11)),(IF('return period output'!G21&lt;MAX('user input'!$L$20,'user input'!$L$22),(IF('return period output'!G21&lt;'user input'!$L$20,temp1!BG11,temp1!BP11)),(IF('return period output'!G21&lt;'user input'!$L$24,temp1!BY11,temp1!CH11)))))))))))</f>
        <v>2.2180651787464476</v>
      </c>
      <c r="H16" s="5">
        <f>IF(H$3="","",(IF('return period output'!H21="----","----",(IF('return period output'!H21&lt;'user input'!$L$14,(IF('return period output'!H21&lt;'user input'!$L$10,(IF('return period output'!H21&lt;'user input'!$L$8,temp1!F11,temp1!O11)),(IF('return period output'!H21&lt;'user input'!$L$12,temp1!X11,temp1!AG11)))),(IF('return period output'!H21&lt;MAX('user input'!$L$16,'user input'!$L$18),(IF('return period output'!H21&lt;'user input'!$L$16,temp1!AP11,temp1!AY11)),(IF('return period output'!H21&lt;MAX('user input'!$L$20,'user input'!$L$22),(IF('return period output'!H21&lt;'user input'!$L$20,temp1!BH11,temp1!BQ11)),(IF('return period output'!H21&lt;'user input'!$L$24,temp1!BZ11,temp1!CI11)))))))))))</f>
        <v>2.7262748158960637</v>
      </c>
      <c r="I16" s="5">
        <f>IF(I$3="","",(IF('return period output'!I21="----","----",(IF('return period output'!I21&lt;'user input'!$L$14,(IF('return period output'!I21&lt;'user input'!$L$10,(IF('return period output'!I21&lt;'user input'!$L$8,temp1!G11,temp1!P11)),(IF('return period output'!I21&lt;'user input'!$L$12,temp1!Y11,temp1!AH11)))),(IF('return period output'!I21&lt;MAX('user input'!$L$16,'user input'!$L$18),(IF('return period output'!I21&lt;'user input'!$L$16,temp1!AQ11,temp1!AZ11)),(IF('return period output'!I21&lt;MAX('user input'!$L$20,'user input'!$L$22),(IF('return period output'!I21&lt;'user input'!$L$20,temp1!BI11,temp1!BR11)),(IF('return period output'!I21&lt;'user input'!$L$24,temp1!CA11,temp1!CJ11)))))))))))</f>
        <v>3.398091413336652</v>
      </c>
      <c r="J16" s="5">
        <f>IF(J$3="","",(IF('return period output'!J21="----","----",(IF('return period output'!J21&lt;'user input'!$L$14,(IF('return period output'!J21&lt;'user input'!$L$10,(IF('return period output'!J21&lt;'user input'!$L$8,temp1!H11,temp1!Q11)),(IF('return period output'!J21&lt;'user input'!$L$12,temp1!Z11,temp1!AI11)))),(IF('return period output'!J21&lt;MAX('user input'!$L$16,'user input'!$L$18),(IF('return period output'!J21&lt;'user input'!$L$16,temp1!AR11,temp1!BA11)),(IF('return period output'!J21&lt;MAX('user input'!$L$20,'user input'!$L$22),(IF('return period output'!J21&lt;'user input'!$L$20,temp1!BJ11,temp1!BS11)),(IF('return period output'!J21&lt;'user input'!$L$24,temp1!CB11,temp1!CK11)))))))))))</f>
        <v>3.7830019593686037</v>
      </c>
      <c r="K16" s="5">
        <f>IF(K$3="","",(IF('return period output'!K21="----","----",(IF('return period output'!K21&lt;'user input'!$L$14,(IF('return period output'!K21&lt;'user input'!$L$10,(IF('return period output'!K21&lt;'user input'!$L$8,temp1!I11,temp1!R11)),(IF('return period output'!K21&lt;'user input'!$L$12,temp1!AA11,temp1!AJ11)))),(IF('return period output'!K21&lt;MAX('user input'!$L$16,'user input'!$L$18),(IF('return period output'!K21&lt;'user input'!$L$16,temp1!AS11,temp1!BB11)),(IF('return period output'!K21&lt;MAX('user input'!$L$20,'user input'!$L$22),(IF('return period output'!K21&lt;'user input'!$L$20,temp1!BK11,temp1!BT11)),(IF('return period output'!K21&lt;'user input'!$L$24,temp1!CC11,temp1!CL11)))))))))))</f>
        <v>4.2857394496809365</v>
      </c>
    </row>
    <row r="17" spans="3:11" ht="12.75">
      <c r="C17" s="5">
        <f>IF('user input'!L20&gt;0,'user input'!N20,NA())</f>
        <v>4.35</v>
      </c>
      <c r="D17" s="5" t="e">
        <f>IF(D$3="","",(IF('return period output'!D22="----","----",(IF('return period output'!D22&lt;'user input'!$L$14,(IF('return period output'!D22&lt;'user input'!$L$10,(IF('return period output'!D22&lt;'user input'!$L$8,temp1!B12,temp1!K12)),(IF('return period output'!D22&lt;'user input'!$L$12,temp1!T12,temp1!AC12)))),(IF('return period output'!D22&lt;MAX('user input'!$L$16,'user input'!$L$18),(IF('return period output'!D22&lt;'user input'!$L$16,temp1!AL12,temp1!AU12)),(IF('return period output'!D22&lt;MAX('user input'!$L$20,'user input'!$L$22),(IF('return period output'!D22&lt;'user input'!$L$20,temp1!BD12,temp1!BM12)),(IF('return period output'!D22&lt;'user input'!$L$24,temp1!BV12,temp1!CE12)))))))))))</f>
        <v>#N/A</v>
      </c>
      <c r="E17" s="5" t="e">
        <f>IF(E$3="","",(IF('return period output'!E22="----","----",(IF('return period output'!E22&lt;'user input'!$L$14,(IF('return period output'!E22&lt;'user input'!$L$10,(IF('return period output'!E22&lt;'user input'!$L$8,temp1!C12,temp1!L12)),(IF('return period output'!E22&lt;'user input'!$L$12,temp1!U12,temp1!AD12)))),(IF('return period output'!E22&lt;MAX('user input'!$L$16,'user input'!$L$18),(IF('return period output'!E22&lt;'user input'!$L$16,temp1!AM12,temp1!AV12)),(IF('return period output'!E22&lt;MAX('user input'!$L$20,'user input'!$L$22),(IF('return period output'!E22&lt;'user input'!$L$20,temp1!BE12,temp1!BN12)),(IF('return period output'!E22&lt;'user input'!$L$24,temp1!BW12,temp1!CF12)))))))))))</f>
        <v>#N/A</v>
      </c>
      <c r="F17" s="5" t="e">
        <f>IF(F$3="","",(IF('return period output'!F22="----","----",(IF('return period output'!F22&lt;'user input'!$L$14,(IF('return period output'!F22&lt;'user input'!$L$10,(IF('return period output'!F22&lt;'user input'!$L$8,temp1!D12,temp1!M12)),(IF('return period output'!F22&lt;'user input'!$L$12,temp1!V12,temp1!AE12)))),(IF('return period output'!F22&lt;MAX('user input'!$L$16,'user input'!$L$18),(IF('return period output'!F22&lt;'user input'!$L$16,temp1!AN12,temp1!AW12)),(IF('return period output'!F22&lt;MAX('user input'!$L$20,'user input'!$L$22),(IF('return period output'!F22&lt;'user input'!$L$20,temp1!BF12,temp1!BO12)),(IF('return period output'!F22&lt;'user input'!$L$24,temp1!BX12,temp1!CG12)))))))))))</f>
        <v>#N/A</v>
      </c>
      <c r="G17" s="5" t="e">
        <f>IF(G$3="","",(IF('return period output'!G22="----","----",(IF('return period output'!G22&lt;'user input'!$L$14,(IF('return period output'!G22&lt;'user input'!$L$10,(IF('return period output'!G22&lt;'user input'!$L$8,temp1!E12,temp1!N12)),(IF('return period output'!G22&lt;'user input'!$L$12,temp1!W12,temp1!AF12)))),(IF('return period output'!G22&lt;MAX('user input'!$L$16,'user input'!$L$18),(IF('return period output'!G22&lt;'user input'!$L$16,temp1!AO12,temp1!AX12)),(IF('return period output'!G22&lt;MAX('user input'!$L$20,'user input'!$L$22),(IF('return period output'!G22&lt;'user input'!$L$20,temp1!BG12,temp1!BP12)),(IF('return period output'!G22&lt;'user input'!$L$24,temp1!BY12,temp1!CH12)))))))))))</f>
        <v>#N/A</v>
      </c>
      <c r="H17" s="5">
        <f>IF(H$3="","",(IF('return period output'!H22="----","----",(IF('return period output'!H22&lt;'user input'!$L$14,(IF('return period output'!H22&lt;'user input'!$L$10,(IF('return period output'!H22&lt;'user input'!$L$8,temp1!F12,temp1!O12)),(IF('return period output'!H22&lt;'user input'!$L$12,temp1!X12,temp1!AG12)))),(IF('return period output'!H22&lt;MAX('user input'!$L$16,'user input'!$L$18),(IF('return period output'!H22&lt;'user input'!$L$16,temp1!AP12,temp1!AY12)),(IF('return period output'!H22&lt;MAX('user input'!$L$20,'user input'!$L$22),(IF('return period output'!H22&lt;'user input'!$L$20,temp1!BH12,temp1!BQ12)),(IF('return period output'!H22&lt;'user input'!$L$24,temp1!BZ12,temp1!CI12)))))))))))</f>
        <v>2.3262748158960638</v>
      </c>
      <c r="I17" s="5">
        <f>IF(I$3="","",(IF('return period output'!I22="----","----",(IF('return period output'!I22&lt;'user input'!$L$14,(IF('return period output'!I22&lt;'user input'!$L$10,(IF('return period output'!I22&lt;'user input'!$L$8,temp1!G12,temp1!P12)),(IF('return period output'!I22&lt;'user input'!$L$12,temp1!Y12,temp1!AH12)))),(IF('return period output'!I22&lt;MAX('user input'!$L$16,'user input'!$L$18),(IF('return period output'!I22&lt;'user input'!$L$16,temp1!AQ12,temp1!AZ12)),(IF('return period output'!I22&lt;MAX('user input'!$L$20,'user input'!$L$22),(IF('return period output'!I22&lt;'user input'!$L$20,temp1!BI12,temp1!BR12)),(IF('return period output'!I22&lt;'user input'!$L$24,temp1!CA12,temp1!CJ12)))))))))))</f>
        <v>2.998091413336651</v>
      </c>
      <c r="J17" s="5">
        <f>IF(J$3="","",(IF('return period output'!J22="----","----",(IF('return period output'!J22&lt;'user input'!$L$14,(IF('return period output'!J22&lt;'user input'!$L$10,(IF('return period output'!J22&lt;'user input'!$L$8,temp1!H12,temp1!Q12)),(IF('return period output'!J22&lt;'user input'!$L$12,temp1!Z12,temp1!AI12)))),(IF('return period output'!J22&lt;MAX('user input'!$L$16,'user input'!$L$18),(IF('return period output'!J22&lt;'user input'!$L$16,temp1!AR12,temp1!BA12)),(IF('return period output'!J22&lt;MAX('user input'!$L$20,'user input'!$L$22),(IF('return period output'!J22&lt;'user input'!$L$20,temp1!BJ12,temp1!BS12)),(IF('return period output'!J22&lt;'user input'!$L$24,temp1!CB12,temp1!CK12)))))))))))</f>
        <v>3.4804136404221917</v>
      </c>
      <c r="K17" s="5">
        <f>IF(K$3="","",(IF('return period output'!K22="----","----",(IF('return period output'!K22&lt;'user input'!$L$14,(IF('return period output'!K22&lt;'user input'!$L$10,(IF('return period output'!K22&lt;'user input'!$L$8,temp1!I12,temp1!R12)),(IF('return period output'!K22&lt;'user input'!$L$12,temp1!AA12,temp1!AJ12)))),(IF('return period output'!K22&lt;MAX('user input'!$L$16,'user input'!$L$18),(IF('return period output'!K22&lt;'user input'!$L$16,temp1!AS12,temp1!BB12)),(IF('return period output'!K22&lt;MAX('user input'!$L$20,'user input'!$L$22),(IF('return period output'!K22&lt;'user input'!$L$20,temp1!BK12,temp1!BT12)),(IF('return period output'!K22&lt;'user input'!$L$24,temp1!CC12,temp1!CL12)))))))))))</f>
        <v>3.8857394496809357</v>
      </c>
    </row>
    <row r="18" spans="3:11" ht="12.75">
      <c r="C18" s="5">
        <f>IF('user input'!L22&gt;0,'user input'!N22,NA())</f>
        <v>4.5</v>
      </c>
      <c r="D18" s="5" t="e">
        <f>IF(D$3="","",(IF('return period output'!D23="----","----",(IF('return period output'!D23&lt;'user input'!$L$14,(IF('return period output'!D23&lt;'user input'!$L$10,(IF('return period output'!D23&lt;'user input'!$L$8,temp1!B13,temp1!K13)),(IF('return period output'!D23&lt;'user input'!$L$12,temp1!T13,temp1!AC13)))),(IF('return period output'!D23&lt;MAX('user input'!$L$16,'user input'!$L$18),(IF('return period output'!D23&lt;'user input'!$L$16,temp1!AL13,temp1!AU13)),(IF('return period output'!D23&lt;MAX('user input'!$L$20,'user input'!$L$22),(IF('return period output'!D23&lt;'user input'!$L$20,temp1!BD13,temp1!BM13)),(IF('return period output'!D23&lt;'user input'!$L$24,temp1!BV13,temp1!CE13)))))))))))</f>
        <v>#N/A</v>
      </c>
      <c r="E18" s="5" t="e">
        <f>IF(E$3="","",(IF('return period output'!E23="----","----",(IF('return period output'!E23&lt;'user input'!$L$14,(IF('return period output'!E23&lt;'user input'!$L$10,(IF('return period output'!E23&lt;'user input'!$L$8,temp1!C13,temp1!L13)),(IF('return period output'!E23&lt;'user input'!$L$12,temp1!U13,temp1!AD13)))),(IF('return period output'!E23&lt;MAX('user input'!$L$16,'user input'!$L$18),(IF('return period output'!E23&lt;'user input'!$L$16,temp1!AM13,temp1!AV13)),(IF('return period output'!E23&lt;MAX('user input'!$L$20,'user input'!$L$22),(IF('return period output'!E23&lt;'user input'!$L$20,temp1!BE13,temp1!BN13)),(IF('return period output'!E23&lt;'user input'!$L$24,temp1!BW13,temp1!CF13)))))))))))</f>
        <v>#N/A</v>
      </c>
      <c r="F18" s="5" t="e">
        <f>IF(F$3="","",(IF('return period output'!F23="----","----",(IF('return period output'!F23&lt;'user input'!$L$14,(IF('return period output'!F23&lt;'user input'!$L$10,(IF('return period output'!F23&lt;'user input'!$L$8,temp1!D13,temp1!M13)),(IF('return period output'!F23&lt;'user input'!$L$12,temp1!V13,temp1!AE13)))),(IF('return period output'!F23&lt;MAX('user input'!$L$16,'user input'!$L$18),(IF('return period output'!F23&lt;'user input'!$L$16,temp1!AN13,temp1!AW13)),(IF('return period output'!F23&lt;MAX('user input'!$L$20,'user input'!$L$22),(IF('return period output'!F23&lt;'user input'!$L$20,temp1!BF13,temp1!BO13)),(IF('return period output'!F23&lt;'user input'!$L$24,temp1!BX13,temp1!CG13)))))))))))</f>
        <v>#N/A</v>
      </c>
      <c r="G18" s="5" t="e">
        <f>IF(G$3="","",(IF('return period output'!G23="----","----",(IF('return period output'!G23&lt;'user input'!$L$14,(IF('return period output'!G23&lt;'user input'!$L$10,(IF('return period output'!G23&lt;'user input'!$L$8,temp1!E13,temp1!N13)),(IF('return period output'!G23&lt;'user input'!$L$12,temp1!W13,temp1!AF13)))),(IF('return period output'!G23&lt;MAX('user input'!$L$16,'user input'!$L$18),(IF('return period output'!G23&lt;'user input'!$L$16,temp1!AO13,temp1!AX13)),(IF('return period output'!G23&lt;MAX('user input'!$L$20,'user input'!$L$22),(IF('return period output'!G23&lt;'user input'!$L$20,temp1!BG13,temp1!BP13)),(IF('return period output'!G23&lt;'user input'!$L$24,temp1!BY13,temp1!CH13)))))))))))</f>
        <v>#N/A</v>
      </c>
      <c r="H18" s="5" t="e">
        <f>IF(H$3="","",(IF('return period output'!H23="----","----",(IF('return period output'!H23&lt;'user input'!$L$14,(IF('return period output'!H23&lt;'user input'!$L$10,(IF('return period output'!H23&lt;'user input'!$L$8,temp1!F13,temp1!O13)),(IF('return period output'!H23&lt;'user input'!$L$12,temp1!X13,temp1!AG13)))),(IF('return period output'!H23&lt;MAX('user input'!$L$16,'user input'!$L$18),(IF('return period output'!H23&lt;'user input'!$L$16,temp1!AP13,temp1!AY13)),(IF('return period output'!H23&lt;MAX('user input'!$L$20,'user input'!$L$22),(IF('return period output'!H23&lt;'user input'!$L$20,temp1!BH13,temp1!BQ13)),(IF('return period output'!H23&lt;'user input'!$L$24,temp1!BZ13,temp1!CI13)))))))))))</f>
        <v>#N/A</v>
      </c>
      <c r="I18" s="5">
        <f>IF(I$3="","",(IF('return period output'!I23="----","----",(IF('return period output'!I23&lt;'user input'!$L$14,(IF('return period output'!I23&lt;'user input'!$L$10,(IF('return period output'!I23&lt;'user input'!$L$8,temp1!G13,temp1!P13)),(IF('return period output'!I23&lt;'user input'!$L$12,temp1!Y13,temp1!AH13)))),(IF('return period output'!I23&lt;MAX('user input'!$L$16,'user input'!$L$18),(IF('return period output'!I23&lt;'user input'!$L$16,temp1!AQ13,temp1!AZ13)),(IF('return period output'!I23&lt;MAX('user input'!$L$20,'user input'!$L$22),(IF('return period output'!I23&lt;'user input'!$L$20,temp1!BI13,temp1!BR13)),(IF('return period output'!I23&lt;'user input'!$L$24,temp1!CA13,temp1!CJ13)))))))))))</f>
        <v>2.4693201753817067</v>
      </c>
      <c r="J18" s="5">
        <f>IF(J$3="","",(IF('return period output'!J23="----","----",(IF('return period output'!J23&lt;'user input'!$L$14,(IF('return period output'!J23&lt;'user input'!$L$10,(IF('return period output'!J23&lt;'user input'!$L$8,temp1!H13,temp1!Q13)),(IF('return period output'!J23&lt;'user input'!$L$12,temp1!Z13,temp1!AI13)))),(IF('return period output'!J23&lt;MAX('user input'!$L$16,'user input'!$L$18),(IF('return period output'!J23&lt;'user input'!$L$16,temp1!AR13,temp1!BA13)),(IF('return period output'!J23&lt;MAX('user input'!$L$20,'user input'!$L$22),(IF('return period output'!J23&lt;'user input'!$L$20,temp1!BJ13,temp1!BS13)),(IF('return period output'!J23&lt;'user input'!$L$24,temp1!CB13,temp1!CK13)))))))))))</f>
        <v>2.9775298125313214</v>
      </c>
      <c r="K18" s="5">
        <f>IF(K$3="","",(IF('return period output'!K23="----","----",(IF('return period output'!K23&lt;'user input'!$L$14,(IF('return period output'!K23&lt;'user input'!$L$10,(IF('return period output'!K23&lt;'user input'!$L$8,temp1!I13,temp1!R13)),(IF('return period output'!K23&lt;'user input'!$L$12,temp1!AA13,temp1!AJ13)))),(IF('return period output'!K23&lt;MAX('user input'!$L$16,'user input'!$L$18),(IF('return period output'!K23&lt;'user input'!$L$16,temp1!AS13,temp1!BB13)),(IF('return period output'!K23&lt;MAX('user input'!$L$20,'user input'!$L$22),(IF('return period output'!K23&lt;'user input'!$L$20,temp1!BK13,temp1!BT13)),(IF('return period output'!K23&lt;'user input'!$L$24,temp1!CC13,temp1!CL13)))))))))))</f>
        <v>3.464859389865862</v>
      </c>
    </row>
    <row r="19" spans="3:11" ht="12.75">
      <c r="C19" s="5">
        <f>IF('user input'!L24&gt;0,'user input'!N24,NA())</f>
        <v>4.65</v>
      </c>
      <c r="D19" s="5" t="e">
        <f>IF(D$3="","",(IF('return period output'!D24="----","----",(IF('return period output'!D24&lt;'user input'!$L$14,(IF('return period output'!D24&lt;'user input'!$L$10,(IF('return period output'!D24&lt;'user input'!$L$8,temp1!B14,temp1!K14)),(IF('return period output'!D24&lt;'user input'!$L$12,temp1!T14,temp1!AC14)))),(IF('return period output'!D24&lt;MAX('user input'!$L$16,'user input'!$L$18),(IF('return period output'!D24&lt;'user input'!$L$16,temp1!AL14,temp1!AU14)),(IF('return period output'!D24&lt;MAX('user input'!$L$20,'user input'!$L$22),(IF('return period output'!D24&lt;'user input'!$L$20,temp1!BD14,temp1!BM14)),(IF('return period output'!D24&lt;'user input'!$L$24,temp1!BV14,temp1!CE14)))))))))))</f>
        <v>#N/A</v>
      </c>
      <c r="E19" s="5" t="e">
        <f>IF(E$3="","",(IF('return period output'!E24="----","----",(IF('return period output'!E24&lt;'user input'!$L$14,(IF('return period output'!E24&lt;'user input'!$L$10,(IF('return period output'!E24&lt;'user input'!$L$8,temp1!C14,temp1!L14)),(IF('return period output'!E24&lt;'user input'!$L$12,temp1!U14,temp1!AD14)))),(IF('return period output'!E24&lt;MAX('user input'!$L$16,'user input'!$L$18),(IF('return period output'!E24&lt;'user input'!$L$16,temp1!AM14,temp1!AV14)),(IF('return period output'!E24&lt;MAX('user input'!$L$20,'user input'!$L$22),(IF('return period output'!E24&lt;'user input'!$L$20,temp1!BE14,temp1!BN14)),(IF('return period output'!E24&lt;'user input'!$L$24,temp1!BW14,temp1!CF14)))))))))))</f>
        <v>#N/A</v>
      </c>
      <c r="F19" s="5" t="e">
        <f>IF(F$3="","",(IF('return period output'!F24="----","----",(IF('return period output'!F24&lt;'user input'!$L$14,(IF('return period output'!F24&lt;'user input'!$L$10,(IF('return period output'!F24&lt;'user input'!$L$8,temp1!D14,temp1!M14)),(IF('return period output'!F24&lt;'user input'!$L$12,temp1!V14,temp1!AE14)))),(IF('return period output'!F24&lt;MAX('user input'!$L$16,'user input'!$L$18),(IF('return period output'!F24&lt;'user input'!$L$16,temp1!AN14,temp1!AW14)),(IF('return period output'!F24&lt;MAX('user input'!$L$20,'user input'!$L$22),(IF('return period output'!F24&lt;'user input'!$L$20,temp1!BF14,temp1!BO14)),(IF('return period output'!F24&lt;'user input'!$L$24,temp1!BX14,temp1!CG14)))))))))))</f>
        <v>#N/A</v>
      </c>
      <c r="G19" s="5" t="e">
        <f>IF(G$3="","",(IF('return period output'!G24="----","----",(IF('return period output'!G24&lt;'user input'!$L$14,(IF('return period output'!G24&lt;'user input'!$L$10,(IF('return period output'!G24&lt;'user input'!$L$8,temp1!E14,temp1!N14)),(IF('return period output'!G24&lt;'user input'!$L$12,temp1!W14,temp1!AF14)))),(IF('return period output'!G24&lt;MAX('user input'!$L$16,'user input'!$L$18),(IF('return period output'!G24&lt;'user input'!$L$16,temp1!AO14,temp1!AX14)),(IF('return period output'!G24&lt;MAX('user input'!$L$20,'user input'!$L$22),(IF('return period output'!G24&lt;'user input'!$L$20,temp1!BG14,temp1!BP14)),(IF('return period output'!G24&lt;'user input'!$L$24,temp1!BY14,temp1!CH14)))))))))))</f>
        <v>#N/A</v>
      </c>
      <c r="H19" s="5" t="e">
        <f>IF(H$3="","",(IF('return period output'!H24="----","----",(IF('return period output'!H24&lt;'user input'!$L$14,(IF('return period output'!H24&lt;'user input'!$L$10,(IF('return period output'!H24&lt;'user input'!$L$8,temp1!F14,temp1!O14)),(IF('return period output'!H24&lt;'user input'!$L$12,temp1!X14,temp1!AG14)))),(IF('return period output'!H24&lt;MAX('user input'!$L$16,'user input'!$L$18),(IF('return period output'!H24&lt;'user input'!$L$16,temp1!AP14,temp1!AY14)),(IF('return period output'!H24&lt;MAX('user input'!$L$20,'user input'!$L$22),(IF('return period output'!H24&lt;'user input'!$L$20,temp1!BH14,temp1!BQ14)),(IF('return period output'!H24&lt;'user input'!$L$24,temp1!BZ14,temp1!CI14)))))))))))</f>
        <v>#N/A</v>
      </c>
      <c r="I19" s="5" t="e">
        <f>IF(I$3="","",(IF('return period output'!I24="----","----",(IF('return period output'!I24&lt;'user input'!$L$14,(IF('return period output'!I24&lt;'user input'!$L$10,(IF('return period output'!I24&lt;'user input'!$L$8,temp1!G14,temp1!P14)),(IF('return period output'!I24&lt;'user input'!$L$12,temp1!Y14,temp1!AH14)))),(IF('return period output'!I24&lt;MAX('user input'!$L$16,'user input'!$L$18),(IF('return period output'!I24&lt;'user input'!$L$16,temp1!AQ14,temp1!AZ14)),(IF('return period output'!I24&lt;MAX('user input'!$L$20,'user input'!$L$22),(IF('return period output'!I24&lt;'user input'!$L$20,temp1!BI14,temp1!BR14)),(IF('return period output'!I24&lt;'user input'!$L$24,temp1!CA14,temp1!CJ14)))))))))))</f>
        <v>#N/A</v>
      </c>
      <c r="J19" s="5">
        <f>IF(J$3="","",(IF('return period output'!J24="----","----",(IF('return period output'!J24&lt;'user input'!$L$14,(IF('return period output'!J24&lt;'user input'!$L$10,(IF('return period output'!J24&lt;'user input'!$L$8,temp1!H14,temp1!Q14)),(IF('return period output'!J24&lt;'user input'!$L$12,temp1!Z14,temp1!AI14)))),(IF('return period output'!J24&lt;MAX('user input'!$L$16,'user input'!$L$18),(IF('return period output'!J24&lt;'user input'!$L$16,temp1!AR14,temp1!BA14)),(IF('return period output'!J24&lt;MAX('user input'!$L$20,'user input'!$L$22),(IF('return period output'!J24&lt;'user input'!$L$20,temp1!BJ14,temp1!BS14)),(IF('return period output'!J24&lt;'user input'!$L$24,temp1!CB14,temp1!CK14)))))))))))</f>
        <v>2.577529812531321</v>
      </c>
      <c r="K19" s="5">
        <f>IF(K$3="","",(IF('return period output'!K24="----","----",(IF('return period output'!K24&lt;'user input'!$L$14,(IF('return period output'!K24&lt;'user input'!$L$10,(IF('return period output'!K24&lt;'user input'!$L$8,temp1!I14,temp1!R14)),(IF('return period output'!K24&lt;'user input'!$L$12,temp1!AA14,temp1!AJ14)))),(IF('return period output'!K24&lt;MAX('user input'!$L$16,'user input'!$L$18),(IF('return period output'!K24&lt;'user input'!$L$16,temp1!AS14,temp1!BB14)),(IF('return period output'!K24&lt;MAX('user input'!$L$20,'user input'!$L$22),(IF('return period output'!K24&lt;'user input'!$L$20,temp1!BK14,temp1!BT14)),(IF('return period output'!K24&lt;'user input'!$L$24,temp1!CC14,temp1!CL14)))))))))))</f>
        <v>3.0857394496809354</v>
      </c>
    </row>
    <row r="20" spans="3:11" ht="12.75">
      <c r="C20" s="5">
        <f>IF('user input'!L26&gt;0,'user input'!N26,NA())</f>
        <v>4.8</v>
      </c>
      <c r="D20" s="5" t="e">
        <f>IF(D$3="","",(IF('return period output'!D25="----","----",(IF('return period output'!D25&lt;'user input'!$L$14,(IF('return period output'!D25&lt;'user input'!$L$10,(IF('return period output'!D25&lt;'user input'!$L$8,temp1!B15,temp1!K15)),(IF('return period output'!D25&lt;'user input'!$L$12,temp1!T15,temp1!AC15)))),(IF('return period output'!D25&lt;MAX('user input'!$L$16,'user input'!$L$18),(IF('return period output'!D25&lt;'user input'!$L$16,temp1!AL15,temp1!AU15)),(IF('return period output'!D25&lt;MAX('user input'!$L$20,'user input'!$L$22),(IF('return period output'!D25&lt;'user input'!$L$20,temp1!BD15,temp1!BM15)),(IF('return period output'!D25&lt;'user input'!$L$24,temp1!BV15,temp1!CE15)))))))))))</f>
        <v>#N/A</v>
      </c>
      <c r="E20" s="5" t="e">
        <f>IF(E$3="","",(IF('return period output'!E25="----","----",(IF('return period output'!E25&lt;'user input'!$L$14,(IF('return period output'!E25&lt;'user input'!$L$10,(IF('return period output'!E25&lt;'user input'!$L$8,temp1!C15,temp1!L15)),(IF('return period output'!E25&lt;'user input'!$L$12,temp1!U15,temp1!AD15)))),(IF('return period output'!E25&lt;MAX('user input'!$L$16,'user input'!$L$18),(IF('return period output'!E25&lt;'user input'!$L$16,temp1!AM15,temp1!AV15)),(IF('return period output'!E25&lt;MAX('user input'!$L$20,'user input'!$L$22),(IF('return period output'!E25&lt;'user input'!$L$20,temp1!BE15,temp1!BN15)),(IF('return period output'!E25&lt;'user input'!$L$24,temp1!BW15,temp1!CF15)))))))))))</f>
        <v>#N/A</v>
      </c>
      <c r="F20" s="5" t="e">
        <f>IF(F$3="","",(IF('return period output'!F25="----","----",(IF('return period output'!F25&lt;'user input'!$L$14,(IF('return period output'!F25&lt;'user input'!$L$10,(IF('return period output'!F25&lt;'user input'!$L$8,temp1!D15,temp1!M15)),(IF('return period output'!F25&lt;'user input'!$L$12,temp1!V15,temp1!AE15)))),(IF('return period output'!F25&lt;MAX('user input'!$L$16,'user input'!$L$18),(IF('return period output'!F25&lt;'user input'!$L$16,temp1!AN15,temp1!AW15)),(IF('return period output'!F25&lt;MAX('user input'!$L$20,'user input'!$L$22),(IF('return period output'!F25&lt;'user input'!$L$20,temp1!BF15,temp1!BO15)),(IF('return period output'!F25&lt;'user input'!$L$24,temp1!BX15,temp1!CG15)))))))))))</f>
        <v>#N/A</v>
      </c>
      <c r="G20" s="5" t="e">
        <f>IF(G$3="","",(IF('return period output'!G25="----","----",(IF('return period output'!G25&lt;'user input'!$L$14,(IF('return period output'!G25&lt;'user input'!$L$10,(IF('return period output'!G25&lt;'user input'!$L$8,temp1!E15,temp1!N15)),(IF('return period output'!G25&lt;'user input'!$L$12,temp1!W15,temp1!AF15)))),(IF('return period output'!G25&lt;MAX('user input'!$L$16,'user input'!$L$18),(IF('return period output'!G25&lt;'user input'!$L$16,temp1!AO15,temp1!AX15)),(IF('return period output'!G25&lt;MAX('user input'!$L$20,'user input'!$L$22),(IF('return period output'!G25&lt;'user input'!$L$20,temp1!BG15,temp1!BP15)),(IF('return period output'!G25&lt;'user input'!$L$24,temp1!BY15,temp1!CH15)))))))))))</f>
        <v>#N/A</v>
      </c>
      <c r="H20" s="5" t="e">
        <f>IF(H$3="","",(IF('return period output'!H25="----","----",(IF('return period output'!H25&lt;'user input'!$L$14,(IF('return period output'!H25&lt;'user input'!$L$10,(IF('return period output'!H25&lt;'user input'!$L$8,temp1!F15,temp1!O15)),(IF('return period output'!H25&lt;'user input'!$L$12,temp1!X15,temp1!AG15)))),(IF('return period output'!H25&lt;MAX('user input'!$L$16,'user input'!$L$18),(IF('return period output'!H25&lt;'user input'!$L$16,temp1!AP15,temp1!AY15)),(IF('return period output'!H25&lt;MAX('user input'!$L$20,'user input'!$L$22),(IF('return period output'!H25&lt;'user input'!$L$20,temp1!BH15,temp1!BQ15)),(IF('return period output'!H25&lt;'user input'!$L$24,temp1!BZ15,temp1!CI15)))))))))))</f>
        <v>#N/A</v>
      </c>
      <c r="I20" s="5" t="e">
        <f>IF(I$3="","",(IF('return period output'!I25="----","----",(IF('return period output'!I25&lt;'user input'!$L$14,(IF('return period output'!I25&lt;'user input'!$L$10,(IF('return period output'!I25&lt;'user input'!$L$8,temp1!G15,temp1!P15)),(IF('return period output'!I25&lt;'user input'!$L$12,temp1!Y15,temp1!AH15)))),(IF('return period output'!I25&lt;MAX('user input'!$L$16,'user input'!$L$18),(IF('return period output'!I25&lt;'user input'!$L$16,temp1!AQ15,temp1!AZ15)),(IF('return period output'!I25&lt;MAX('user input'!$L$20,'user input'!$L$22),(IF('return period output'!I25&lt;'user input'!$L$20,temp1!BI15,temp1!BR15)),(IF('return period output'!I25&lt;'user input'!$L$24,temp1!CA15,temp1!CJ15)))))))))))</f>
        <v>#N/A</v>
      </c>
      <c r="J20" s="5" t="e">
        <f>IF(J$3="","",(IF('return period output'!J25="----","----",(IF('return period output'!J25&lt;'user input'!$L$14,(IF('return period output'!J25&lt;'user input'!$L$10,(IF('return period output'!J25&lt;'user input'!$L$8,temp1!H15,temp1!Q15)),(IF('return period output'!J25&lt;'user input'!$L$12,temp1!Z15,temp1!AI15)))),(IF('return period output'!J25&lt;MAX('user input'!$L$16,'user input'!$L$18),(IF('return period output'!J25&lt;'user input'!$L$16,temp1!AR15,temp1!BA15)),(IF('return period output'!J25&lt;MAX('user input'!$L$20,'user input'!$L$22),(IF('return period output'!J25&lt;'user input'!$L$20,temp1!BJ15,temp1!BS15)),(IF('return period output'!J25&lt;'user input'!$L$24,temp1!CB15,temp1!CK15)))))))))))</f>
        <v>#N/A</v>
      </c>
      <c r="K20" s="5">
        <f>IF(K$3="","",(IF('return period output'!K25="----","----",(IF('return period output'!K25&lt;'user input'!$L$14,(IF('return period output'!K25&lt;'user input'!$L$10,(IF('return period output'!K25&lt;'user input'!$L$8,temp1!I15,temp1!R15)),(IF('return period output'!K25&lt;'user input'!$L$12,temp1!AA15,temp1!AJ15)))),(IF('return period output'!K25&lt;MAX('user input'!$L$16,'user input'!$L$18),(IF('return period output'!K25&lt;'user input'!$L$16,temp1!AS15,temp1!BB15)),(IF('return period output'!K25&lt;MAX('user input'!$L$20,'user input'!$L$22),(IF('return period output'!K25&lt;'user input'!$L$20,temp1!BK15,temp1!BT15)),(IF('return period output'!K25&lt;'user input'!$L$24,temp1!CC15,temp1!CL15)))))))))))</f>
        <v>2.6857394496809355</v>
      </c>
    </row>
    <row r="23" spans="3:11" ht="12.75">
      <c r="C23" s="12">
        <f>CHOOSE(temp2!D28,D7,D8,D9,D10,D11,D12,D13,D14,D15,D16,D17,D18,D19,D20)</f>
        <v>1.8586005449615763</v>
      </c>
      <c r="D23" s="12">
        <f>CHOOSE(temp2!D28,$C7,$C8,$C9,$C10,$C11,$C12,$C13,$C14,$C15,$C16,$C17,$C18,$C19,$C20)</f>
        <v>3.75</v>
      </c>
      <c r="E23" s="12">
        <f>CHOOSE(temp2!E28,$C7,$C8,$C9,$C10,$C11,$C12,$C13,$C14,$C15,$C16,$C17,$C18,$C19,$C20)</f>
        <v>3.9</v>
      </c>
      <c r="F23" s="12">
        <f>CHOOSE(temp2!F28,$C7,$C8,$C9,$C10,$C11,$C12,$C13,$C14,$C15,$C16,$C17,$C18,$C19,$C20)</f>
        <v>4.05</v>
      </c>
      <c r="G23" s="12">
        <f>CHOOSE(temp2!G28,$C7,$C8,$C9,$C10,$C11,$C12,$C13,$C14,$C15,$C16,$C17,$C18,$C19,$C20)</f>
        <v>4.2</v>
      </c>
      <c r="H23" s="12">
        <f>CHOOSE(temp2!H28,$C7,$C8,$C9,$C10,$C11,$C12,$C13,$C14,$C15,$C16,$C17,$C18,$C19,$C20)</f>
        <v>4.35</v>
      </c>
      <c r="I23" s="12">
        <f>CHOOSE(temp2!I28,$C7,$C8,$C9,$C10,$C11,$C12,$C13,$C14,$C15,$C16,$C17,$C18,$C19,$C20)</f>
        <v>4.5</v>
      </c>
      <c r="J23" s="12">
        <f>CHOOSE(temp2!J28,$C7,$C8,$C9,$C10,$C11,$C12,$C13,$C14,$C15,$C16,$C17,$C18,$C19,$C20)</f>
        <v>4.65</v>
      </c>
      <c r="K23" s="12">
        <f>CHOOSE(temp2!K28,$C7,$C8,$C9,$C10,$C11,$C12,$C13,$C14,$C15,$C16,$C17,$C18,$C19,$C20)</f>
        <v>4.8</v>
      </c>
    </row>
  </sheetData>
  <mergeCells count="5">
    <mergeCell ref="B2:C3"/>
    <mergeCell ref="D2:K2"/>
    <mergeCell ref="B4:C6"/>
    <mergeCell ref="D5:F5"/>
    <mergeCell ref="G5:J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" sqref="B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70568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CL15"/>
  <sheetViews>
    <sheetView workbookViewId="0" topLeftCell="BG1">
      <selection activeCell="A16" sqref="A16:IV16"/>
    </sheetView>
  </sheetViews>
  <sheetFormatPr defaultColWidth="9.140625" defaultRowHeight="12.75"/>
  <sheetData>
    <row r="2" spans="2:90" ht="12.75">
      <c r="B2">
        <f>((LN('user input'!$L$8)-LN('return period output'!D12))*'user input'!$P$6+(LN('return period output'!D12)-LN('user input'!$L$6))*'user input'!$P$8)/(LN('user input'!$L$8)-LN('user input'!$L$6))</f>
        <v>4.328771237954944</v>
      </c>
      <c r="C2">
        <f>((LN('user input'!$L$8)-LN('return period output'!E12))*'user input'!$P$6+(LN('return period output'!E12)-LN('user input'!$L$6))*'user input'!$P$8)/(LN('user input'!$L$8)-LN('user input'!$L$6))</f>
        <v>4.728771237954946</v>
      </c>
      <c r="D2">
        <f>((LN('user input'!$L$8)-LN('return period output'!F12))*'user input'!$P$6+(LN('return period output'!F12)-LN('user input'!$L$6))*'user input'!$P$8)/(LN('user input'!$L$8)-LN('user input'!$L$6))</f>
        <v>5.25754247590989</v>
      </c>
      <c r="E2">
        <f>((LN('user input'!$L$8)-LN('return period output'!G12))*'user input'!$P$6+(LN('return period output'!G12)-LN('user input'!$L$6))*'user input'!$P$8)/(LN('user input'!$L$8)-LN('user input'!$L$6))</f>
        <v>5.6575424759098905</v>
      </c>
      <c r="F2">
        <f>((LN('user input'!$L$8)-LN('return period output'!H12))*'user input'!$P$6+(LN('return period output'!H12)-LN('user input'!$L$6))*'user input'!$P$8)/(LN('user input'!$L$8)-LN('user input'!$L$6))</f>
        <v>6.057542475909888</v>
      </c>
      <c r="G2">
        <f>((LN('user input'!$L$8)-LN('return period output'!I12))*'user input'!$P$6+(LN('return period output'!I12)-LN('user input'!$L$6))*'user input'!$P$8)/(LN('user input'!$L$8)-LN('user input'!$L$6))</f>
        <v>6.586313713864838</v>
      </c>
      <c r="H2">
        <f>((LN('user input'!$L$8)-LN('return period output'!J12))*'user input'!$P$6+(LN('return period output'!J12)-LN('user input'!$L$6))*'user input'!$P$8)/(LN('user input'!$L$8)-LN('user input'!$L$6))</f>
        <v>6.986313713864833</v>
      </c>
      <c r="I2">
        <f>((LN('user input'!$L$8)-LN('return period output'!K12))*'user input'!$P$6+(LN('return period output'!K12)-LN('user input'!$L$6))*'user input'!$P$8)/(LN('user input'!$L$8)-LN('user input'!$L$6))</f>
        <v>7.386313713864838</v>
      </c>
      <c r="K2">
        <f>((LN('user input'!$L$10)-LN('return period output'!D12))*'user input'!$P$8+(LN('return period output'!D12)-LN('user input'!$L$8))*'user input'!$P$10)/(LN('user input'!$L$10)-LN('user input'!$L$8))</f>
        <v>4.102588318946412</v>
      </c>
      <c r="L2">
        <f>((LN('user input'!$L$10)-LN('return period output'!E12))*'user input'!$P$8+(LN('return period output'!E12)-LN('user input'!$L$8))*'user input'!$P$10)/(LN('user input'!$L$10)-LN('user input'!$L$8))</f>
        <v>4.405176637892824</v>
      </c>
      <c r="M2">
        <f>((LN('user input'!$L$10)-LN('return period output'!F12))*'user input'!$P$8+(LN('return period output'!F12)-LN('user input'!$L$8))*'user input'!$P$10)/(LN('user input'!$L$10)-LN('user input'!$L$8))</f>
        <v>4.805176637892825</v>
      </c>
      <c r="N2">
        <f>((LN('user input'!$L$10)-LN('return period output'!G12))*'user input'!$P$8+(LN('return period output'!G12)-LN('user input'!$L$8))*'user input'!$P$10)/(LN('user input'!$L$10)-LN('user input'!$L$8))</f>
        <v>5.107764956839235</v>
      </c>
      <c r="O2">
        <f>((LN('user input'!$L$10)-LN('return period output'!H12))*'user input'!$P$8+(LN('return period output'!H12)-LN('user input'!$L$8))*'user input'!$P$10)/(LN('user input'!$L$10)-LN('user input'!$L$8))</f>
        <v>5.4103532757856465</v>
      </c>
      <c r="P2">
        <f>((LN('user input'!$L$10)-LN('return period output'!I12))*'user input'!$P$8+(LN('return period output'!I12)-LN('user input'!$L$8))*'user input'!$P$10)/(LN('user input'!$L$10)-LN('user input'!$L$8))</f>
        <v>5.810353275785649</v>
      </c>
      <c r="Q2">
        <f>((LN('user input'!$L$10)-LN('return period output'!J12))*'user input'!$P$8+(LN('return period output'!J12)-LN('user input'!$L$8))*'user input'!$P$10)/(LN('user input'!$L$10)-LN('user input'!$L$8))</f>
        <v>6.112941594732062</v>
      </c>
      <c r="R2">
        <f>((LN('user input'!$L$10)-LN('return period output'!K12))*'user input'!$P$8+(LN('return period output'!K12)-LN('user input'!$L$8))*'user input'!$P$10)/(LN('user input'!$L$10)-LN('user input'!$L$8))</f>
        <v>6.415529913678471</v>
      </c>
      <c r="T2">
        <f>((LN('user input'!$L$12)-LN('return period output'!D12))*'user input'!$P$10+(LN('return period output'!D12)-LN('user input'!$L$10))*'user input'!$P$12)/(LN('user input'!$L$12)-LN('user input'!$L$10))</f>
        <v>4.2</v>
      </c>
      <c r="U2">
        <f>((LN('user input'!$L$12)-LN('return period output'!E12))*'user input'!$P$10+(LN('return period output'!E12)-LN('user input'!$L$10))*'user input'!$P$12)/(LN('user input'!$L$12)-LN('user input'!$L$10))</f>
        <v>4.6000000000000005</v>
      </c>
      <c r="V2">
        <f>((LN('user input'!$L$12)-LN('return period output'!F12))*'user input'!$P$10+(LN('return period output'!F12)-LN('user input'!$L$10))*'user input'!$P$12)/(LN('user input'!$L$12)-LN('user input'!$L$10))</f>
        <v>5.128771237954944</v>
      </c>
      <c r="W2">
        <f>((LN('user input'!$L$12)-LN('return period output'!G12))*'user input'!$P$10+(LN('return period output'!G12)-LN('user input'!$L$10))*'user input'!$P$12)/(LN('user input'!$L$12)-LN('user input'!$L$10))</f>
        <v>5.528771237954945</v>
      </c>
      <c r="X2">
        <f>((LN('user input'!$L$12)-LN('return period output'!H12))*'user input'!$P$10+(LN('return period output'!H12)-LN('user input'!$L$10))*'user input'!$P$12)/(LN('user input'!$L$12)-LN('user input'!$L$10))</f>
        <v>5.928771237954946</v>
      </c>
      <c r="Y2">
        <f>((LN('user input'!$L$12)-LN('return period output'!I12))*'user input'!$P$10+(LN('return period output'!I12)-LN('user input'!$L$10))*'user input'!$P$12)/(LN('user input'!$L$12)-LN('user input'!$L$10))</f>
        <v>6.457542475909889</v>
      </c>
      <c r="Z2">
        <f>((LN('user input'!$L$12)-LN('return period output'!J12))*'user input'!$P$10+(LN('return period output'!J12)-LN('user input'!$L$10))*'user input'!$P$12)/(LN('user input'!$L$12)-LN('user input'!$L$10))</f>
        <v>6.857542475909892</v>
      </c>
      <c r="AA2">
        <f>((LN('user input'!$L$12)-LN('return period output'!K12))*'user input'!$P$10+(LN('return period output'!K12)-LN('user input'!$L$10))*'user input'!$P$12)/(LN('user input'!$L$12)-LN('user input'!$L$10))</f>
        <v>7.257542475909893</v>
      </c>
      <c r="AC2">
        <f>((LN('user input'!$L$14)-LN('return period output'!D12))*'user input'!$P$12+(LN('return period output'!D12)-LN('user input'!$L$12))*'user input'!$P$14)/(LN('user input'!$L$14)-LN('user input'!$L$12))</f>
        <v>4.2</v>
      </c>
      <c r="AD2">
        <f>((LN('user input'!$L$14)-LN('return period output'!E12))*'user input'!$P$12+(LN('return period output'!E12)-LN('user input'!$L$12))*'user input'!$P$14)/(LN('user input'!$L$14)-LN('user input'!$L$12))</f>
        <v>4.6</v>
      </c>
      <c r="AE2">
        <f>((LN('user input'!$L$14)-LN('return period output'!F12))*'user input'!$P$12+(LN('return period output'!F12)-LN('user input'!$L$12))*'user input'!$P$14)/(LN('user input'!$L$14)-LN('user input'!$L$12))</f>
        <v>5.128771237954944</v>
      </c>
      <c r="AF2">
        <f>((LN('user input'!$L$14)-LN('return period output'!G12))*'user input'!$P$12+(LN('return period output'!G12)-LN('user input'!$L$12))*'user input'!$P$14)/(LN('user input'!$L$14)-LN('user input'!$L$12))</f>
        <v>5.528771237954944</v>
      </c>
      <c r="AG2">
        <f>((LN('user input'!$L$14)-LN('return period output'!H12))*'user input'!$P$12+(LN('return period output'!H12)-LN('user input'!$L$12))*'user input'!$P$14)/(LN('user input'!$L$14)-LN('user input'!$L$12))</f>
        <v>5.928771237954946</v>
      </c>
      <c r="AH2">
        <f>((LN('user input'!$L$14)-LN('return period output'!I12))*'user input'!$P$12+(LN('return period output'!I12)-LN('user input'!$L$12))*'user input'!$P$14)/(LN('user input'!$L$14)-LN('user input'!$L$12))</f>
        <v>6.457542475909889</v>
      </c>
      <c r="AI2">
        <f>((LN('user input'!$L$14)-LN('return period output'!J12))*'user input'!$P$12+(LN('return period output'!J12)-LN('user input'!$L$12))*'user input'!$P$14)/(LN('user input'!$L$14)-LN('user input'!$L$12))</f>
        <v>6.857542475909887</v>
      </c>
      <c r="AJ2">
        <f>((LN('user input'!$L$14)-LN('return period output'!K12))*'user input'!$P$12+(LN('return period output'!K12)-LN('user input'!$L$12))*'user input'!$P$14)/(LN('user input'!$L$14)-LN('user input'!$L$12))</f>
        <v>7.257542475909887</v>
      </c>
      <c r="AL2">
        <f>((LN('user input'!$L$16)-LN('return period output'!D12))*'user input'!$P$14+(LN('return period output'!D12)-LN('user input'!$L$14))*'user input'!$P$16)/(LN('user input'!$L$16)-LN('user input'!$L$14))</f>
        <v>4.297411681053587</v>
      </c>
      <c r="AM2">
        <f>((LN('user input'!$L$16)-LN('return period output'!E12))*'user input'!$P$14+(LN('return period output'!E12)-LN('user input'!$L$14))*'user input'!$P$16)/(LN('user input'!$L$16)-LN('user input'!$L$14))</f>
        <v>4.6</v>
      </c>
      <c r="AN2">
        <f>((LN('user input'!$L$16)-LN('return period output'!F12))*'user input'!$P$14+(LN('return period output'!F12)-LN('user input'!$L$14))*'user input'!$P$16)/(LN('user input'!$L$16)-LN('user input'!$L$14))</f>
        <v>5</v>
      </c>
      <c r="AO2">
        <f>((LN('user input'!$L$16)-LN('return period output'!G12))*'user input'!$P$14+(LN('return period output'!G12)-LN('user input'!$L$14))*'user input'!$P$16)/(LN('user input'!$L$16)-LN('user input'!$L$14))</f>
        <v>5.302588318946411</v>
      </c>
      <c r="AP2">
        <f>((LN('user input'!$L$16)-LN('return period output'!H12))*'user input'!$P$14+(LN('return period output'!H12)-LN('user input'!$L$14))*'user input'!$P$16)/(LN('user input'!$L$16)-LN('user input'!$L$14))</f>
        <v>5.605176637892824</v>
      </c>
      <c r="AQ2">
        <f>((LN('user input'!$L$16)-LN('return period output'!I12))*'user input'!$P$14+(LN('return period output'!I12)-LN('user input'!$L$14))*'user input'!$P$16)/(LN('user input'!$L$16)-LN('user input'!$L$14))</f>
        <v>6.0051766378928235</v>
      </c>
      <c r="AR2">
        <f>((LN('user input'!$L$16)-LN('return period output'!J12))*'user input'!$P$14+(LN('return period output'!J12)-LN('user input'!$L$14))*'user input'!$P$16)/(LN('user input'!$L$16)-LN('user input'!$L$14))</f>
        <v>6.307764956839238</v>
      </c>
      <c r="AS2">
        <f>((LN('user input'!$L$16)-LN('return period output'!K12))*'user input'!$P$14+(LN('return period output'!K12)-LN('user input'!$L$14))*'user input'!$P$16)/(LN('user input'!$L$16)-LN('user input'!$L$14))</f>
        <v>6.610353275785649</v>
      </c>
      <c r="AU2">
        <f>((LN('user input'!$L$18)-LN('return period output'!D12))*'user input'!$P$16+(LN('return period output'!D12)-LN('user input'!$L$16))*'user input'!$P$18)/(LN('user input'!$L$18)-LN('user input'!$L$16))</f>
        <v>4.071228762045057</v>
      </c>
      <c r="AV2">
        <f>((LN('user input'!$L$18)-LN('return period output'!E12))*'user input'!$P$16+(LN('return period output'!E12)-LN('user input'!$L$16))*'user input'!$P$18)/(LN('user input'!$L$18)-LN('user input'!$L$16))</f>
        <v>4.471228762045053</v>
      </c>
      <c r="AW2">
        <f>((LN('user input'!$L$18)-LN('return period output'!F12))*'user input'!$P$16+(LN('return period output'!F12)-LN('user input'!$L$16))*'user input'!$P$18)/(LN('user input'!$L$18)-LN('user input'!$L$16))</f>
        <v>5</v>
      </c>
      <c r="AX2">
        <f>((LN('user input'!$L$18)-LN('return period output'!G12))*'user input'!$P$16+(LN('return period output'!G12)-LN('user input'!$L$16))*'user input'!$P$18)/(LN('user input'!$L$18)-LN('user input'!$L$16))</f>
        <v>5.4</v>
      </c>
      <c r="AY2">
        <f>((LN('user input'!$L$18)-LN('return period output'!H12))*'user input'!$P$16+(LN('return period output'!H12)-LN('user input'!$L$16))*'user input'!$P$18)/(LN('user input'!$L$18)-LN('user input'!$L$16))</f>
        <v>5.800000000000001</v>
      </c>
      <c r="AZ2">
        <f>((LN('user input'!$L$18)-LN('return period output'!I12))*'user input'!$P$16+(LN('return period output'!I12)-LN('user input'!$L$16))*'user input'!$P$18)/(LN('user input'!$L$18)-LN('user input'!$L$16))</f>
        <v>6.328771237954948</v>
      </c>
      <c r="BA2">
        <f>((LN('user input'!$L$18)-LN('return period output'!J12))*'user input'!$P$16+(LN('return period output'!J12)-LN('user input'!$L$16))*'user input'!$P$18)/(LN('user input'!$L$18)-LN('user input'!$L$16))</f>
        <v>6.728771237954945</v>
      </c>
      <c r="BB2">
        <f>((LN('user input'!$L$18)-LN('return period output'!K12))*'user input'!$P$16+(LN('return period output'!K12)-LN('user input'!$L$16))*'user input'!$P$18)/(LN('user input'!$L$18)-LN('user input'!$L$16))</f>
        <v>7.128771237954945</v>
      </c>
      <c r="BD2">
        <f>((LN('user input'!$L$20)-LN('return period output'!D12))*'user input'!$P$18+(LN('return period output'!D12)-LN('user input'!$L$18))*'user input'!$P$20)/(LN('user input'!$L$20)-LN('user input'!$L$18))</f>
        <v>4.071228762045056</v>
      </c>
      <c r="BE2">
        <f>((LN('user input'!$L$20)-LN('return period output'!E12))*'user input'!$P$18+(LN('return period output'!E12)-LN('user input'!$L$18))*'user input'!$P$20)/(LN('user input'!$L$20)-LN('user input'!$L$18))</f>
        <v>4.4712287620450555</v>
      </c>
      <c r="BF2">
        <f>((LN('user input'!$L$20)-LN('return period output'!F12))*'user input'!$P$18+(LN('return period output'!F12)-LN('user input'!$L$18))*'user input'!$P$20)/(LN('user input'!$L$20)-LN('user input'!$L$18))</f>
        <v>5.000000000000001</v>
      </c>
      <c r="BG2">
        <f>((LN('user input'!$L$20)-LN('return period output'!G12))*'user input'!$P$18+(LN('return period output'!G12)-LN('user input'!$L$18))*'user input'!$P$20)/(LN('user input'!$L$20)-LN('user input'!$L$18))</f>
        <v>5.4</v>
      </c>
      <c r="BH2">
        <f>((LN('user input'!$L$20)-LN('return period output'!H12))*'user input'!$P$18+(LN('return period output'!H12)-LN('user input'!$L$18))*'user input'!$P$20)/(LN('user input'!$L$20)-LN('user input'!$L$18))</f>
        <v>5.8</v>
      </c>
      <c r="BI2">
        <f>((LN('user input'!$L$20)-LN('return period output'!I12))*'user input'!$P$18+(LN('return period output'!I12)-LN('user input'!$L$18))*'user input'!$P$20)/(LN('user input'!$L$20)-LN('user input'!$L$18))</f>
        <v>6.3287712379549435</v>
      </c>
      <c r="BJ2">
        <f>((LN('user input'!$L$20)-LN('return period output'!J12))*'user input'!$P$18+(LN('return period output'!J12)-LN('user input'!$L$18))*'user input'!$P$20)/(LN('user input'!$L$20)-LN('user input'!$L$18))</f>
        <v>6.7287712379549465</v>
      </c>
      <c r="BK2">
        <f>((LN('user input'!$L$20)-LN('return period output'!K12))*'user input'!$P$18+(LN('return period output'!K12)-LN('user input'!$L$18))*'user input'!$P$20)/(LN('user input'!$L$20)-LN('user input'!$L$18))</f>
        <v>7.128771237954944</v>
      </c>
      <c r="BM2">
        <f>((LN('user input'!$L$22)-LN('return period output'!D12))*'user input'!$P$20+(LN('return period output'!D12)-LN('user input'!$L$20))*'user input'!$P$22)/(LN('user input'!$L$22)-LN('user input'!$L$20))</f>
        <v>4.49223504316076</v>
      </c>
      <c r="BN2">
        <f>((LN('user input'!$L$22)-LN('return period output'!E12))*'user input'!$P$20+(LN('return period output'!E12)-LN('user input'!$L$20))*'user input'!$P$22)/(LN('user input'!$L$22)-LN('user input'!$L$20))</f>
        <v>4.7948233621071745</v>
      </c>
      <c r="BO2">
        <f>((LN('user input'!$L$22)-LN('return period output'!F12))*'user input'!$P$20+(LN('return period output'!F12)-LN('user input'!$L$20))*'user input'!$P$22)/(LN('user input'!$L$22)-LN('user input'!$L$20))</f>
        <v>5.194823362107178</v>
      </c>
      <c r="BP2">
        <f>((LN('user input'!$L$22)-LN('return period output'!G12))*'user input'!$P$20+(LN('return period output'!G12)-LN('user input'!$L$20))*'user input'!$P$22)/(LN('user input'!$L$22)-LN('user input'!$L$20))</f>
        <v>5.497411681053587</v>
      </c>
      <c r="BQ2">
        <f>((LN('user input'!$L$22)-LN('return period output'!H12))*'user input'!$P$20+(LN('return period output'!H12)-LN('user input'!$L$20))*'user input'!$P$22)/(LN('user input'!$L$22)-LN('user input'!$L$20))</f>
        <v>5.8</v>
      </c>
      <c r="BR2">
        <f>((LN('user input'!$L$22)-LN('return period output'!I12))*'user input'!$P$20+(LN('return period output'!I12)-LN('user input'!$L$20))*'user input'!$P$22)/(LN('user input'!$L$22)-LN('user input'!$L$20))</f>
        <v>6.2</v>
      </c>
      <c r="BS2">
        <f>((LN('user input'!$L$22)-LN('return period output'!J12))*'user input'!$P$20+(LN('return period output'!J12)-LN('user input'!$L$20))*'user input'!$P$22)/(LN('user input'!$L$22)-LN('user input'!$L$20))</f>
        <v>6.502588318946413</v>
      </c>
      <c r="BT2">
        <f>((LN('user input'!$L$22)-LN('return period output'!K12))*'user input'!$P$20+(LN('return period output'!K12)-LN('user input'!$L$20))*'user input'!$P$22)/(LN('user input'!$L$22)-LN('user input'!$L$20))</f>
        <v>6.805176637892826</v>
      </c>
      <c r="BV2">
        <f>((LN('user input'!$L$24)-LN('return period output'!D12))*'user input'!$P$22+(LN('return period output'!D12)-LN('user input'!$L$22))*'user input'!$P$24)/(LN('user input'!$L$24)-LN('user input'!$L$22))</f>
        <v>3.9424575240901114</v>
      </c>
      <c r="BW2">
        <f>((LN('user input'!$L$24)-LN('return period output'!E12))*'user input'!$P$22+(LN('return period output'!E12)-LN('user input'!$L$22))*'user input'!$P$24)/(LN('user input'!$L$24)-LN('user input'!$L$22))</f>
        <v>4.342457524090116</v>
      </c>
      <c r="BX2">
        <f>((LN('user input'!$L$24)-LN('return period output'!F12))*'user input'!$P$22+(LN('return period output'!F12)-LN('user input'!$L$22))*'user input'!$P$24)/(LN('user input'!$L$24)-LN('user input'!$L$22))</f>
        <v>4.871228762045055</v>
      </c>
      <c r="BY2">
        <f>((LN('user input'!$L$24)-LN('return period output'!G12))*'user input'!$P$22+(LN('return period output'!G12)-LN('user input'!$L$22))*'user input'!$P$24)/(LN('user input'!$L$24)-LN('user input'!$L$22))</f>
        <v>5.271228762045057</v>
      </c>
      <c r="BZ2">
        <f>((LN('user input'!$L$24)-LN('return period output'!H12))*'user input'!$P$22+(LN('return period output'!H12)-LN('user input'!$L$22))*'user input'!$P$24)/(LN('user input'!$L$24)-LN('user input'!$L$22))</f>
        <v>5.671228762045057</v>
      </c>
      <c r="CA2">
        <f>((LN('user input'!$L$24)-LN('return period output'!I12))*'user input'!$P$22+(LN('return period output'!I12)-LN('user input'!$L$22))*'user input'!$P$24)/(LN('user input'!$L$24)-LN('user input'!$L$22))</f>
        <v>6.2</v>
      </c>
      <c r="CB2">
        <f>((LN('user input'!$L$24)-LN('return period output'!J12))*'user input'!$P$22+(LN('return period output'!J12)-LN('user input'!$L$22))*'user input'!$P$24)/(LN('user input'!$L$24)-LN('user input'!$L$22))</f>
        <v>6.6</v>
      </c>
      <c r="CC2">
        <f>((LN('user input'!$L$24)-LN('return period output'!K12))*'user input'!$P$22+(LN('return period output'!K12)-LN('user input'!$L$22))*'user input'!$P$24)/(LN('user input'!$L$24)-LN('user input'!$L$22))</f>
        <v>6.999999999999998</v>
      </c>
      <c r="CE2">
        <f>((LN('user input'!$L$26)-LN('return period output'!D12))*'user input'!$P$24+(LN('return period output'!D12)-LN('user input'!$L$24))*'user input'!$P$26)/(LN('user input'!$L$26)-LN('user input'!$L$24))</f>
        <v>3.9424575240901087</v>
      </c>
      <c r="CF2">
        <f>((LN('user input'!$L$26)-LN('return period output'!E12))*'user input'!$P$24+(LN('return period output'!E12)-LN('user input'!$L$24))*'user input'!$P$26)/(LN('user input'!$L$26)-LN('user input'!$L$24))</f>
        <v>4.342457524090104</v>
      </c>
      <c r="CG2">
        <f>((LN('user input'!$L$26)-LN('return period output'!F12))*'user input'!$P$24+(LN('return period output'!F12)-LN('user input'!$L$24))*'user input'!$P$26)/(LN('user input'!$L$26)-LN('user input'!$L$24))</f>
        <v>4.871228762045049</v>
      </c>
      <c r="CH2">
        <f>((LN('user input'!$L$26)-LN('return period output'!G12))*'user input'!$P$24+(LN('return period output'!G12)-LN('user input'!$L$24))*'user input'!$P$26)/(LN('user input'!$L$26)-LN('user input'!$L$24))</f>
        <v>5.271228762045054</v>
      </c>
      <c r="CI2">
        <f>((LN('user input'!$L$26)-LN('return period output'!H12))*'user input'!$P$24+(LN('return period output'!H12)-LN('user input'!$L$24))*'user input'!$P$26)/(LN('user input'!$L$26)-LN('user input'!$L$24))</f>
        <v>5.671228762045053</v>
      </c>
      <c r="CJ2">
        <f>((LN('user input'!$L$26)-LN('return period output'!I12))*'user input'!$P$24+(LN('return period output'!I12)-LN('user input'!$L$24))*'user input'!$P$26)/(LN('user input'!$L$26)-LN('user input'!$L$24))</f>
        <v>6.1999999999999975</v>
      </c>
      <c r="CK2">
        <f>((LN('user input'!$L$26)-LN('return period output'!J12))*'user input'!$P$24+(LN('return period output'!J12)-LN('user input'!$L$24))*'user input'!$P$26)/(LN('user input'!$L$26)-LN('user input'!$L$24))</f>
        <v>6.6</v>
      </c>
      <c r="CL2">
        <f>((LN('user input'!$L$26)-LN('return period output'!K12))*'user input'!$P$24+(LN('return period output'!K12)-LN('user input'!$L$24))*'user input'!$P$26)/(LN('user input'!$L$26)-LN('user input'!$L$24))</f>
        <v>7</v>
      </c>
    </row>
    <row r="3" spans="2:90" ht="12.75">
      <c r="B3">
        <f>((LN('user input'!$L$8)-LN('return period output'!D13))*'user input'!$P$6+(LN('return period output'!D13)-LN('user input'!$L$6))*'user input'!$P$8)/(LN('user input'!$L$8)-LN('user input'!$L$6))</f>
        <v>4.116143020871467</v>
      </c>
      <c r="C3">
        <f>((LN('user input'!$L$8)-LN('return period output'!E13))*'user input'!$P$6+(LN('return period output'!E13)-LN('user input'!$L$6))*'user input'!$P$8)/(LN('user input'!$L$8)-LN('user input'!$L$6))</f>
        <v>4.624352658021081</v>
      </c>
      <c r="D3">
        <f>((LN('user input'!$L$8)-LN('return period output'!F13))*'user input'!$P$6+(LN('return period output'!F13)-LN('user input'!$L$6))*'user input'!$P$8)/(LN('user input'!$L$8)-LN('user input'!$L$6))</f>
        <v>5.25754247590989</v>
      </c>
      <c r="E3">
        <f>((LN('user input'!$L$8)-LN('return period output'!G13))*'user input'!$P$6+(LN('return period output'!G13)-LN('user input'!$L$6))*'user input'!$P$8)/(LN('user input'!$L$8)-LN('user input'!$L$6))</f>
        <v>5.6575424759098905</v>
      </c>
      <c r="F3">
        <f>((LN('user input'!$L$8)-LN('return period output'!H13))*'user input'!$P$6+(LN('return period output'!H13)-LN('user input'!$L$6))*'user input'!$P$8)/(LN('user input'!$L$8)-LN('user input'!$L$6))</f>
        <v>6.057542475909888</v>
      </c>
      <c r="G3">
        <f>((LN('user input'!$L$8)-LN('return period output'!I13))*'user input'!$P$6+(LN('return period output'!I13)-LN('user input'!$L$6))*'user input'!$P$8)/(LN('user input'!$L$8)-LN('user input'!$L$6))</f>
        <v>6.586313713864838</v>
      </c>
      <c r="H3">
        <f>((LN('user input'!$L$8)-LN('return period output'!J13))*'user input'!$P$6+(LN('return period output'!J13)-LN('user input'!$L$6))*'user input'!$P$8)/(LN('user input'!$L$8)-LN('user input'!$L$6))</f>
        <v>6.986313713864833</v>
      </c>
      <c r="I3">
        <f>((LN('user input'!$L$8)-LN('return period output'!K13))*'user input'!$P$6+(LN('return period output'!K13)-LN('user input'!$L$6))*'user input'!$P$8)/(LN('user input'!$L$8)-LN('user input'!$L$6))</f>
        <v>7.386313713864838</v>
      </c>
      <c r="K3">
        <f>((LN('user input'!$L$10)-LN('return period output'!D13))*'user input'!$P$8+(LN('return period output'!D13)-LN('user input'!$L$8))*'user input'!$P$10)/(LN('user input'!$L$10)-LN('user input'!$L$8))</f>
        <v>3.941741282026756</v>
      </c>
      <c r="L3">
        <f>((LN('user input'!$L$10)-LN('return period output'!E13))*'user input'!$P$8+(LN('return period output'!E13)-LN('user input'!$L$8))*'user input'!$P$10)/(LN('user input'!$L$10)-LN('user input'!$L$8))</f>
        <v>4.326187031470425</v>
      </c>
      <c r="M3">
        <f>((LN('user input'!$L$10)-LN('return period output'!F13))*'user input'!$P$8+(LN('return period output'!F13)-LN('user input'!$L$8))*'user input'!$P$10)/(LN('user input'!$L$10)-LN('user input'!$L$8))</f>
        <v>4.805176637892825</v>
      </c>
      <c r="N3">
        <f>((LN('user input'!$L$10)-LN('return period output'!G13))*'user input'!$P$8+(LN('return period output'!G13)-LN('user input'!$L$8))*'user input'!$P$10)/(LN('user input'!$L$10)-LN('user input'!$L$8))</f>
        <v>5.107764956839235</v>
      </c>
      <c r="O3">
        <f>((LN('user input'!$L$10)-LN('return period output'!H13))*'user input'!$P$8+(LN('return period output'!H13)-LN('user input'!$L$8))*'user input'!$P$10)/(LN('user input'!$L$10)-LN('user input'!$L$8))</f>
        <v>5.4103532757856465</v>
      </c>
      <c r="P3">
        <f>((LN('user input'!$L$10)-LN('return period output'!I13))*'user input'!$P$8+(LN('return period output'!I13)-LN('user input'!$L$8))*'user input'!$P$10)/(LN('user input'!$L$10)-LN('user input'!$L$8))</f>
        <v>5.810353275785649</v>
      </c>
      <c r="Q3">
        <f>((LN('user input'!$L$10)-LN('return period output'!J13))*'user input'!$P$8+(LN('return period output'!J13)-LN('user input'!$L$8))*'user input'!$P$10)/(LN('user input'!$L$10)-LN('user input'!$L$8))</f>
        <v>6.112941594732062</v>
      </c>
      <c r="R3">
        <f>((LN('user input'!$L$10)-LN('return period output'!K13))*'user input'!$P$8+(LN('return period output'!K13)-LN('user input'!$L$8))*'user input'!$P$10)/(LN('user input'!$L$10)-LN('user input'!$L$8))</f>
        <v>6.415529913678471</v>
      </c>
      <c r="T3">
        <f>((LN('user input'!$L$12)-LN('return period output'!D13))*'user input'!$P$10+(LN('return period output'!D13)-LN('user input'!$L$10))*'user input'!$P$12)/(LN('user input'!$L$12)-LN('user input'!$L$10))</f>
        <v>3.987371782916522</v>
      </c>
      <c r="U3">
        <f>((LN('user input'!$L$12)-LN('return period output'!E13))*'user input'!$P$10+(LN('return period output'!E13)-LN('user input'!$L$10))*'user input'!$P$12)/(LN('user input'!$L$12)-LN('user input'!$L$10))</f>
        <v>4.495581420066137</v>
      </c>
      <c r="V3">
        <f>((LN('user input'!$L$12)-LN('return period output'!F13))*'user input'!$P$10+(LN('return period output'!F13)-LN('user input'!$L$10))*'user input'!$P$12)/(LN('user input'!$L$12)-LN('user input'!$L$10))</f>
        <v>5.128771237954944</v>
      </c>
      <c r="W3">
        <f>((LN('user input'!$L$12)-LN('return period output'!G13))*'user input'!$P$10+(LN('return period output'!G13)-LN('user input'!$L$10))*'user input'!$P$12)/(LN('user input'!$L$12)-LN('user input'!$L$10))</f>
        <v>5.528771237954945</v>
      </c>
      <c r="X3">
        <f>((LN('user input'!$L$12)-LN('return period output'!H13))*'user input'!$P$10+(LN('return period output'!H13)-LN('user input'!$L$10))*'user input'!$P$12)/(LN('user input'!$L$12)-LN('user input'!$L$10))</f>
        <v>5.928771237954946</v>
      </c>
      <c r="Y3">
        <f>((LN('user input'!$L$12)-LN('return period output'!I13))*'user input'!$P$10+(LN('return period output'!I13)-LN('user input'!$L$10))*'user input'!$P$12)/(LN('user input'!$L$12)-LN('user input'!$L$10))</f>
        <v>6.457542475909889</v>
      </c>
      <c r="Z3">
        <f>((LN('user input'!$L$12)-LN('return period output'!J13))*'user input'!$P$10+(LN('return period output'!J13)-LN('user input'!$L$10))*'user input'!$P$12)/(LN('user input'!$L$12)-LN('user input'!$L$10))</f>
        <v>6.857542475909892</v>
      </c>
      <c r="AA3">
        <f>((LN('user input'!$L$12)-LN('return period output'!K13))*'user input'!$P$10+(LN('return period output'!K13)-LN('user input'!$L$10))*'user input'!$P$12)/(LN('user input'!$L$12)-LN('user input'!$L$10))</f>
        <v>7.257542475909893</v>
      </c>
      <c r="AC3">
        <f>((LN('user input'!$L$14)-LN('return period output'!D13))*'user input'!$P$12+(LN('return period output'!D13)-LN('user input'!$L$12))*'user input'!$P$14)/(LN('user input'!$L$14)-LN('user input'!$L$12))</f>
        <v>3.987371782916523</v>
      </c>
      <c r="AD3">
        <f>((LN('user input'!$L$14)-LN('return period output'!E13))*'user input'!$P$12+(LN('return period output'!E13)-LN('user input'!$L$12))*'user input'!$P$14)/(LN('user input'!$L$14)-LN('user input'!$L$12))</f>
        <v>4.495581420066137</v>
      </c>
      <c r="AE3">
        <f>((LN('user input'!$L$14)-LN('return period output'!F13))*'user input'!$P$12+(LN('return period output'!F13)-LN('user input'!$L$12))*'user input'!$P$14)/(LN('user input'!$L$14)-LN('user input'!$L$12))</f>
        <v>5.128771237954944</v>
      </c>
      <c r="AF3">
        <f>((LN('user input'!$L$14)-LN('return period output'!G13))*'user input'!$P$12+(LN('return period output'!G13)-LN('user input'!$L$12))*'user input'!$P$14)/(LN('user input'!$L$14)-LN('user input'!$L$12))</f>
        <v>5.528771237954944</v>
      </c>
      <c r="AG3">
        <f>((LN('user input'!$L$14)-LN('return period output'!H13))*'user input'!$P$12+(LN('return period output'!H13)-LN('user input'!$L$12))*'user input'!$P$14)/(LN('user input'!$L$14)-LN('user input'!$L$12))</f>
        <v>5.928771237954946</v>
      </c>
      <c r="AH3">
        <f>((LN('user input'!$L$14)-LN('return period output'!I13))*'user input'!$P$12+(LN('return period output'!I13)-LN('user input'!$L$12))*'user input'!$P$14)/(LN('user input'!$L$14)-LN('user input'!$L$12))</f>
        <v>6.457542475909889</v>
      </c>
      <c r="AI3">
        <f>((LN('user input'!$L$14)-LN('return period output'!J13))*'user input'!$P$12+(LN('return period output'!J13)-LN('user input'!$L$12))*'user input'!$P$14)/(LN('user input'!$L$14)-LN('user input'!$L$12))</f>
        <v>6.857542475909887</v>
      </c>
      <c r="AJ3">
        <f>((LN('user input'!$L$14)-LN('return period output'!K13))*'user input'!$P$12+(LN('return period output'!K13)-LN('user input'!$L$12))*'user input'!$P$14)/(LN('user input'!$L$14)-LN('user input'!$L$12))</f>
        <v>7.257542475909887</v>
      </c>
      <c r="AL3">
        <f>((LN('user input'!$L$16)-LN('return period output'!D13))*'user input'!$P$14+(LN('return period output'!D13)-LN('user input'!$L$14))*'user input'!$P$16)/(LN('user input'!$L$16)-LN('user input'!$L$14))</f>
        <v>4.136564644133932</v>
      </c>
      <c r="AM3">
        <f>((LN('user input'!$L$16)-LN('return period output'!E13))*'user input'!$P$14+(LN('return period output'!E13)-LN('user input'!$L$14))*'user input'!$P$16)/(LN('user input'!$L$16)-LN('user input'!$L$14))</f>
        <v>4.521010393577602</v>
      </c>
      <c r="AN3">
        <f>((LN('user input'!$L$16)-LN('return period output'!F13))*'user input'!$P$14+(LN('return period output'!F13)-LN('user input'!$L$14))*'user input'!$P$16)/(LN('user input'!$L$16)-LN('user input'!$L$14))</f>
        <v>5</v>
      </c>
      <c r="AO3">
        <f>((LN('user input'!$L$16)-LN('return period output'!G13))*'user input'!$P$14+(LN('return period output'!G13)-LN('user input'!$L$14))*'user input'!$P$16)/(LN('user input'!$L$16)-LN('user input'!$L$14))</f>
        <v>5.302588318946411</v>
      </c>
      <c r="AP3">
        <f>((LN('user input'!$L$16)-LN('return period output'!H13))*'user input'!$P$14+(LN('return period output'!H13)-LN('user input'!$L$14))*'user input'!$P$16)/(LN('user input'!$L$16)-LN('user input'!$L$14))</f>
        <v>5.605176637892824</v>
      </c>
      <c r="AQ3">
        <f>((LN('user input'!$L$16)-LN('return period output'!I13))*'user input'!$P$14+(LN('return period output'!I13)-LN('user input'!$L$14))*'user input'!$P$16)/(LN('user input'!$L$16)-LN('user input'!$L$14))</f>
        <v>6.0051766378928235</v>
      </c>
      <c r="AR3">
        <f>((LN('user input'!$L$16)-LN('return period output'!J13))*'user input'!$P$14+(LN('return period output'!J13)-LN('user input'!$L$14))*'user input'!$P$16)/(LN('user input'!$L$16)-LN('user input'!$L$14))</f>
        <v>6.307764956839238</v>
      </c>
      <c r="AS3">
        <f>((LN('user input'!$L$16)-LN('return period output'!K13))*'user input'!$P$14+(LN('return period output'!K13)-LN('user input'!$L$14))*'user input'!$P$16)/(LN('user input'!$L$16)-LN('user input'!$L$14))</f>
        <v>6.610353275785649</v>
      </c>
      <c r="AU3">
        <f>((LN('user input'!$L$18)-LN('return period output'!D13))*'user input'!$P$16+(LN('return period output'!D13)-LN('user input'!$L$16))*'user input'!$P$18)/(LN('user input'!$L$18)-LN('user input'!$L$16))</f>
        <v>3.858600544961576</v>
      </c>
      <c r="AV3">
        <f>((LN('user input'!$L$18)-LN('return period output'!E13))*'user input'!$P$16+(LN('return period output'!E13)-LN('user input'!$L$16))*'user input'!$P$18)/(LN('user input'!$L$18)-LN('user input'!$L$16))</f>
        <v>4.366810182111188</v>
      </c>
      <c r="AW3">
        <f>((LN('user input'!$L$18)-LN('return period output'!F13))*'user input'!$P$16+(LN('return period output'!F13)-LN('user input'!$L$16))*'user input'!$P$18)/(LN('user input'!$L$18)-LN('user input'!$L$16))</f>
        <v>5</v>
      </c>
      <c r="AX3">
        <f>((LN('user input'!$L$18)-LN('return period output'!G13))*'user input'!$P$16+(LN('return period output'!G13)-LN('user input'!$L$16))*'user input'!$P$18)/(LN('user input'!$L$18)-LN('user input'!$L$16))</f>
        <v>5.4</v>
      </c>
      <c r="AY3">
        <f>((LN('user input'!$L$18)-LN('return period output'!H13))*'user input'!$P$16+(LN('return period output'!H13)-LN('user input'!$L$16))*'user input'!$P$18)/(LN('user input'!$L$18)-LN('user input'!$L$16))</f>
        <v>5.800000000000001</v>
      </c>
      <c r="AZ3">
        <f>((LN('user input'!$L$18)-LN('return period output'!I13))*'user input'!$P$16+(LN('return period output'!I13)-LN('user input'!$L$16))*'user input'!$P$18)/(LN('user input'!$L$18)-LN('user input'!$L$16))</f>
        <v>6.328771237954948</v>
      </c>
      <c r="BA3">
        <f>((LN('user input'!$L$18)-LN('return period output'!J13))*'user input'!$P$16+(LN('return period output'!J13)-LN('user input'!$L$16))*'user input'!$P$18)/(LN('user input'!$L$18)-LN('user input'!$L$16))</f>
        <v>6.728771237954945</v>
      </c>
      <c r="BB3">
        <f>((LN('user input'!$L$18)-LN('return period output'!K13))*'user input'!$P$16+(LN('return period output'!K13)-LN('user input'!$L$16))*'user input'!$P$18)/(LN('user input'!$L$18)-LN('user input'!$L$16))</f>
        <v>7.128771237954945</v>
      </c>
      <c r="BD3">
        <f>((LN('user input'!$L$20)-LN('return period output'!D13))*'user input'!$P$18+(LN('return period output'!D13)-LN('user input'!$L$18))*'user input'!$P$20)/(LN('user input'!$L$20)-LN('user input'!$L$18))</f>
        <v>3.858600544961577</v>
      </c>
      <c r="BE3">
        <f>((LN('user input'!$L$20)-LN('return period output'!E13))*'user input'!$P$18+(LN('return period output'!E13)-LN('user input'!$L$18))*'user input'!$P$20)/(LN('user input'!$L$20)-LN('user input'!$L$18))</f>
        <v>4.366810182111191</v>
      </c>
      <c r="BF3">
        <f>((LN('user input'!$L$20)-LN('return period output'!F13))*'user input'!$P$18+(LN('return period output'!F13)-LN('user input'!$L$18))*'user input'!$P$20)/(LN('user input'!$L$20)-LN('user input'!$L$18))</f>
        <v>5.000000000000001</v>
      </c>
      <c r="BG3">
        <f>((LN('user input'!$L$20)-LN('return period output'!G13))*'user input'!$P$18+(LN('return period output'!G13)-LN('user input'!$L$18))*'user input'!$P$20)/(LN('user input'!$L$20)-LN('user input'!$L$18))</f>
        <v>5.4</v>
      </c>
      <c r="BH3">
        <f>((LN('user input'!$L$20)-LN('return period output'!H13))*'user input'!$P$18+(LN('return period output'!H13)-LN('user input'!$L$18))*'user input'!$P$20)/(LN('user input'!$L$20)-LN('user input'!$L$18))</f>
        <v>5.8</v>
      </c>
      <c r="BI3">
        <f>((LN('user input'!$L$20)-LN('return period output'!I13))*'user input'!$P$18+(LN('return period output'!I13)-LN('user input'!$L$18))*'user input'!$P$20)/(LN('user input'!$L$20)-LN('user input'!$L$18))</f>
        <v>6.3287712379549435</v>
      </c>
      <c r="BJ3">
        <f>((LN('user input'!$L$20)-LN('return period output'!J13))*'user input'!$P$18+(LN('return period output'!J13)-LN('user input'!$L$18))*'user input'!$P$20)/(LN('user input'!$L$20)-LN('user input'!$L$18))</f>
        <v>6.7287712379549465</v>
      </c>
      <c r="BK3">
        <f>((LN('user input'!$L$20)-LN('return period output'!K13))*'user input'!$P$18+(LN('return period output'!K13)-LN('user input'!$L$18))*'user input'!$P$20)/(LN('user input'!$L$20)-LN('user input'!$L$18))</f>
        <v>7.128771237954944</v>
      </c>
      <c r="BM3">
        <f>((LN('user input'!$L$22)-LN('return period output'!D13))*'user input'!$P$20+(LN('return period output'!D13)-LN('user input'!$L$20))*'user input'!$P$22)/(LN('user input'!$L$22)-LN('user input'!$L$20))</f>
        <v>4.331388006241108</v>
      </c>
      <c r="BN3">
        <f>((LN('user input'!$L$22)-LN('return period output'!E13))*'user input'!$P$20+(LN('return period output'!E13)-LN('user input'!$L$20))*'user input'!$P$22)/(LN('user input'!$L$22)-LN('user input'!$L$20))</f>
        <v>4.715833755684775</v>
      </c>
      <c r="BO3">
        <f>((LN('user input'!$L$22)-LN('return period output'!F13))*'user input'!$P$20+(LN('return period output'!F13)-LN('user input'!$L$20))*'user input'!$P$22)/(LN('user input'!$L$22)-LN('user input'!$L$20))</f>
        <v>5.194823362107178</v>
      </c>
      <c r="BP3">
        <f>((LN('user input'!$L$22)-LN('return period output'!G13))*'user input'!$P$20+(LN('return period output'!G13)-LN('user input'!$L$20))*'user input'!$P$22)/(LN('user input'!$L$22)-LN('user input'!$L$20))</f>
        <v>5.497411681053587</v>
      </c>
      <c r="BQ3">
        <f>((LN('user input'!$L$22)-LN('return period output'!H13))*'user input'!$P$20+(LN('return period output'!H13)-LN('user input'!$L$20))*'user input'!$P$22)/(LN('user input'!$L$22)-LN('user input'!$L$20))</f>
        <v>5.8</v>
      </c>
      <c r="BR3">
        <f>((LN('user input'!$L$22)-LN('return period output'!I13))*'user input'!$P$20+(LN('return period output'!I13)-LN('user input'!$L$20))*'user input'!$P$22)/(LN('user input'!$L$22)-LN('user input'!$L$20))</f>
        <v>6.2</v>
      </c>
      <c r="BS3">
        <f>((LN('user input'!$L$22)-LN('return period output'!J13))*'user input'!$P$20+(LN('return period output'!J13)-LN('user input'!$L$20))*'user input'!$P$22)/(LN('user input'!$L$22)-LN('user input'!$L$20))</f>
        <v>6.502588318946413</v>
      </c>
      <c r="BT3">
        <f>((LN('user input'!$L$22)-LN('return period output'!K13))*'user input'!$P$20+(LN('return period output'!K13)-LN('user input'!$L$20))*'user input'!$P$22)/(LN('user input'!$L$22)-LN('user input'!$L$20))</f>
        <v>6.805176637892826</v>
      </c>
      <c r="BV3">
        <f>((LN('user input'!$L$24)-LN('return period output'!D13))*'user input'!$P$22+(LN('return period output'!D13)-LN('user input'!$L$22))*'user input'!$P$24)/(LN('user input'!$L$24)-LN('user input'!$L$22))</f>
        <v>3.7298293070066326</v>
      </c>
      <c r="BW3">
        <f>((LN('user input'!$L$24)-LN('return period output'!E13))*'user input'!$P$22+(LN('return period output'!E13)-LN('user input'!$L$22))*'user input'!$P$24)/(LN('user input'!$L$24)-LN('user input'!$L$22))</f>
        <v>4.238038944156249</v>
      </c>
      <c r="BX3">
        <f>((LN('user input'!$L$24)-LN('return period output'!F13))*'user input'!$P$22+(LN('return period output'!F13)-LN('user input'!$L$22))*'user input'!$P$24)/(LN('user input'!$L$24)-LN('user input'!$L$22))</f>
        <v>4.871228762045055</v>
      </c>
      <c r="BY3">
        <f>((LN('user input'!$L$24)-LN('return period output'!G13))*'user input'!$P$22+(LN('return period output'!G13)-LN('user input'!$L$22))*'user input'!$P$24)/(LN('user input'!$L$24)-LN('user input'!$L$22))</f>
        <v>5.271228762045057</v>
      </c>
      <c r="BZ3">
        <f>((LN('user input'!$L$24)-LN('return period output'!H13))*'user input'!$P$22+(LN('return period output'!H13)-LN('user input'!$L$22))*'user input'!$P$24)/(LN('user input'!$L$24)-LN('user input'!$L$22))</f>
        <v>5.671228762045057</v>
      </c>
      <c r="CA3">
        <f>((LN('user input'!$L$24)-LN('return period output'!I13))*'user input'!$P$22+(LN('return period output'!I13)-LN('user input'!$L$22))*'user input'!$P$24)/(LN('user input'!$L$24)-LN('user input'!$L$22))</f>
        <v>6.2</v>
      </c>
      <c r="CB3">
        <f>((LN('user input'!$L$24)-LN('return period output'!J13))*'user input'!$P$22+(LN('return period output'!J13)-LN('user input'!$L$22))*'user input'!$P$24)/(LN('user input'!$L$24)-LN('user input'!$L$22))</f>
        <v>6.6</v>
      </c>
      <c r="CC3">
        <f>((LN('user input'!$L$24)-LN('return period output'!K13))*'user input'!$P$22+(LN('return period output'!K13)-LN('user input'!$L$22))*'user input'!$P$24)/(LN('user input'!$L$24)-LN('user input'!$L$22))</f>
        <v>6.999999999999998</v>
      </c>
      <c r="CE3">
        <f>((LN('user input'!$L$26)-LN('return period output'!D13))*'user input'!$P$24+(LN('return period output'!D13)-LN('user input'!$L$24))*'user input'!$P$26)/(LN('user input'!$L$26)-LN('user input'!$L$24))</f>
        <v>3.7298293070066295</v>
      </c>
      <c r="CF3">
        <f>((LN('user input'!$L$26)-LN('return period output'!E13))*'user input'!$P$24+(LN('return period output'!E13)-LN('user input'!$L$24))*'user input'!$P$26)/(LN('user input'!$L$26)-LN('user input'!$L$24))</f>
        <v>4.238038944156242</v>
      </c>
      <c r="CG3">
        <f>((LN('user input'!$L$26)-LN('return period output'!F13))*'user input'!$P$24+(LN('return period output'!F13)-LN('user input'!$L$24))*'user input'!$P$26)/(LN('user input'!$L$26)-LN('user input'!$L$24))</f>
        <v>4.871228762045049</v>
      </c>
      <c r="CH3">
        <f>((LN('user input'!$L$26)-LN('return period output'!G13))*'user input'!$P$24+(LN('return period output'!G13)-LN('user input'!$L$24))*'user input'!$P$26)/(LN('user input'!$L$26)-LN('user input'!$L$24))</f>
        <v>5.271228762045054</v>
      </c>
      <c r="CI3">
        <f>((LN('user input'!$L$26)-LN('return period output'!H13))*'user input'!$P$24+(LN('return period output'!H13)-LN('user input'!$L$24))*'user input'!$P$26)/(LN('user input'!$L$26)-LN('user input'!$L$24))</f>
        <v>5.671228762045053</v>
      </c>
      <c r="CJ3">
        <f>((LN('user input'!$L$26)-LN('return period output'!I13))*'user input'!$P$24+(LN('return period output'!I13)-LN('user input'!$L$24))*'user input'!$P$26)/(LN('user input'!$L$26)-LN('user input'!$L$24))</f>
        <v>6.1999999999999975</v>
      </c>
      <c r="CK3">
        <f>((LN('user input'!$L$26)-LN('return period output'!J13))*'user input'!$P$24+(LN('return period output'!J13)-LN('user input'!$L$24))*'user input'!$P$26)/(LN('user input'!$L$26)-LN('user input'!$L$24))</f>
        <v>6.6</v>
      </c>
      <c r="CL3">
        <f>((LN('user input'!$L$26)-LN('return period output'!K13))*'user input'!$P$24+(LN('return period output'!K13)-LN('user input'!$L$24))*'user input'!$P$26)/(LN('user input'!$L$26)-LN('user input'!$L$24))</f>
        <v>7</v>
      </c>
    </row>
    <row r="4" spans="2:90" ht="12.75">
      <c r="B4">
        <f>((LN('user input'!$L$8)-LN('return period output'!D14))*'user input'!$P$6+(LN('return period output'!D14)-LN('user input'!$L$6))*'user input'!$P$8)/(LN('user input'!$L$8)-LN('user input'!$L$6))</f>
        <v>3.5873717829165224</v>
      </c>
      <c r="C4">
        <f>((LN('user input'!$L$8)-LN('return period output'!E14))*'user input'!$P$6+(LN('return period output'!E14)-LN('user input'!$L$6))*'user input'!$P$8)/(LN('user input'!$L$8)-LN('user input'!$L$6))</f>
        <v>4.095581420066137</v>
      </c>
      <c r="D4">
        <f>((LN('user input'!$L$8)-LN('return period output'!F14))*'user input'!$P$6+(LN('return period output'!F14)-LN('user input'!$L$6))*'user input'!$P$8)/(LN('user input'!$L$8)-LN('user input'!$L$6))</f>
        <v>4.767398017506725</v>
      </c>
      <c r="E4">
        <f>((LN('user input'!$L$8)-LN('return period output'!G14))*'user input'!$P$6+(LN('return period output'!G14)-LN('user input'!$L$6))*'user input'!$P$8)/(LN('user input'!$L$8)-LN('user input'!$L$6))</f>
        <v>5.275607654656339</v>
      </c>
      <c r="F4">
        <f>((LN('user input'!$L$8)-LN('return period output'!H14))*'user input'!$P$6+(LN('return period output'!H14)-LN('user input'!$L$6))*'user input'!$P$8)/(LN('user input'!$L$8)-LN('user input'!$L$6))</f>
        <v>5.783817291805955</v>
      </c>
      <c r="G4">
        <f>((LN('user input'!$L$8)-LN('return period output'!I14))*'user input'!$P$6+(LN('return period output'!I14)-LN('user input'!$L$6))*'user input'!$P$8)/(LN('user input'!$L$8)-LN('user input'!$L$6))</f>
        <v>6.455633889246546</v>
      </c>
      <c r="H4">
        <f>((LN('user input'!$L$8)-LN('return period output'!J14))*'user input'!$P$6+(LN('return period output'!J14)-LN('user input'!$L$6))*'user input'!$P$8)/(LN('user input'!$L$8)-LN('user input'!$L$6))</f>
        <v>6.963843526396152</v>
      </c>
      <c r="I4">
        <f>((LN('user input'!$L$8)-LN('return period output'!K14))*'user input'!$P$6+(LN('return period output'!K14)-LN('user input'!$L$6))*'user input'!$P$8)/(LN('user input'!$L$8)-LN('user input'!$L$6))</f>
        <v>7.386313713864838</v>
      </c>
      <c r="K4">
        <f>((LN('user input'!$L$10)-LN('return period output'!D14))*'user input'!$P$8+(LN('return period output'!D14)-LN('user input'!$L$8))*'user input'!$P$10)/(LN('user input'!$L$10)-LN('user input'!$L$8))</f>
        <v>3.541741282026756</v>
      </c>
      <c r="L4">
        <f>((LN('user input'!$L$10)-LN('return period output'!E14))*'user input'!$P$8+(LN('return period output'!E14)-LN('user input'!$L$8))*'user input'!$P$10)/(LN('user input'!$L$10)-LN('user input'!$L$8))</f>
        <v>3.9261870314704255</v>
      </c>
      <c r="M4">
        <f>((LN('user input'!$L$10)-LN('return period output'!F14))*'user input'!$P$8+(LN('return period output'!F14)-LN('user input'!$L$8))*'user input'!$P$10)/(LN('user input'!$L$10)-LN('user input'!$L$8))</f>
        <v>4.434396668620041</v>
      </c>
      <c r="N4">
        <f>((LN('user input'!$L$10)-LN('return period output'!G14))*'user input'!$P$8+(LN('return period output'!G14)-LN('user input'!$L$8))*'user input'!$P$10)/(LN('user input'!$L$10)-LN('user input'!$L$8))</f>
        <v>4.818842418063708</v>
      </c>
      <c r="O4">
        <f>((LN('user input'!$L$10)-LN('return period output'!H14))*'user input'!$P$8+(LN('return period output'!H14)-LN('user input'!$L$8))*'user input'!$P$10)/(LN('user input'!$L$10)-LN('user input'!$L$8))</f>
        <v>5.203288167507381</v>
      </c>
      <c r="P4">
        <f>((LN('user input'!$L$10)-LN('return period output'!I14))*'user input'!$P$8+(LN('return period output'!I14)-LN('user input'!$L$8))*'user input'!$P$10)/(LN('user input'!$L$10)-LN('user input'!$L$8))</f>
        <v>5.711497804656996</v>
      </c>
      <c r="Q4">
        <f>((LN('user input'!$L$10)-LN('return period output'!J14))*'user input'!$P$8+(LN('return period output'!J14)-LN('user input'!$L$8))*'user input'!$P$10)/(LN('user input'!$L$10)-LN('user input'!$L$8))</f>
        <v>6.095943554100666</v>
      </c>
      <c r="R4">
        <f>((LN('user input'!$L$10)-LN('return period output'!K14))*'user input'!$P$8+(LN('return period output'!K14)-LN('user input'!$L$8))*'user input'!$P$10)/(LN('user input'!$L$10)-LN('user input'!$L$8))</f>
        <v>6.415529913678471</v>
      </c>
      <c r="T4">
        <f>((LN('user input'!$L$12)-LN('return period output'!D14))*'user input'!$P$10+(LN('return period output'!D14)-LN('user input'!$L$10))*'user input'!$P$12)/(LN('user input'!$L$12)-LN('user input'!$L$10))</f>
        <v>3.458600544961577</v>
      </c>
      <c r="U4">
        <f>((LN('user input'!$L$12)-LN('return period output'!E14))*'user input'!$P$10+(LN('return period output'!E14)-LN('user input'!$L$10))*'user input'!$P$12)/(LN('user input'!$L$12)-LN('user input'!$L$10))</f>
        <v>3.9668101821111916</v>
      </c>
      <c r="V4">
        <f>((LN('user input'!$L$12)-LN('return period output'!F14))*'user input'!$P$10+(LN('return period output'!F14)-LN('user input'!$L$10))*'user input'!$P$12)/(LN('user input'!$L$12)-LN('user input'!$L$10))</f>
        <v>4.63862677955178</v>
      </c>
      <c r="W4">
        <f>((LN('user input'!$L$12)-LN('return period output'!G14))*'user input'!$P$10+(LN('return period output'!G14)-LN('user input'!$L$10))*'user input'!$P$12)/(LN('user input'!$L$12)-LN('user input'!$L$10))</f>
        <v>5.146836416701395</v>
      </c>
      <c r="X4">
        <f>((LN('user input'!$L$12)-LN('return period output'!H14))*'user input'!$P$10+(LN('return period output'!H14)-LN('user input'!$L$10))*'user input'!$P$12)/(LN('user input'!$L$12)-LN('user input'!$L$10))</f>
        <v>5.65504605385101</v>
      </c>
      <c r="Y4">
        <f>((LN('user input'!$L$12)-LN('return period output'!I14))*'user input'!$P$10+(LN('return period output'!I14)-LN('user input'!$L$10))*'user input'!$P$12)/(LN('user input'!$L$12)-LN('user input'!$L$10))</f>
        <v>6.326862651291598</v>
      </c>
      <c r="Z4">
        <f>((LN('user input'!$L$12)-LN('return period output'!J14))*'user input'!$P$10+(LN('return period output'!J14)-LN('user input'!$L$10))*'user input'!$P$12)/(LN('user input'!$L$12)-LN('user input'!$L$10))</f>
        <v>6.8350722884412125</v>
      </c>
      <c r="AA4">
        <f>((LN('user input'!$L$12)-LN('return period output'!K14))*'user input'!$P$10+(LN('return period output'!K14)-LN('user input'!$L$10))*'user input'!$P$12)/(LN('user input'!$L$12)-LN('user input'!$L$10))</f>
        <v>7.257542475909893</v>
      </c>
      <c r="AC4">
        <f>((LN('user input'!$L$14)-LN('return period output'!D14))*'user input'!$P$12+(LN('return period output'!D14)-LN('user input'!$L$12))*'user input'!$P$14)/(LN('user input'!$L$14)-LN('user input'!$L$12))</f>
        <v>3.4586005449615786</v>
      </c>
      <c r="AD4">
        <f>((LN('user input'!$L$14)-LN('return period output'!E14))*'user input'!$P$12+(LN('return period output'!E14)-LN('user input'!$L$12))*'user input'!$P$14)/(LN('user input'!$L$14)-LN('user input'!$L$12))</f>
        <v>3.966810182111193</v>
      </c>
      <c r="AE4">
        <f>((LN('user input'!$L$14)-LN('return period output'!F14))*'user input'!$P$12+(LN('return period output'!F14)-LN('user input'!$L$12))*'user input'!$P$14)/(LN('user input'!$L$14)-LN('user input'!$L$12))</f>
        <v>4.638626779551779</v>
      </c>
      <c r="AF4">
        <f>((LN('user input'!$L$14)-LN('return period output'!G14))*'user input'!$P$12+(LN('return period output'!G14)-LN('user input'!$L$12))*'user input'!$P$14)/(LN('user input'!$L$14)-LN('user input'!$L$12))</f>
        <v>5.146836416701394</v>
      </c>
      <c r="AG4">
        <f>((LN('user input'!$L$14)-LN('return period output'!H14))*'user input'!$P$12+(LN('return period output'!H14)-LN('user input'!$L$12))*'user input'!$P$14)/(LN('user input'!$L$14)-LN('user input'!$L$12))</f>
        <v>5.655046053851008</v>
      </c>
      <c r="AH4">
        <f>((LN('user input'!$L$14)-LN('return period output'!I14))*'user input'!$P$12+(LN('return period output'!I14)-LN('user input'!$L$12))*'user input'!$P$14)/(LN('user input'!$L$14)-LN('user input'!$L$12))</f>
        <v>6.326862651291595</v>
      </c>
      <c r="AI4">
        <f>((LN('user input'!$L$14)-LN('return period output'!J14))*'user input'!$P$12+(LN('return period output'!J14)-LN('user input'!$L$12))*'user input'!$P$14)/(LN('user input'!$L$14)-LN('user input'!$L$12))</f>
        <v>6.8350722884412125</v>
      </c>
      <c r="AJ4">
        <f>((LN('user input'!$L$14)-LN('return period output'!K14))*'user input'!$P$12+(LN('return period output'!K14)-LN('user input'!$L$12))*'user input'!$P$14)/(LN('user input'!$L$14)-LN('user input'!$L$12))</f>
        <v>7.257542475909887</v>
      </c>
      <c r="AL4">
        <f>((LN('user input'!$L$16)-LN('return period output'!D14))*'user input'!$P$14+(LN('return period output'!D14)-LN('user input'!$L$14))*'user input'!$P$16)/(LN('user input'!$L$16)-LN('user input'!$L$14))</f>
        <v>3.7365646441339297</v>
      </c>
      <c r="AM4">
        <f>((LN('user input'!$L$16)-LN('return period output'!E14))*'user input'!$P$14+(LN('return period output'!E14)-LN('user input'!$L$14))*'user input'!$P$16)/(LN('user input'!$L$16)-LN('user input'!$L$14))</f>
        <v>4.121010393577601</v>
      </c>
      <c r="AN4">
        <f>((LN('user input'!$L$16)-LN('return period output'!F14))*'user input'!$P$14+(LN('return period output'!F14)-LN('user input'!$L$14))*'user input'!$P$16)/(LN('user input'!$L$16)-LN('user input'!$L$14))</f>
        <v>4.6292200307272156</v>
      </c>
      <c r="AO4">
        <f>((LN('user input'!$L$16)-LN('return period output'!G14))*'user input'!$P$14+(LN('return period output'!G14)-LN('user input'!$L$14))*'user input'!$P$16)/(LN('user input'!$L$16)-LN('user input'!$L$14))</f>
        <v>5.013665780170887</v>
      </c>
      <c r="AP4">
        <f>((LN('user input'!$L$16)-LN('return period output'!H14))*'user input'!$P$14+(LN('return period output'!H14)-LN('user input'!$L$14))*'user input'!$P$16)/(LN('user input'!$L$16)-LN('user input'!$L$14))</f>
        <v>5.398111529614557</v>
      </c>
      <c r="AQ4">
        <f>((LN('user input'!$L$16)-LN('return period output'!I14))*'user input'!$P$14+(LN('return period output'!I14)-LN('user input'!$L$14))*'user input'!$P$16)/(LN('user input'!$L$16)-LN('user input'!$L$14))</f>
        <v>5.90632116676417</v>
      </c>
      <c r="AR4">
        <f>((LN('user input'!$L$16)-LN('return period output'!J14))*'user input'!$P$14+(LN('return period output'!J14)-LN('user input'!$L$14))*'user input'!$P$16)/(LN('user input'!$L$16)-LN('user input'!$L$14))</f>
        <v>6.290766916207843</v>
      </c>
      <c r="AS4">
        <f>((LN('user input'!$L$16)-LN('return period output'!K14))*'user input'!$P$14+(LN('return period output'!K14)-LN('user input'!$L$14))*'user input'!$P$16)/(LN('user input'!$L$16)-LN('user input'!$L$14))</f>
        <v>6.610353275785649</v>
      </c>
      <c r="AU4">
        <f>((LN('user input'!$L$18)-LN('return period output'!D14))*'user input'!$P$16+(LN('return period output'!D14)-LN('user input'!$L$16))*'user input'!$P$18)/(LN('user input'!$L$18)-LN('user input'!$L$16))</f>
        <v>3.329829307006629</v>
      </c>
      <c r="AV4">
        <f>((LN('user input'!$L$18)-LN('return period output'!E14))*'user input'!$P$16+(LN('return period output'!E14)-LN('user input'!$L$16))*'user input'!$P$18)/(LN('user input'!$L$18)-LN('user input'!$L$16))</f>
        <v>3.838038944156248</v>
      </c>
      <c r="AW4">
        <f>((LN('user input'!$L$18)-LN('return period output'!F14))*'user input'!$P$16+(LN('return period output'!F14)-LN('user input'!$L$16))*'user input'!$P$18)/(LN('user input'!$L$18)-LN('user input'!$L$16))</f>
        <v>4.509855541596834</v>
      </c>
      <c r="AX4">
        <f>((LN('user input'!$L$18)-LN('return period output'!G14))*'user input'!$P$16+(LN('return period output'!G14)-LN('user input'!$L$16))*'user input'!$P$18)/(LN('user input'!$L$18)-LN('user input'!$L$16))</f>
        <v>5.01806517874645</v>
      </c>
      <c r="AY4">
        <f>((LN('user input'!$L$18)-LN('return period output'!H14))*'user input'!$P$16+(LN('return period output'!H14)-LN('user input'!$L$16))*'user input'!$P$18)/(LN('user input'!$L$18)-LN('user input'!$L$16))</f>
        <v>5.526274815896064</v>
      </c>
      <c r="AZ4">
        <f>((LN('user input'!$L$18)-LN('return period output'!I14))*'user input'!$P$16+(LN('return period output'!I14)-LN('user input'!$L$16))*'user input'!$P$18)/(LN('user input'!$L$18)-LN('user input'!$L$16))</f>
        <v>6.198091413336654</v>
      </c>
      <c r="BA4">
        <f>((LN('user input'!$L$18)-LN('return period output'!J14))*'user input'!$P$16+(LN('return period output'!J14)-LN('user input'!$L$16))*'user input'!$P$18)/(LN('user input'!$L$18)-LN('user input'!$L$16))</f>
        <v>6.706301050486265</v>
      </c>
      <c r="BB4">
        <f>((LN('user input'!$L$18)-LN('return period output'!K14))*'user input'!$P$16+(LN('return period output'!K14)-LN('user input'!$L$16))*'user input'!$P$18)/(LN('user input'!$L$18)-LN('user input'!$L$16))</f>
        <v>7.128771237954945</v>
      </c>
      <c r="BD4">
        <f>((LN('user input'!$L$20)-LN('return period output'!D14))*'user input'!$P$18+(LN('return period output'!D14)-LN('user input'!$L$18))*'user input'!$P$20)/(LN('user input'!$L$20)-LN('user input'!$L$18))</f>
        <v>3.329829307006637</v>
      </c>
      <c r="BE4">
        <f>((LN('user input'!$L$20)-LN('return period output'!E14))*'user input'!$P$18+(LN('return period output'!E14)-LN('user input'!$L$18))*'user input'!$P$20)/(LN('user input'!$L$20)-LN('user input'!$L$18))</f>
        <v>3.8380389441562515</v>
      </c>
      <c r="BF4">
        <f>((LN('user input'!$L$20)-LN('return period output'!F14))*'user input'!$P$18+(LN('return period output'!F14)-LN('user input'!$L$18))*'user input'!$P$20)/(LN('user input'!$L$20)-LN('user input'!$L$18))</f>
        <v>4.5098555415968375</v>
      </c>
      <c r="BG4">
        <f>((LN('user input'!$L$20)-LN('return period output'!G14))*'user input'!$P$18+(LN('return period output'!G14)-LN('user input'!$L$18))*'user input'!$P$20)/(LN('user input'!$L$20)-LN('user input'!$L$18))</f>
        <v>5.0180651787464505</v>
      </c>
      <c r="BH4">
        <f>((LN('user input'!$L$20)-LN('return period output'!H14))*'user input'!$P$18+(LN('return period output'!H14)-LN('user input'!$L$18))*'user input'!$P$20)/(LN('user input'!$L$20)-LN('user input'!$L$18))</f>
        <v>5.526274815896064</v>
      </c>
      <c r="BI4">
        <f>((LN('user input'!$L$20)-LN('return period output'!I14))*'user input'!$P$18+(LN('return period output'!I14)-LN('user input'!$L$18))*'user input'!$P$20)/(LN('user input'!$L$20)-LN('user input'!$L$18))</f>
        <v>6.198091413336652</v>
      </c>
      <c r="BJ4">
        <f>((LN('user input'!$L$20)-LN('return period output'!J14))*'user input'!$P$18+(LN('return period output'!J14)-LN('user input'!$L$18))*'user input'!$P$20)/(LN('user input'!$L$20)-LN('user input'!$L$18))</f>
        <v>6.706301050486263</v>
      </c>
      <c r="BK4">
        <f>((LN('user input'!$L$20)-LN('return period output'!K14))*'user input'!$P$18+(LN('return period output'!K14)-LN('user input'!$L$18))*'user input'!$P$20)/(LN('user input'!$L$20)-LN('user input'!$L$18))</f>
        <v>7.128771237954944</v>
      </c>
      <c r="BM4">
        <f>((LN('user input'!$L$22)-LN('return period output'!D14))*'user input'!$P$20+(LN('return period output'!D14)-LN('user input'!$L$20))*'user input'!$P$22)/(LN('user input'!$L$22)-LN('user input'!$L$20))</f>
        <v>3.9313880062411006</v>
      </c>
      <c r="BN4">
        <f>((LN('user input'!$L$22)-LN('return period output'!E14))*'user input'!$P$20+(LN('return period output'!E14)-LN('user input'!$L$20))*'user input'!$P$22)/(LN('user input'!$L$22)-LN('user input'!$L$20))</f>
        <v>4.315833755684776</v>
      </c>
      <c r="BO4">
        <f>((LN('user input'!$L$22)-LN('return period output'!F14))*'user input'!$P$20+(LN('return period output'!F14)-LN('user input'!$L$20))*'user input'!$P$22)/(LN('user input'!$L$22)-LN('user input'!$L$20))</f>
        <v>4.824043392834392</v>
      </c>
      <c r="BP4">
        <f>((LN('user input'!$L$22)-LN('return period output'!G14))*'user input'!$P$20+(LN('return period output'!G14)-LN('user input'!$L$20))*'user input'!$P$22)/(LN('user input'!$L$22)-LN('user input'!$L$20))</f>
        <v>5.2084891422780615</v>
      </c>
      <c r="BQ4">
        <f>((LN('user input'!$L$22)-LN('return period output'!H14))*'user input'!$P$20+(LN('return period output'!H14)-LN('user input'!$L$20))*'user input'!$P$22)/(LN('user input'!$L$22)-LN('user input'!$L$20))</f>
        <v>5.592934891721731</v>
      </c>
      <c r="BR4">
        <f>((LN('user input'!$L$22)-LN('return period output'!I14))*'user input'!$P$20+(LN('return period output'!I14)-LN('user input'!$L$20))*'user input'!$P$22)/(LN('user input'!$L$22)-LN('user input'!$L$20))</f>
        <v>6.101144528871346</v>
      </c>
      <c r="BS4">
        <f>((LN('user input'!$L$22)-LN('return period output'!J14))*'user input'!$P$20+(LN('return period output'!J14)-LN('user input'!$L$20))*'user input'!$P$22)/(LN('user input'!$L$22)-LN('user input'!$L$20))</f>
        <v>6.485590278315017</v>
      </c>
      <c r="BT4">
        <f>((LN('user input'!$L$22)-LN('return period output'!K14))*'user input'!$P$20+(LN('return period output'!K14)-LN('user input'!$L$20))*'user input'!$P$22)/(LN('user input'!$L$22)-LN('user input'!$L$20))</f>
        <v>6.805176637892826</v>
      </c>
      <c r="BV4">
        <f>((LN('user input'!$L$24)-LN('return period output'!D14))*'user input'!$P$22+(LN('return period output'!D14)-LN('user input'!$L$22))*'user input'!$P$24)/(LN('user input'!$L$24)-LN('user input'!$L$22))</f>
        <v>3.201058069051694</v>
      </c>
      <c r="BW4">
        <f>((LN('user input'!$L$24)-LN('return period output'!E14))*'user input'!$P$22+(LN('return period output'!E14)-LN('user input'!$L$22))*'user input'!$P$24)/(LN('user input'!$L$24)-LN('user input'!$L$22))</f>
        <v>3.7092677062013153</v>
      </c>
      <c r="BX4">
        <f>((LN('user input'!$L$24)-LN('return period output'!F14))*'user input'!$P$22+(LN('return period output'!F14)-LN('user input'!$L$22))*'user input'!$P$24)/(LN('user input'!$L$24)-LN('user input'!$L$22))</f>
        <v>4.3810843036418925</v>
      </c>
      <c r="BY4">
        <f>((LN('user input'!$L$24)-LN('return period output'!G14))*'user input'!$P$22+(LN('return period output'!G14)-LN('user input'!$L$22))*'user input'!$P$24)/(LN('user input'!$L$24)-LN('user input'!$L$22))</f>
        <v>4.889293940791508</v>
      </c>
      <c r="BZ4">
        <f>((LN('user input'!$L$24)-LN('return period output'!H14))*'user input'!$P$22+(LN('return period output'!H14)-LN('user input'!$L$22))*'user input'!$P$24)/(LN('user input'!$L$24)-LN('user input'!$L$22))</f>
        <v>5.397503577941122</v>
      </c>
      <c r="CA4">
        <f>((LN('user input'!$L$24)-LN('return period output'!I14))*'user input'!$P$22+(LN('return period output'!I14)-LN('user input'!$L$22))*'user input'!$P$24)/(LN('user input'!$L$24)-LN('user input'!$L$22))</f>
        <v>6.069320175381707</v>
      </c>
      <c r="CB4">
        <f>((LN('user input'!$L$24)-LN('return period output'!J14))*'user input'!$P$22+(LN('return period output'!J14)-LN('user input'!$L$22))*'user input'!$P$24)/(LN('user input'!$L$24)-LN('user input'!$L$22))</f>
        <v>6.577529812531321</v>
      </c>
      <c r="CC4">
        <f>((LN('user input'!$L$24)-LN('return period output'!K14))*'user input'!$P$22+(LN('return period output'!K14)-LN('user input'!$L$22))*'user input'!$P$24)/(LN('user input'!$L$24)-LN('user input'!$L$22))</f>
        <v>6.999999999999998</v>
      </c>
      <c r="CE4">
        <f>((LN('user input'!$L$26)-LN('return period output'!D14))*'user input'!$P$24+(LN('return period output'!D14)-LN('user input'!$L$24))*'user input'!$P$26)/(LN('user input'!$L$26)-LN('user input'!$L$24))</f>
        <v>3.2010580690516797</v>
      </c>
      <c r="CF4">
        <f>((LN('user input'!$L$26)-LN('return period output'!E14))*'user input'!$P$24+(LN('return period output'!E14)-LN('user input'!$L$24))*'user input'!$P$26)/(LN('user input'!$L$26)-LN('user input'!$L$24))</f>
        <v>3.7092677062012966</v>
      </c>
      <c r="CG4">
        <f>((LN('user input'!$L$26)-LN('return period output'!F14))*'user input'!$P$24+(LN('return period output'!F14)-LN('user input'!$L$24))*'user input'!$P$26)/(LN('user input'!$L$26)-LN('user input'!$L$24))</f>
        <v>4.381084303641885</v>
      </c>
      <c r="CH4">
        <f>((LN('user input'!$L$26)-LN('return period output'!G14))*'user input'!$P$24+(LN('return period output'!G14)-LN('user input'!$L$24))*'user input'!$P$26)/(LN('user input'!$L$26)-LN('user input'!$L$24))</f>
        <v>4.8892939407914975</v>
      </c>
      <c r="CI4">
        <f>((LN('user input'!$L$26)-LN('return period output'!H14))*'user input'!$P$24+(LN('return period output'!H14)-LN('user input'!$L$24))*'user input'!$P$26)/(LN('user input'!$L$26)-LN('user input'!$L$24))</f>
        <v>5.397503577941115</v>
      </c>
      <c r="CJ4">
        <f>((LN('user input'!$L$26)-LN('return period output'!I14))*'user input'!$P$24+(LN('return period output'!I14)-LN('user input'!$L$24))*'user input'!$P$26)/(LN('user input'!$L$26)-LN('user input'!$L$24))</f>
        <v>6.069320175381706</v>
      </c>
      <c r="CK4">
        <f>((LN('user input'!$L$26)-LN('return period output'!J14))*'user input'!$P$24+(LN('return period output'!J14)-LN('user input'!$L$24))*'user input'!$P$26)/(LN('user input'!$L$26)-LN('user input'!$L$24))</f>
        <v>6.577529812531321</v>
      </c>
      <c r="CL4">
        <f>((LN('user input'!$L$26)-LN('return period output'!K14))*'user input'!$P$24+(LN('return period output'!K14)-LN('user input'!$L$24))*'user input'!$P$26)/(LN('user input'!$L$26)-LN('user input'!$L$24))</f>
        <v>7</v>
      </c>
    </row>
    <row r="5" spans="2:90" ht="12.75">
      <c r="B5">
        <f>((LN('user input'!$L$8)-LN('return period output'!D15))*'user input'!$P$6+(LN('return period output'!D15)-LN('user input'!$L$6))*'user input'!$P$8)/(LN('user input'!$L$8)-LN('user input'!$L$6))</f>
        <v>3.1873717829165225</v>
      </c>
      <c r="C5">
        <f>((LN('user input'!$L$8)-LN('return period output'!E15))*'user input'!$P$6+(LN('return period output'!E15)-LN('user input'!$L$6))*'user input'!$P$8)/(LN('user input'!$L$8)-LN('user input'!$L$6))</f>
        <v>3.6955814200661368</v>
      </c>
      <c r="D5">
        <f>((LN('user input'!$L$8)-LN('return period output'!F15))*'user input'!$P$6+(LN('return period output'!F15)-LN('user input'!$L$6))*'user input'!$P$8)/(LN('user input'!$L$8)-LN('user input'!$L$6))</f>
        <v>4.367398017506727</v>
      </c>
      <c r="E5">
        <f>((LN('user input'!$L$8)-LN('return period output'!G15))*'user input'!$P$6+(LN('return period output'!G15)-LN('user input'!$L$6))*'user input'!$P$8)/(LN('user input'!$L$8)-LN('user input'!$L$6))</f>
        <v>4.8756076546563385</v>
      </c>
      <c r="F5">
        <f>((LN('user input'!$L$8)-LN('return period output'!H15))*'user input'!$P$6+(LN('return period output'!H15)-LN('user input'!$L$6))*'user input'!$P$8)/(LN('user input'!$L$8)-LN('user input'!$L$6))</f>
        <v>5.383817291805955</v>
      </c>
      <c r="G5">
        <f>((LN('user input'!$L$8)-LN('return period output'!I15))*'user input'!$P$6+(LN('return period output'!I15)-LN('user input'!$L$6))*'user input'!$P$8)/(LN('user input'!$L$8)-LN('user input'!$L$6))</f>
        <v>6.055633889246541</v>
      </c>
      <c r="H5">
        <f>((LN('user input'!$L$8)-LN('return period output'!J15))*'user input'!$P$6+(LN('return period output'!J15)-LN('user input'!$L$6))*'user input'!$P$8)/(LN('user input'!$L$8)-LN('user input'!$L$6))</f>
        <v>6.563843526396157</v>
      </c>
      <c r="I5">
        <f>((LN('user input'!$L$8)-LN('return period output'!K15))*'user input'!$P$6+(LN('return period output'!K15)-LN('user input'!$L$6))*'user input'!$P$8)/(LN('user input'!$L$8)-LN('user input'!$L$6))</f>
        <v>7.072053163545764</v>
      </c>
      <c r="K5">
        <f>((LN('user input'!$L$10)-LN('return period output'!D15))*'user input'!$P$8+(LN('return period output'!D15)-LN('user input'!$L$8))*'user input'!$P$10)/(LN('user input'!$L$10)-LN('user input'!$L$8))</f>
        <v>3.2391529630803437</v>
      </c>
      <c r="L5">
        <f>((LN('user input'!$L$10)-LN('return period output'!E15))*'user input'!$P$8+(LN('return period output'!E15)-LN('user input'!$L$8))*'user input'!$P$10)/(LN('user input'!$L$10)-LN('user input'!$L$8))</f>
        <v>3.623598712524014</v>
      </c>
      <c r="M5">
        <f>((LN('user input'!$L$10)-LN('return period output'!F15))*'user input'!$P$8+(LN('return period output'!F15)-LN('user input'!$L$8))*'user input'!$P$10)/(LN('user input'!$L$10)-LN('user input'!$L$8))</f>
        <v>4.131808349673627</v>
      </c>
      <c r="N5">
        <f>((LN('user input'!$L$10)-LN('return period output'!G15))*'user input'!$P$8+(LN('return period output'!G15)-LN('user input'!$L$8))*'user input'!$P$10)/(LN('user input'!$L$10)-LN('user input'!$L$8))</f>
        <v>4.516254099117298</v>
      </c>
      <c r="O5">
        <f>((LN('user input'!$L$10)-LN('return period output'!H15))*'user input'!$P$8+(LN('return period output'!H15)-LN('user input'!$L$8))*'user input'!$P$10)/(LN('user input'!$L$10)-LN('user input'!$L$8))</f>
        <v>4.900699848560969</v>
      </c>
      <c r="P5">
        <f>((LN('user input'!$L$10)-LN('return period output'!I15))*'user input'!$P$8+(LN('return period output'!I15)-LN('user input'!$L$8))*'user input'!$P$10)/(LN('user input'!$L$10)-LN('user input'!$L$8))</f>
        <v>5.408909485710581</v>
      </c>
      <c r="Q5">
        <f>((LN('user input'!$L$10)-LN('return period output'!J15))*'user input'!$P$8+(LN('return period output'!J15)-LN('user input'!$L$8))*'user input'!$P$10)/(LN('user input'!$L$10)-LN('user input'!$L$8))</f>
        <v>5.79335523515425</v>
      </c>
      <c r="R5">
        <f>((LN('user input'!$L$10)-LN('return period output'!K15))*'user input'!$P$8+(LN('return period output'!K15)-LN('user input'!$L$8))*'user input'!$P$10)/(LN('user input'!$L$10)-LN('user input'!$L$8))</f>
        <v>6.1778009845979245</v>
      </c>
      <c r="T5">
        <f>((LN('user input'!$L$12)-LN('return period output'!D15))*'user input'!$P$10+(LN('return period output'!D15)-LN('user input'!$L$10))*'user input'!$P$12)/(LN('user input'!$L$12)-LN('user input'!$L$10))</f>
        <v>3.0586005449615774</v>
      </c>
      <c r="U5">
        <f>((LN('user input'!$L$12)-LN('return period output'!E15))*'user input'!$P$10+(LN('return period output'!E15)-LN('user input'!$L$10))*'user input'!$P$12)/(LN('user input'!$L$12)-LN('user input'!$L$10))</f>
        <v>3.5668101821111917</v>
      </c>
      <c r="V5">
        <f>((LN('user input'!$L$12)-LN('return period output'!F15))*'user input'!$P$10+(LN('return period output'!F15)-LN('user input'!$L$10))*'user input'!$P$12)/(LN('user input'!$L$12)-LN('user input'!$L$10))</f>
        <v>4.2386267795517805</v>
      </c>
      <c r="W5">
        <f>((LN('user input'!$L$12)-LN('return period output'!G15))*'user input'!$P$10+(LN('return period output'!G15)-LN('user input'!$L$10))*'user input'!$P$12)/(LN('user input'!$L$12)-LN('user input'!$L$10))</f>
        <v>4.746836416701394</v>
      </c>
      <c r="X5">
        <f>((LN('user input'!$L$12)-LN('return period output'!H15))*'user input'!$P$10+(LN('return period output'!H15)-LN('user input'!$L$10))*'user input'!$P$12)/(LN('user input'!$L$12)-LN('user input'!$L$10))</f>
        <v>5.25504605385101</v>
      </c>
      <c r="Y5">
        <f>((LN('user input'!$L$12)-LN('return period output'!I15))*'user input'!$P$10+(LN('return period output'!I15)-LN('user input'!$L$10))*'user input'!$P$12)/(LN('user input'!$L$12)-LN('user input'!$L$10))</f>
        <v>5.926862651291598</v>
      </c>
      <c r="Z5">
        <f>((LN('user input'!$L$12)-LN('return period output'!J15))*'user input'!$P$10+(LN('return period output'!J15)-LN('user input'!$L$10))*'user input'!$P$12)/(LN('user input'!$L$12)-LN('user input'!$L$10))</f>
        <v>6.435072288441212</v>
      </c>
      <c r="AA5">
        <f>((LN('user input'!$L$12)-LN('return period output'!K15))*'user input'!$P$10+(LN('return period output'!K15)-LN('user input'!$L$10))*'user input'!$P$12)/(LN('user input'!$L$12)-LN('user input'!$L$10))</f>
        <v>6.943281925590829</v>
      </c>
      <c r="AC5">
        <f>((LN('user input'!$L$14)-LN('return period output'!D15))*'user input'!$P$12+(LN('return period output'!D15)-LN('user input'!$L$12))*'user input'!$P$14)/(LN('user input'!$L$14)-LN('user input'!$L$12))</f>
        <v>3.05860054496158</v>
      </c>
      <c r="AD5">
        <f>((LN('user input'!$L$14)-LN('return period output'!E15))*'user input'!$P$12+(LN('return period output'!E15)-LN('user input'!$L$12))*'user input'!$P$14)/(LN('user input'!$L$14)-LN('user input'!$L$12))</f>
        <v>3.566810182111193</v>
      </c>
      <c r="AE5">
        <f>((LN('user input'!$L$14)-LN('return period output'!F15))*'user input'!$P$12+(LN('return period output'!F15)-LN('user input'!$L$12))*'user input'!$P$14)/(LN('user input'!$L$14)-LN('user input'!$L$12))</f>
        <v>4.23862677955178</v>
      </c>
      <c r="AF5">
        <f>((LN('user input'!$L$14)-LN('return period output'!G15))*'user input'!$P$12+(LN('return period output'!G15)-LN('user input'!$L$12))*'user input'!$P$14)/(LN('user input'!$L$14)-LN('user input'!$L$12))</f>
        <v>4.7468364167013934</v>
      </c>
      <c r="AG5">
        <f>((LN('user input'!$L$14)-LN('return period output'!H15))*'user input'!$P$12+(LN('return period output'!H15)-LN('user input'!$L$12))*'user input'!$P$14)/(LN('user input'!$L$14)-LN('user input'!$L$12))</f>
        <v>5.255046053851007</v>
      </c>
      <c r="AH5">
        <f>((LN('user input'!$L$14)-LN('return period output'!I15))*'user input'!$P$12+(LN('return period output'!I15)-LN('user input'!$L$12))*'user input'!$P$14)/(LN('user input'!$L$14)-LN('user input'!$L$12))</f>
        <v>5.926862651291596</v>
      </c>
      <c r="AI5">
        <f>((LN('user input'!$L$14)-LN('return period output'!J15))*'user input'!$P$12+(LN('return period output'!J15)-LN('user input'!$L$12))*'user input'!$P$14)/(LN('user input'!$L$14)-LN('user input'!$L$12))</f>
        <v>6.4350722884412095</v>
      </c>
      <c r="AJ5">
        <f>((LN('user input'!$L$14)-LN('return period output'!K15))*'user input'!$P$12+(LN('return period output'!K15)-LN('user input'!$L$12))*'user input'!$P$14)/(LN('user input'!$L$14)-LN('user input'!$L$12))</f>
        <v>6.943281925590823</v>
      </c>
      <c r="AL5">
        <f>((LN('user input'!$L$16)-LN('return period output'!D15))*'user input'!$P$14+(LN('return period output'!D15)-LN('user input'!$L$14))*'user input'!$P$16)/(LN('user input'!$L$16)-LN('user input'!$L$14))</f>
        <v>3.4339763251875217</v>
      </c>
      <c r="AM5">
        <f>((LN('user input'!$L$16)-LN('return period output'!E15))*'user input'!$P$14+(LN('return period output'!E15)-LN('user input'!$L$14))*'user input'!$P$16)/(LN('user input'!$L$16)-LN('user input'!$L$14))</f>
        <v>3.818422074631191</v>
      </c>
      <c r="AN5">
        <f>((LN('user input'!$L$16)-LN('return period output'!F15))*'user input'!$P$14+(LN('return period output'!F15)-LN('user input'!$L$14))*'user input'!$P$16)/(LN('user input'!$L$16)-LN('user input'!$L$14))</f>
        <v>4.326631711780805</v>
      </c>
      <c r="AO5">
        <f>((LN('user input'!$L$16)-LN('return period output'!G15))*'user input'!$P$14+(LN('return period output'!G15)-LN('user input'!$L$14))*'user input'!$P$16)/(LN('user input'!$L$16)-LN('user input'!$L$14))</f>
        <v>4.711077461224474</v>
      </c>
      <c r="AP5">
        <f>((LN('user input'!$L$16)-LN('return period output'!H15))*'user input'!$P$14+(LN('return period output'!H15)-LN('user input'!$L$14))*'user input'!$P$16)/(LN('user input'!$L$16)-LN('user input'!$L$14))</f>
        <v>5.095523210668143</v>
      </c>
      <c r="AQ5">
        <f>((LN('user input'!$L$16)-LN('return period output'!I15))*'user input'!$P$14+(LN('return period output'!I15)-LN('user input'!$L$14))*'user input'!$P$16)/(LN('user input'!$L$16)-LN('user input'!$L$14))</f>
        <v>5.603732847817758</v>
      </c>
      <c r="AR5">
        <f>((LN('user input'!$L$16)-LN('return period output'!J15))*'user input'!$P$14+(LN('return period output'!J15)-LN('user input'!$L$14))*'user input'!$P$16)/(LN('user input'!$L$16)-LN('user input'!$L$14))</f>
        <v>5.9881785972614265</v>
      </c>
      <c r="AS5">
        <f>((LN('user input'!$L$16)-LN('return period output'!K15))*'user input'!$P$14+(LN('return period output'!K15)-LN('user input'!$L$14))*'user input'!$P$16)/(LN('user input'!$L$16)-LN('user input'!$L$14))</f>
        <v>6.372624346705098</v>
      </c>
      <c r="AU5">
        <f>((LN('user input'!$L$18)-LN('return period output'!D15))*'user input'!$P$16+(LN('return period output'!D15)-LN('user input'!$L$16))*'user input'!$P$18)/(LN('user input'!$L$18)-LN('user input'!$L$16))</f>
        <v>2.9298293070066292</v>
      </c>
      <c r="AV5">
        <f>((LN('user input'!$L$18)-LN('return period output'!E15))*'user input'!$P$16+(LN('return period output'!E15)-LN('user input'!$L$16))*'user input'!$P$18)/(LN('user input'!$L$18)-LN('user input'!$L$16))</f>
        <v>3.4380389441562507</v>
      </c>
      <c r="AW5">
        <f>((LN('user input'!$L$18)-LN('return period output'!F15))*'user input'!$P$16+(LN('return period output'!F15)-LN('user input'!$L$16))*'user input'!$P$18)/(LN('user input'!$L$18)-LN('user input'!$L$16))</f>
        <v>4.109855541596833</v>
      </c>
      <c r="AX5">
        <f>((LN('user input'!$L$18)-LN('return period output'!G15))*'user input'!$P$16+(LN('return period output'!G15)-LN('user input'!$L$16))*'user input'!$P$18)/(LN('user input'!$L$18)-LN('user input'!$L$16))</f>
        <v>4.618065178746448</v>
      </c>
      <c r="AY5">
        <f>((LN('user input'!$L$18)-LN('return period output'!H15))*'user input'!$P$16+(LN('return period output'!H15)-LN('user input'!$L$16))*'user input'!$P$18)/(LN('user input'!$L$18)-LN('user input'!$L$16))</f>
        <v>5.126274815896065</v>
      </c>
      <c r="AZ5">
        <f>((LN('user input'!$L$18)-LN('return period output'!I15))*'user input'!$P$16+(LN('return period output'!I15)-LN('user input'!$L$16))*'user input'!$P$18)/(LN('user input'!$L$18)-LN('user input'!$L$16))</f>
        <v>5.798091413336651</v>
      </c>
      <c r="BA5">
        <f>((LN('user input'!$L$18)-LN('return period output'!J15))*'user input'!$P$16+(LN('return period output'!J15)-LN('user input'!$L$16))*'user input'!$P$18)/(LN('user input'!$L$18)-LN('user input'!$L$16))</f>
        <v>6.306301050486267</v>
      </c>
      <c r="BB5">
        <f>((LN('user input'!$L$18)-LN('return period output'!K15))*'user input'!$P$16+(LN('return period output'!K15)-LN('user input'!$L$16))*'user input'!$P$18)/(LN('user input'!$L$18)-LN('user input'!$L$16))</f>
        <v>6.814510687635881</v>
      </c>
      <c r="BD5">
        <f>((LN('user input'!$L$20)-LN('return period output'!D15))*'user input'!$P$18+(LN('return period output'!D15)-LN('user input'!$L$18))*'user input'!$P$20)/(LN('user input'!$L$20)-LN('user input'!$L$18))</f>
        <v>2.9298293070066372</v>
      </c>
      <c r="BE5">
        <f>((LN('user input'!$L$20)-LN('return period output'!E15))*'user input'!$P$18+(LN('return period output'!E15)-LN('user input'!$L$18))*'user input'!$P$20)/(LN('user input'!$L$20)-LN('user input'!$L$18))</f>
        <v>3.4380389441562436</v>
      </c>
      <c r="BF5">
        <f>((LN('user input'!$L$20)-LN('return period output'!F15))*'user input'!$P$18+(LN('return period output'!F15)-LN('user input'!$L$18))*'user input'!$P$20)/(LN('user input'!$L$20)-LN('user input'!$L$18))</f>
        <v>4.109855541596837</v>
      </c>
      <c r="BG5">
        <f>((LN('user input'!$L$20)-LN('return period output'!G15))*'user input'!$P$18+(LN('return period output'!G15)-LN('user input'!$L$18))*'user input'!$P$20)/(LN('user input'!$L$20)-LN('user input'!$L$18))</f>
        <v>4.618065178746451</v>
      </c>
      <c r="BH5">
        <f>((LN('user input'!$L$20)-LN('return period output'!H15))*'user input'!$P$18+(LN('return period output'!H15)-LN('user input'!$L$18))*'user input'!$P$20)/(LN('user input'!$L$20)-LN('user input'!$L$18))</f>
        <v>5.126274815896065</v>
      </c>
      <c r="BI5">
        <f>((LN('user input'!$L$20)-LN('return period output'!I15))*'user input'!$P$18+(LN('return period output'!I15)-LN('user input'!$L$18))*'user input'!$P$20)/(LN('user input'!$L$20)-LN('user input'!$L$18))</f>
        <v>5.7980914133366515</v>
      </c>
      <c r="BJ5">
        <f>((LN('user input'!$L$20)-LN('return period output'!J15))*'user input'!$P$18+(LN('return period output'!J15)-LN('user input'!$L$18))*'user input'!$P$20)/(LN('user input'!$L$20)-LN('user input'!$L$18))</f>
        <v>6.306301050486265</v>
      </c>
      <c r="BK5">
        <f>((LN('user input'!$L$20)-LN('return period output'!K15))*'user input'!$P$18+(LN('return period output'!K15)-LN('user input'!$L$18))*'user input'!$P$20)/(LN('user input'!$L$20)-LN('user input'!$L$18))</f>
        <v>6.81451068763588</v>
      </c>
      <c r="BM5">
        <f>((LN('user input'!$L$22)-LN('return period output'!D15))*'user input'!$P$20+(LN('return period output'!D15)-LN('user input'!$L$20))*'user input'!$P$22)/(LN('user input'!$L$22)-LN('user input'!$L$20))</f>
        <v>3.6287996872946926</v>
      </c>
      <c r="BN5">
        <f>((LN('user input'!$L$22)-LN('return period output'!E15))*'user input'!$P$20+(LN('return period output'!E15)-LN('user input'!$L$20))*'user input'!$P$22)/(LN('user input'!$L$22)-LN('user input'!$L$20))</f>
        <v>4.013245436738364</v>
      </c>
      <c r="BO5">
        <f>((LN('user input'!$L$22)-LN('return period output'!F15))*'user input'!$P$20+(LN('return period output'!F15)-LN('user input'!$L$20))*'user input'!$P$22)/(LN('user input'!$L$22)-LN('user input'!$L$20))</f>
        <v>4.521455073887979</v>
      </c>
      <c r="BP5">
        <f>((LN('user input'!$L$22)-LN('return period output'!G15))*'user input'!$P$20+(LN('return period output'!G15)-LN('user input'!$L$20))*'user input'!$P$22)/(LN('user input'!$L$22)-LN('user input'!$L$20))</f>
        <v>4.90590082333165</v>
      </c>
      <c r="BQ5">
        <f>((LN('user input'!$L$22)-LN('return period output'!H15))*'user input'!$P$20+(LN('return period output'!H15)-LN('user input'!$L$20))*'user input'!$P$22)/(LN('user input'!$L$22)-LN('user input'!$L$20))</f>
        <v>5.290346572775319</v>
      </c>
      <c r="BR5">
        <f>((LN('user input'!$L$22)-LN('return period output'!I15))*'user input'!$P$20+(LN('return period output'!I15)-LN('user input'!$L$20))*'user input'!$P$22)/(LN('user input'!$L$22)-LN('user input'!$L$20))</f>
        <v>5.798556209924935</v>
      </c>
      <c r="BS5">
        <f>((LN('user input'!$L$22)-LN('return period output'!J15))*'user input'!$P$20+(LN('return period output'!J15)-LN('user input'!$L$20))*'user input'!$P$22)/(LN('user input'!$L$22)-LN('user input'!$L$20))</f>
        <v>6.183001959368605</v>
      </c>
      <c r="BT5">
        <f>((LN('user input'!$L$22)-LN('return period output'!K15))*'user input'!$P$20+(LN('return period output'!K15)-LN('user input'!$L$20))*'user input'!$P$22)/(LN('user input'!$L$22)-LN('user input'!$L$20))</f>
        <v>6.567447708812275</v>
      </c>
      <c r="BV5">
        <f>((LN('user input'!$L$24)-LN('return period output'!D15))*'user input'!$P$22+(LN('return period output'!D15)-LN('user input'!$L$22))*'user input'!$P$24)/(LN('user input'!$L$24)-LN('user input'!$L$22))</f>
        <v>2.8010580690516993</v>
      </c>
      <c r="BW5">
        <f>((LN('user input'!$L$24)-LN('return period output'!E15))*'user input'!$P$22+(LN('return period output'!E15)-LN('user input'!$L$22))*'user input'!$P$24)/(LN('user input'!$L$24)-LN('user input'!$L$22))</f>
        <v>3.3092677062013154</v>
      </c>
      <c r="BX5">
        <f>((LN('user input'!$L$24)-LN('return period output'!F15))*'user input'!$P$22+(LN('return period output'!F15)-LN('user input'!$L$22))*'user input'!$P$24)/(LN('user input'!$L$24)-LN('user input'!$L$22))</f>
        <v>3.9810843036418926</v>
      </c>
      <c r="BY5">
        <f>((LN('user input'!$L$24)-LN('return period output'!G15))*'user input'!$P$22+(LN('return period output'!G15)-LN('user input'!$L$22))*'user input'!$P$24)/(LN('user input'!$L$24)-LN('user input'!$L$22))</f>
        <v>4.489293940791503</v>
      </c>
      <c r="BZ5">
        <f>((LN('user input'!$L$24)-LN('return period output'!H15))*'user input'!$P$22+(LN('return period output'!H15)-LN('user input'!$L$22))*'user input'!$P$24)/(LN('user input'!$L$24)-LN('user input'!$L$22))</f>
        <v>4.9975035779411225</v>
      </c>
      <c r="CA5">
        <f>((LN('user input'!$L$24)-LN('return period output'!I15))*'user input'!$P$22+(LN('return period output'!I15)-LN('user input'!$L$22))*'user input'!$P$24)/(LN('user input'!$L$24)-LN('user input'!$L$22))</f>
        <v>5.669320175381708</v>
      </c>
      <c r="CB5">
        <f>((LN('user input'!$L$24)-LN('return period output'!J15))*'user input'!$P$22+(LN('return period output'!J15)-LN('user input'!$L$22))*'user input'!$P$24)/(LN('user input'!$L$24)-LN('user input'!$L$22))</f>
        <v>6.177529812531322</v>
      </c>
      <c r="CC5">
        <f>((LN('user input'!$L$24)-LN('return period output'!K15))*'user input'!$P$22+(LN('return period output'!K15)-LN('user input'!$L$22))*'user input'!$P$24)/(LN('user input'!$L$24)-LN('user input'!$L$22))</f>
        <v>6.685739449680934</v>
      </c>
      <c r="CE5">
        <f>((LN('user input'!$L$26)-LN('return period output'!D15))*'user input'!$P$24+(LN('return period output'!D15)-LN('user input'!$L$24))*'user input'!$P$26)/(LN('user input'!$L$26)-LN('user input'!$L$24))</f>
        <v>2.801058069051684</v>
      </c>
      <c r="CF5">
        <f>((LN('user input'!$L$26)-LN('return period output'!E15))*'user input'!$P$24+(LN('return period output'!E15)-LN('user input'!$L$24))*'user input'!$P$26)/(LN('user input'!$L$26)-LN('user input'!$L$24))</f>
        <v>3.309267706201291</v>
      </c>
      <c r="CG5">
        <f>((LN('user input'!$L$26)-LN('return period output'!F15))*'user input'!$P$24+(LN('return period output'!F15)-LN('user input'!$L$24))*'user input'!$P$26)/(LN('user input'!$L$26)-LN('user input'!$L$24))</f>
        <v>3.981084303641885</v>
      </c>
      <c r="CH5">
        <f>((LN('user input'!$L$26)-LN('return period output'!G15))*'user input'!$P$24+(LN('return period output'!G15)-LN('user input'!$L$24))*'user input'!$P$26)/(LN('user input'!$L$26)-LN('user input'!$L$24))</f>
        <v>4.4892939407915025</v>
      </c>
      <c r="CI5">
        <f>((LN('user input'!$L$26)-LN('return period output'!H15))*'user input'!$P$24+(LN('return period output'!H15)-LN('user input'!$L$24))*'user input'!$P$26)/(LN('user input'!$L$26)-LN('user input'!$L$24))</f>
        <v>4.9975035779411145</v>
      </c>
      <c r="CJ5">
        <f>((LN('user input'!$L$26)-LN('return period output'!I15))*'user input'!$P$24+(LN('return period output'!I15)-LN('user input'!$L$24))*'user input'!$P$26)/(LN('user input'!$L$26)-LN('user input'!$L$24))</f>
        <v>5.6693201753817055</v>
      </c>
      <c r="CK5">
        <f>((LN('user input'!$L$26)-LN('return period output'!J15))*'user input'!$P$24+(LN('return period output'!J15)-LN('user input'!$L$24))*'user input'!$P$26)/(LN('user input'!$L$26)-LN('user input'!$L$24))</f>
        <v>6.17752981253132</v>
      </c>
      <c r="CL5">
        <f>((LN('user input'!$L$26)-LN('return period output'!K15))*'user input'!$P$24+(LN('return period output'!K15)-LN('user input'!$L$24))*'user input'!$P$26)/(LN('user input'!$L$26)-LN('user input'!$L$24))</f>
        <v>6.685739449680934</v>
      </c>
    </row>
    <row r="6" spans="2:90" ht="12.75">
      <c r="B6">
        <f>((LN('user input'!$L$8)-LN('return period output'!D16))*'user input'!$P$6+(LN('return period output'!D16)-LN('user input'!$L$6))*'user input'!$P$8)/(LN('user input'!$L$8)-LN('user input'!$L$6))</f>
        <v>2.7873717829165225</v>
      </c>
      <c r="C6">
        <f>((LN('user input'!$L$8)-LN('return period output'!E16))*'user input'!$P$6+(LN('return period output'!E16)-LN('user input'!$L$6))*'user input'!$P$8)/(LN('user input'!$L$8)-LN('user input'!$L$6))</f>
        <v>3.2955814200661364</v>
      </c>
      <c r="D6">
        <f>((LN('user input'!$L$8)-LN('return period output'!F16))*'user input'!$P$6+(LN('return period output'!F16)-LN('user input'!$L$6))*'user input'!$P$8)/(LN('user input'!$L$8)-LN('user input'!$L$6))</f>
        <v>3.9673980175067243</v>
      </c>
      <c r="E6">
        <f>((LN('user input'!$L$8)-LN('return period output'!G16))*'user input'!$P$6+(LN('return period output'!G16)-LN('user input'!$L$6))*'user input'!$P$8)/(LN('user input'!$L$8)-LN('user input'!$L$6))</f>
        <v>4.475607654656341</v>
      </c>
      <c r="F6">
        <f>((LN('user input'!$L$8)-LN('return period output'!H16))*'user input'!$P$6+(LN('return period output'!H16)-LN('user input'!$L$6))*'user input'!$P$8)/(LN('user input'!$L$8)-LN('user input'!$L$6))</f>
        <v>4.983817291805956</v>
      </c>
      <c r="G6">
        <f>((LN('user input'!$L$8)-LN('return period output'!I16))*'user input'!$P$6+(LN('return period output'!I16)-LN('user input'!$L$6))*'user input'!$P$8)/(LN('user input'!$L$8)-LN('user input'!$L$6))</f>
        <v>5.655633889246543</v>
      </c>
      <c r="H6">
        <f>((LN('user input'!$L$8)-LN('return period output'!J16))*'user input'!$P$6+(LN('return period output'!J16)-LN('user input'!$L$6))*'user input'!$P$8)/(LN('user input'!$L$8)-LN('user input'!$L$6))</f>
        <v>6.163843526396158</v>
      </c>
      <c r="I6">
        <f>((LN('user input'!$L$8)-LN('return period output'!K16))*'user input'!$P$6+(LN('return period output'!K16)-LN('user input'!$L$6))*'user input'!$P$8)/(LN('user input'!$L$8)-LN('user input'!$L$6))</f>
        <v>6.672053163545774</v>
      </c>
      <c r="K6">
        <f>((LN('user input'!$L$10)-LN('return period output'!D16))*'user input'!$P$8+(LN('return period output'!D16)-LN('user input'!$L$8))*'user input'!$P$10)/(LN('user input'!$L$10)-LN('user input'!$L$8))</f>
        <v>2.9365646441339317</v>
      </c>
      <c r="L6">
        <f>((LN('user input'!$L$10)-LN('return period output'!E16))*'user input'!$P$8+(LN('return period output'!E16)-LN('user input'!$L$8))*'user input'!$P$10)/(LN('user input'!$L$10)-LN('user input'!$L$8))</f>
        <v>3.3210103935776023</v>
      </c>
      <c r="M6">
        <f>((LN('user input'!$L$10)-LN('return period output'!F16))*'user input'!$P$8+(LN('return period output'!F16)-LN('user input'!$L$8))*'user input'!$P$10)/(LN('user input'!$L$10)-LN('user input'!$L$8))</f>
        <v>3.8292200307272166</v>
      </c>
      <c r="N6">
        <f>((LN('user input'!$L$10)-LN('return period output'!G16))*'user input'!$P$8+(LN('return period output'!G16)-LN('user input'!$L$8))*'user input'!$P$10)/(LN('user input'!$L$10)-LN('user input'!$L$8))</f>
        <v>4.213665780170886</v>
      </c>
      <c r="O6">
        <f>((LN('user input'!$L$10)-LN('return period output'!H16))*'user input'!$P$8+(LN('return period output'!H16)-LN('user input'!$L$8))*'user input'!$P$10)/(LN('user input'!$L$10)-LN('user input'!$L$8))</f>
        <v>4.598111529614557</v>
      </c>
      <c r="P6">
        <f>((LN('user input'!$L$10)-LN('return period output'!I16))*'user input'!$P$8+(LN('return period output'!I16)-LN('user input'!$L$8))*'user input'!$P$10)/(LN('user input'!$L$10)-LN('user input'!$L$8))</f>
        <v>5.10632116676417</v>
      </c>
      <c r="Q6">
        <f>((LN('user input'!$L$10)-LN('return period output'!J16))*'user input'!$P$8+(LN('return period output'!J16)-LN('user input'!$L$8))*'user input'!$P$10)/(LN('user input'!$L$10)-LN('user input'!$L$8))</f>
        <v>5.490766916207839</v>
      </c>
      <c r="R6">
        <f>((LN('user input'!$L$10)-LN('return period output'!K16))*'user input'!$P$8+(LN('return period output'!K16)-LN('user input'!$L$8))*'user input'!$P$10)/(LN('user input'!$L$10)-LN('user input'!$L$8))</f>
        <v>5.8752126656515085</v>
      </c>
      <c r="T6">
        <f>((LN('user input'!$L$12)-LN('return period output'!D16))*'user input'!$P$10+(LN('return period output'!D16)-LN('user input'!$L$10))*'user input'!$P$12)/(LN('user input'!$L$12)-LN('user input'!$L$10))</f>
        <v>2.6586005449615775</v>
      </c>
      <c r="U6">
        <f>((LN('user input'!$L$12)-LN('return period output'!E16))*'user input'!$P$10+(LN('return period output'!E16)-LN('user input'!$L$10))*'user input'!$P$12)/(LN('user input'!$L$12)-LN('user input'!$L$10))</f>
        <v>3.16681018211119</v>
      </c>
      <c r="V6">
        <f>((LN('user input'!$L$12)-LN('return period output'!F16))*'user input'!$P$10+(LN('return period output'!F16)-LN('user input'!$L$10))*'user input'!$P$12)/(LN('user input'!$L$12)-LN('user input'!$L$10))</f>
        <v>3.83862677955178</v>
      </c>
      <c r="W6">
        <f>((LN('user input'!$L$12)-LN('return period output'!G16))*'user input'!$P$10+(LN('return period output'!G16)-LN('user input'!$L$10))*'user input'!$P$12)/(LN('user input'!$L$12)-LN('user input'!$L$10))</f>
        <v>4.346836416701395</v>
      </c>
      <c r="X6">
        <f>((LN('user input'!$L$12)-LN('return period output'!H16))*'user input'!$P$10+(LN('return period output'!H16)-LN('user input'!$L$10))*'user input'!$P$12)/(LN('user input'!$L$12)-LN('user input'!$L$10))</f>
        <v>4.855046053851009</v>
      </c>
      <c r="Y6">
        <f>((LN('user input'!$L$12)-LN('return period output'!I16))*'user input'!$P$10+(LN('return period output'!I16)-LN('user input'!$L$10))*'user input'!$P$12)/(LN('user input'!$L$12)-LN('user input'!$L$10))</f>
        <v>5.526862651291598</v>
      </c>
      <c r="Z6">
        <f>((LN('user input'!$L$12)-LN('return period output'!J16))*'user input'!$P$10+(LN('return period output'!J16)-LN('user input'!$L$10))*'user input'!$P$12)/(LN('user input'!$L$12)-LN('user input'!$L$10))</f>
        <v>6.0350722884412145</v>
      </c>
      <c r="AA6">
        <f>((LN('user input'!$L$12)-LN('return period output'!K16))*'user input'!$P$10+(LN('return period output'!K16)-LN('user input'!$L$10))*'user input'!$P$12)/(LN('user input'!$L$12)-LN('user input'!$L$10))</f>
        <v>6.543281925590828</v>
      </c>
      <c r="AC6">
        <f>((LN('user input'!$L$14)-LN('return period output'!D16))*'user input'!$P$12+(LN('return period output'!D16)-LN('user input'!$L$12))*'user input'!$P$14)/(LN('user input'!$L$14)-LN('user input'!$L$12))</f>
        <v>2.65860054496158</v>
      </c>
      <c r="AD6">
        <f>((LN('user input'!$L$14)-LN('return period output'!E16))*'user input'!$P$12+(LN('return period output'!E16)-LN('user input'!$L$12))*'user input'!$P$14)/(LN('user input'!$L$14)-LN('user input'!$L$12))</f>
        <v>3.1668101821111914</v>
      </c>
      <c r="AE6">
        <f>((LN('user input'!$L$14)-LN('return period output'!F16))*'user input'!$P$12+(LN('return period output'!F16)-LN('user input'!$L$12))*'user input'!$P$14)/(LN('user input'!$L$14)-LN('user input'!$L$12))</f>
        <v>3.8386267795517814</v>
      </c>
      <c r="AF6">
        <f>((LN('user input'!$L$14)-LN('return period output'!G16))*'user input'!$P$12+(LN('return period output'!G16)-LN('user input'!$L$12))*'user input'!$P$14)/(LN('user input'!$L$14)-LN('user input'!$L$12))</f>
        <v>4.346836416701394</v>
      </c>
      <c r="AG6">
        <f>((LN('user input'!$L$14)-LN('return period output'!H16))*'user input'!$P$12+(LN('return period output'!H16)-LN('user input'!$L$12))*'user input'!$P$14)/(LN('user input'!$L$14)-LN('user input'!$L$12))</f>
        <v>4.855046053851008</v>
      </c>
      <c r="AH6">
        <f>((LN('user input'!$L$14)-LN('return period output'!I16))*'user input'!$P$12+(LN('return period output'!I16)-LN('user input'!$L$12))*'user input'!$P$14)/(LN('user input'!$L$14)-LN('user input'!$L$12))</f>
        <v>5.526862651291595</v>
      </c>
      <c r="AI6">
        <f>((LN('user input'!$L$14)-LN('return period output'!J16))*'user input'!$P$12+(LN('return period output'!J16)-LN('user input'!$L$12))*'user input'!$P$14)/(LN('user input'!$L$14)-LN('user input'!$L$12))</f>
        <v>6.035072288441209</v>
      </c>
      <c r="AJ6">
        <f>((LN('user input'!$L$14)-LN('return period output'!K16))*'user input'!$P$12+(LN('return period output'!K16)-LN('user input'!$L$12))*'user input'!$P$14)/(LN('user input'!$L$14)-LN('user input'!$L$12))</f>
        <v>6.543281925590824</v>
      </c>
      <c r="AL6">
        <f>((LN('user input'!$L$16)-LN('return period output'!D16))*'user input'!$P$14+(LN('return period output'!D16)-LN('user input'!$L$14))*'user input'!$P$16)/(LN('user input'!$L$16)-LN('user input'!$L$14))</f>
        <v>3.1313880062411057</v>
      </c>
      <c r="AM6">
        <f>((LN('user input'!$L$16)-LN('return period output'!E16))*'user input'!$P$14+(LN('return period output'!E16)-LN('user input'!$L$14))*'user input'!$P$16)/(LN('user input'!$L$16)-LN('user input'!$L$14))</f>
        <v>3.515833755684777</v>
      </c>
      <c r="AN6">
        <f>((LN('user input'!$L$16)-LN('return period output'!F16))*'user input'!$P$14+(LN('return period output'!F16)-LN('user input'!$L$14))*'user input'!$P$16)/(LN('user input'!$L$16)-LN('user input'!$L$14))</f>
        <v>4.024043392834392</v>
      </c>
      <c r="AO6">
        <f>((LN('user input'!$L$16)-LN('return period output'!G16))*'user input'!$P$14+(LN('return period output'!G16)-LN('user input'!$L$14))*'user input'!$P$16)/(LN('user input'!$L$16)-LN('user input'!$L$14))</f>
        <v>4.408489142278061</v>
      </c>
      <c r="AP6">
        <f>((LN('user input'!$L$16)-LN('return period output'!H16))*'user input'!$P$14+(LN('return period output'!H16)-LN('user input'!$L$14))*'user input'!$P$16)/(LN('user input'!$L$16)-LN('user input'!$L$14))</f>
        <v>4.792934891721733</v>
      </c>
      <c r="AQ6">
        <f>((LN('user input'!$L$16)-LN('return period output'!I16))*'user input'!$P$14+(LN('return period output'!I16)-LN('user input'!$L$14))*'user input'!$P$16)/(LN('user input'!$L$16)-LN('user input'!$L$14))</f>
        <v>5.301144528871345</v>
      </c>
      <c r="AR6">
        <f>((LN('user input'!$L$16)-LN('return period output'!J16))*'user input'!$P$14+(LN('return period output'!J16)-LN('user input'!$L$14))*'user input'!$P$16)/(LN('user input'!$L$16)-LN('user input'!$L$14))</f>
        <v>5.685590278315016</v>
      </c>
      <c r="AS6">
        <f>((LN('user input'!$L$16)-LN('return period output'!K16))*'user input'!$P$14+(LN('return period output'!K16)-LN('user input'!$L$14))*'user input'!$P$16)/(LN('user input'!$L$16)-LN('user input'!$L$14))</f>
        <v>6.070036027758686</v>
      </c>
      <c r="AU6">
        <f>((LN('user input'!$L$18)-LN('return period output'!D16))*'user input'!$P$16+(LN('return period output'!D16)-LN('user input'!$L$16))*'user input'!$P$18)/(LN('user input'!$L$18)-LN('user input'!$L$16))</f>
        <v>2.5298293070066293</v>
      </c>
      <c r="AV6">
        <f>((LN('user input'!$L$18)-LN('return period output'!E16))*'user input'!$P$16+(LN('return period output'!E16)-LN('user input'!$L$16))*'user input'!$P$18)/(LN('user input'!$L$18)-LN('user input'!$L$16))</f>
        <v>3.038038944156246</v>
      </c>
      <c r="AW6">
        <f>((LN('user input'!$L$18)-LN('return period output'!F16))*'user input'!$P$16+(LN('return period output'!F16)-LN('user input'!$L$16))*'user input'!$P$18)/(LN('user input'!$L$18)-LN('user input'!$L$16))</f>
        <v>3.7098555415968333</v>
      </c>
      <c r="AX6">
        <f>((LN('user input'!$L$18)-LN('return period output'!G16))*'user input'!$P$16+(LN('return period output'!G16)-LN('user input'!$L$16))*'user input'!$P$18)/(LN('user input'!$L$18)-LN('user input'!$L$16))</f>
        <v>4.218065178746447</v>
      </c>
      <c r="AY6">
        <f>((LN('user input'!$L$18)-LN('return period output'!H16))*'user input'!$P$16+(LN('return period output'!H16)-LN('user input'!$L$16))*'user input'!$P$18)/(LN('user input'!$L$18)-LN('user input'!$L$16))</f>
        <v>4.726274815896064</v>
      </c>
      <c r="AZ6">
        <f>((LN('user input'!$L$18)-LN('return period output'!I16))*'user input'!$P$16+(LN('return period output'!I16)-LN('user input'!$L$16))*'user input'!$P$18)/(LN('user input'!$L$18)-LN('user input'!$L$16))</f>
        <v>5.398091413336652</v>
      </c>
      <c r="BA6">
        <f>((LN('user input'!$L$18)-LN('return period output'!J16))*'user input'!$P$16+(LN('return period output'!J16)-LN('user input'!$L$16))*'user input'!$P$18)/(LN('user input'!$L$18)-LN('user input'!$L$16))</f>
        <v>5.906301050486265</v>
      </c>
      <c r="BB6">
        <f>((LN('user input'!$L$18)-LN('return period output'!K16))*'user input'!$P$16+(LN('return period output'!K16)-LN('user input'!$L$16))*'user input'!$P$18)/(LN('user input'!$L$18)-LN('user input'!$L$16))</f>
        <v>6.414510687635879</v>
      </c>
      <c r="BD6">
        <f>((LN('user input'!$L$20)-LN('return period output'!D16))*'user input'!$P$18+(LN('return period output'!D16)-LN('user input'!$L$18))*'user input'!$P$20)/(LN('user input'!$L$20)-LN('user input'!$L$18))</f>
        <v>2.529829307006637</v>
      </c>
      <c r="BE6">
        <f>((LN('user input'!$L$20)-LN('return period output'!E16))*'user input'!$P$18+(LN('return period output'!E16)-LN('user input'!$L$18))*'user input'!$P$20)/(LN('user input'!$L$20)-LN('user input'!$L$18))</f>
        <v>3.0380389441562436</v>
      </c>
      <c r="BF6">
        <f>((LN('user input'!$L$20)-LN('return period output'!F16))*'user input'!$P$18+(LN('return period output'!F16)-LN('user input'!$L$18))*'user input'!$P$20)/(LN('user input'!$L$20)-LN('user input'!$L$18))</f>
        <v>3.709855541596837</v>
      </c>
      <c r="BG6">
        <f>((LN('user input'!$L$20)-LN('return period output'!G16))*'user input'!$P$18+(LN('return period output'!G16)-LN('user input'!$L$18))*'user input'!$P$20)/(LN('user input'!$L$20)-LN('user input'!$L$18))</f>
        <v>4.218065178746451</v>
      </c>
      <c r="BH6">
        <f>((LN('user input'!$L$20)-LN('return period output'!H16))*'user input'!$P$18+(LN('return period output'!H16)-LN('user input'!$L$18))*'user input'!$P$20)/(LN('user input'!$L$20)-LN('user input'!$L$18))</f>
        <v>4.7262748158960655</v>
      </c>
      <c r="BI6">
        <f>((LN('user input'!$L$20)-LN('return period output'!I16))*'user input'!$P$18+(LN('return period output'!I16)-LN('user input'!$L$18))*'user input'!$P$20)/(LN('user input'!$L$20)-LN('user input'!$L$18))</f>
        <v>5.398091413336652</v>
      </c>
      <c r="BJ6">
        <f>((LN('user input'!$L$20)-LN('return period output'!J16))*'user input'!$P$18+(LN('return period output'!J16)-LN('user input'!$L$18))*'user input'!$P$20)/(LN('user input'!$L$20)-LN('user input'!$L$18))</f>
        <v>5.906301050486265</v>
      </c>
      <c r="BK6">
        <f>((LN('user input'!$L$20)-LN('return period output'!K16))*'user input'!$P$18+(LN('return period output'!K16)-LN('user input'!$L$18))*'user input'!$P$20)/(LN('user input'!$L$20)-LN('user input'!$L$18))</f>
        <v>6.414510687635881</v>
      </c>
      <c r="BM6">
        <f>((LN('user input'!$L$22)-LN('return period output'!D16))*'user input'!$P$20+(LN('return period output'!D16)-LN('user input'!$L$20))*'user input'!$P$22)/(LN('user input'!$L$22)-LN('user input'!$L$20))</f>
        <v>3.3262113683482766</v>
      </c>
      <c r="BN6">
        <f>((LN('user input'!$L$22)-LN('return period output'!E16))*'user input'!$P$20+(LN('return period output'!E16)-LN('user input'!$L$20))*'user input'!$P$22)/(LN('user input'!$L$22)-LN('user input'!$L$20))</f>
        <v>3.7106571177919516</v>
      </c>
      <c r="BO6">
        <f>((LN('user input'!$L$22)-LN('return period output'!F16))*'user input'!$P$20+(LN('return period output'!F16)-LN('user input'!$L$20))*'user input'!$P$22)/(LN('user input'!$L$22)-LN('user input'!$L$20))</f>
        <v>4.218866754941563</v>
      </c>
      <c r="BP6">
        <f>((LN('user input'!$L$22)-LN('return period output'!G16))*'user input'!$P$20+(LN('return period output'!G16)-LN('user input'!$L$20))*'user input'!$P$22)/(LN('user input'!$L$22)-LN('user input'!$L$20))</f>
        <v>4.603312504385237</v>
      </c>
      <c r="BQ6">
        <f>((LN('user input'!$L$22)-LN('return period output'!H16))*'user input'!$P$20+(LN('return period output'!H16)-LN('user input'!$L$20))*'user input'!$P$22)/(LN('user input'!$L$22)-LN('user input'!$L$20))</f>
        <v>4.987758253828907</v>
      </c>
      <c r="BR6">
        <f>((LN('user input'!$L$22)-LN('return period output'!I16))*'user input'!$P$20+(LN('return period output'!I16)-LN('user input'!$L$20))*'user input'!$P$22)/(LN('user input'!$L$22)-LN('user input'!$L$20))</f>
        <v>5.495967890978522</v>
      </c>
      <c r="BS6">
        <f>((LN('user input'!$L$22)-LN('return period output'!J16))*'user input'!$P$20+(LN('return period output'!J16)-LN('user input'!$L$20))*'user input'!$P$22)/(LN('user input'!$L$22)-LN('user input'!$L$20))</f>
        <v>5.880413640422192</v>
      </c>
      <c r="BT6">
        <f>((LN('user input'!$L$22)-LN('return period output'!K16))*'user input'!$P$20+(LN('return period output'!K16)-LN('user input'!$L$20))*'user input'!$P$22)/(LN('user input'!$L$22)-LN('user input'!$L$20))</f>
        <v>6.264859389865863</v>
      </c>
      <c r="BV6">
        <f>((LN('user input'!$L$24)-LN('return period output'!D16))*'user input'!$P$22+(LN('return period output'!D16)-LN('user input'!$L$22))*'user input'!$P$24)/(LN('user input'!$L$24)-LN('user input'!$L$22))</f>
        <v>2.4010580690517047</v>
      </c>
      <c r="BW6">
        <f>((LN('user input'!$L$24)-LN('return period output'!E16))*'user input'!$P$22+(LN('return period output'!E16)-LN('user input'!$L$22))*'user input'!$P$24)/(LN('user input'!$L$24)-LN('user input'!$L$22))</f>
        <v>2.9092677062013106</v>
      </c>
      <c r="BX6">
        <f>((LN('user input'!$L$24)-LN('return period output'!F16))*'user input'!$P$22+(LN('return period output'!F16)-LN('user input'!$L$22))*'user input'!$P$24)/(LN('user input'!$L$24)-LN('user input'!$L$22))</f>
        <v>3.581084303641898</v>
      </c>
      <c r="BY6">
        <f>((LN('user input'!$L$24)-LN('return period output'!G16))*'user input'!$P$22+(LN('return period output'!G16)-LN('user input'!$L$22))*'user input'!$P$24)/(LN('user input'!$L$24)-LN('user input'!$L$22))</f>
        <v>4.089293940791509</v>
      </c>
      <c r="BZ6">
        <f>((LN('user input'!$L$24)-LN('return period output'!H16))*'user input'!$P$22+(LN('return period output'!H16)-LN('user input'!$L$22))*'user input'!$P$24)/(LN('user input'!$L$24)-LN('user input'!$L$22))</f>
        <v>4.597503577941125</v>
      </c>
      <c r="CA6">
        <f>((LN('user input'!$L$24)-LN('return period output'!I16))*'user input'!$P$22+(LN('return period output'!I16)-LN('user input'!$L$22))*'user input'!$P$24)/(LN('user input'!$L$24)-LN('user input'!$L$22))</f>
        <v>5.269320175381708</v>
      </c>
      <c r="CB6">
        <f>((LN('user input'!$L$24)-LN('return period output'!J16))*'user input'!$P$22+(LN('return period output'!J16)-LN('user input'!$L$22))*'user input'!$P$24)/(LN('user input'!$L$24)-LN('user input'!$L$22))</f>
        <v>5.777529812531321</v>
      </c>
      <c r="CC6">
        <f>((LN('user input'!$L$24)-LN('return period output'!K16))*'user input'!$P$22+(LN('return period output'!K16)-LN('user input'!$L$22))*'user input'!$P$24)/(LN('user input'!$L$24)-LN('user input'!$L$22))</f>
        <v>6.2857394496809365</v>
      </c>
      <c r="CE6">
        <f>((LN('user input'!$L$26)-LN('return period output'!D16))*'user input'!$P$24+(LN('return period output'!D16)-LN('user input'!$L$24))*'user input'!$P$26)/(LN('user input'!$L$26)-LN('user input'!$L$24))</f>
        <v>2.4010580690516785</v>
      </c>
      <c r="CF6">
        <f>((LN('user input'!$L$26)-LN('return period output'!E16))*'user input'!$P$24+(LN('return period output'!E16)-LN('user input'!$L$24))*'user input'!$P$26)/(LN('user input'!$L$26)-LN('user input'!$L$24))</f>
        <v>2.909267706201296</v>
      </c>
      <c r="CG6">
        <f>((LN('user input'!$L$26)-LN('return period output'!F16))*'user input'!$P$24+(LN('return period output'!F16)-LN('user input'!$L$24))*'user input'!$P$26)/(LN('user input'!$L$26)-LN('user input'!$L$24))</f>
        <v>3.5810843036418896</v>
      </c>
      <c r="CH6">
        <f>((LN('user input'!$L$26)-LN('return period output'!G16))*'user input'!$P$24+(LN('return period output'!G16)-LN('user input'!$L$24))*'user input'!$P$26)/(LN('user input'!$L$26)-LN('user input'!$L$24))</f>
        <v>4.089293940791497</v>
      </c>
      <c r="CI6">
        <f>((LN('user input'!$L$26)-LN('return period output'!H16))*'user input'!$P$24+(LN('return period output'!H16)-LN('user input'!$L$24))*'user input'!$P$26)/(LN('user input'!$L$26)-LN('user input'!$L$24))</f>
        <v>4.597503577941113</v>
      </c>
      <c r="CJ6">
        <f>((LN('user input'!$L$26)-LN('return period output'!I16))*'user input'!$P$24+(LN('return period output'!I16)-LN('user input'!$L$24))*'user input'!$P$26)/(LN('user input'!$L$26)-LN('user input'!$L$24))</f>
        <v>5.2693201753817025</v>
      </c>
      <c r="CK6">
        <f>((LN('user input'!$L$26)-LN('return period output'!J16))*'user input'!$P$24+(LN('return period output'!J16)-LN('user input'!$L$24))*'user input'!$P$26)/(LN('user input'!$L$26)-LN('user input'!$L$24))</f>
        <v>5.777529812531319</v>
      </c>
      <c r="CL6">
        <f>((LN('user input'!$L$26)-LN('return period output'!K16))*'user input'!$P$24+(LN('return period output'!K16)-LN('user input'!$L$24))*'user input'!$P$26)/(LN('user input'!$L$26)-LN('user input'!$L$24))</f>
        <v>6.285739449680936</v>
      </c>
    </row>
    <row r="7" spans="2:90" ht="12.75">
      <c r="B7">
        <f>((LN('user input'!$L$8)-LN('return period output'!D17))*'user input'!$P$6+(LN('return period output'!D17)-LN('user input'!$L$6))*'user input'!$P$8)/(LN('user input'!$L$8)-LN('user input'!$L$6))</f>
        <v>2.2586005449615776</v>
      </c>
      <c r="C7">
        <f>((LN('user input'!$L$8)-LN('return period output'!E17))*'user input'!$P$6+(LN('return period output'!E17)-LN('user input'!$L$6))*'user input'!$P$8)/(LN('user input'!$L$8)-LN('user input'!$L$6))</f>
        <v>2.7668101821111915</v>
      </c>
      <c r="D7">
        <f>((LN('user input'!$L$8)-LN('return period output'!F17))*'user input'!$P$6+(LN('return period output'!F17)-LN('user input'!$L$6))*'user input'!$P$8)/(LN('user input'!$L$8)-LN('user input'!$L$6))</f>
        <v>3.4386267795517798</v>
      </c>
      <c r="E7">
        <f>((LN('user input'!$L$8)-LN('return period output'!G17))*'user input'!$P$6+(LN('return period output'!G17)-LN('user input'!$L$6))*'user input'!$P$8)/(LN('user input'!$L$8)-LN('user input'!$L$6))</f>
        <v>3.946836416701394</v>
      </c>
      <c r="F7">
        <f>((LN('user input'!$L$8)-LN('return period output'!H17))*'user input'!$P$6+(LN('return period output'!H17)-LN('user input'!$L$6))*'user input'!$P$8)/(LN('user input'!$L$8)-LN('user input'!$L$6))</f>
        <v>4.455046053851009</v>
      </c>
      <c r="G7">
        <f>((LN('user input'!$L$8)-LN('return period output'!I17))*'user input'!$P$6+(LN('return period output'!I17)-LN('user input'!$L$6))*'user input'!$P$8)/(LN('user input'!$L$8)-LN('user input'!$L$6))</f>
        <v>5.126862651291593</v>
      </c>
      <c r="H7">
        <f>((LN('user input'!$L$8)-LN('return period output'!J17))*'user input'!$P$6+(LN('return period output'!J17)-LN('user input'!$L$6))*'user input'!$P$8)/(LN('user input'!$L$8)-LN('user input'!$L$6))</f>
        <v>5.635072288441213</v>
      </c>
      <c r="I7">
        <f>((LN('user input'!$L$8)-LN('return period output'!K17))*'user input'!$P$6+(LN('return period output'!K17)-LN('user input'!$L$6))*'user input'!$P$8)/(LN('user input'!$L$8)-LN('user input'!$L$6))</f>
        <v>6.143281925590824</v>
      </c>
      <c r="K7">
        <f>((LN('user input'!$L$10)-LN('return period output'!D17))*'user input'!$P$8+(LN('return period output'!D17)-LN('user input'!$L$8))*'user input'!$P$10)/(LN('user input'!$L$10)-LN('user input'!$L$8))</f>
        <v>2.536564644133932</v>
      </c>
      <c r="L7">
        <f>((LN('user input'!$L$10)-LN('return period output'!E17))*'user input'!$P$8+(LN('return period output'!E17)-LN('user input'!$L$8))*'user input'!$P$10)/(LN('user input'!$L$10)-LN('user input'!$L$8))</f>
        <v>2.9210103935776024</v>
      </c>
      <c r="M7">
        <f>((LN('user input'!$L$10)-LN('return period output'!F17))*'user input'!$P$8+(LN('return period output'!F17)-LN('user input'!$L$8))*'user input'!$P$10)/(LN('user input'!$L$10)-LN('user input'!$L$8))</f>
        <v>3.4292200307272163</v>
      </c>
      <c r="N7">
        <f>((LN('user input'!$L$10)-LN('return period output'!G17))*'user input'!$P$8+(LN('return period output'!G17)-LN('user input'!$L$8))*'user input'!$P$10)/(LN('user input'!$L$10)-LN('user input'!$L$8))</f>
        <v>3.8136657801708864</v>
      </c>
      <c r="O7">
        <f>((LN('user input'!$L$10)-LN('return period output'!H17))*'user input'!$P$8+(LN('return period output'!H17)-LN('user input'!$L$8))*'user input'!$P$10)/(LN('user input'!$L$10)-LN('user input'!$L$8))</f>
        <v>4.198111529614557</v>
      </c>
      <c r="P7">
        <f>((LN('user input'!$L$10)-LN('return period output'!I17))*'user input'!$P$8+(LN('return period output'!I17)-LN('user input'!$L$8))*'user input'!$P$10)/(LN('user input'!$L$10)-LN('user input'!$L$8))</f>
        <v>4.706321166764171</v>
      </c>
      <c r="Q7">
        <f>((LN('user input'!$L$10)-LN('return period output'!J17))*'user input'!$P$8+(LN('return period output'!J17)-LN('user input'!$L$8))*'user input'!$P$10)/(LN('user input'!$L$10)-LN('user input'!$L$8))</f>
        <v>5.090766916207838</v>
      </c>
      <c r="R7">
        <f>((LN('user input'!$L$10)-LN('return period output'!K17))*'user input'!$P$8+(LN('return period output'!K17)-LN('user input'!$L$8))*'user input'!$P$10)/(LN('user input'!$L$10)-LN('user input'!$L$8))</f>
        <v>5.475212665651509</v>
      </c>
      <c r="T7">
        <f>((LN('user input'!$L$12)-LN('return period output'!D17))*'user input'!$P$10+(LN('return period output'!D17)-LN('user input'!$L$10))*'user input'!$P$12)/(LN('user input'!$L$12)-LN('user input'!$L$10))</f>
        <v>2.129829307006633</v>
      </c>
      <c r="U7">
        <f>((LN('user input'!$L$12)-LN('return period output'!E17))*'user input'!$P$10+(LN('return period output'!E17)-LN('user input'!$L$10))*'user input'!$P$12)/(LN('user input'!$L$12)-LN('user input'!$L$10))</f>
        <v>2.6380389441562446</v>
      </c>
      <c r="V7">
        <f>((LN('user input'!$L$12)-LN('return period output'!F17))*'user input'!$P$10+(LN('return period output'!F17)-LN('user input'!$L$10))*'user input'!$P$12)/(LN('user input'!$L$12)-LN('user input'!$L$10))</f>
        <v>3.3098555415968343</v>
      </c>
      <c r="W7">
        <f>((LN('user input'!$L$12)-LN('return period output'!G17))*'user input'!$P$10+(LN('return period output'!G17)-LN('user input'!$L$10))*'user input'!$P$12)/(LN('user input'!$L$12)-LN('user input'!$L$10))</f>
        <v>3.818065178746449</v>
      </c>
      <c r="X7">
        <f>((LN('user input'!$L$12)-LN('return period output'!H17))*'user input'!$P$10+(LN('return period output'!H17)-LN('user input'!$L$10))*'user input'!$P$12)/(LN('user input'!$L$12)-LN('user input'!$L$10))</f>
        <v>4.326274815896064</v>
      </c>
      <c r="Y7">
        <f>((LN('user input'!$L$12)-LN('return period output'!I17))*'user input'!$P$10+(LN('return period output'!I17)-LN('user input'!$L$10))*'user input'!$P$12)/(LN('user input'!$L$12)-LN('user input'!$L$10))</f>
        <v>4.9980914133366525</v>
      </c>
      <c r="Z7">
        <f>((LN('user input'!$L$12)-LN('return period output'!J17))*'user input'!$P$10+(LN('return period output'!J17)-LN('user input'!$L$10))*'user input'!$P$12)/(LN('user input'!$L$12)-LN('user input'!$L$10))</f>
        <v>5.50630105048627</v>
      </c>
      <c r="AA7">
        <f>((LN('user input'!$L$12)-LN('return period output'!K17))*'user input'!$P$10+(LN('return period output'!K17)-LN('user input'!$L$10))*'user input'!$P$12)/(LN('user input'!$L$12)-LN('user input'!$L$10))</f>
        <v>6.014510687635881</v>
      </c>
      <c r="AC7">
        <f>((LN('user input'!$L$14)-LN('return period output'!D17))*'user input'!$P$12+(LN('return period output'!D17)-LN('user input'!$L$12))*'user input'!$P$14)/(LN('user input'!$L$14)-LN('user input'!$L$12))</f>
        <v>2.1298293070066356</v>
      </c>
      <c r="AD7">
        <f>((LN('user input'!$L$14)-LN('return period output'!E17))*'user input'!$P$12+(LN('return period output'!E17)-LN('user input'!$L$12))*'user input'!$P$14)/(LN('user input'!$L$14)-LN('user input'!$L$12))</f>
        <v>2.6380389441562495</v>
      </c>
      <c r="AE7">
        <f>((LN('user input'!$L$14)-LN('return period output'!F17))*'user input'!$P$12+(LN('return period output'!F17)-LN('user input'!$L$12))*'user input'!$P$14)/(LN('user input'!$L$14)-LN('user input'!$L$12))</f>
        <v>3.309855541596836</v>
      </c>
      <c r="AF7">
        <f>((LN('user input'!$L$14)-LN('return period output'!G17))*'user input'!$P$12+(LN('return period output'!G17)-LN('user input'!$L$12))*'user input'!$P$14)/(LN('user input'!$L$14)-LN('user input'!$L$12))</f>
        <v>3.8180651787464503</v>
      </c>
      <c r="AG7">
        <f>((LN('user input'!$L$14)-LN('return period output'!H17))*'user input'!$P$12+(LN('return period output'!H17)-LN('user input'!$L$12))*'user input'!$P$14)/(LN('user input'!$L$14)-LN('user input'!$L$12))</f>
        <v>4.326274815896064</v>
      </c>
      <c r="AH7">
        <f>((LN('user input'!$L$14)-LN('return period output'!I17))*'user input'!$P$12+(LN('return period output'!I17)-LN('user input'!$L$12))*'user input'!$P$14)/(LN('user input'!$L$14)-LN('user input'!$L$12))</f>
        <v>4.998091413336651</v>
      </c>
      <c r="AI7">
        <f>((LN('user input'!$L$14)-LN('return period output'!J17))*'user input'!$P$12+(LN('return period output'!J17)-LN('user input'!$L$12))*'user input'!$P$14)/(LN('user input'!$L$14)-LN('user input'!$L$12))</f>
        <v>5.506301050486266</v>
      </c>
      <c r="AJ7">
        <f>((LN('user input'!$L$14)-LN('return period output'!K17))*'user input'!$P$12+(LN('return period output'!K17)-LN('user input'!$L$12))*'user input'!$P$14)/(LN('user input'!$L$14)-LN('user input'!$L$12))</f>
        <v>6.014510687635879</v>
      </c>
      <c r="AL7">
        <f>((LN('user input'!$L$16)-LN('return period output'!D17))*'user input'!$P$14+(LN('return period output'!D17)-LN('user input'!$L$14))*'user input'!$P$16)/(LN('user input'!$L$16)-LN('user input'!$L$14))</f>
        <v>2.7313880062411062</v>
      </c>
      <c r="AM7">
        <f>((LN('user input'!$L$16)-LN('return period output'!E17))*'user input'!$P$14+(LN('return period output'!E17)-LN('user input'!$L$14))*'user input'!$P$16)/(LN('user input'!$L$16)-LN('user input'!$L$14))</f>
        <v>3.1158337556847737</v>
      </c>
      <c r="AN7">
        <f>((LN('user input'!$L$16)-LN('return period output'!F17))*'user input'!$P$14+(LN('return period output'!F17)-LN('user input'!$L$14))*'user input'!$P$16)/(LN('user input'!$L$16)-LN('user input'!$L$14))</f>
        <v>3.624043392834392</v>
      </c>
      <c r="AO7">
        <f>((LN('user input'!$L$16)-LN('return period output'!G17))*'user input'!$P$14+(LN('return period output'!G17)-LN('user input'!$L$14))*'user input'!$P$16)/(LN('user input'!$L$16)-LN('user input'!$L$14))</f>
        <v>4.008489142278061</v>
      </c>
      <c r="AP7">
        <f>((LN('user input'!$L$16)-LN('return period output'!H17))*'user input'!$P$14+(LN('return period output'!H17)-LN('user input'!$L$14))*'user input'!$P$16)/(LN('user input'!$L$16)-LN('user input'!$L$14))</f>
        <v>4.3929348917217315</v>
      </c>
      <c r="AQ7">
        <f>((LN('user input'!$L$16)-LN('return period output'!I17))*'user input'!$P$14+(LN('return period output'!I17)-LN('user input'!$L$14))*'user input'!$P$16)/(LN('user input'!$L$16)-LN('user input'!$L$14))</f>
        <v>4.901144528871346</v>
      </c>
      <c r="AR7">
        <f>((LN('user input'!$L$16)-LN('return period output'!J17))*'user input'!$P$14+(LN('return period output'!J17)-LN('user input'!$L$14))*'user input'!$P$16)/(LN('user input'!$L$16)-LN('user input'!$L$14))</f>
        <v>5.285590278315017</v>
      </c>
      <c r="AS7">
        <f>((LN('user input'!$L$16)-LN('return period output'!K17))*'user input'!$P$14+(LN('return period output'!K17)-LN('user input'!$L$14))*'user input'!$P$16)/(LN('user input'!$L$16)-LN('user input'!$L$14))</f>
        <v>5.6700360277586865</v>
      </c>
      <c r="AU7">
        <f>((LN('user input'!$L$18)-LN('return period output'!D17))*'user input'!$P$16+(LN('return period output'!D17)-LN('user input'!$L$16))*'user input'!$P$18)/(LN('user input'!$L$18)-LN('user input'!$L$16))</f>
        <v>2.0010580690516853</v>
      </c>
      <c r="AV7">
        <f>((LN('user input'!$L$18)-LN('return period output'!E17))*'user input'!$P$16+(LN('return period output'!E17)-LN('user input'!$L$16))*'user input'!$P$18)/(LN('user input'!$L$18)-LN('user input'!$L$16))</f>
        <v>2.5092677062012965</v>
      </c>
      <c r="AW7">
        <f>((LN('user input'!$L$18)-LN('return period output'!F17))*'user input'!$P$16+(LN('return period output'!F17)-LN('user input'!$L$16))*'user input'!$P$18)/(LN('user input'!$L$18)-LN('user input'!$L$16))</f>
        <v>3.1810843036418888</v>
      </c>
      <c r="AX7">
        <f>((LN('user input'!$L$18)-LN('return period output'!G17))*'user input'!$P$16+(LN('return period output'!G17)-LN('user input'!$L$16))*'user input'!$P$18)/(LN('user input'!$L$18)-LN('user input'!$L$16))</f>
        <v>3.6892939407915004</v>
      </c>
      <c r="AY7">
        <f>((LN('user input'!$L$18)-LN('return period output'!H17))*'user input'!$P$16+(LN('return period output'!H17)-LN('user input'!$L$16))*'user input'!$P$18)/(LN('user input'!$L$18)-LN('user input'!$L$16))</f>
        <v>4.1975035779411165</v>
      </c>
      <c r="AZ7">
        <f>((LN('user input'!$L$18)-LN('return period output'!I17))*'user input'!$P$16+(LN('return period output'!I17)-LN('user input'!$L$16))*'user input'!$P$18)/(LN('user input'!$L$18)-LN('user input'!$L$16))</f>
        <v>4.869320175381707</v>
      </c>
      <c r="BA7">
        <f>((LN('user input'!$L$18)-LN('return period output'!J17))*'user input'!$P$16+(LN('return period output'!J17)-LN('user input'!$L$16))*'user input'!$P$18)/(LN('user input'!$L$18)-LN('user input'!$L$16))</f>
        <v>5.377529812531321</v>
      </c>
      <c r="BB7">
        <f>((LN('user input'!$L$18)-LN('return period output'!K17))*'user input'!$P$16+(LN('return period output'!K17)-LN('user input'!$L$16))*'user input'!$P$18)/(LN('user input'!$L$18)-LN('user input'!$L$16))</f>
        <v>5.885739449680937</v>
      </c>
      <c r="BD7">
        <f>((LN('user input'!$L$20)-LN('return period output'!D17))*'user input'!$P$18+(LN('return period output'!D17)-LN('user input'!$L$18))*'user input'!$P$20)/(LN('user input'!$L$20)-LN('user input'!$L$18))</f>
        <v>2.001058069051692</v>
      </c>
      <c r="BE7">
        <f>((LN('user input'!$L$20)-LN('return period output'!E17))*'user input'!$P$18+(LN('return period output'!E17)-LN('user input'!$L$18))*'user input'!$P$20)/(LN('user input'!$L$20)-LN('user input'!$L$18))</f>
        <v>2.509267706201309</v>
      </c>
      <c r="BF7">
        <f>((LN('user input'!$L$20)-LN('return period output'!F17))*'user input'!$P$18+(LN('return period output'!F17)-LN('user input'!$L$18))*'user input'!$P$20)/(LN('user input'!$L$20)-LN('user input'!$L$18))</f>
        <v>3.181084303641887</v>
      </c>
      <c r="BG7">
        <f>((LN('user input'!$L$20)-LN('return period output'!G17))*'user input'!$P$18+(LN('return period output'!G17)-LN('user input'!$L$18))*'user input'!$P$20)/(LN('user input'!$L$20)-LN('user input'!$L$18))</f>
        <v>3.689293940791504</v>
      </c>
      <c r="BH7">
        <f>((LN('user input'!$L$20)-LN('return period output'!H17))*'user input'!$P$18+(LN('return period output'!H17)-LN('user input'!$L$18))*'user input'!$P$20)/(LN('user input'!$L$20)-LN('user input'!$L$18))</f>
        <v>4.197503577941121</v>
      </c>
      <c r="BI7">
        <f>((LN('user input'!$L$20)-LN('return period output'!I17))*'user input'!$P$18+(LN('return period output'!I17)-LN('user input'!$L$18))*'user input'!$P$20)/(LN('user input'!$L$20)-LN('user input'!$L$18))</f>
        <v>4.8693201753817075</v>
      </c>
      <c r="BJ7">
        <f>((LN('user input'!$L$20)-LN('return period output'!J17))*'user input'!$P$18+(LN('return period output'!J17)-LN('user input'!$L$18))*'user input'!$P$20)/(LN('user input'!$L$20)-LN('user input'!$L$18))</f>
        <v>5.377529812531321</v>
      </c>
      <c r="BK7">
        <f>((LN('user input'!$L$20)-LN('return period output'!K17))*'user input'!$P$18+(LN('return period output'!K17)-LN('user input'!$L$18))*'user input'!$P$20)/(LN('user input'!$L$20)-LN('user input'!$L$18))</f>
        <v>5.885739449680935</v>
      </c>
      <c r="BM7">
        <f>((LN('user input'!$L$22)-LN('return period output'!D17))*'user input'!$P$20+(LN('return period output'!D17)-LN('user input'!$L$20))*'user input'!$P$22)/(LN('user input'!$L$22)-LN('user input'!$L$20))</f>
        <v>2.926211368348281</v>
      </c>
      <c r="BN7">
        <f>((LN('user input'!$L$22)-LN('return period output'!E17))*'user input'!$P$20+(LN('return period output'!E17)-LN('user input'!$L$20))*'user input'!$P$22)/(LN('user input'!$L$22)-LN('user input'!$L$20))</f>
        <v>3.310657117791952</v>
      </c>
      <c r="BO7">
        <f>((LN('user input'!$L$22)-LN('return period output'!F17))*'user input'!$P$20+(LN('return period output'!F17)-LN('user input'!$L$20))*'user input'!$P$22)/(LN('user input'!$L$22)-LN('user input'!$L$20))</f>
        <v>3.818866754941567</v>
      </c>
      <c r="BP7">
        <f>((LN('user input'!$L$22)-LN('return period output'!G17))*'user input'!$P$20+(LN('return period output'!G17)-LN('user input'!$L$20))*'user input'!$P$22)/(LN('user input'!$L$22)-LN('user input'!$L$20))</f>
        <v>4.203312504385238</v>
      </c>
      <c r="BQ7">
        <f>((LN('user input'!$L$22)-LN('return period output'!H17))*'user input'!$P$20+(LN('return period output'!H17)-LN('user input'!$L$20))*'user input'!$P$22)/(LN('user input'!$L$22)-LN('user input'!$L$20))</f>
        <v>4.587758253828909</v>
      </c>
      <c r="BR7">
        <f>((LN('user input'!$L$22)-LN('return period output'!I17))*'user input'!$P$20+(LN('return period output'!I17)-LN('user input'!$L$20))*'user input'!$P$22)/(LN('user input'!$L$22)-LN('user input'!$L$20))</f>
        <v>5.095967890978522</v>
      </c>
      <c r="BS7">
        <f>((LN('user input'!$L$22)-LN('return period output'!J17))*'user input'!$P$20+(LN('return period output'!J17)-LN('user input'!$L$20))*'user input'!$P$22)/(LN('user input'!$L$22)-LN('user input'!$L$20))</f>
        <v>5.480413640422191</v>
      </c>
      <c r="BT7">
        <f>((LN('user input'!$L$22)-LN('return period output'!K17))*'user input'!$P$20+(LN('return period output'!K17)-LN('user input'!$L$20))*'user input'!$P$22)/(LN('user input'!$L$22)-LN('user input'!$L$20))</f>
        <v>5.864859389865861</v>
      </c>
      <c r="BV7">
        <f>((LN('user input'!$L$24)-LN('return period output'!D17))*'user input'!$P$22+(LN('return period output'!D17)-LN('user input'!$L$22))*'user input'!$P$24)/(LN('user input'!$L$24)-LN('user input'!$L$22))</f>
        <v>1.8722868310967555</v>
      </c>
      <c r="BW7">
        <f>((LN('user input'!$L$24)-LN('return period output'!E17))*'user input'!$P$22+(LN('return period output'!E17)-LN('user input'!$L$22))*'user input'!$P$24)/(LN('user input'!$L$24)-LN('user input'!$L$22))</f>
        <v>2.380496468246372</v>
      </c>
      <c r="BX7">
        <f>((LN('user input'!$L$24)-LN('return period output'!F17))*'user input'!$P$22+(LN('return period output'!F17)-LN('user input'!$L$22))*'user input'!$P$24)/(LN('user input'!$L$24)-LN('user input'!$L$22))</f>
        <v>3.052313065686954</v>
      </c>
      <c r="BY7">
        <f>((LN('user input'!$L$24)-LN('return period output'!G17))*'user input'!$P$22+(LN('return period output'!G17)-LN('user input'!$L$22))*'user input'!$P$24)/(LN('user input'!$L$24)-LN('user input'!$L$22))</f>
        <v>3.56052270283656</v>
      </c>
      <c r="BZ7">
        <f>((LN('user input'!$L$24)-LN('return period output'!H17))*'user input'!$P$22+(LN('return period output'!H17)-LN('user input'!$L$22))*'user input'!$P$24)/(LN('user input'!$L$24)-LN('user input'!$L$22))</f>
        <v>4.068732339986181</v>
      </c>
      <c r="CA7">
        <f>((LN('user input'!$L$24)-LN('return period output'!I17))*'user input'!$P$22+(LN('return period output'!I17)-LN('user input'!$L$22))*'user input'!$P$24)/(LN('user input'!$L$24)-LN('user input'!$L$22))</f>
        <v>4.740548937426763</v>
      </c>
      <c r="CB7">
        <f>((LN('user input'!$L$24)-LN('return period output'!J17))*'user input'!$P$22+(LN('return period output'!J17)-LN('user input'!$L$22))*'user input'!$P$24)/(LN('user input'!$L$24)-LN('user input'!$L$22))</f>
        <v>5.24875857457638</v>
      </c>
      <c r="CC7">
        <f>((LN('user input'!$L$24)-LN('return period output'!K17))*'user input'!$P$22+(LN('return period output'!K17)-LN('user input'!$L$22))*'user input'!$P$24)/(LN('user input'!$L$24)-LN('user input'!$L$22))</f>
        <v>5.756968211725992</v>
      </c>
      <c r="CE7">
        <f>((LN('user input'!$L$26)-LN('return period output'!D17))*'user input'!$P$24+(LN('return period output'!D17)-LN('user input'!$L$24))*'user input'!$P$26)/(LN('user input'!$L$26)-LN('user input'!$L$24))</f>
        <v>1.872286831096718</v>
      </c>
      <c r="CF7">
        <f>((LN('user input'!$L$26)-LN('return period output'!E17))*'user input'!$P$24+(LN('return period output'!E17)-LN('user input'!$L$24))*'user input'!$P$26)/(LN('user input'!$L$26)-LN('user input'!$L$24))</f>
        <v>2.3804964682463456</v>
      </c>
      <c r="CG7">
        <f>((LN('user input'!$L$26)-LN('return period output'!F17))*'user input'!$P$24+(LN('return period output'!F17)-LN('user input'!$L$24))*'user input'!$P$26)/(LN('user input'!$L$26)-LN('user input'!$L$24))</f>
        <v>3.0523130656869393</v>
      </c>
      <c r="CH7">
        <f>((LN('user input'!$L$26)-LN('return period output'!G17))*'user input'!$P$24+(LN('return period output'!G17)-LN('user input'!$L$24))*'user input'!$P$26)/(LN('user input'!$L$26)-LN('user input'!$L$24))</f>
        <v>3.5605227028365563</v>
      </c>
      <c r="CI7">
        <f>((LN('user input'!$L$26)-LN('return period output'!H17))*'user input'!$P$24+(LN('return period output'!H17)-LN('user input'!$L$24))*'user input'!$P$26)/(LN('user input'!$L$26)-LN('user input'!$L$24))</f>
        <v>4.068732339986169</v>
      </c>
      <c r="CJ7">
        <f>((LN('user input'!$L$26)-LN('return period output'!I17))*'user input'!$P$24+(LN('return period output'!I17)-LN('user input'!$L$24))*'user input'!$P$26)/(LN('user input'!$L$26)-LN('user input'!$L$24))</f>
        <v>4.740548937426757</v>
      </c>
      <c r="CK7">
        <f>((LN('user input'!$L$26)-LN('return period output'!J17))*'user input'!$P$24+(LN('return period output'!J17)-LN('user input'!$L$24))*'user input'!$P$26)/(LN('user input'!$L$26)-LN('user input'!$L$24))</f>
        <v>5.2487585745763745</v>
      </c>
      <c r="CL7">
        <f>((LN('user input'!$L$26)-LN('return period output'!K17))*'user input'!$P$24+(LN('return period output'!K17)-LN('user input'!$L$24))*'user input'!$P$26)/(LN('user input'!$L$26)-LN('user input'!$L$24))</f>
        <v>5.756968211725989</v>
      </c>
    </row>
    <row r="8" spans="2:90" ht="12.75">
      <c r="B8">
        <f>((LN('user input'!$L$8)-LN('return period output'!D18))*'user input'!$P$6+(LN('return period output'!D18)-LN('user input'!$L$6))*'user input'!$P$8)/(LN('user input'!$L$8)-LN('user input'!$L$6))</f>
        <v>1.8586005449615763</v>
      </c>
      <c r="C8">
        <f>((LN('user input'!$L$8)-LN('return period output'!E18))*'user input'!$P$6+(LN('return period output'!E18)-LN('user input'!$L$6))*'user input'!$P$8)/(LN('user input'!$L$8)-LN('user input'!$L$6))</f>
        <v>2.366810182111192</v>
      </c>
      <c r="D8">
        <f>((LN('user input'!$L$8)-LN('return period output'!F18))*'user input'!$P$6+(LN('return period output'!F18)-LN('user input'!$L$6))*'user input'!$P$8)/(LN('user input'!$L$8)-LN('user input'!$L$6))</f>
        <v>3.03862677955178</v>
      </c>
      <c r="E8">
        <f>((LN('user input'!$L$8)-LN('return period output'!G18))*'user input'!$P$6+(LN('return period output'!G18)-LN('user input'!$L$6))*'user input'!$P$8)/(LN('user input'!$L$8)-LN('user input'!$L$6))</f>
        <v>3.5468364167013937</v>
      </c>
      <c r="F8">
        <f>((LN('user input'!$L$8)-LN('return period output'!H18))*'user input'!$P$6+(LN('return period output'!H18)-LN('user input'!$L$6))*'user input'!$P$8)/(LN('user input'!$L$8)-LN('user input'!$L$6))</f>
        <v>4.055046053851009</v>
      </c>
      <c r="G8">
        <f>((LN('user input'!$L$8)-LN('return period output'!I18))*'user input'!$P$6+(LN('return period output'!I18)-LN('user input'!$L$6))*'user input'!$P$8)/(LN('user input'!$L$8)-LN('user input'!$L$6))</f>
        <v>4.726862651291596</v>
      </c>
      <c r="H8">
        <f>((LN('user input'!$L$8)-LN('return period output'!J18))*'user input'!$P$6+(LN('return period output'!J18)-LN('user input'!$L$6))*'user input'!$P$8)/(LN('user input'!$L$8)-LN('user input'!$L$6))</f>
        <v>5.23507228844121</v>
      </c>
      <c r="I8">
        <f>((LN('user input'!$L$8)-LN('return period output'!K18))*'user input'!$P$6+(LN('return period output'!K18)-LN('user input'!$L$6))*'user input'!$P$8)/(LN('user input'!$L$8)-LN('user input'!$L$6))</f>
        <v>5.743281925590827</v>
      </c>
      <c r="K8">
        <f>((LN('user input'!$L$10)-LN('return period output'!D18))*'user input'!$P$8+(LN('return period output'!D18)-LN('user input'!$L$8))*'user input'!$P$10)/(LN('user input'!$L$10)-LN('user input'!$L$8))</f>
        <v>2.2339763251875207</v>
      </c>
      <c r="L8">
        <f>((LN('user input'!$L$10)-LN('return period output'!E18))*'user input'!$P$8+(LN('return period output'!E18)-LN('user input'!$L$8))*'user input'!$P$10)/(LN('user input'!$L$10)-LN('user input'!$L$8))</f>
        <v>2.61842207463119</v>
      </c>
      <c r="M8">
        <f>((LN('user input'!$L$10)-LN('return period output'!F18))*'user input'!$P$8+(LN('return period output'!F18)-LN('user input'!$L$8))*'user input'!$P$10)/(LN('user input'!$L$10)-LN('user input'!$L$8))</f>
        <v>3.126631711780804</v>
      </c>
      <c r="N8">
        <f>((LN('user input'!$L$10)-LN('return period output'!G18))*'user input'!$P$8+(LN('return period output'!G18)-LN('user input'!$L$8))*'user input'!$P$10)/(LN('user input'!$L$10)-LN('user input'!$L$8))</f>
        <v>3.5110774612244744</v>
      </c>
      <c r="O8">
        <f>((LN('user input'!$L$10)-LN('return period output'!H18))*'user input'!$P$8+(LN('return period output'!H18)-LN('user input'!$L$8))*'user input'!$P$10)/(LN('user input'!$L$10)-LN('user input'!$L$8))</f>
        <v>3.8955232106681437</v>
      </c>
      <c r="P8">
        <f>((LN('user input'!$L$10)-LN('return period output'!I18))*'user input'!$P$8+(LN('return period output'!I18)-LN('user input'!$L$8))*'user input'!$P$10)/(LN('user input'!$L$10)-LN('user input'!$L$8))</f>
        <v>4.403732847817758</v>
      </c>
      <c r="Q8">
        <f>((LN('user input'!$L$10)-LN('return period output'!J18))*'user input'!$P$8+(LN('return period output'!J18)-LN('user input'!$L$8))*'user input'!$P$10)/(LN('user input'!$L$10)-LN('user input'!$L$8))</f>
        <v>4.788178597261427</v>
      </c>
      <c r="R8">
        <f>((LN('user input'!$L$10)-LN('return period output'!K18))*'user input'!$P$8+(LN('return period output'!K18)-LN('user input'!$L$8))*'user input'!$P$10)/(LN('user input'!$L$10)-LN('user input'!$L$8))</f>
        <v>5.172624346705097</v>
      </c>
      <c r="T8">
        <f>((LN('user input'!$L$12)-LN('return period output'!D18))*'user input'!$P$10+(LN('return period output'!D18)-LN('user input'!$L$10))*'user input'!$P$12)/(LN('user input'!$L$12)-LN('user input'!$L$10))</f>
        <v>1.7298293070066304</v>
      </c>
      <c r="U8">
        <f>((LN('user input'!$L$12)-LN('return period output'!E18))*'user input'!$P$10+(LN('return period output'!E18)-LN('user input'!$L$10))*'user input'!$P$12)/(LN('user input'!$L$12)-LN('user input'!$L$10))</f>
        <v>2.2380389441562443</v>
      </c>
      <c r="V8">
        <f>((LN('user input'!$L$12)-LN('return period output'!F18))*'user input'!$P$10+(LN('return period output'!F18)-LN('user input'!$L$10))*'user input'!$P$12)/(LN('user input'!$L$12)-LN('user input'!$L$10))</f>
        <v>2.9098555415968335</v>
      </c>
      <c r="W8">
        <f>((LN('user input'!$L$12)-LN('return period output'!G18))*'user input'!$P$10+(LN('return period output'!G18)-LN('user input'!$L$10))*'user input'!$P$12)/(LN('user input'!$L$12)-LN('user input'!$L$10))</f>
        <v>3.418065178746448</v>
      </c>
      <c r="X8">
        <f>((LN('user input'!$L$12)-LN('return period output'!H18))*'user input'!$P$10+(LN('return period output'!H18)-LN('user input'!$L$10))*'user input'!$P$12)/(LN('user input'!$L$12)-LN('user input'!$L$10))</f>
        <v>3.9262748158960643</v>
      </c>
      <c r="Y8">
        <f>((LN('user input'!$L$12)-LN('return period output'!I18))*'user input'!$P$10+(LN('return period output'!I18)-LN('user input'!$L$10))*'user input'!$P$12)/(LN('user input'!$L$12)-LN('user input'!$L$10))</f>
        <v>4.598091413336652</v>
      </c>
      <c r="Z8">
        <f>((LN('user input'!$L$12)-LN('return period output'!J18))*'user input'!$P$10+(LN('return period output'!J18)-LN('user input'!$L$10))*'user input'!$P$12)/(LN('user input'!$L$12)-LN('user input'!$L$10))</f>
        <v>5.106301050486268</v>
      </c>
      <c r="AA8">
        <f>((LN('user input'!$L$12)-LN('return period output'!K18))*'user input'!$P$10+(LN('return period output'!K18)-LN('user input'!$L$10))*'user input'!$P$12)/(LN('user input'!$L$12)-LN('user input'!$L$10))</f>
        <v>5.614510687635882</v>
      </c>
      <c r="AC8">
        <f>((LN('user input'!$L$14)-LN('return period output'!D18))*'user input'!$P$12+(LN('return period output'!D18)-LN('user input'!$L$12))*'user input'!$P$14)/(LN('user input'!$L$14)-LN('user input'!$L$12))</f>
        <v>1.7298293070066355</v>
      </c>
      <c r="AD8">
        <f>((LN('user input'!$L$14)-LN('return period output'!E18))*'user input'!$P$12+(LN('return period output'!E18)-LN('user input'!$L$12))*'user input'!$P$14)/(LN('user input'!$L$14)-LN('user input'!$L$12))</f>
        <v>2.238038944156247</v>
      </c>
      <c r="AE8">
        <f>((LN('user input'!$L$14)-LN('return period output'!F18))*'user input'!$P$12+(LN('return period output'!F18)-LN('user input'!$L$12))*'user input'!$P$14)/(LN('user input'!$L$14)-LN('user input'!$L$12))</f>
        <v>2.9098555415968375</v>
      </c>
      <c r="AF8">
        <f>((LN('user input'!$L$14)-LN('return period output'!G18))*'user input'!$P$12+(LN('return period output'!G18)-LN('user input'!$L$12))*'user input'!$P$14)/(LN('user input'!$L$14)-LN('user input'!$L$12))</f>
        <v>3.4180651787464513</v>
      </c>
      <c r="AG8">
        <f>((LN('user input'!$L$14)-LN('return period output'!H18))*'user input'!$P$12+(LN('return period output'!H18)-LN('user input'!$L$12))*'user input'!$P$14)/(LN('user input'!$L$14)-LN('user input'!$L$12))</f>
        <v>3.9262748158960648</v>
      </c>
      <c r="AH8">
        <f>((LN('user input'!$L$14)-LN('return period output'!I18))*'user input'!$P$12+(LN('return period output'!I18)-LN('user input'!$L$12))*'user input'!$P$14)/(LN('user input'!$L$14)-LN('user input'!$L$12))</f>
        <v>4.598091413336651</v>
      </c>
      <c r="AI8">
        <f>((LN('user input'!$L$14)-LN('return period output'!J18))*'user input'!$P$12+(LN('return period output'!J18)-LN('user input'!$L$12))*'user input'!$P$14)/(LN('user input'!$L$14)-LN('user input'!$L$12))</f>
        <v>5.106301050486265</v>
      </c>
      <c r="AJ8">
        <f>((LN('user input'!$L$14)-LN('return period output'!K18))*'user input'!$P$12+(LN('return period output'!K18)-LN('user input'!$L$12))*'user input'!$P$14)/(LN('user input'!$L$14)-LN('user input'!$L$12))</f>
        <v>5.614510687635879</v>
      </c>
      <c r="AL8">
        <f>((LN('user input'!$L$16)-LN('return period output'!D18))*'user input'!$P$14+(LN('return period output'!D18)-LN('user input'!$L$14))*'user input'!$P$16)/(LN('user input'!$L$16)-LN('user input'!$L$14))</f>
        <v>2.428799687294694</v>
      </c>
      <c r="AM8">
        <f>((LN('user input'!$L$16)-LN('return period output'!E18))*'user input'!$P$14+(LN('return period output'!E18)-LN('user input'!$L$14))*'user input'!$P$16)/(LN('user input'!$L$16)-LN('user input'!$L$14))</f>
        <v>2.8132454367383652</v>
      </c>
      <c r="AN8">
        <f>((LN('user input'!$L$16)-LN('return period output'!F18))*'user input'!$P$14+(LN('return period output'!F18)-LN('user input'!$L$14))*'user input'!$P$16)/(LN('user input'!$L$16)-LN('user input'!$L$14))</f>
        <v>3.3214550738879782</v>
      </c>
      <c r="AO8">
        <f>((LN('user input'!$L$16)-LN('return period output'!G18))*'user input'!$P$14+(LN('return period output'!G18)-LN('user input'!$L$14))*'user input'!$P$16)/(LN('user input'!$L$16)-LN('user input'!$L$14))</f>
        <v>3.7059008233316493</v>
      </c>
      <c r="AP8">
        <f>((LN('user input'!$L$16)-LN('return period output'!H18))*'user input'!$P$14+(LN('return period output'!H18)-LN('user input'!$L$14))*'user input'!$P$16)/(LN('user input'!$L$16)-LN('user input'!$L$14))</f>
        <v>4.090346572775319</v>
      </c>
      <c r="AQ8">
        <f>((LN('user input'!$L$16)-LN('return period output'!I18))*'user input'!$P$14+(LN('return period output'!I18)-LN('user input'!$L$14))*'user input'!$P$16)/(LN('user input'!$L$16)-LN('user input'!$L$14))</f>
        <v>4.598556209924935</v>
      </c>
      <c r="AR8">
        <f>((LN('user input'!$L$16)-LN('return period output'!J18))*'user input'!$P$14+(LN('return period output'!J18)-LN('user input'!$L$14))*'user input'!$P$16)/(LN('user input'!$L$16)-LN('user input'!$L$14))</f>
        <v>4.983001959368604</v>
      </c>
      <c r="AS8">
        <f>((LN('user input'!$L$16)-LN('return period output'!K18))*'user input'!$P$14+(LN('return period output'!K18)-LN('user input'!$L$14))*'user input'!$P$16)/(LN('user input'!$L$16)-LN('user input'!$L$14))</f>
        <v>5.367447708812274</v>
      </c>
      <c r="AU8">
        <f>((LN('user input'!$L$18)-LN('return period output'!D18))*'user input'!$P$16+(LN('return period output'!D18)-LN('user input'!$L$16))*'user input'!$P$18)/(LN('user input'!$L$18)-LN('user input'!$L$16))</f>
        <v>1.60105806905168</v>
      </c>
      <c r="AV8">
        <f>((LN('user input'!$L$18)-LN('return period output'!E18))*'user input'!$P$16+(LN('return period output'!E18)-LN('user input'!$L$16))*'user input'!$P$18)/(LN('user input'!$L$18)-LN('user input'!$L$16))</f>
        <v>2.1092677062013014</v>
      </c>
      <c r="AW8">
        <f>((LN('user input'!$L$18)-LN('return period output'!F18))*'user input'!$P$16+(LN('return period output'!F18)-LN('user input'!$L$16))*'user input'!$P$18)/(LN('user input'!$L$18)-LN('user input'!$L$16))</f>
        <v>2.7810843036418893</v>
      </c>
      <c r="AX8">
        <f>((LN('user input'!$L$18)-LN('return period output'!G18))*'user input'!$P$16+(LN('return period output'!G18)-LN('user input'!$L$16))*'user input'!$P$18)/(LN('user input'!$L$18)-LN('user input'!$L$16))</f>
        <v>3.2892939407915054</v>
      </c>
      <c r="AY8">
        <f>((LN('user input'!$L$18)-LN('return period output'!H18))*'user input'!$P$16+(LN('return period output'!H18)-LN('user input'!$L$16))*'user input'!$P$18)/(LN('user input'!$L$18)-LN('user input'!$L$16))</f>
        <v>3.7975035779411166</v>
      </c>
      <c r="AZ8">
        <f>((LN('user input'!$L$18)-LN('return period output'!I18))*'user input'!$P$16+(LN('return period output'!I18)-LN('user input'!$L$16))*'user input'!$P$18)/(LN('user input'!$L$18)-LN('user input'!$L$16))</f>
        <v>4.4693201753817045</v>
      </c>
      <c r="BA8">
        <f>((LN('user input'!$L$18)-LN('return period output'!J18))*'user input'!$P$16+(LN('return period output'!J18)-LN('user input'!$L$16))*'user input'!$P$18)/(LN('user input'!$L$18)-LN('user input'!$L$16))</f>
        <v>4.977529812531321</v>
      </c>
      <c r="BB8">
        <f>((LN('user input'!$L$18)-LN('return period output'!K18))*'user input'!$P$16+(LN('return period output'!K18)-LN('user input'!$L$16))*'user input'!$P$18)/(LN('user input'!$L$18)-LN('user input'!$L$16))</f>
        <v>5.485739449680937</v>
      </c>
      <c r="BD8">
        <f>((LN('user input'!$L$20)-LN('return period output'!D18))*'user input'!$P$18+(LN('return period output'!D18)-LN('user input'!$L$18))*'user input'!$P$20)/(LN('user input'!$L$20)-LN('user input'!$L$18))</f>
        <v>1.601058069051697</v>
      </c>
      <c r="BE8">
        <f>((LN('user input'!$L$20)-LN('return period output'!E18))*'user input'!$P$18+(LN('return period output'!E18)-LN('user input'!$L$18))*'user input'!$P$20)/(LN('user input'!$L$20)-LN('user input'!$L$18))</f>
        <v>2.109267706201314</v>
      </c>
      <c r="BF8">
        <f>((LN('user input'!$L$20)-LN('return period output'!F18))*'user input'!$P$18+(LN('return period output'!F18)-LN('user input'!$L$18))*'user input'!$P$20)/(LN('user input'!$L$20)-LN('user input'!$L$18))</f>
        <v>2.7810843036418866</v>
      </c>
      <c r="BG8">
        <f>((LN('user input'!$L$20)-LN('return period output'!G18))*'user input'!$P$18+(LN('return period output'!G18)-LN('user input'!$L$18))*'user input'!$P$20)/(LN('user input'!$L$20)-LN('user input'!$L$18))</f>
        <v>3.2892939407915036</v>
      </c>
      <c r="BH8">
        <f>((LN('user input'!$L$20)-LN('return period output'!H18))*'user input'!$P$18+(LN('return period output'!H18)-LN('user input'!$L$18))*'user input'!$P$20)/(LN('user input'!$L$20)-LN('user input'!$L$18))</f>
        <v>3.7975035779411255</v>
      </c>
      <c r="BI8">
        <f>((LN('user input'!$L$20)-LN('return period output'!I18))*'user input'!$P$18+(LN('return period output'!I18)-LN('user input'!$L$18))*'user input'!$P$20)/(LN('user input'!$L$20)-LN('user input'!$L$18))</f>
        <v>4.469320175381706</v>
      </c>
      <c r="BJ8">
        <f>((LN('user input'!$L$20)-LN('return period output'!J18))*'user input'!$P$18+(LN('return period output'!J18)-LN('user input'!$L$18))*'user input'!$P$20)/(LN('user input'!$L$20)-LN('user input'!$L$18))</f>
        <v>4.977529812531322</v>
      </c>
      <c r="BK8">
        <f>((LN('user input'!$L$20)-LN('return period output'!K18))*'user input'!$P$18+(LN('return period output'!K18)-LN('user input'!$L$18))*'user input'!$P$20)/(LN('user input'!$L$20)-LN('user input'!$L$18))</f>
        <v>5.485739449680936</v>
      </c>
      <c r="BM8">
        <f>((LN('user input'!$L$22)-LN('return period output'!D18))*'user input'!$P$20+(LN('return period output'!D18)-LN('user input'!$L$20))*'user input'!$P$22)/(LN('user input'!$L$22)-LN('user input'!$L$20))</f>
        <v>2.623623049401865</v>
      </c>
      <c r="BN8">
        <f>((LN('user input'!$L$22)-LN('return period output'!E18))*'user input'!$P$20+(LN('return period output'!E18)-LN('user input'!$L$20))*'user input'!$P$22)/(LN('user input'!$L$22)-LN('user input'!$L$20))</f>
        <v>3.008068798845536</v>
      </c>
      <c r="BO8">
        <f>((LN('user input'!$L$22)-LN('return period output'!F18))*'user input'!$P$20+(LN('return period output'!F18)-LN('user input'!$L$20))*'user input'!$P$22)/(LN('user input'!$L$22)-LN('user input'!$L$20))</f>
        <v>3.5162784359951624</v>
      </c>
      <c r="BP8">
        <f>((LN('user input'!$L$22)-LN('return period output'!G18))*'user input'!$P$20+(LN('return period output'!G18)-LN('user input'!$L$20))*'user input'!$P$22)/(LN('user input'!$L$22)-LN('user input'!$L$20))</f>
        <v>3.90072418543883</v>
      </c>
      <c r="BQ8">
        <f>((LN('user input'!$L$22)-LN('return period output'!H18))*'user input'!$P$20+(LN('return period output'!H18)-LN('user input'!$L$20))*'user input'!$P$22)/(LN('user input'!$L$22)-LN('user input'!$L$20))</f>
        <v>4.285169934882494</v>
      </c>
      <c r="BR8">
        <f>((LN('user input'!$L$22)-LN('return period output'!I18))*'user input'!$P$20+(LN('return period output'!I18)-LN('user input'!$L$20))*'user input'!$P$22)/(LN('user input'!$L$22)-LN('user input'!$L$20))</f>
        <v>4.793379572032108</v>
      </c>
      <c r="BS8">
        <f>((LN('user input'!$L$22)-LN('return period output'!J18))*'user input'!$P$20+(LN('return period output'!J18)-LN('user input'!$L$20))*'user input'!$P$22)/(LN('user input'!$L$22)-LN('user input'!$L$20))</f>
        <v>5.1778253214757815</v>
      </c>
      <c r="BT8">
        <f>((LN('user input'!$L$22)-LN('return period output'!K18))*'user input'!$P$20+(LN('return period output'!K18)-LN('user input'!$L$20))*'user input'!$P$22)/(LN('user input'!$L$22)-LN('user input'!$L$20))</f>
        <v>5.562271070919451</v>
      </c>
      <c r="BV8">
        <f>((LN('user input'!$L$24)-LN('return period output'!D18))*'user input'!$P$22+(LN('return period output'!D18)-LN('user input'!$L$22))*'user input'!$P$24)/(LN('user input'!$L$24)-LN('user input'!$L$22))</f>
        <v>1.472286831096761</v>
      </c>
      <c r="BW8">
        <f>((LN('user input'!$L$24)-LN('return period output'!E18))*'user input'!$P$22+(LN('return period output'!E18)-LN('user input'!$L$22))*'user input'!$P$24)/(LN('user input'!$L$24)-LN('user input'!$L$22))</f>
        <v>1.9804964682463668</v>
      </c>
      <c r="BX8">
        <f>((LN('user input'!$L$24)-LN('return period output'!F18))*'user input'!$P$22+(LN('return period output'!F18)-LN('user input'!$L$22))*'user input'!$P$24)/(LN('user input'!$L$24)-LN('user input'!$L$22))</f>
        <v>2.652313065686949</v>
      </c>
      <c r="BY8">
        <f>((LN('user input'!$L$24)-LN('return period output'!G18))*'user input'!$P$22+(LN('return period output'!G18)-LN('user input'!$L$22))*'user input'!$P$24)/(LN('user input'!$L$24)-LN('user input'!$L$22))</f>
        <v>3.160522702836555</v>
      </c>
      <c r="BZ8">
        <f>((LN('user input'!$L$24)-LN('return period output'!H18))*'user input'!$P$22+(LN('return period output'!H18)-LN('user input'!$L$22))*'user input'!$P$24)/(LN('user input'!$L$24)-LN('user input'!$L$22))</f>
        <v>3.6687323399861813</v>
      </c>
      <c r="CA8">
        <f>((LN('user input'!$L$24)-LN('return period output'!I18))*'user input'!$P$22+(LN('return period output'!I18)-LN('user input'!$L$22))*'user input'!$P$24)/(LN('user input'!$L$24)-LN('user input'!$L$22))</f>
        <v>4.340548937426764</v>
      </c>
      <c r="CB8">
        <f>((LN('user input'!$L$24)-LN('return period output'!J18))*'user input'!$P$22+(LN('return period output'!J18)-LN('user input'!$L$22))*'user input'!$P$24)/(LN('user input'!$L$24)-LN('user input'!$L$22))</f>
        <v>4.848758574576378</v>
      </c>
      <c r="CC8">
        <f>((LN('user input'!$L$24)-LN('return period output'!K18))*'user input'!$P$22+(LN('return period output'!K18)-LN('user input'!$L$22))*'user input'!$P$24)/(LN('user input'!$L$24)-LN('user input'!$L$22))</f>
        <v>5.356968211725993</v>
      </c>
      <c r="CE8">
        <f>((LN('user input'!$L$26)-LN('return period output'!D18))*'user input'!$P$24+(LN('return period output'!D18)-LN('user input'!$L$24))*'user input'!$P$26)/(LN('user input'!$L$26)-LN('user input'!$L$24))</f>
        <v>1.4722868310967228</v>
      </c>
      <c r="CF8">
        <f>((LN('user input'!$L$26)-LN('return period output'!E18))*'user input'!$P$24+(LN('return period output'!E18)-LN('user input'!$L$24))*'user input'!$P$26)/(LN('user input'!$L$26)-LN('user input'!$L$24))</f>
        <v>1.98049646824634</v>
      </c>
      <c r="CG8">
        <f>((LN('user input'!$L$26)-LN('return period output'!F18))*'user input'!$P$24+(LN('return period output'!F18)-LN('user input'!$L$24))*'user input'!$P$26)/(LN('user input'!$L$26)-LN('user input'!$L$24))</f>
        <v>2.6523130656869336</v>
      </c>
      <c r="CH8">
        <f>((LN('user input'!$L$26)-LN('return period output'!G18))*'user input'!$P$24+(LN('return period output'!G18)-LN('user input'!$L$24))*'user input'!$P$26)/(LN('user input'!$L$26)-LN('user input'!$L$24))</f>
        <v>3.160522702836551</v>
      </c>
      <c r="CI8">
        <f>((LN('user input'!$L$26)-LN('return period output'!H18))*'user input'!$P$24+(LN('return period output'!H18)-LN('user input'!$L$24))*'user input'!$P$26)/(LN('user input'!$L$26)-LN('user input'!$L$24))</f>
        <v>3.668732339986168</v>
      </c>
      <c r="CJ8">
        <f>((LN('user input'!$L$26)-LN('return period output'!I18))*'user input'!$P$24+(LN('return period output'!I18)-LN('user input'!$L$24))*'user input'!$P$26)/(LN('user input'!$L$26)-LN('user input'!$L$24))</f>
        <v>4.340548937426757</v>
      </c>
      <c r="CK8">
        <f>((LN('user input'!$L$26)-LN('return period output'!J18))*'user input'!$P$24+(LN('return period output'!J18)-LN('user input'!$L$24))*'user input'!$P$26)/(LN('user input'!$L$26)-LN('user input'!$L$24))</f>
        <v>4.848758574576374</v>
      </c>
      <c r="CL8">
        <f>((LN('user input'!$L$26)-LN('return period output'!K18))*'user input'!$P$24+(LN('return period output'!K18)-LN('user input'!$L$24))*'user input'!$P$26)/(LN('user input'!$L$26)-LN('user input'!$L$24))</f>
        <v>5.356968211725986</v>
      </c>
    </row>
    <row r="9" spans="2:90" ht="12.75">
      <c r="B9" t="e">
        <f>((LN('user input'!$L$8)-LN('return period output'!D19))*'user input'!$P$6+(LN('return period output'!D19)-LN('user input'!$L$6))*'user input'!$P$8)/(LN('user input'!$L$8)-LN('user input'!$L$6))</f>
        <v>#N/A</v>
      </c>
      <c r="C9">
        <f>((LN('user input'!$L$8)-LN('return period output'!E19))*'user input'!$P$6+(LN('return period output'!E19)-LN('user input'!$L$6))*'user input'!$P$8)/(LN('user input'!$L$8)-LN('user input'!$L$6))</f>
        <v>1.9668101821111916</v>
      </c>
      <c r="D9">
        <f>((LN('user input'!$L$8)-LN('return period output'!F19))*'user input'!$P$6+(LN('return period output'!F19)-LN('user input'!$L$6))*'user input'!$P$8)/(LN('user input'!$L$8)-LN('user input'!$L$6))</f>
        <v>2.6386267795517795</v>
      </c>
      <c r="E9">
        <f>((LN('user input'!$L$8)-LN('return period output'!G19))*'user input'!$P$6+(LN('return period output'!G19)-LN('user input'!$L$6))*'user input'!$P$8)/(LN('user input'!$L$8)-LN('user input'!$L$6))</f>
        <v>3.146836416701394</v>
      </c>
      <c r="F9">
        <f>((LN('user input'!$L$8)-LN('return period output'!H19))*'user input'!$P$6+(LN('return period output'!H19)-LN('user input'!$L$6))*'user input'!$P$8)/(LN('user input'!$L$8)-LN('user input'!$L$6))</f>
        <v>3.655046053851009</v>
      </c>
      <c r="G9">
        <f>((LN('user input'!$L$8)-LN('return period output'!I19))*'user input'!$P$6+(LN('return period output'!I19)-LN('user input'!$L$6))*'user input'!$P$8)/(LN('user input'!$L$8)-LN('user input'!$L$6))</f>
        <v>4.326862651291597</v>
      </c>
      <c r="H9">
        <f>((LN('user input'!$L$8)-LN('return period output'!J19))*'user input'!$P$6+(LN('return period output'!J19)-LN('user input'!$L$6))*'user input'!$P$8)/(LN('user input'!$L$8)-LN('user input'!$L$6))</f>
        <v>4.83507228844121</v>
      </c>
      <c r="I9">
        <f>((LN('user input'!$L$8)-LN('return period output'!K19))*'user input'!$P$6+(LN('return period output'!K19)-LN('user input'!$L$6))*'user input'!$P$8)/(LN('user input'!$L$8)-LN('user input'!$L$6))</f>
        <v>5.343281925590825</v>
      </c>
      <c r="K9" t="e">
        <f>((LN('user input'!$L$10)-LN('return period output'!D19))*'user input'!$P$8+(LN('return period output'!D19)-LN('user input'!$L$8))*'user input'!$P$10)/(LN('user input'!$L$10)-LN('user input'!$L$8))</f>
        <v>#N/A</v>
      </c>
      <c r="L9">
        <f>((LN('user input'!$L$10)-LN('return period output'!E19))*'user input'!$P$8+(LN('return period output'!E19)-LN('user input'!$L$8))*'user input'!$P$10)/(LN('user input'!$L$10)-LN('user input'!$L$8))</f>
        <v>2.315833755684778</v>
      </c>
      <c r="M9">
        <f>((LN('user input'!$L$10)-LN('return period output'!F19))*'user input'!$P$8+(LN('return period output'!F19)-LN('user input'!$L$8))*'user input'!$P$10)/(LN('user input'!$L$10)-LN('user input'!$L$8))</f>
        <v>2.8240433928343927</v>
      </c>
      <c r="N9">
        <f>((LN('user input'!$L$10)-LN('return period output'!G19))*'user input'!$P$8+(LN('return period output'!G19)-LN('user input'!$L$8))*'user input'!$P$10)/(LN('user input'!$L$10)-LN('user input'!$L$8))</f>
        <v>3.2084891422780615</v>
      </c>
      <c r="O9">
        <f>((LN('user input'!$L$10)-LN('return period output'!H19))*'user input'!$P$8+(LN('return period output'!H19)-LN('user input'!$L$8))*'user input'!$P$10)/(LN('user input'!$L$10)-LN('user input'!$L$8))</f>
        <v>3.592934891721732</v>
      </c>
      <c r="P9">
        <f>((LN('user input'!$L$10)-LN('return period output'!I19))*'user input'!$P$8+(LN('return period output'!I19)-LN('user input'!$L$8))*'user input'!$P$10)/(LN('user input'!$L$10)-LN('user input'!$L$8))</f>
        <v>4.101144528871346</v>
      </c>
      <c r="Q9">
        <f>((LN('user input'!$L$10)-LN('return period output'!J19))*'user input'!$P$8+(LN('return period output'!J19)-LN('user input'!$L$8))*'user input'!$P$10)/(LN('user input'!$L$10)-LN('user input'!$L$8))</f>
        <v>4.485590278315015</v>
      </c>
      <c r="R9">
        <f>((LN('user input'!$L$10)-LN('return period output'!K19))*'user input'!$P$8+(LN('return period output'!K19)-LN('user input'!$L$8))*'user input'!$P$10)/(LN('user input'!$L$10)-LN('user input'!$L$8))</f>
        <v>4.870036027758687</v>
      </c>
      <c r="T9" t="e">
        <f>((LN('user input'!$L$12)-LN('return period output'!D19))*'user input'!$P$10+(LN('return period output'!D19)-LN('user input'!$L$10))*'user input'!$P$12)/(LN('user input'!$L$12)-LN('user input'!$L$10))</f>
        <v>#N/A</v>
      </c>
      <c r="U9">
        <f>((LN('user input'!$L$12)-LN('return period output'!E19))*'user input'!$P$10+(LN('return period output'!E19)-LN('user input'!$L$10))*'user input'!$P$12)/(LN('user input'!$L$12)-LN('user input'!$L$10))</f>
        <v>1.8380389441562444</v>
      </c>
      <c r="V9">
        <f>((LN('user input'!$L$12)-LN('return period output'!F19))*'user input'!$P$10+(LN('return period output'!F19)-LN('user input'!$L$10))*'user input'!$P$12)/(LN('user input'!$L$12)-LN('user input'!$L$10))</f>
        <v>2.509855541596832</v>
      </c>
      <c r="W9">
        <f>((LN('user input'!$L$12)-LN('return period output'!G19))*'user input'!$P$10+(LN('return period output'!G19)-LN('user input'!$L$10))*'user input'!$P$12)/(LN('user input'!$L$12)-LN('user input'!$L$10))</f>
        <v>3.0180651787464488</v>
      </c>
      <c r="X9">
        <f>((LN('user input'!$L$12)-LN('return period output'!H19))*'user input'!$P$10+(LN('return period output'!H19)-LN('user input'!$L$10))*'user input'!$P$12)/(LN('user input'!$L$12)-LN('user input'!$L$10))</f>
        <v>3.526274815896063</v>
      </c>
      <c r="Y9">
        <f>((LN('user input'!$L$12)-LN('return period output'!I19))*'user input'!$P$10+(LN('return period output'!I19)-LN('user input'!$L$10))*'user input'!$P$12)/(LN('user input'!$L$12)-LN('user input'!$L$10))</f>
        <v>4.198091413336652</v>
      </c>
      <c r="Z9">
        <f>((LN('user input'!$L$12)-LN('return period output'!J19))*'user input'!$P$10+(LN('return period output'!J19)-LN('user input'!$L$10))*'user input'!$P$12)/(LN('user input'!$L$12)-LN('user input'!$L$10))</f>
        <v>4.706301050486267</v>
      </c>
      <c r="AA9">
        <f>((LN('user input'!$L$12)-LN('return period output'!K19))*'user input'!$P$10+(LN('return period output'!K19)-LN('user input'!$L$10))*'user input'!$P$12)/(LN('user input'!$L$12)-LN('user input'!$L$10))</f>
        <v>5.21451068763588</v>
      </c>
      <c r="AC9" t="e">
        <f>((LN('user input'!$L$14)-LN('return period output'!D19))*'user input'!$P$12+(LN('return period output'!D19)-LN('user input'!$L$12))*'user input'!$P$14)/(LN('user input'!$L$14)-LN('user input'!$L$12))</f>
        <v>#N/A</v>
      </c>
      <c r="AD9">
        <f>((LN('user input'!$L$14)-LN('return period output'!E19))*'user input'!$P$12+(LN('return period output'!E19)-LN('user input'!$L$12))*'user input'!$P$14)/(LN('user input'!$L$14)-LN('user input'!$L$12))</f>
        <v>1.8380389441562521</v>
      </c>
      <c r="AE9">
        <f>((LN('user input'!$L$14)-LN('return period output'!F19))*'user input'!$P$12+(LN('return period output'!F19)-LN('user input'!$L$12))*'user input'!$P$14)/(LN('user input'!$L$14)-LN('user input'!$L$12))</f>
        <v>2.5098555415968398</v>
      </c>
      <c r="AF9">
        <f>((LN('user input'!$L$14)-LN('return period output'!G19))*'user input'!$P$12+(LN('return period output'!G19)-LN('user input'!$L$12))*'user input'!$P$14)/(LN('user input'!$L$14)-LN('user input'!$L$12))</f>
        <v>3.0180651787464514</v>
      </c>
      <c r="AG9">
        <f>((LN('user input'!$L$14)-LN('return period output'!H19))*'user input'!$P$12+(LN('return period output'!H19)-LN('user input'!$L$12))*'user input'!$P$14)/(LN('user input'!$L$14)-LN('user input'!$L$12))</f>
        <v>3.5262748158960666</v>
      </c>
      <c r="AH9">
        <f>((LN('user input'!$L$14)-LN('return period output'!I19))*'user input'!$P$12+(LN('return period output'!I19)-LN('user input'!$L$12))*'user input'!$P$14)/(LN('user input'!$L$14)-LN('user input'!$L$12))</f>
        <v>4.198091413336652</v>
      </c>
      <c r="AI9">
        <f>((LN('user input'!$L$14)-LN('return period output'!J19))*'user input'!$P$12+(LN('return period output'!J19)-LN('user input'!$L$12))*'user input'!$P$14)/(LN('user input'!$L$14)-LN('user input'!$L$12))</f>
        <v>4.706301050486265</v>
      </c>
      <c r="AJ9">
        <f>((LN('user input'!$L$14)-LN('return period output'!K19))*'user input'!$P$12+(LN('return period output'!K19)-LN('user input'!$L$12))*'user input'!$P$14)/(LN('user input'!$L$14)-LN('user input'!$L$12))</f>
        <v>5.214510687635879</v>
      </c>
      <c r="AL9" t="e">
        <f>((LN('user input'!$L$16)-LN('return period output'!D19))*'user input'!$P$14+(LN('return period output'!D19)-LN('user input'!$L$14))*'user input'!$P$16)/(LN('user input'!$L$16)-LN('user input'!$L$14))</f>
        <v>#N/A</v>
      </c>
      <c r="AM9">
        <f>((LN('user input'!$L$16)-LN('return period output'!E19))*'user input'!$P$14+(LN('return period output'!E19)-LN('user input'!$L$14))*'user input'!$P$16)/(LN('user input'!$L$16)-LN('user input'!$L$14))</f>
        <v>2.510657117791953</v>
      </c>
      <c r="AN9">
        <f>((LN('user input'!$L$16)-LN('return period output'!F19))*'user input'!$P$14+(LN('return period output'!F19)-LN('user input'!$L$14))*'user input'!$P$16)/(LN('user input'!$L$16)-LN('user input'!$L$14))</f>
        <v>3.018866754941568</v>
      </c>
      <c r="AO9">
        <f>((LN('user input'!$L$16)-LN('return period output'!G19))*'user input'!$P$14+(LN('return period output'!G19)-LN('user input'!$L$14))*'user input'!$P$16)/(LN('user input'!$L$16)-LN('user input'!$L$14))</f>
        <v>3.4033125043852355</v>
      </c>
      <c r="AP9">
        <f>((LN('user input'!$L$16)-LN('return period output'!H19))*'user input'!$P$14+(LN('return period output'!H19)-LN('user input'!$L$14))*'user input'!$P$16)/(LN('user input'!$L$16)-LN('user input'!$L$14))</f>
        <v>3.7877582538289047</v>
      </c>
      <c r="AQ9">
        <f>((LN('user input'!$L$16)-LN('return period output'!I19))*'user input'!$P$14+(LN('return period output'!I19)-LN('user input'!$L$14))*'user input'!$P$16)/(LN('user input'!$L$16)-LN('user input'!$L$14))</f>
        <v>4.295967890978522</v>
      </c>
      <c r="AR9">
        <f>((LN('user input'!$L$16)-LN('return period output'!J19))*'user input'!$P$14+(LN('return period output'!J19)-LN('user input'!$L$14))*'user input'!$P$16)/(LN('user input'!$L$16)-LN('user input'!$L$14))</f>
        <v>4.680413640422192</v>
      </c>
      <c r="AS9">
        <f>((LN('user input'!$L$16)-LN('return period output'!K19))*'user input'!$P$14+(LN('return period output'!K19)-LN('user input'!$L$14))*'user input'!$P$16)/(LN('user input'!$L$16)-LN('user input'!$L$14))</f>
        <v>5.064859389865863</v>
      </c>
      <c r="AU9" t="e">
        <f>((LN('user input'!$L$18)-LN('return period output'!D19))*'user input'!$P$16+(LN('return period output'!D19)-LN('user input'!$L$16))*'user input'!$P$18)/(LN('user input'!$L$18)-LN('user input'!$L$16))</f>
        <v>#N/A</v>
      </c>
      <c r="AV9">
        <f>((LN('user input'!$L$18)-LN('return period output'!E19))*'user input'!$P$16+(LN('return period output'!E19)-LN('user input'!$L$16))*'user input'!$P$18)/(LN('user input'!$L$18)-LN('user input'!$L$16))</f>
        <v>1.7092677062013018</v>
      </c>
      <c r="AW9">
        <f>((LN('user input'!$L$18)-LN('return period output'!F19))*'user input'!$P$16+(LN('return period output'!F19)-LN('user input'!$L$16))*'user input'!$P$18)/(LN('user input'!$L$18)-LN('user input'!$L$16))</f>
        <v>2.3810843036418894</v>
      </c>
      <c r="AX9">
        <f>((LN('user input'!$L$18)-LN('return period output'!G19))*'user input'!$P$16+(LN('return period output'!G19)-LN('user input'!$L$16))*'user input'!$P$18)/(LN('user input'!$L$18)-LN('user input'!$L$16))</f>
        <v>2.8892939407915006</v>
      </c>
      <c r="AY9">
        <f>((LN('user input'!$L$18)-LN('return period output'!H19))*'user input'!$P$16+(LN('return period output'!H19)-LN('user input'!$L$16))*'user input'!$P$18)/(LN('user input'!$L$18)-LN('user input'!$L$16))</f>
        <v>3.397503577941122</v>
      </c>
      <c r="AZ9">
        <f>((LN('user input'!$L$18)-LN('return period output'!I19))*'user input'!$P$16+(LN('return period output'!I19)-LN('user input'!$L$16))*'user input'!$P$18)/(LN('user input'!$L$18)-LN('user input'!$L$16))</f>
        <v>4.069320175381707</v>
      </c>
      <c r="BA9">
        <f>((LN('user input'!$L$18)-LN('return period output'!J19))*'user input'!$P$16+(LN('return period output'!J19)-LN('user input'!$L$16))*'user input'!$P$18)/(LN('user input'!$L$18)-LN('user input'!$L$16))</f>
        <v>4.57752981253132</v>
      </c>
      <c r="BB9">
        <f>((LN('user input'!$L$18)-LN('return period output'!K19))*'user input'!$P$16+(LN('return period output'!K19)-LN('user input'!$L$16))*'user input'!$P$18)/(LN('user input'!$L$18)-LN('user input'!$L$16))</f>
        <v>5.085739449680935</v>
      </c>
      <c r="BD9" t="e">
        <f>((LN('user input'!$L$20)-LN('return period output'!D19))*'user input'!$P$18+(LN('return period output'!D19)-LN('user input'!$L$18))*'user input'!$P$20)/(LN('user input'!$L$20)-LN('user input'!$L$18))</f>
        <v>#N/A</v>
      </c>
      <c r="BE9">
        <f>((LN('user input'!$L$20)-LN('return period output'!E19))*'user input'!$P$18+(LN('return period output'!E19)-LN('user input'!$L$18))*'user input'!$P$20)/(LN('user input'!$L$20)-LN('user input'!$L$18))</f>
        <v>1.7092677062013084</v>
      </c>
      <c r="BF9">
        <f>((LN('user input'!$L$20)-LN('return period output'!F19))*'user input'!$P$18+(LN('return period output'!F19)-LN('user input'!$L$18))*'user input'!$P$20)/(LN('user input'!$L$20)-LN('user input'!$L$18))</f>
        <v>2.3810843036418916</v>
      </c>
      <c r="BG9">
        <f>((LN('user input'!$L$20)-LN('return period output'!G19))*'user input'!$P$18+(LN('return period output'!G19)-LN('user input'!$L$18))*'user input'!$P$20)/(LN('user input'!$L$20)-LN('user input'!$L$18))</f>
        <v>2.8892939407915033</v>
      </c>
      <c r="BH9">
        <f>((LN('user input'!$L$20)-LN('return period output'!H19))*'user input'!$P$18+(LN('return period output'!H19)-LN('user input'!$L$18))*'user input'!$P$20)/(LN('user input'!$L$20)-LN('user input'!$L$18))</f>
        <v>3.3975035779411202</v>
      </c>
      <c r="BI9">
        <f>((LN('user input'!$L$20)-LN('return period output'!I19))*'user input'!$P$18+(LN('return period output'!I19)-LN('user input'!$L$18))*'user input'!$P$20)/(LN('user input'!$L$20)-LN('user input'!$L$18))</f>
        <v>4.0693201753817085</v>
      </c>
      <c r="BJ9">
        <f>((LN('user input'!$L$20)-LN('return period output'!J19))*'user input'!$P$18+(LN('return period output'!J19)-LN('user input'!$L$18))*'user input'!$P$20)/(LN('user input'!$L$20)-LN('user input'!$L$18))</f>
        <v>4.577529812531322</v>
      </c>
      <c r="BK9">
        <f>((LN('user input'!$L$20)-LN('return period output'!K19))*'user input'!$P$18+(LN('return period output'!K19)-LN('user input'!$L$18))*'user input'!$P$20)/(LN('user input'!$L$20)-LN('user input'!$L$18))</f>
        <v>5.085739449680937</v>
      </c>
      <c r="BM9" t="e">
        <f>((LN('user input'!$L$22)-LN('return period output'!D19))*'user input'!$P$20+(LN('return period output'!D19)-LN('user input'!$L$20))*'user input'!$P$22)/(LN('user input'!$L$22)-LN('user input'!$L$20))</f>
        <v>#N/A</v>
      </c>
      <c r="BN9">
        <f>((LN('user input'!$L$22)-LN('return period output'!E19))*'user input'!$P$20+(LN('return period output'!E19)-LN('user input'!$L$20))*'user input'!$P$22)/(LN('user input'!$L$22)-LN('user input'!$L$20))</f>
        <v>2.7054804798991205</v>
      </c>
      <c r="BO9">
        <f>((LN('user input'!$L$22)-LN('return period output'!F19))*'user input'!$P$20+(LN('return period output'!F19)-LN('user input'!$L$20))*'user input'!$P$22)/(LN('user input'!$L$22)-LN('user input'!$L$20))</f>
        <v>3.2136901170487464</v>
      </c>
      <c r="BP9">
        <f>((LN('user input'!$L$22)-LN('return period output'!G19))*'user input'!$P$20+(LN('return period output'!G19)-LN('user input'!$L$20))*'user input'!$P$22)/(LN('user input'!$L$22)-LN('user input'!$L$20))</f>
        <v>3.598135866492422</v>
      </c>
      <c r="BQ9">
        <f>((LN('user input'!$L$22)-LN('return period output'!H19))*'user input'!$P$20+(LN('return period output'!H19)-LN('user input'!$L$20))*'user input'!$P$22)/(LN('user input'!$L$22)-LN('user input'!$L$20))</f>
        <v>3.9825816159360854</v>
      </c>
      <c r="BR9">
        <f>((LN('user input'!$L$22)-LN('return period output'!I19))*'user input'!$P$20+(LN('return period output'!I19)-LN('user input'!$L$20))*'user input'!$P$22)/(LN('user input'!$L$22)-LN('user input'!$L$20))</f>
        <v>4.490791253085696</v>
      </c>
      <c r="BS9">
        <f>((LN('user input'!$L$22)-LN('return period output'!J19))*'user input'!$P$20+(LN('return period output'!J19)-LN('user input'!$L$20))*'user input'!$P$22)/(LN('user input'!$L$22)-LN('user input'!$L$20))</f>
        <v>4.875237002529369</v>
      </c>
      <c r="BT9">
        <f>((LN('user input'!$L$22)-LN('return period output'!K19))*'user input'!$P$20+(LN('return period output'!K19)-LN('user input'!$L$20))*'user input'!$P$22)/(LN('user input'!$L$22)-LN('user input'!$L$20))</f>
        <v>5.259682751973039</v>
      </c>
      <c r="BV9" t="e">
        <f>((LN('user input'!$L$24)-LN('return period output'!D19))*'user input'!$P$22+(LN('return period output'!D19)-LN('user input'!$L$22))*'user input'!$P$24)/(LN('user input'!$L$24)-LN('user input'!$L$22))</f>
        <v>#N/A</v>
      </c>
      <c r="BW9">
        <f>((LN('user input'!$L$24)-LN('return period output'!E19))*'user input'!$P$22+(LN('return period output'!E19)-LN('user input'!$L$22))*'user input'!$P$24)/(LN('user input'!$L$24)-LN('user input'!$L$22))</f>
        <v>1.580496468246362</v>
      </c>
      <c r="BX9">
        <f>((LN('user input'!$L$24)-LN('return period output'!F19))*'user input'!$P$22+(LN('return period output'!F19)-LN('user input'!$L$22))*'user input'!$P$24)/(LN('user input'!$L$24)-LN('user input'!$L$22))</f>
        <v>2.2523130656869648</v>
      </c>
      <c r="BY9">
        <f>((LN('user input'!$L$24)-LN('return period output'!G19))*'user input'!$P$22+(LN('return period output'!G19)-LN('user input'!$L$22))*'user input'!$P$24)/(LN('user input'!$L$24)-LN('user input'!$L$22))</f>
        <v>2.7605227028365706</v>
      </c>
      <c r="BZ9">
        <f>((LN('user input'!$L$24)-LN('return period output'!H19))*'user input'!$P$22+(LN('return period output'!H19)-LN('user input'!$L$22))*'user input'!$P$24)/(LN('user input'!$L$24)-LN('user input'!$L$22))</f>
        <v>3.2687323399861867</v>
      </c>
      <c r="CA9">
        <f>((LN('user input'!$L$24)-LN('return period output'!I19))*'user input'!$P$22+(LN('return period output'!I19)-LN('user input'!$L$22))*'user input'!$P$24)/(LN('user input'!$L$24)-LN('user input'!$L$22))</f>
        <v>3.9405489374267693</v>
      </c>
      <c r="CB9">
        <f>((LN('user input'!$L$24)-LN('return period output'!J19))*'user input'!$P$22+(LN('return period output'!J19)-LN('user input'!$L$22))*'user input'!$P$24)/(LN('user input'!$L$24)-LN('user input'!$L$22))</f>
        <v>4.44875857457638</v>
      </c>
      <c r="CC9">
        <f>((LN('user input'!$L$24)-LN('return period output'!K19))*'user input'!$P$22+(LN('return period output'!K19)-LN('user input'!$L$22))*'user input'!$P$24)/(LN('user input'!$L$24)-LN('user input'!$L$22))</f>
        <v>4.956968211725989</v>
      </c>
      <c r="CE9" t="e">
        <f>((LN('user input'!$L$26)-LN('return period output'!D19))*'user input'!$P$24+(LN('return period output'!D19)-LN('user input'!$L$24))*'user input'!$P$26)/(LN('user input'!$L$26)-LN('user input'!$L$24))</f>
        <v>#N/A</v>
      </c>
      <c r="CF9">
        <f>((LN('user input'!$L$26)-LN('return period output'!E19))*'user input'!$P$24+(LN('return period output'!E19)-LN('user input'!$L$24))*'user input'!$P$26)/(LN('user input'!$L$26)-LN('user input'!$L$24))</f>
        <v>1.5804964682463547</v>
      </c>
      <c r="CG9">
        <f>((LN('user input'!$L$26)-LN('return period output'!F19))*'user input'!$P$24+(LN('return period output'!F19)-LN('user input'!$L$24))*'user input'!$P$26)/(LN('user input'!$L$26)-LN('user input'!$L$24))</f>
        <v>2.252313065686928</v>
      </c>
      <c r="CH9">
        <f>((LN('user input'!$L$26)-LN('return period output'!G19))*'user input'!$P$24+(LN('return period output'!G19)-LN('user input'!$L$24))*'user input'!$P$26)/(LN('user input'!$L$26)-LN('user input'!$L$24))</f>
        <v>2.7605227028365453</v>
      </c>
      <c r="CI9">
        <f>((LN('user input'!$L$26)-LN('return period output'!H19))*'user input'!$P$24+(LN('return period output'!H19)-LN('user input'!$L$24))*'user input'!$P$26)/(LN('user input'!$L$26)-LN('user input'!$L$24))</f>
        <v>3.2687323399861623</v>
      </c>
      <c r="CJ9">
        <f>((LN('user input'!$L$26)-LN('return period output'!I19))*'user input'!$P$24+(LN('return period output'!I19)-LN('user input'!$L$24))*'user input'!$P$26)/(LN('user input'!$L$26)-LN('user input'!$L$24))</f>
        <v>3.940548937426756</v>
      </c>
      <c r="CK9">
        <f>((LN('user input'!$L$26)-LN('return period output'!J19))*'user input'!$P$24+(LN('return period output'!J19)-LN('user input'!$L$24))*'user input'!$P$26)/(LN('user input'!$L$26)-LN('user input'!$L$24))</f>
        <v>4.4487585745763685</v>
      </c>
      <c r="CL9">
        <f>((LN('user input'!$L$26)-LN('return period output'!K19))*'user input'!$P$24+(LN('return period output'!K19)-LN('user input'!$L$24))*'user input'!$P$26)/(LN('user input'!$L$26)-LN('user input'!$L$24))</f>
        <v>4.95696821172599</v>
      </c>
    </row>
    <row r="10" spans="2:90" ht="12.75">
      <c r="B10" t="e">
        <f>((LN('user input'!$L$8)-LN('return period output'!D20))*'user input'!$P$6+(LN('return period output'!D20)-LN('user input'!$L$6))*'user input'!$P$8)/(LN('user input'!$L$8)-LN('user input'!$L$6))</f>
        <v>#N/A</v>
      </c>
      <c r="C10" t="e">
        <f>((LN('user input'!$L$8)-LN('return period output'!E20))*'user input'!$P$6+(LN('return period output'!E20)-LN('user input'!$L$6))*'user input'!$P$8)/(LN('user input'!$L$8)-LN('user input'!$L$6))</f>
        <v>#N/A</v>
      </c>
      <c r="D10">
        <f>((LN('user input'!$L$8)-LN('return period output'!F20))*'user input'!$P$6+(LN('return period output'!F20)-LN('user input'!$L$6))*'user input'!$P$8)/(LN('user input'!$L$8)-LN('user input'!$L$6))</f>
        <v>2.1098555415968363</v>
      </c>
      <c r="E10">
        <f>((LN('user input'!$L$8)-LN('return period output'!G20))*'user input'!$P$6+(LN('return period output'!G20)-LN('user input'!$L$6))*'user input'!$P$8)/(LN('user input'!$L$8)-LN('user input'!$L$6))</f>
        <v>2.6180651787464493</v>
      </c>
      <c r="F10">
        <f>((LN('user input'!$L$8)-LN('return period output'!H20))*'user input'!$P$6+(LN('return period output'!H20)-LN('user input'!$L$6))*'user input'!$P$8)/(LN('user input'!$L$8)-LN('user input'!$L$6))</f>
        <v>3.126274815896064</v>
      </c>
      <c r="G10">
        <f>((LN('user input'!$L$8)-LN('return period output'!I20))*'user input'!$P$6+(LN('return period output'!I20)-LN('user input'!$L$6))*'user input'!$P$8)/(LN('user input'!$L$8)-LN('user input'!$L$6))</f>
        <v>3.7980914133366506</v>
      </c>
      <c r="H10">
        <f>((LN('user input'!$L$8)-LN('return period output'!J20))*'user input'!$P$6+(LN('return period output'!J20)-LN('user input'!$L$6))*'user input'!$P$8)/(LN('user input'!$L$8)-LN('user input'!$L$6))</f>
        <v>4.306301050486267</v>
      </c>
      <c r="I10">
        <f>((LN('user input'!$L$8)-LN('return period output'!K20))*'user input'!$P$6+(LN('return period output'!K20)-LN('user input'!$L$6))*'user input'!$P$8)/(LN('user input'!$L$8)-LN('user input'!$L$6))</f>
        <v>4.814510687635882</v>
      </c>
      <c r="K10" t="e">
        <f>((LN('user input'!$L$10)-LN('return period output'!D20))*'user input'!$P$8+(LN('return period output'!D20)-LN('user input'!$L$8))*'user input'!$P$10)/(LN('user input'!$L$10)-LN('user input'!$L$8))</f>
        <v>#N/A</v>
      </c>
      <c r="L10" t="e">
        <f>((LN('user input'!$L$10)-LN('return period output'!E20))*'user input'!$P$8+(LN('return period output'!E20)-LN('user input'!$L$8))*'user input'!$P$10)/(LN('user input'!$L$10)-LN('user input'!$L$8))</f>
        <v>#N/A</v>
      </c>
      <c r="M10">
        <f>((LN('user input'!$L$10)-LN('return period output'!F20))*'user input'!$P$8+(LN('return period output'!F20)-LN('user input'!$L$8))*'user input'!$P$10)/(LN('user input'!$L$10)-LN('user input'!$L$8))</f>
        <v>2.4240433928343914</v>
      </c>
      <c r="N10">
        <f>((LN('user input'!$L$10)-LN('return period output'!G20))*'user input'!$P$8+(LN('return period output'!G20)-LN('user input'!$L$8))*'user input'!$P$10)/(LN('user input'!$L$10)-LN('user input'!$L$8))</f>
        <v>2.8084891422780616</v>
      </c>
      <c r="O10">
        <f>((LN('user input'!$L$10)-LN('return period output'!H20))*'user input'!$P$8+(LN('return period output'!H20)-LN('user input'!$L$8))*'user input'!$P$10)/(LN('user input'!$L$10)-LN('user input'!$L$8))</f>
        <v>3.1929348917217313</v>
      </c>
      <c r="P10">
        <f>((LN('user input'!$L$10)-LN('return period output'!I20))*'user input'!$P$8+(LN('return period output'!I20)-LN('user input'!$L$8))*'user input'!$P$10)/(LN('user input'!$L$10)-LN('user input'!$L$8))</f>
        <v>3.7011445288713465</v>
      </c>
      <c r="Q10">
        <f>((LN('user input'!$L$10)-LN('return period output'!J20))*'user input'!$P$8+(LN('return period output'!J20)-LN('user input'!$L$8))*'user input'!$P$10)/(LN('user input'!$L$10)-LN('user input'!$L$8))</f>
        <v>4.085590278315016</v>
      </c>
      <c r="R10">
        <f>((LN('user input'!$L$10)-LN('return period output'!K20))*'user input'!$P$8+(LN('return period output'!K20)-LN('user input'!$L$8))*'user input'!$P$10)/(LN('user input'!$L$10)-LN('user input'!$L$8))</f>
        <v>4.4700360277586855</v>
      </c>
      <c r="T10" t="e">
        <f>((LN('user input'!$L$12)-LN('return period output'!D20))*'user input'!$P$10+(LN('return period output'!D20)-LN('user input'!$L$10))*'user input'!$P$12)/(LN('user input'!$L$12)-LN('user input'!$L$10))</f>
        <v>#N/A</v>
      </c>
      <c r="U10" t="e">
        <f>((LN('user input'!$L$12)-LN('return period output'!E20))*'user input'!$P$10+(LN('return period output'!E20)-LN('user input'!$L$10))*'user input'!$P$12)/(LN('user input'!$L$12)-LN('user input'!$L$10))</f>
        <v>#N/A</v>
      </c>
      <c r="V10">
        <f>((LN('user input'!$L$12)-LN('return period output'!F20))*'user input'!$P$10+(LN('return period output'!F20)-LN('user input'!$L$10))*'user input'!$P$12)/(LN('user input'!$L$12)-LN('user input'!$L$10))</f>
        <v>1.9810843036418877</v>
      </c>
      <c r="W10">
        <f>((LN('user input'!$L$12)-LN('return period output'!G20))*'user input'!$P$10+(LN('return period output'!G20)-LN('user input'!$L$10))*'user input'!$P$12)/(LN('user input'!$L$12)-LN('user input'!$L$10))</f>
        <v>2.4892939407915042</v>
      </c>
      <c r="X10">
        <f>((LN('user input'!$L$12)-LN('return period output'!H20))*'user input'!$P$10+(LN('return period output'!H20)-LN('user input'!$L$10))*'user input'!$P$12)/(LN('user input'!$L$12)-LN('user input'!$L$10))</f>
        <v>2.9975035779411185</v>
      </c>
      <c r="Y10">
        <f>((LN('user input'!$L$12)-LN('return period output'!I20))*'user input'!$P$10+(LN('return period output'!I20)-LN('user input'!$L$10))*'user input'!$P$12)/(LN('user input'!$L$12)-LN('user input'!$L$10))</f>
        <v>3.6693201753817064</v>
      </c>
      <c r="Z10">
        <f>((LN('user input'!$L$12)-LN('return period output'!J20))*'user input'!$P$10+(LN('return period output'!J20)-LN('user input'!$L$10))*'user input'!$P$12)/(LN('user input'!$L$12)-LN('user input'!$L$10))</f>
        <v>4.177529812531321</v>
      </c>
      <c r="AA10">
        <f>((LN('user input'!$L$12)-LN('return period output'!K20))*'user input'!$P$10+(LN('return period output'!K20)-LN('user input'!$L$10))*'user input'!$P$12)/(LN('user input'!$L$12)-LN('user input'!$L$10))</f>
        <v>4.685739449680936</v>
      </c>
      <c r="AC10" t="e">
        <f>((LN('user input'!$L$14)-LN('return period output'!D20))*'user input'!$P$12+(LN('return period output'!D20)-LN('user input'!$L$12))*'user input'!$P$14)/(LN('user input'!$L$14)-LN('user input'!$L$12))</f>
        <v>#N/A</v>
      </c>
      <c r="AD10" t="e">
        <f>((LN('user input'!$L$14)-LN('return period output'!E20))*'user input'!$P$12+(LN('return period output'!E20)-LN('user input'!$L$12))*'user input'!$P$14)/(LN('user input'!$L$14)-LN('user input'!$L$12))</f>
        <v>#N/A</v>
      </c>
      <c r="AE10">
        <f>((LN('user input'!$L$14)-LN('return period output'!F20))*'user input'!$P$12+(LN('return period output'!F20)-LN('user input'!$L$12))*'user input'!$P$14)/(LN('user input'!$L$14)-LN('user input'!$L$12))</f>
        <v>1.9810843036418904</v>
      </c>
      <c r="AF10">
        <f>((LN('user input'!$L$14)-LN('return period output'!G20))*'user input'!$P$12+(LN('return period output'!G20)-LN('user input'!$L$12))*'user input'!$P$14)/(LN('user input'!$L$14)-LN('user input'!$L$12))</f>
        <v>2.489293940791507</v>
      </c>
      <c r="AG10">
        <f>((LN('user input'!$L$14)-LN('return period output'!H20))*'user input'!$P$12+(LN('return period output'!H20)-LN('user input'!$L$12))*'user input'!$P$14)/(LN('user input'!$L$14)-LN('user input'!$L$12))</f>
        <v>2.9975035779411234</v>
      </c>
      <c r="AH10">
        <f>((LN('user input'!$L$14)-LN('return period output'!I20))*'user input'!$P$12+(LN('return period output'!I20)-LN('user input'!$L$12))*'user input'!$P$14)/(LN('user input'!$L$14)-LN('user input'!$L$12))</f>
        <v>3.6693201753817077</v>
      </c>
      <c r="AI10">
        <f>((LN('user input'!$L$14)-LN('return period output'!J20))*'user input'!$P$12+(LN('return period output'!J20)-LN('user input'!$L$12))*'user input'!$P$14)/(LN('user input'!$L$14)-LN('user input'!$L$12))</f>
        <v>4.177529812531322</v>
      </c>
      <c r="AJ10">
        <f>((LN('user input'!$L$14)-LN('return period output'!K20))*'user input'!$P$12+(LN('return period output'!K20)-LN('user input'!$L$12))*'user input'!$P$14)/(LN('user input'!$L$14)-LN('user input'!$L$12))</f>
        <v>4.685739449680935</v>
      </c>
      <c r="AL10" t="e">
        <f>((LN('user input'!$L$16)-LN('return period output'!D20))*'user input'!$P$14+(LN('return period output'!D20)-LN('user input'!$L$14))*'user input'!$P$16)/(LN('user input'!$L$16)-LN('user input'!$L$14))</f>
        <v>#N/A</v>
      </c>
      <c r="AM10" t="e">
        <f>((LN('user input'!$L$16)-LN('return period output'!E20))*'user input'!$P$14+(LN('return period output'!E20)-LN('user input'!$L$14))*'user input'!$P$16)/(LN('user input'!$L$16)-LN('user input'!$L$14))</f>
        <v>#N/A</v>
      </c>
      <c r="AN10">
        <f>((LN('user input'!$L$16)-LN('return period output'!F20))*'user input'!$P$14+(LN('return period output'!F20)-LN('user input'!$L$14))*'user input'!$P$16)/(LN('user input'!$L$16)-LN('user input'!$L$14))</f>
        <v>2.6188667549415645</v>
      </c>
      <c r="AO10">
        <f>((LN('user input'!$L$16)-LN('return period output'!G20))*'user input'!$P$14+(LN('return period output'!G20)-LN('user input'!$L$14))*'user input'!$P$16)/(LN('user input'!$L$16)-LN('user input'!$L$14))</f>
        <v>3.0033125043852356</v>
      </c>
      <c r="AP10">
        <f>((LN('user input'!$L$16)-LN('return period output'!H20))*'user input'!$P$14+(LN('return period output'!H20)-LN('user input'!$L$14))*'user input'!$P$16)/(LN('user input'!$L$16)-LN('user input'!$L$14))</f>
        <v>3.387758253828907</v>
      </c>
      <c r="AQ10">
        <f>((LN('user input'!$L$16)-LN('return period output'!I20))*'user input'!$P$14+(LN('return period output'!I20)-LN('user input'!$L$14))*'user input'!$P$16)/(LN('user input'!$L$16)-LN('user input'!$L$14))</f>
        <v>3.895967890978522</v>
      </c>
      <c r="AR10">
        <f>((LN('user input'!$L$16)-LN('return period output'!J20))*'user input'!$P$14+(LN('return period output'!J20)-LN('user input'!$L$14))*'user input'!$P$16)/(LN('user input'!$L$16)-LN('user input'!$L$14))</f>
        <v>4.280413640422191</v>
      </c>
      <c r="AS10">
        <f>((LN('user input'!$L$16)-LN('return period output'!K20))*'user input'!$P$14+(LN('return period output'!K20)-LN('user input'!$L$14))*'user input'!$P$16)/(LN('user input'!$L$16)-LN('user input'!$L$14))</f>
        <v>4.664859389865862</v>
      </c>
      <c r="AU10" t="e">
        <f>((LN('user input'!$L$18)-LN('return period output'!D20))*'user input'!$P$16+(LN('return period output'!D20)-LN('user input'!$L$16))*'user input'!$P$18)/(LN('user input'!$L$18)-LN('user input'!$L$16))</f>
        <v>#N/A</v>
      </c>
      <c r="AV10" t="e">
        <f>((LN('user input'!$L$18)-LN('return period output'!E20))*'user input'!$P$16+(LN('return period output'!E20)-LN('user input'!$L$16))*'user input'!$P$18)/(LN('user input'!$L$18)-LN('user input'!$L$16))</f>
        <v>#N/A</v>
      </c>
      <c r="AW10">
        <f>((LN('user input'!$L$18)-LN('return period output'!F20))*'user input'!$P$16+(LN('return period output'!F20)-LN('user input'!$L$16))*'user input'!$P$18)/(LN('user input'!$L$18)-LN('user input'!$L$16))</f>
        <v>1.8523130656869502</v>
      </c>
      <c r="AX10">
        <f>((LN('user input'!$L$18)-LN('return period output'!G20))*'user input'!$P$16+(LN('return period output'!G20)-LN('user input'!$L$16))*'user input'!$P$18)/(LN('user input'!$L$18)-LN('user input'!$L$16))</f>
        <v>2.360522702836556</v>
      </c>
      <c r="AY10">
        <f>((LN('user input'!$L$18)-LN('return period output'!H20))*'user input'!$P$16+(LN('return period output'!H20)-LN('user input'!$L$16))*'user input'!$P$18)/(LN('user input'!$L$18)-LN('user input'!$L$16))</f>
        <v>2.868732339986178</v>
      </c>
      <c r="AZ10">
        <f>((LN('user input'!$L$18)-LN('return period output'!I20))*'user input'!$P$16+(LN('return period output'!I20)-LN('user input'!$L$16))*'user input'!$P$18)/(LN('user input'!$L$18)-LN('user input'!$L$16))</f>
        <v>3.54054893742676</v>
      </c>
      <c r="BA10">
        <f>((LN('user input'!$L$18)-LN('return period output'!J20))*'user input'!$P$16+(LN('return period output'!J20)-LN('user input'!$L$16))*'user input'!$P$18)/(LN('user input'!$L$18)-LN('user input'!$L$16))</f>
        <v>4.048758574576377</v>
      </c>
      <c r="BB10">
        <f>((LN('user input'!$L$18)-LN('return period output'!K20))*'user input'!$P$16+(LN('return period output'!K20)-LN('user input'!$L$16))*'user input'!$P$18)/(LN('user input'!$L$18)-LN('user input'!$L$16))</f>
        <v>4.55696821172599</v>
      </c>
      <c r="BD10" t="e">
        <f>((LN('user input'!$L$20)-LN('return period output'!D20))*'user input'!$P$18+(LN('return period output'!D20)-LN('user input'!$L$18))*'user input'!$P$20)/(LN('user input'!$L$20)-LN('user input'!$L$18))</f>
        <v>#N/A</v>
      </c>
      <c r="BE10" t="e">
        <f>((LN('user input'!$L$20)-LN('return period output'!E20))*'user input'!$P$18+(LN('return period output'!E20)-LN('user input'!$L$18))*'user input'!$P$20)/(LN('user input'!$L$20)-LN('user input'!$L$18))</f>
        <v>#N/A</v>
      </c>
      <c r="BF10">
        <f>((LN('user input'!$L$20)-LN('return period output'!F20))*'user input'!$P$18+(LN('return period output'!F20)-LN('user input'!$L$18))*'user input'!$P$20)/(LN('user input'!$L$20)-LN('user input'!$L$18))</f>
        <v>1.8523130656869418</v>
      </c>
      <c r="BG10">
        <f>((LN('user input'!$L$20)-LN('return period output'!G20))*'user input'!$P$18+(LN('return period output'!G20)-LN('user input'!$L$18))*'user input'!$P$20)/(LN('user input'!$L$20)-LN('user input'!$L$18))</f>
        <v>2.360522702836569</v>
      </c>
      <c r="BH10">
        <f>((LN('user input'!$L$20)-LN('return period output'!H20))*'user input'!$P$18+(LN('return period output'!H20)-LN('user input'!$L$18))*'user input'!$P$20)/(LN('user input'!$L$20)-LN('user input'!$L$18))</f>
        <v>2.8687323399861704</v>
      </c>
      <c r="BI10">
        <f>((LN('user input'!$L$20)-LN('return period output'!I20))*'user input'!$P$18+(LN('return period output'!I20)-LN('user input'!$L$18))*'user input'!$P$20)/(LN('user input'!$L$20)-LN('user input'!$L$18))</f>
        <v>3.5405489374267636</v>
      </c>
      <c r="BJ10">
        <f>((LN('user input'!$L$20)-LN('return period output'!J20))*'user input'!$P$18+(LN('return period output'!J20)-LN('user input'!$L$18))*'user input'!$P$20)/(LN('user input'!$L$20)-LN('user input'!$L$18))</f>
        <v>4.048758574576375</v>
      </c>
      <c r="BK10">
        <f>((LN('user input'!$L$20)-LN('return period output'!K20))*'user input'!$P$18+(LN('return period output'!K20)-LN('user input'!$L$18))*'user input'!$P$20)/(LN('user input'!$L$20)-LN('user input'!$L$18))</f>
        <v>4.55696821172599</v>
      </c>
      <c r="BM10" t="e">
        <f>((LN('user input'!$L$22)-LN('return period output'!D20))*'user input'!$P$20+(LN('return period output'!D20)-LN('user input'!$L$20))*'user input'!$P$22)/(LN('user input'!$L$22)-LN('user input'!$L$20))</f>
        <v>#N/A</v>
      </c>
      <c r="BN10" t="e">
        <f>((LN('user input'!$L$22)-LN('return period output'!E20))*'user input'!$P$20+(LN('return period output'!E20)-LN('user input'!$L$20))*'user input'!$P$22)/(LN('user input'!$L$22)-LN('user input'!$L$20))</f>
        <v>#N/A</v>
      </c>
      <c r="BO10">
        <f>((LN('user input'!$L$22)-LN('return period output'!F20))*'user input'!$P$20+(LN('return period output'!F20)-LN('user input'!$L$20))*'user input'!$P$22)/(LN('user input'!$L$22)-LN('user input'!$L$20))</f>
        <v>2.8136901170487354</v>
      </c>
      <c r="BP10">
        <f>((LN('user input'!$L$22)-LN('return period output'!G20))*'user input'!$P$20+(LN('return period output'!G20)-LN('user input'!$L$20))*'user input'!$P$22)/(LN('user input'!$L$22)-LN('user input'!$L$20))</f>
        <v>3.1981358664924064</v>
      </c>
      <c r="BQ10">
        <f>((LN('user input'!$L$22)-LN('return period output'!H20))*'user input'!$P$20+(LN('return period output'!H20)-LN('user input'!$L$20))*'user input'!$P$22)/(LN('user input'!$L$22)-LN('user input'!$L$20))</f>
        <v>3.582581615936082</v>
      </c>
      <c r="BR10">
        <f>((LN('user input'!$L$22)-LN('return period output'!I20))*'user input'!$P$20+(LN('return period output'!I20)-LN('user input'!$L$20))*'user input'!$P$22)/(LN('user input'!$L$22)-LN('user input'!$L$20))</f>
        <v>4.090791253085692</v>
      </c>
      <c r="BS10">
        <f>((LN('user input'!$L$22)-LN('return period output'!J20))*'user input'!$P$20+(LN('return period output'!J20)-LN('user input'!$L$20))*'user input'!$P$22)/(LN('user input'!$L$22)-LN('user input'!$L$20))</f>
        <v>4.475237002529368</v>
      </c>
      <c r="BT10">
        <f>((LN('user input'!$L$22)-LN('return period output'!K20))*'user input'!$P$20+(LN('return period output'!K20)-LN('user input'!$L$20))*'user input'!$P$22)/(LN('user input'!$L$22)-LN('user input'!$L$20))</f>
        <v>4.859682751973035</v>
      </c>
      <c r="BV10" t="e">
        <f>((LN('user input'!$L$24)-LN('return period output'!D20))*'user input'!$P$22+(LN('return period output'!D20)-LN('user input'!$L$22))*'user input'!$P$24)/(LN('user input'!$L$24)-LN('user input'!$L$22))</f>
        <v>#N/A</v>
      </c>
      <c r="BW10" t="e">
        <f>((LN('user input'!$L$24)-LN('return period output'!E20))*'user input'!$P$22+(LN('return period output'!E20)-LN('user input'!$L$22))*'user input'!$P$24)/(LN('user input'!$L$24)-LN('user input'!$L$22))</f>
        <v>#N/A</v>
      </c>
      <c r="BX10">
        <f>((LN('user input'!$L$24)-LN('return period output'!F20))*'user input'!$P$22+(LN('return period output'!F20)-LN('user input'!$L$22))*'user input'!$P$24)/(LN('user input'!$L$24)-LN('user input'!$L$22))</f>
        <v>1.7235418277320051</v>
      </c>
      <c r="BY10">
        <f>((LN('user input'!$L$24)-LN('return period output'!G20))*'user input'!$P$22+(LN('return period output'!G20)-LN('user input'!$L$22))*'user input'!$P$24)/(LN('user input'!$L$24)-LN('user input'!$L$22))</f>
        <v>2.231751464881632</v>
      </c>
      <c r="BZ10">
        <f>((LN('user input'!$L$24)-LN('return period output'!H20))*'user input'!$P$22+(LN('return period output'!H20)-LN('user input'!$L$22))*'user input'!$P$24)/(LN('user input'!$L$24)-LN('user input'!$L$22))</f>
        <v>2.7399611020312378</v>
      </c>
      <c r="CA10">
        <f>((LN('user input'!$L$24)-LN('return period output'!I20))*'user input'!$P$22+(LN('return period output'!I20)-LN('user input'!$L$22))*'user input'!$P$24)/(LN('user input'!$L$24)-LN('user input'!$L$22))</f>
        <v>3.411777699471825</v>
      </c>
      <c r="CB10">
        <f>((LN('user input'!$L$24)-LN('return period output'!J20))*'user input'!$P$22+(LN('return period output'!J20)-LN('user input'!$L$22))*'user input'!$P$24)/(LN('user input'!$L$24)-LN('user input'!$L$22))</f>
        <v>3.919987336621436</v>
      </c>
      <c r="CC10">
        <f>((LN('user input'!$L$24)-LN('return period output'!K20))*'user input'!$P$22+(LN('return period output'!K20)-LN('user input'!$L$22))*'user input'!$P$24)/(LN('user input'!$L$24)-LN('user input'!$L$22))</f>
        <v>4.428196973771048</v>
      </c>
      <c r="CE10" t="e">
        <f>((LN('user input'!$L$26)-LN('return period output'!D20))*'user input'!$P$24+(LN('return period output'!D20)-LN('user input'!$L$24))*'user input'!$P$26)/(LN('user input'!$L$26)-LN('user input'!$L$24))</f>
        <v>#N/A</v>
      </c>
      <c r="CF10" t="e">
        <f>((LN('user input'!$L$26)-LN('return period output'!E20))*'user input'!$P$24+(LN('return period output'!E20)-LN('user input'!$L$24))*'user input'!$P$26)/(LN('user input'!$L$26)-LN('user input'!$L$24))</f>
        <v>#N/A</v>
      </c>
      <c r="CG10">
        <f>((LN('user input'!$L$26)-LN('return period output'!F20))*'user input'!$P$24+(LN('return period output'!F20)-LN('user input'!$L$24))*'user input'!$P$26)/(LN('user input'!$L$26)-LN('user input'!$L$24))</f>
        <v>1.7235418277319983</v>
      </c>
      <c r="CH10">
        <f>((LN('user input'!$L$26)-LN('return period output'!G20))*'user input'!$P$24+(LN('return period output'!G20)-LN('user input'!$L$24))*'user input'!$P$26)/(LN('user input'!$L$26)-LN('user input'!$L$24))</f>
        <v>2.2317514648816053</v>
      </c>
      <c r="CI10">
        <f>((LN('user input'!$L$26)-LN('return period output'!H20))*'user input'!$P$24+(LN('return period output'!H20)-LN('user input'!$L$24))*'user input'!$P$26)/(LN('user input'!$L$26)-LN('user input'!$L$24))</f>
        <v>2.739961102031233</v>
      </c>
      <c r="CJ10">
        <f>((LN('user input'!$L$26)-LN('return period output'!I20))*'user input'!$P$24+(LN('return period output'!I20)-LN('user input'!$L$24))*'user input'!$P$26)/(LN('user input'!$L$26)-LN('user input'!$L$24))</f>
        <v>3.4117776994718163</v>
      </c>
      <c r="CK10">
        <f>((LN('user input'!$L$26)-LN('return period output'!J20))*'user input'!$P$24+(LN('return period output'!J20)-LN('user input'!$L$24))*'user input'!$P$26)/(LN('user input'!$L$26)-LN('user input'!$L$24))</f>
        <v>3.919987336621423</v>
      </c>
      <c r="CL10">
        <f>((LN('user input'!$L$26)-LN('return period output'!K20))*'user input'!$P$24+(LN('return period output'!K20)-LN('user input'!$L$24))*'user input'!$P$26)/(LN('user input'!$L$26)-LN('user input'!$L$24))</f>
        <v>4.4281969737710405</v>
      </c>
    </row>
    <row r="11" spans="2:90" ht="12.75">
      <c r="B11" t="e">
        <f>((LN('user input'!$L$8)-LN('return period output'!D21))*'user input'!$P$6+(LN('return period output'!D21)-LN('user input'!$L$6))*'user input'!$P$8)/(LN('user input'!$L$8)-LN('user input'!$L$6))</f>
        <v>#N/A</v>
      </c>
      <c r="C11" t="e">
        <f>((LN('user input'!$L$8)-LN('return period output'!E21))*'user input'!$P$6+(LN('return period output'!E21)-LN('user input'!$L$6))*'user input'!$P$8)/(LN('user input'!$L$8)-LN('user input'!$L$6))</f>
        <v>#N/A</v>
      </c>
      <c r="D11" t="e">
        <f>((LN('user input'!$L$8)-LN('return period output'!F21))*'user input'!$P$6+(LN('return period output'!F21)-LN('user input'!$L$6))*'user input'!$P$8)/(LN('user input'!$L$8)-LN('user input'!$L$6))</f>
        <v>#N/A</v>
      </c>
      <c r="E11">
        <f>((LN('user input'!$L$8)-LN('return period output'!G21))*'user input'!$P$6+(LN('return period output'!G21)-LN('user input'!$L$6))*'user input'!$P$8)/(LN('user input'!$L$8)-LN('user input'!$L$6))</f>
        <v>2.2180651787464476</v>
      </c>
      <c r="F11">
        <f>((LN('user input'!$L$8)-LN('return period output'!H21))*'user input'!$P$6+(LN('return period output'!H21)-LN('user input'!$L$6))*'user input'!$P$8)/(LN('user input'!$L$8)-LN('user input'!$L$6))</f>
        <v>2.7262748158960637</v>
      </c>
      <c r="G11">
        <f>((LN('user input'!$L$8)-LN('return period output'!I21))*'user input'!$P$6+(LN('return period output'!I21)-LN('user input'!$L$6))*'user input'!$P$8)/(LN('user input'!$L$8)-LN('user input'!$L$6))</f>
        <v>3.398091413336652</v>
      </c>
      <c r="H11">
        <f>((LN('user input'!$L$8)-LN('return period output'!J21))*'user input'!$P$6+(LN('return period output'!J21)-LN('user input'!$L$6))*'user input'!$P$8)/(LN('user input'!$L$8)-LN('user input'!$L$6))</f>
        <v>3.9063010504862667</v>
      </c>
      <c r="I11">
        <f>((LN('user input'!$L$8)-LN('return period output'!K21))*'user input'!$P$6+(LN('return period output'!K21)-LN('user input'!$L$6))*'user input'!$P$8)/(LN('user input'!$L$8)-LN('user input'!$L$6))</f>
        <v>4.414510687635881</v>
      </c>
      <c r="K11" t="e">
        <f>((LN('user input'!$L$10)-LN('return period output'!D21))*'user input'!$P$8+(LN('return period output'!D21)-LN('user input'!$L$8))*'user input'!$P$10)/(LN('user input'!$L$10)-LN('user input'!$L$8))</f>
        <v>#N/A</v>
      </c>
      <c r="L11" t="e">
        <f>((LN('user input'!$L$10)-LN('return period output'!E21))*'user input'!$P$8+(LN('return period output'!E21)-LN('user input'!$L$8))*'user input'!$P$10)/(LN('user input'!$L$10)-LN('user input'!$L$8))</f>
        <v>#N/A</v>
      </c>
      <c r="M11" t="e">
        <f>((LN('user input'!$L$10)-LN('return period output'!F21))*'user input'!$P$8+(LN('return period output'!F21)-LN('user input'!$L$8))*'user input'!$P$10)/(LN('user input'!$L$10)-LN('user input'!$L$8))</f>
        <v>#N/A</v>
      </c>
      <c r="N11">
        <f>((LN('user input'!$L$10)-LN('return period output'!G21))*'user input'!$P$8+(LN('return period output'!G21)-LN('user input'!$L$8))*'user input'!$P$10)/(LN('user input'!$L$10)-LN('user input'!$L$8))</f>
        <v>2.5059008233316504</v>
      </c>
      <c r="O11">
        <f>((LN('user input'!$L$10)-LN('return period output'!H21))*'user input'!$P$8+(LN('return period output'!H21)-LN('user input'!$L$8))*'user input'!$P$10)/(LN('user input'!$L$10)-LN('user input'!$L$8))</f>
        <v>2.8903465727753197</v>
      </c>
      <c r="P11">
        <f>((LN('user input'!$L$10)-LN('return period output'!I21))*'user input'!$P$8+(LN('return period output'!I21)-LN('user input'!$L$8))*'user input'!$P$10)/(LN('user input'!$L$10)-LN('user input'!$L$8))</f>
        <v>3.3985562099249345</v>
      </c>
      <c r="Q11">
        <f>((LN('user input'!$L$10)-LN('return period output'!J21))*'user input'!$P$8+(LN('return period output'!J21)-LN('user input'!$L$8))*'user input'!$P$10)/(LN('user input'!$L$10)-LN('user input'!$L$8))</f>
        <v>3.7830019593686037</v>
      </c>
      <c r="R11">
        <f>((LN('user input'!$L$10)-LN('return period output'!K21))*'user input'!$P$8+(LN('return period output'!K21)-LN('user input'!$L$8))*'user input'!$P$10)/(LN('user input'!$L$10)-LN('user input'!$L$8))</f>
        <v>4.167447708812275</v>
      </c>
      <c r="T11" t="e">
        <f>((LN('user input'!$L$12)-LN('return period output'!D21))*'user input'!$P$10+(LN('return period output'!D21)-LN('user input'!$L$10))*'user input'!$P$12)/(LN('user input'!$L$12)-LN('user input'!$L$10))</f>
        <v>#N/A</v>
      </c>
      <c r="U11" t="e">
        <f>((LN('user input'!$L$12)-LN('return period output'!E21))*'user input'!$P$10+(LN('return period output'!E21)-LN('user input'!$L$10))*'user input'!$P$12)/(LN('user input'!$L$12)-LN('user input'!$L$10))</f>
        <v>#N/A</v>
      </c>
      <c r="V11" t="e">
        <f>((LN('user input'!$L$12)-LN('return period output'!F21))*'user input'!$P$10+(LN('return period output'!F21)-LN('user input'!$L$10))*'user input'!$P$12)/(LN('user input'!$L$12)-LN('user input'!$L$10))</f>
        <v>#N/A</v>
      </c>
      <c r="W11">
        <f>((LN('user input'!$L$12)-LN('return period output'!G21))*'user input'!$P$10+(LN('return period output'!G21)-LN('user input'!$L$10))*'user input'!$P$12)/(LN('user input'!$L$12)-LN('user input'!$L$10))</f>
        <v>2.0892939407915043</v>
      </c>
      <c r="X11">
        <f>((LN('user input'!$L$12)-LN('return period output'!H21))*'user input'!$P$10+(LN('return period output'!H21)-LN('user input'!$L$10))*'user input'!$P$12)/(LN('user input'!$L$12)-LN('user input'!$L$10))</f>
        <v>2.597503577941118</v>
      </c>
      <c r="Y11">
        <f>((LN('user input'!$L$12)-LN('return period output'!I21))*'user input'!$P$10+(LN('return period output'!I21)-LN('user input'!$L$10))*'user input'!$P$12)/(LN('user input'!$L$12)-LN('user input'!$L$10))</f>
        <v>3.2693201753817056</v>
      </c>
      <c r="Z11">
        <f>((LN('user input'!$L$12)-LN('return period output'!J21))*'user input'!$P$10+(LN('return period output'!J21)-LN('user input'!$L$10))*'user input'!$P$12)/(LN('user input'!$L$12)-LN('user input'!$L$10))</f>
        <v>3.777529812531321</v>
      </c>
      <c r="AA11">
        <f>((LN('user input'!$L$12)-LN('return period output'!K21))*'user input'!$P$10+(LN('return period output'!K21)-LN('user input'!$L$10))*'user input'!$P$12)/(LN('user input'!$L$12)-LN('user input'!$L$10))</f>
        <v>4.285739449680936</v>
      </c>
      <c r="AC11" t="e">
        <f>((LN('user input'!$L$14)-LN('return period output'!D21))*'user input'!$P$12+(LN('return period output'!D21)-LN('user input'!$L$12))*'user input'!$P$14)/(LN('user input'!$L$14)-LN('user input'!$L$12))</f>
        <v>#N/A</v>
      </c>
      <c r="AD11" t="e">
        <f>((LN('user input'!$L$14)-LN('return period output'!E21))*'user input'!$P$12+(LN('return period output'!E21)-LN('user input'!$L$12))*'user input'!$P$14)/(LN('user input'!$L$14)-LN('user input'!$L$12))</f>
        <v>#N/A</v>
      </c>
      <c r="AE11" t="e">
        <f>((LN('user input'!$L$14)-LN('return period output'!F21))*'user input'!$P$12+(LN('return period output'!F21)-LN('user input'!$L$12))*'user input'!$P$14)/(LN('user input'!$L$14)-LN('user input'!$L$12))</f>
        <v>#N/A</v>
      </c>
      <c r="AF11">
        <f>((LN('user input'!$L$14)-LN('return period output'!G21))*'user input'!$P$12+(LN('return period output'!G21)-LN('user input'!$L$12))*'user input'!$P$14)/(LN('user input'!$L$14)-LN('user input'!$L$12))</f>
        <v>2.089293940791512</v>
      </c>
      <c r="AG11">
        <f>((LN('user input'!$L$14)-LN('return period output'!H21))*'user input'!$P$12+(LN('return period output'!H21)-LN('user input'!$L$12))*'user input'!$P$14)/(LN('user input'!$L$14)-LN('user input'!$L$12))</f>
        <v>2.5975035779411235</v>
      </c>
      <c r="AH11">
        <f>((LN('user input'!$L$14)-LN('return period output'!I21))*'user input'!$P$12+(LN('return period output'!I21)-LN('user input'!$L$12))*'user input'!$P$14)/(LN('user input'!$L$14)-LN('user input'!$L$12))</f>
        <v>3.269320175381706</v>
      </c>
      <c r="AI11">
        <f>((LN('user input'!$L$14)-LN('return period output'!J21))*'user input'!$P$12+(LN('return period output'!J21)-LN('user input'!$L$12))*'user input'!$P$14)/(LN('user input'!$L$14)-LN('user input'!$L$12))</f>
        <v>3.777529812531323</v>
      </c>
      <c r="AJ11">
        <f>((LN('user input'!$L$14)-LN('return period output'!K21))*'user input'!$P$12+(LN('return period output'!K21)-LN('user input'!$L$12))*'user input'!$P$14)/(LN('user input'!$L$14)-LN('user input'!$L$12))</f>
        <v>4.2857394496809365</v>
      </c>
      <c r="AL11" t="e">
        <f>((LN('user input'!$L$16)-LN('return period output'!D21))*'user input'!$P$14+(LN('return period output'!D21)-LN('user input'!$L$14))*'user input'!$P$16)/(LN('user input'!$L$16)-LN('user input'!$L$14))</f>
        <v>#N/A</v>
      </c>
      <c r="AM11" t="e">
        <f>((LN('user input'!$L$16)-LN('return period output'!E21))*'user input'!$P$14+(LN('return period output'!E21)-LN('user input'!$L$14))*'user input'!$P$16)/(LN('user input'!$L$16)-LN('user input'!$L$14))</f>
        <v>#N/A</v>
      </c>
      <c r="AN11" t="e">
        <f>((LN('user input'!$L$16)-LN('return period output'!F21))*'user input'!$P$14+(LN('return period output'!F21)-LN('user input'!$L$14))*'user input'!$P$16)/(LN('user input'!$L$16)-LN('user input'!$L$14))</f>
        <v>#N/A</v>
      </c>
      <c r="AO11">
        <f>((LN('user input'!$L$16)-LN('return period output'!G21))*'user input'!$P$14+(LN('return period output'!G21)-LN('user input'!$L$14))*'user input'!$P$16)/(LN('user input'!$L$16)-LN('user input'!$L$14))</f>
        <v>2.7007241854388235</v>
      </c>
      <c r="AP11">
        <f>((LN('user input'!$L$16)-LN('return period output'!H21))*'user input'!$P$14+(LN('return period output'!H21)-LN('user input'!$L$14))*'user input'!$P$16)/(LN('user input'!$L$16)-LN('user input'!$L$14))</f>
        <v>3.085169934882491</v>
      </c>
      <c r="AQ11">
        <f>((LN('user input'!$L$16)-LN('return period output'!I21))*'user input'!$P$14+(LN('return period output'!I21)-LN('user input'!$L$14))*'user input'!$P$16)/(LN('user input'!$L$16)-LN('user input'!$L$14))</f>
        <v>3.59337957203211</v>
      </c>
      <c r="AR11">
        <f>((LN('user input'!$L$16)-LN('return period output'!J21))*'user input'!$P$14+(LN('return period output'!J21)-LN('user input'!$L$14))*'user input'!$P$16)/(LN('user input'!$L$16)-LN('user input'!$L$14))</f>
        <v>3.97782532147578</v>
      </c>
      <c r="AS11">
        <f>((LN('user input'!$L$16)-LN('return period output'!K21))*'user input'!$P$14+(LN('return period output'!K21)-LN('user input'!$L$14))*'user input'!$P$16)/(LN('user input'!$L$16)-LN('user input'!$L$14))</f>
        <v>4.362271070919449</v>
      </c>
      <c r="AU11" t="e">
        <f>((LN('user input'!$L$18)-LN('return period output'!D21))*'user input'!$P$16+(LN('return period output'!D21)-LN('user input'!$L$16))*'user input'!$P$18)/(LN('user input'!$L$18)-LN('user input'!$L$16))</f>
        <v>#N/A</v>
      </c>
      <c r="AV11" t="e">
        <f>((LN('user input'!$L$18)-LN('return period output'!E21))*'user input'!$P$16+(LN('return period output'!E21)-LN('user input'!$L$16))*'user input'!$P$18)/(LN('user input'!$L$18)-LN('user input'!$L$16))</f>
        <v>#N/A</v>
      </c>
      <c r="AW11" t="e">
        <f>((LN('user input'!$L$18)-LN('return period output'!F21))*'user input'!$P$16+(LN('return period output'!F21)-LN('user input'!$L$16))*'user input'!$P$18)/(LN('user input'!$L$18)-LN('user input'!$L$16))</f>
        <v>#N/A</v>
      </c>
      <c r="AX11">
        <f>((LN('user input'!$L$18)-LN('return period output'!G21))*'user input'!$P$16+(LN('return period output'!G21)-LN('user input'!$L$16))*'user input'!$P$18)/(LN('user input'!$L$18)-LN('user input'!$L$16))</f>
        <v>1.9605227028365564</v>
      </c>
      <c r="AY11">
        <f>((LN('user input'!$L$18)-LN('return period output'!H21))*'user input'!$P$16+(LN('return period output'!H21)-LN('user input'!$L$16))*'user input'!$P$18)/(LN('user input'!$L$18)-LN('user input'!$L$16))</f>
        <v>2.468732339986178</v>
      </c>
      <c r="AZ11">
        <f>((LN('user input'!$L$18)-LN('return period output'!I21))*'user input'!$P$16+(LN('return period output'!I21)-LN('user input'!$L$16))*'user input'!$P$18)/(LN('user input'!$L$18)-LN('user input'!$L$16))</f>
        <v>3.14054893742676</v>
      </c>
      <c r="BA11">
        <f>((LN('user input'!$L$18)-LN('return period output'!J21))*'user input'!$P$16+(LN('return period output'!J21)-LN('user input'!$L$16))*'user input'!$P$18)/(LN('user input'!$L$18)-LN('user input'!$L$16))</f>
        <v>3.648758574576374</v>
      </c>
      <c r="BB11">
        <f>((LN('user input'!$L$18)-LN('return period output'!K21))*'user input'!$P$16+(LN('return period output'!K21)-LN('user input'!$L$16))*'user input'!$P$18)/(LN('user input'!$L$18)-LN('user input'!$L$16))</f>
        <v>4.1569682117259905</v>
      </c>
      <c r="BD11" t="e">
        <f>((LN('user input'!$L$20)-LN('return period output'!D21))*'user input'!$P$18+(LN('return period output'!D21)-LN('user input'!$L$18))*'user input'!$P$20)/(LN('user input'!$L$20)-LN('user input'!$L$18))</f>
        <v>#N/A</v>
      </c>
      <c r="BE11" t="e">
        <f>((LN('user input'!$L$20)-LN('return period output'!E21))*'user input'!$P$18+(LN('return period output'!E21)-LN('user input'!$L$18))*'user input'!$P$20)/(LN('user input'!$L$20)-LN('user input'!$L$18))</f>
        <v>#N/A</v>
      </c>
      <c r="BF11" t="e">
        <f>((LN('user input'!$L$20)-LN('return period output'!F21))*'user input'!$P$18+(LN('return period output'!F21)-LN('user input'!$L$18))*'user input'!$P$20)/(LN('user input'!$L$20)-LN('user input'!$L$18))</f>
        <v>#N/A</v>
      </c>
      <c r="BG11">
        <f>((LN('user input'!$L$20)-LN('return period output'!G21))*'user input'!$P$18+(LN('return period output'!G21)-LN('user input'!$L$18))*'user input'!$P$20)/(LN('user input'!$L$20)-LN('user input'!$L$18))</f>
        <v>1.9605227028365635</v>
      </c>
      <c r="BH11">
        <f>((LN('user input'!$L$20)-LN('return period output'!H21))*'user input'!$P$18+(LN('return period output'!H21)-LN('user input'!$L$18))*'user input'!$P$20)/(LN('user input'!$L$20)-LN('user input'!$L$18))</f>
        <v>2.4687323399861754</v>
      </c>
      <c r="BI11">
        <f>((LN('user input'!$L$20)-LN('return period output'!I21))*'user input'!$P$18+(LN('return period output'!I21)-LN('user input'!$L$18))*'user input'!$P$20)/(LN('user input'!$L$20)-LN('user input'!$L$18))</f>
        <v>3.1405489374267583</v>
      </c>
      <c r="BJ11">
        <f>((LN('user input'!$L$20)-LN('return period output'!J21))*'user input'!$P$18+(LN('return period output'!J21)-LN('user input'!$L$18))*'user input'!$P$20)/(LN('user input'!$L$20)-LN('user input'!$L$18))</f>
        <v>3.64875857457638</v>
      </c>
      <c r="BK11">
        <f>((LN('user input'!$L$20)-LN('return period output'!K21))*'user input'!$P$18+(LN('return period output'!K21)-LN('user input'!$L$18))*'user input'!$P$20)/(LN('user input'!$L$20)-LN('user input'!$L$18))</f>
        <v>4.156968211725992</v>
      </c>
      <c r="BM11" t="e">
        <f>((LN('user input'!$L$22)-LN('return period output'!D21))*'user input'!$P$20+(LN('return period output'!D21)-LN('user input'!$L$20))*'user input'!$P$22)/(LN('user input'!$L$22)-LN('user input'!$L$20))</f>
        <v>#N/A</v>
      </c>
      <c r="BN11" t="e">
        <f>((LN('user input'!$L$22)-LN('return period output'!E21))*'user input'!$P$20+(LN('return period output'!E21)-LN('user input'!$L$20))*'user input'!$P$22)/(LN('user input'!$L$22)-LN('user input'!$L$20))</f>
        <v>#N/A</v>
      </c>
      <c r="BO11" t="e">
        <f>((LN('user input'!$L$22)-LN('return period output'!F21))*'user input'!$P$20+(LN('return period output'!F21)-LN('user input'!$L$20))*'user input'!$P$22)/(LN('user input'!$L$22)-LN('user input'!$L$20))</f>
        <v>#N/A</v>
      </c>
      <c r="BP11">
        <f>((LN('user input'!$L$22)-LN('return period output'!G21))*'user input'!$P$20+(LN('return period output'!G21)-LN('user input'!$L$20))*'user input'!$P$22)/(LN('user input'!$L$22)-LN('user input'!$L$20))</f>
        <v>2.895547547545991</v>
      </c>
      <c r="BQ11">
        <f>((LN('user input'!$L$22)-LN('return period output'!H21))*'user input'!$P$20+(LN('return period output'!H21)-LN('user input'!$L$20))*'user input'!$P$22)/(LN('user input'!$L$22)-LN('user input'!$L$20))</f>
        <v>3.27999329698967</v>
      </c>
      <c r="BR11">
        <f>((LN('user input'!$L$22)-LN('return period output'!I21))*'user input'!$P$20+(LN('return period output'!I21)-LN('user input'!$L$20))*'user input'!$P$22)/(LN('user input'!$L$22)-LN('user input'!$L$20))</f>
        <v>3.788202934139288</v>
      </c>
      <c r="BS11">
        <f>((LN('user input'!$L$22)-LN('return period output'!J21))*'user input'!$P$20+(LN('return period output'!J21)-LN('user input'!$L$20))*'user input'!$P$22)/(LN('user input'!$L$22)-LN('user input'!$L$20))</f>
        <v>4.172648683582952</v>
      </c>
      <c r="BT11">
        <f>((LN('user input'!$L$22)-LN('return period output'!K21))*'user input'!$P$20+(LN('return period output'!K21)-LN('user input'!$L$20))*'user input'!$P$22)/(LN('user input'!$L$22)-LN('user input'!$L$20))</f>
        <v>4.557094433026627</v>
      </c>
      <c r="BV11" t="e">
        <f>((LN('user input'!$L$24)-LN('return period output'!D21))*'user input'!$P$22+(LN('return period output'!D21)-LN('user input'!$L$22))*'user input'!$P$24)/(LN('user input'!$L$24)-LN('user input'!$L$22))</f>
        <v>#N/A</v>
      </c>
      <c r="BW11" t="e">
        <f>((LN('user input'!$L$24)-LN('return period output'!E21))*'user input'!$P$22+(LN('return period output'!E21)-LN('user input'!$L$22))*'user input'!$P$24)/(LN('user input'!$L$24)-LN('user input'!$L$22))</f>
        <v>#N/A</v>
      </c>
      <c r="BX11" t="e">
        <f>((LN('user input'!$L$24)-LN('return period output'!F21))*'user input'!$P$22+(LN('return period output'!F21)-LN('user input'!$L$22))*'user input'!$P$24)/(LN('user input'!$L$24)-LN('user input'!$L$22))</f>
        <v>#N/A</v>
      </c>
      <c r="BY11">
        <f>((LN('user input'!$L$24)-LN('return period output'!G21))*'user input'!$P$22+(LN('return period output'!G21)-LN('user input'!$L$22))*'user input'!$P$24)/(LN('user input'!$L$24)-LN('user input'!$L$22))</f>
        <v>1.8317514648816167</v>
      </c>
      <c r="BZ11">
        <f>((LN('user input'!$L$24)-LN('return period output'!H21))*'user input'!$P$22+(LN('return period output'!H21)-LN('user input'!$L$22))*'user input'!$P$24)/(LN('user input'!$L$24)-LN('user input'!$L$22))</f>
        <v>2.339961102031233</v>
      </c>
      <c r="CA11">
        <f>((LN('user input'!$L$24)-LN('return period output'!I21))*'user input'!$P$22+(LN('return period output'!I21)-LN('user input'!$L$22))*'user input'!$P$24)/(LN('user input'!$L$24)-LN('user input'!$L$22))</f>
        <v>3.0117776994718253</v>
      </c>
      <c r="CB11">
        <f>((LN('user input'!$L$24)-LN('return period output'!J21))*'user input'!$P$22+(LN('return period output'!J21)-LN('user input'!$L$22))*'user input'!$P$24)/(LN('user input'!$L$24)-LN('user input'!$L$22))</f>
        <v>3.5199873366214365</v>
      </c>
      <c r="CC11">
        <f>((LN('user input'!$L$24)-LN('return period output'!K21))*'user input'!$P$22+(LN('return period output'!K21)-LN('user input'!$L$22))*'user input'!$P$24)/(LN('user input'!$L$24)-LN('user input'!$L$22))</f>
        <v>4.028196973771053</v>
      </c>
      <c r="CE11" t="e">
        <f>((LN('user input'!$L$26)-LN('return period output'!D21))*'user input'!$P$24+(LN('return period output'!D21)-LN('user input'!$L$24))*'user input'!$P$26)/(LN('user input'!$L$26)-LN('user input'!$L$24))</f>
        <v>#N/A</v>
      </c>
      <c r="CF11" t="e">
        <f>((LN('user input'!$L$26)-LN('return period output'!E21))*'user input'!$P$24+(LN('return period output'!E21)-LN('user input'!$L$24))*'user input'!$P$26)/(LN('user input'!$L$26)-LN('user input'!$L$24))</f>
        <v>#N/A</v>
      </c>
      <c r="CG11" t="e">
        <f>((LN('user input'!$L$26)-LN('return period output'!F21))*'user input'!$P$24+(LN('return period output'!F21)-LN('user input'!$L$24))*'user input'!$P$26)/(LN('user input'!$L$26)-LN('user input'!$L$24))</f>
        <v>#N/A</v>
      </c>
      <c r="CH11">
        <f>((LN('user input'!$L$26)-LN('return period output'!G21))*'user input'!$P$24+(LN('return period output'!G21)-LN('user input'!$L$24))*'user input'!$P$26)/(LN('user input'!$L$26)-LN('user input'!$L$24))</f>
        <v>1.8317514648816098</v>
      </c>
      <c r="CI11">
        <f>((LN('user input'!$L$26)-LN('return period output'!H21))*'user input'!$P$24+(LN('return period output'!H21)-LN('user input'!$L$24))*'user input'!$P$26)/(LN('user input'!$L$26)-LN('user input'!$L$24))</f>
        <v>2.3399611020312374</v>
      </c>
      <c r="CJ11">
        <f>((LN('user input'!$L$26)-LN('return period output'!I21))*'user input'!$P$24+(LN('return period output'!I21)-LN('user input'!$L$24))*'user input'!$P$26)/(LN('user input'!$L$26)-LN('user input'!$L$24))</f>
        <v>3.0117776994718004</v>
      </c>
      <c r="CK11">
        <f>((LN('user input'!$L$26)-LN('return period output'!J21))*'user input'!$P$24+(LN('return period output'!J21)-LN('user input'!$L$24))*'user input'!$P$26)/(LN('user input'!$L$26)-LN('user input'!$L$24))</f>
        <v>3.5199873366214276</v>
      </c>
      <c r="CL11">
        <f>((LN('user input'!$L$26)-LN('return period output'!K21))*'user input'!$P$24+(LN('return period output'!K21)-LN('user input'!$L$24))*'user input'!$P$26)/(LN('user input'!$L$26)-LN('user input'!$L$24))</f>
        <v>4.02819697377104</v>
      </c>
    </row>
    <row r="12" spans="2:90" ht="12.75">
      <c r="B12" t="e">
        <f>((LN('user input'!$L$8)-LN('return period output'!D22))*'user input'!$P$6+(LN('return period output'!D22)-LN('user input'!$L$6))*'user input'!$P$8)/(LN('user input'!$L$8)-LN('user input'!$L$6))</f>
        <v>#N/A</v>
      </c>
      <c r="C12" t="e">
        <f>((LN('user input'!$L$8)-LN('return period output'!E22))*'user input'!$P$6+(LN('return period output'!E22)-LN('user input'!$L$6))*'user input'!$P$8)/(LN('user input'!$L$8)-LN('user input'!$L$6))</f>
        <v>#N/A</v>
      </c>
      <c r="D12" t="e">
        <f>((LN('user input'!$L$8)-LN('return period output'!F22))*'user input'!$P$6+(LN('return period output'!F22)-LN('user input'!$L$6))*'user input'!$P$8)/(LN('user input'!$L$8)-LN('user input'!$L$6))</f>
        <v>#N/A</v>
      </c>
      <c r="E12" t="e">
        <f>((LN('user input'!$L$8)-LN('return period output'!G22))*'user input'!$P$6+(LN('return period output'!G22)-LN('user input'!$L$6))*'user input'!$P$8)/(LN('user input'!$L$8)-LN('user input'!$L$6))</f>
        <v>#N/A</v>
      </c>
      <c r="F12">
        <f>((LN('user input'!$L$8)-LN('return period output'!H22))*'user input'!$P$6+(LN('return period output'!H22)-LN('user input'!$L$6))*'user input'!$P$8)/(LN('user input'!$L$8)-LN('user input'!$L$6))</f>
        <v>2.3262748158960638</v>
      </c>
      <c r="G12">
        <f>((LN('user input'!$L$8)-LN('return period output'!I22))*'user input'!$P$6+(LN('return period output'!I22)-LN('user input'!$L$6))*'user input'!$P$8)/(LN('user input'!$L$8)-LN('user input'!$L$6))</f>
        <v>2.998091413336651</v>
      </c>
      <c r="H12">
        <f>((LN('user input'!$L$8)-LN('return period output'!J22))*'user input'!$P$6+(LN('return period output'!J22)-LN('user input'!$L$6))*'user input'!$P$8)/(LN('user input'!$L$8)-LN('user input'!$L$6))</f>
        <v>3.5063010504862664</v>
      </c>
      <c r="I12">
        <f>((LN('user input'!$L$8)-LN('return period output'!K22))*'user input'!$P$6+(LN('return period output'!K22)-LN('user input'!$L$6))*'user input'!$P$8)/(LN('user input'!$L$8)-LN('user input'!$L$6))</f>
        <v>4.01451068763588</v>
      </c>
      <c r="K12" t="e">
        <f>((LN('user input'!$L$10)-LN('return period output'!D22))*'user input'!$P$8+(LN('return period output'!D22)-LN('user input'!$L$8))*'user input'!$P$10)/(LN('user input'!$L$10)-LN('user input'!$L$8))</f>
        <v>#N/A</v>
      </c>
      <c r="L12" t="e">
        <f>((LN('user input'!$L$10)-LN('return period output'!E22))*'user input'!$P$8+(LN('return period output'!E22)-LN('user input'!$L$8))*'user input'!$P$10)/(LN('user input'!$L$10)-LN('user input'!$L$8))</f>
        <v>#N/A</v>
      </c>
      <c r="M12" t="e">
        <f>((LN('user input'!$L$10)-LN('return period output'!F22))*'user input'!$P$8+(LN('return period output'!F22)-LN('user input'!$L$8))*'user input'!$P$10)/(LN('user input'!$L$10)-LN('user input'!$L$8))</f>
        <v>#N/A</v>
      </c>
      <c r="N12" t="e">
        <f>((LN('user input'!$L$10)-LN('return period output'!G22))*'user input'!$P$8+(LN('return period output'!G22)-LN('user input'!$L$8))*'user input'!$P$10)/(LN('user input'!$L$10)-LN('user input'!$L$8))</f>
        <v>#N/A</v>
      </c>
      <c r="O12">
        <f>((LN('user input'!$L$10)-LN('return period output'!H22))*'user input'!$P$8+(LN('return period output'!H22)-LN('user input'!$L$8))*'user input'!$P$10)/(LN('user input'!$L$10)-LN('user input'!$L$8))</f>
        <v>2.5877582538289077</v>
      </c>
      <c r="P12">
        <f>((LN('user input'!$L$10)-LN('return period output'!I22))*'user input'!$P$8+(LN('return period output'!I22)-LN('user input'!$L$8))*'user input'!$P$10)/(LN('user input'!$L$10)-LN('user input'!$L$8))</f>
        <v>3.095967890978522</v>
      </c>
      <c r="Q12">
        <f>((LN('user input'!$L$10)-LN('return period output'!J22))*'user input'!$P$8+(LN('return period output'!J22)-LN('user input'!$L$8))*'user input'!$P$10)/(LN('user input'!$L$10)-LN('user input'!$L$8))</f>
        <v>3.4804136404221917</v>
      </c>
      <c r="R12">
        <f>((LN('user input'!$L$10)-LN('return period output'!K22))*'user input'!$P$8+(LN('return period output'!K22)-LN('user input'!$L$8))*'user input'!$P$10)/(LN('user input'!$L$10)-LN('user input'!$L$8))</f>
        <v>3.8648593898658623</v>
      </c>
      <c r="T12" t="e">
        <f>((LN('user input'!$L$12)-LN('return period output'!D22))*'user input'!$P$10+(LN('return period output'!D22)-LN('user input'!$L$10))*'user input'!$P$12)/(LN('user input'!$L$12)-LN('user input'!$L$10))</f>
        <v>#N/A</v>
      </c>
      <c r="U12" t="e">
        <f>((LN('user input'!$L$12)-LN('return period output'!E22))*'user input'!$P$10+(LN('return period output'!E22)-LN('user input'!$L$10))*'user input'!$P$12)/(LN('user input'!$L$12)-LN('user input'!$L$10))</f>
        <v>#N/A</v>
      </c>
      <c r="V12" t="e">
        <f>((LN('user input'!$L$12)-LN('return period output'!F22))*'user input'!$P$10+(LN('return period output'!F22)-LN('user input'!$L$10))*'user input'!$P$12)/(LN('user input'!$L$12)-LN('user input'!$L$10))</f>
        <v>#N/A</v>
      </c>
      <c r="W12" t="e">
        <f>((LN('user input'!$L$12)-LN('return period output'!G22))*'user input'!$P$10+(LN('return period output'!G22)-LN('user input'!$L$10))*'user input'!$P$12)/(LN('user input'!$L$12)-LN('user input'!$L$10))</f>
        <v>#N/A</v>
      </c>
      <c r="X12">
        <f>((LN('user input'!$L$12)-LN('return period output'!H22))*'user input'!$P$10+(LN('return period output'!H22)-LN('user input'!$L$10))*'user input'!$P$12)/(LN('user input'!$L$12)-LN('user input'!$L$10))</f>
        <v>2.1975035779411156</v>
      </c>
      <c r="Y12">
        <f>((LN('user input'!$L$12)-LN('return period output'!I22))*'user input'!$P$10+(LN('return period output'!I22)-LN('user input'!$L$10))*'user input'!$P$12)/(LN('user input'!$L$12)-LN('user input'!$L$10))</f>
        <v>2.8693201753817075</v>
      </c>
      <c r="Z12">
        <f>((LN('user input'!$L$12)-LN('return period output'!J22))*'user input'!$P$10+(LN('return period output'!J22)-LN('user input'!$L$10))*'user input'!$P$12)/(LN('user input'!$L$12)-LN('user input'!$L$10))</f>
        <v>3.37752981253132</v>
      </c>
      <c r="AA12">
        <f>((LN('user input'!$L$12)-LN('return period output'!K22))*'user input'!$P$10+(LN('return period output'!K22)-LN('user input'!$L$10))*'user input'!$P$12)/(LN('user input'!$L$12)-LN('user input'!$L$10))</f>
        <v>3.8857394496809357</v>
      </c>
      <c r="AC12" t="e">
        <f>((LN('user input'!$L$14)-LN('return period output'!D22))*'user input'!$P$12+(LN('return period output'!D22)-LN('user input'!$L$12))*'user input'!$P$14)/(LN('user input'!$L$14)-LN('user input'!$L$12))</f>
        <v>#N/A</v>
      </c>
      <c r="AD12" t="e">
        <f>((LN('user input'!$L$14)-LN('return period output'!E22))*'user input'!$P$12+(LN('return period output'!E22)-LN('user input'!$L$12))*'user input'!$P$14)/(LN('user input'!$L$14)-LN('user input'!$L$12))</f>
        <v>#N/A</v>
      </c>
      <c r="AE12" t="e">
        <f>((LN('user input'!$L$14)-LN('return period output'!F22))*'user input'!$P$12+(LN('return period output'!F22)-LN('user input'!$L$12))*'user input'!$P$14)/(LN('user input'!$L$14)-LN('user input'!$L$12))</f>
        <v>#N/A</v>
      </c>
      <c r="AF12" t="e">
        <f>((LN('user input'!$L$14)-LN('return period output'!G22))*'user input'!$P$12+(LN('return period output'!G22)-LN('user input'!$L$12))*'user input'!$P$14)/(LN('user input'!$L$14)-LN('user input'!$L$12))</f>
        <v>#N/A</v>
      </c>
      <c r="AG12">
        <f>((LN('user input'!$L$14)-LN('return period output'!H22))*'user input'!$P$12+(LN('return period output'!H22)-LN('user input'!$L$12))*'user input'!$P$14)/(LN('user input'!$L$14)-LN('user input'!$L$12))</f>
        <v>2.1975035779411183</v>
      </c>
      <c r="AH12">
        <f>((LN('user input'!$L$14)-LN('return period output'!I22))*'user input'!$P$12+(LN('return period output'!I22)-LN('user input'!$L$12))*'user input'!$P$14)/(LN('user input'!$L$14)-LN('user input'!$L$12))</f>
        <v>2.8693201753817115</v>
      </c>
      <c r="AI12">
        <f>((LN('user input'!$L$14)-LN('return period output'!J22))*'user input'!$P$12+(LN('return period output'!J22)-LN('user input'!$L$12))*'user input'!$P$14)/(LN('user input'!$L$14)-LN('user input'!$L$12))</f>
        <v>3.3775298125313227</v>
      </c>
      <c r="AJ12">
        <f>((LN('user input'!$L$14)-LN('return period output'!K22))*'user input'!$P$12+(LN('return period output'!K22)-LN('user input'!$L$12))*'user input'!$P$14)/(LN('user input'!$L$14)-LN('user input'!$L$12))</f>
        <v>3.885739449680936</v>
      </c>
      <c r="AL12" t="e">
        <f>((LN('user input'!$L$16)-LN('return period output'!D22))*'user input'!$P$14+(LN('return period output'!D22)-LN('user input'!$L$14))*'user input'!$P$16)/(LN('user input'!$L$16)-LN('user input'!$L$14))</f>
        <v>#N/A</v>
      </c>
      <c r="AM12" t="e">
        <f>((LN('user input'!$L$16)-LN('return period output'!E22))*'user input'!$P$14+(LN('return period output'!E22)-LN('user input'!$L$14))*'user input'!$P$16)/(LN('user input'!$L$16)-LN('user input'!$L$14))</f>
        <v>#N/A</v>
      </c>
      <c r="AN12" t="e">
        <f>((LN('user input'!$L$16)-LN('return period output'!F22))*'user input'!$P$14+(LN('return period output'!F22)-LN('user input'!$L$14))*'user input'!$P$16)/(LN('user input'!$L$16)-LN('user input'!$L$14))</f>
        <v>#N/A</v>
      </c>
      <c r="AO12" t="e">
        <f>((LN('user input'!$L$16)-LN('return period output'!G22))*'user input'!$P$14+(LN('return period output'!G22)-LN('user input'!$L$14))*'user input'!$P$16)/(LN('user input'!$L$16)-LN('user input'!$L$14))</f>
        <v>#N/A</v>
      </c>
      <c r="AP12">
        <f>((LN('user input'!$L$16)-LN('return period output'!H22))*'user input'!$P$14+(LN('return period output'!H22)-LN('user input'!$L$14))*'user input'!$P$16)/(LN('user input'!$L$16)-LN('user input'!$L$14))</f>
        <v>2.782581615936083</v>
      </c>
      <c r="AQ12">
        <f>((LN('user input'!$L$16)-LN('return period output'!I22))*'user input'!$P$14+(LN('return period output'!I22)-LN('user input'!$L$14))*'user input'!$P$16)/(LN('user input'!$L$16)-LN('user input'!$L$14))</f>
        <v>3.2907912530856955</v>
      </c>
      <c r="AR12">
        <f>((LN('user input'!$L$16)-LN('return period output'!J22))*'user input'!$P$14+(LN('return period output'!J22)-LN('user input'!$L$14))*'user input'!$P$16)/(LN('user input'!$L$16)-LN('user input'!$L$14))</f>
        <v>3.675237002529369</v>
      </c>
      <c r="AS12">
        <f>((LN('user input'!$L$16)-LN('return period output'!K22))*'user input'!$P$14+(LN('return period output'!K22)-LN('user input'!$L$14))*'user input'!$P$16)/(LN('user input'!$L$16)-LN('user input'!$L$14))</f>
        <v>4.059682751973037</v>
      </c>
      <c r="AU12" t="e">
        <f>((LN('user input'!$L$18)-LN('return period output'!D22))*'user input'!$P$16+(LN('return period output'!D22)-LN('user input'!$L$16))*'user input'!$P$18)/(LN('user input'!$L$18)-LN('user input'!$L$16))</f>
        <v>#N/A</v>
      </c>
      <c r="AV12" t="e">
        <f>((LN('user input'!$L$18)-LN('return period output'!E22))*'user input'!$P$16+(LN('return period output'!E22)-LN('user input'!$L$16))*'user input'!$P$18)/(LN('user input'!$L$18)-LN('user input'!$L$16))</f>
        <v>#N/A</v>
      </c>
      <c r="AW12" t="e">
        <f>((LN('user input'!$L$18)-LN('return period output'!F22))*'user input'!$P$16+(LN('return period output'!F22)-LN('user input'!$L$16))*'user input'!$P$18)/(LN('user input'!$L$18)-LN('user input'!$L$16))</f>
        <v>#N/A</v>
      </c>
      <c r="AX12" t="e">
        <f>((LN('user input'!$L$18)-LN('return period output'!G22))*'user input'!$P$16+(LN('return period output'!G22)-LN('user input'!$L$16))*'user input'!$P$18)/(LN('user input'!$L$18)-LN('user input'!$L$16))</f>
        <v>#N/A</v>
      </c>
      <c r="AY12">
        <f>((LN('user input'!$L$18)-LN('return period output'!H22))*'user input'!$P$16+(LN('return period output'!H22)-LN('user input'!$L$16))*'user input'!$P$18)/(LN('user input'!$L$18)-LN('user input'!$L$16))</f>
        <v>2.068732339986178</v>
      </c>
      <c r="AZ12">
        <f>((LN('user input'!$L$18)-LN('return period output'!I22))*'user input'!$P$16+(LN('return period output'!I22)-LN('user input'!$L$16))*'user input'!$P$18)/(LN('user input'!$L$18)-LN('user input'!$L$16))</f>
        <v>2.740548937426771</v>
      </c>
      <c r="BA12">
        <f>((LN('user input'!$L$18)-LN('return period output'!J22))*'user input'!$P$16+(LN('return period output'!J22)-LN('user input'!$L$16))*'user input'!$P$18)/(LN('user input'!$L$18)-LN('user input'!$L$16))</f>
        <v>3.248758574576372</v>
      </c>
      <c r="BB12">
        <f>((LN('user input'!$L$18)-LN('return period output'!K22))*'user input'!$P$16+(LN('return period output'!K22)-LN('user input'!$L$16))*'user input'!$P$18)/(LN('user input'!$L$18)-LN('user input'!$L$16))</f>
        <v>3.756968211725988</v>
      </c>
      <c r="BD12" t="e">
        <f>((LN('user input'!$L$20)-LN('return period output'!D22))*'user input'!$P$18+(LN('return period output'!D22)-LN('user input'!$L$18))*'user input'!$P$20)/(LN('user input'!$L$20)-LN('user input'!$L$18))</f>
        <v>#N/A</v>
      </c>
      <c r="BE12" t="e">
        <f>((LN('user input'!$L$20)-LN('return period output'!E22))*'user input'!$P$18+(LN('return period output'!E22)-LN('user input'!$L$18))*'user input'!$P$20)/(LN('user input'!$L$20)-LN('user input'!$L$18))</f>
        <v>#N/A</v>
      </c>
      <c r="BF12" t="e">
        <f>((LN('user input'!$L$20)-LN('return period output'!F22))*'user input'!$P$18+(LN('return period output'!F22)-LN('user input'!$L$18))*'user input'!$P$20)/(LN('user input'!$L$20)-LN('user input'!$L$18))</f>
        <v>#N/A</v>
      </c>
      <c r="BG12" t="e">
        <f>((LN('user input'!$L$20)-LN('return period output'!G22))*'user input'!$P$18+(LN('return period output'!G22)-LN('user input'!$L$18))*'user input'!$P$20)/(LN('user input'!$L$20)-LN('user input'!$L$18))</f>
        <v>#N/A</v>
      </c>
      <c r="BH12">
        <f>((LN('user input'!$L$20)-LN('return period output'!H22))*'user input'!$P$18+(LN('return period output'!H22)-LN('user input'!$L$18))*'user input'!$P$20)/(LN('user input'!$L$20)-LN('user input'!$L$18))</f>
        <v>2.068732339986175</v>
      </c>
      <c r="BI12">
        <f>((LN('user input'!$L$20)-LN('return period output'!I22))*'user input'!$P$18+(LN('return period output'!I22)-LN('user input'!$L$18))*'user input'!$P$20)/(LN('user input'!$L$20)-LN('user input'!$L$18))</f>
        <v>2.740548937426763</v>
      </c>
      <c r="BJ12">
        <f>((LN('user input'!$L$20)-LN('return period output'!J22))*'user input'!$P$18+(LN('return period output'!J22)-LN('user input'!$L$18))*'user input'!$P$20)/(LN('user input'!$L$20)-LN('user input'!$L$18))</f>
        <v>3.24875857457638</v>
      </c>
      <c r="BK12">
        <f>((LN('user input'!$L$20)-LN('return period output'!K22))*'user input'!$P$18+(LN('return period output'!K22)-LN('user input'!$L$18))*'user input'!$P$20)/(LN('user input'!$L$20)-LN('user input'!$L$18))</f>
        <v>3.7569682117259915</v>
      </c>
      <c r="BM12" t="e">
        <f>((LN('user input'!$L$22)-LN('return period output'!D22))*'user input'!$P$20+(LN('return period output'!D22)-LN('user input'!$L$20))*'user input'!$P$22)/(LN('user input'!$L$22)-LN('user input'!$L$20))</f>
        <v>#N/A</v>
      </c>
      <c r="BN12" t="e">
        <f>((LN('user input'!$L$22)-LN('return period output'!E22))*'user input'!$P$20+(LN('return period output'!E22)-LN('user input'!$L$20))*'user input'!$P$22)/(LN('user input'!$L$22)-LN('user input'!$L$20))</f>
        <v>#N/A</v>
      </c>
      <c r="BO12" t="e">
        <f>((LN('user input'!$L$22)-LN('return period output'!F22))*'user input'!$P$20+(LN('return period output'!F22)-LN('user input'!$L$20))*'user input'!$P$22)/(LN('user input'!$L$22)-LN('user input'!$L$20))</f>
        <v>#N/A</v>
      </c>
      <c r="BP12" t="e">
        <f>((LN('user input'!$L$22)-LN('return period output'!G22))*'user input'!$P$20+(LN('return period output'!G22)-LN('user input'!$L$20))*'user input'!$P$22)/(LN('user input'!$L$22)-LN('user input'!$L$20))</f>
        <v>#N/A</v>
      </c>
      <c r="BQ12">
        <f>((LN('user input'!$L$22)-LN('return period output'!H22))*'user input'!$P$20+(LN('return period output'!H22)-LN('user input'!$L$20))*'user input'!$P$22)/(LN('user input'!$L$22)-LN('user input'!$L$20))</f>
        <v>2.9774049780432614</v>
      </c>
      <c r="BR12">
        <f>((LN('user input'!$L$22)-LN('return period output'!I22))*'user input'!$P$20+(LN('return period output'!I22)-LN('user input'!$L$20))*'user input'!$P$22)/(LN('user input'!$L$22)-LN('user input'!$L$20))</f>
        <v>3.485614615192872</v>
      </c>
      <c r="BS12">
        <f>((LN('user input'!$L$22)-LN('return period output'!J22))*'user input'!$P$20+(LN('return period output'!J22)-LN('user input'!$L$20))*'user input'!$P$22)/(LN('user input'!$L$22)-LN('user input'!$L$20))</f>
        <v>3.8700603646365357</v>
      </c>
      <c r="BT12">
        <f>((LN('user input'!$L$22)-LN('return period output'!K22))*'user input'!$P$20+(LN('return period output'!K22)-LN('user input'!$L$20))*'user input'!$P$22)/(LN('user input'!$L$22)-LN('user input'!$L$20))</f>
        <v>4.254506114080211</v>
      </c>
      <c r="BV12" t="e">
        <f>((LN('user input'!$L$24)-LN('return period output'!D22))*'user input'!$P$22+(LN('return period output'!D22)-LN('user input'!$L$22))*'user input'!$P$24)/(LN('user input'!$L$24)-LN('user input'!$L$22))</f>
        <v>#N/A</v>
      </c>
      <c r="BW12" t="e">
        <f>((LN('user input'!$L$24)-LN('return period output'!E22))*'user input'!$P$22+(LN('return period output'!E22)-LN('user input'!$L$22))*'user input'!$P$24)/(LN('user input'!$L$24)-LN('user input'!$L$22))</f>
        <v>#N/A</v>
      </c>
      <c r="BX12" t="e">
        <f>((LN('user input'!$L$24)-LN('return period output'!F22))*'user input'!$P$22+(LN('return period output'!F22)-LN('user input'!$L$22))*'user input'!$P$24)/(LN('user input'!$L$24)-LN('user input'!$L$22))</f>
        <v>#N/A</v>
      </c>
      <c r="BY12" t="e">
        <f>((LN('user input'!$L$24)-LN('return period output'!G22))*'user input'!$P$22+(LN('return period output'!G22)-LN('user input'!$L$22))*'user input'!$P$24)/(LN('user input'!$L$24)-LN('user input'!$L$22))</f>
        <v>#N/A</v>
      </c>
      <c r="BZ12">
        <f>((LN('user input'!$L$24)-LN('return period output'!H22))*'user input'!$P$22+(LN('return period output'!H22)-LN('user input'!$L$22))*'user input'!$P$24)/(LN('user input'!$L$24)-LN('user input'!$L$22))</f>
        <v>1.9399611020312382</v>
      </c>
      <c r="CA12">
        <f>((LN('user input'!$L$24)-LN('return period output'!I22))*'user input'!$P$22+(LN('return period output'!I22)-LN('user input'!$L$22))*'user input'!$P$24)/(LN('user input'!$L$24)-LN('user input'!$L$22))</f>
        <v>2.6117776994718205</v>
      </c>
      <c r="CB12">
        <f>((LN('user input'!$L$24)-LN('return period output'!J22))*'user input'!$P$22+(LN('return period output'!J22)-LN('user input'!$L$22))*'user input'!$P$24)/(LN('user input'!$L$24)-LN('user input'!$L$22))</f>
        <v>3.119987336621447</v>
      </c>
      <c r="CC12">
        <f>((LN('user input'!$L$24)-LN('return period output'!K22))*'user input'!$P$22+(LN('return period output'!K22)-LN('user input'!$L$22))*'user input'!$P$24)/(LN('user input'!$L$24)-LN('user input'!$L$22))</f>
        <v>3.6281969737710527</v>
      </c>
      <c r="CE12" t="e">
        <f>((LN('user input'!$L$26)-LN('return period output'!D22))*'user input'!$P$24+(LN('return period output'!D22)-LN('user input'!$L$24))*'user input'!$P$26)/(LN('user input'!$L$26)-LN('user input'!$L$24))</f>
        <v>#N/A</v>
      </c>
      <c r="CF12" t="e">
        <f>((LN('user input'!$L$26)-LN('return period output'!E22))*'user input'!$P$24+(LN('return period output'!E22)-LN('user input'!$L$24))*'user input'!$P$26)/(LN('user input'!$L$26)-LN('user input'!$L$24))</f>
        <v>#N/A</v>
      </c>
      <c r="CG12" t="e">
        <f>((LN('user input'!$L$26)-LN('return period output'!F22))*'user input'!$P$24+(LN('return period output'!F22)-LN('user input'!$L$24))*'user input'!$P$26)/(LN('user input'!$L$26)-LN('user input'!$L$24))</f>
        <v>#N/A</v>
      </c>
      <c r="CH12" t="e">
        <f>((LN('user input'!$L$26)-LN('return period output'!G22))*'user input'!$P$24+(LN('return period output'!G22)-LN('user input'!$L$24))*'user input'!$P$26)/(LN('user input'!$L$26)-LN('user input'!$L$24))</f>
        <v>#N/A</v>
      </c>
      <c r="CI12">
        <f>((LN('user input'!$L$26)-LN('return period output'!H22))*'user input'!$P$24+(LN('return period output'!H22)-LN('user input'!$L$24))*'user input'!$P$26)/(LN('user input'!$L$26)-LN('user input'!$L$24))</f>
        <v>1.9399611020312215</v>
      </c>
      <c r="CJ12">
        <f>((LN('user input'!$L$26)-LN('return period output'!I22))*'user input'!$P$24+(LN('return period output'!I22)-LN('user input'!$L$24))*'user input'!$P$26)/(LN('user input'!$L$26)-LN('user input'!$L$24))</f>
        <v>2.611777699471815</v>
      </c>
      <c r="CK12">
        <f>((LN('user input'!$L$26)-LN('return period output'!J22))*'user input'!$P$24+(LN('return period output'!J22)-LN('user input'!$L$24))*'user input'!$P$26)/(LN('user input'!$L$26)-LN('user input'!$L$24))</f>
        <v>3.1199873366214326</v>
      </c>
      <c r="CL12">
        <f>((LN('user input'!$L$26)-LN('return period output'!K22))*'user input'!$P$24+(LN('return period output'!K22)-LN('user input'!$L$24))*'user input'!$P$26)/(LN('user input'!$L$26)-LN('user input'!$L$24))</f>
        <v>3.6281969737710393</v>
      </c>
    </row>
    <row r="13" spans="2:90" ht="12.75">
      <c r="B13" t="e">
        <f>((LN('user input'!$L$8)-LN('return period output'!D23))*'user input'!$P$6+(LN('return period output'!D23)-LN('user input'!$L$6))*'user input'!$P$8)/(LN('user input'!$L$8)-LN('user input'!$L$6))</f>
        <v>#N/A</v>
      </c>
      <c r="C13" t="e">
        <f>((LN('user input'!$L$8)-LN('return period output'!E23))*'user input'!$P$6+(LN('return period output'!E23)-LN('user input'!$L$6))*'user input'!$P$8)/(LN('user input'!$L$8)-LN('user input'!$L$6))</f>
        <v>#N/A</v>
      </c>
      <c r="D13" t="e">
        <f>((LN('user input'!$L$8)-LN('return period output'!F23))*'user input'!$P$6+(LN('return period output'!F23)-LN('user input'!$L$6))*'user input'!$P$8)/(LN('user input'!$L$8)-LN('user input'!$L$6))</f>
        <v>#N/A</v>
      </c>
      <c r="E13" t="e">
        <f>((LN('user input'!$L$8)-LN('return period output'!G23))*'user input'!$P$6+(LN('return period output'!G23)-LN('user input'!$L$6))*'user input'!$P$8)/(LN('user input'!$L$8)-LN('user input'!$L$6))</f>
        <v>#N/A</v>
      </c>
      <c r="F13" t="e">
        <f>((LN('user input'!$L$8)-LN('return period output'!H23))*'user input'!$P$6+(LN('return period output'!H23)-LN('user input'!$L$6))*'user input'!$P$8)/(LN('user input'!$L$8)-LN('user input'!$L$6))</f>
        <v>#N/A</v>
      </c>
      <c r="G13">
        <f>((LN('user input'!$L$8)-LN('return period output'!I23))*'user input'!$P$6+(LN('return period output'!I23)-LN('user input'!$L$6))*'user input'!$P$8)/(LN('user input'!$L$8)-LN('user input'!$L$6))</f>
        <v>2.4693201753817067</v>
      </c>
      <c r="H13">
        <f>((LN('user input'!$L$8)-LN('return period output'!J23))*'user input'!$P$6+(LN('return period output'!J23)-LN('user input'!$L$6))*'user input'!$P$8)/(LN('user input'!$L$8)-LN('user input'!$L$6))</f>
        <v>2.9775298125313214</v>
      </c>
      <c r="I13">
        <f>((LN('user input'!$L$8)-LN('return period output'!K23))*'user input'!$P$6+(LN('return period output'!K23)-LN('user input'!$L$6))*'user input'!$P$8)/(LN('user input'!$L$8)-LN('user input'!$L$6))</f>
        <v>3.4857394496809353</v>
      </c>
      <c r="K13" t="e">
        <f>((LN('user input'!$L$10)-LN('return period output'!D23))*'user input'!$P$8+(LN('return period output'!D23)-LN('user input'!$L$8))*'user input'!$P$10)/(LN('user input'!$L$10)-LN('user input'!$L$8))</f>
        <v>#N/A</v>
      </c>
      <c r="L13" t="e">
        <f>((LN('user input'!$L$10)-LN('return period output'!E23))*'user input'!$P$8+(LN('return period output'!E23)-LN('user input'!$L$8))*'user input'!$P$10)/(LN('user input'!$L$10)-LN('user input'!$L$8))</f>
        <v>#N/A</v>
      </c>
      <c r="M13" t="e">
        <f>((LN('user input'!$L$10)-LN('return period output'!F23))*'user input'!$P$8+(LN('return period output'!F23)-LN('user input'!$L$8))*'user input'!$P$10)/(LN('user input'!$L$10)-LN('user input'!$L$8))</f>
        <v>#N/A</v>
      </c>
      <c r="N13" t="e">
        <f>((LN('user input'!$L$10)-LN('return period output'!G23))*'user input'!$P$8+(LN('return period output'!G23)-LN('user input'!$L$8))*'user input'!$P$10)/(LN('user input'!$L$10)-LN('user input'!$L$8))</f>
        <v>#N/A</v>
      </c>
      <c r="O13" t="e">
        <f>((LN('user input'!$L$10)-LN('return period output'!H23))*'user input'!$P$8+(LN('return period output'!H23)-LN('user input'!$L$8))*'user input'!$P$10)/(LN('user input'!$L$10)-LN('user input'!$L$8))</f>
        <v>#N/A</v>
      </c>
      <c r="P13">
        <f>((LN('user input'!$L$10)-LN('return period output'!I23))*'user input'!$P$8+(LN('return period output'!I23)-LN('user input'!$L$8))*'user input'!$P$10)/(LN('user input'!$L$10)-LN('user input'!$L$8))</f>
        <v>2.695967890978523</v>
      </c>
      <c r="Q13">
        <f>((LN('user input'!$L$10)-LN('return period output'!J23))*'user input'!$P$8+(LN('return period output'!J23)-LN('user input'!$L$8))*'user input'!$P$10)/(LN('user input'!$L$10)-LN('user input'!$L$8))</f>
        <v>3.080413640422192</v>
      </c>
      <c r="R13">
        <f>((LN('user input'!$L$10)-LN('return period output'!K23))*'user input'!$P$8+(LN('return period output'!K23)-LN('user input'!$L$8))*'user input'!$P$10)/(LN('user input'!$L$10)-LN('user input'!$L$8))</f>
        <v>3.464859389865862</v>
      </c>
      <c r="T13" t="e">
        <f>((LN('user input'!$L$12)-LN('return period output'!D23))*'user input'!$P$10+(LN('return period output'!D23)-LN('user input'!$L$10))*'user input'!$P$12)/(LN('user input'!$L$12)-LN('user input'!$L$10))</f>
        <v>#N/A</v>
      </c>
      <c r="U13" t="e">
        <f>((LN('user input'!$L$12)-LN('return period output'!E23))*'user input'!$P$10+(LN('return period output'!E23)-LN('user input'!$L$10))*'user input'!$P$12)/(LN('user input'!$L$12)-LN('user input'!$L$10))</f>
        <v>#N/A</v>
      </c>
      <c r="V13" t="e">
        <f>((LN('user input'!$L$12)-LN('return period output'!F23))*'user input'!$P$10+(LN('return period output'!F23)-LN('user input'!$L$10))*'user input'!$P$12)/(LN('user input'!$L$12)-LN('user input'!$L$10))</f>
        <v>#N/A</v>
      </c>
      <c r="W13" t="e">
        <f>((LN('user input'!$L$12)-LN('return period output'!G23))*'user input'!$P$10+(LN('return period output'!G23)-LN('user input'!$L$10))*'user input'!$P$12)/(LN('user input'!$L$12)-LN('user input'!$L$10))</f>
        <v>#N/A</v>
      </c>
      <c r="X13" t="e">
        <f>((LN('user input'!$L$12)-LN('return period output'!H23))*'user input'!$P$10+(LN('return period output'!H23)-LN('user input'!$L$10))*'user input'!$P$12)/(LN('user input'!$L$12)-LN('user input'!$L$10))</f>
        <v>#N/A</v>
      </c>
      <c r="Y13">
        <f>((LN('user input'!$L$12)-LN('return period output'!I23))*'user input'!$P$10+(LN('return period output'!I23)-LN('user input'!$L$10))*'user input'!$P$12)/(LN('user input'!$L$12)-LN('user input'!$L$10))</f>
        <v>2.340548937426759</v>
      </c>
      <c r="Z13">
        <f>((LN('user input'!$L$12)-LN('return period output'!J23))*'user input'!$P$10+(LN('return period output'!J23)-LN('user input'!$L$10))*'user input'!$P$12)/(LN('user input'!$L$12)-LN('user input'!$L$10))</f>
        <v>2.848758574576376</v>
      </c>
      <c r="AA13">
        <f>((LN('user input'!$L$12)-LN('return period output'!K23))*'user input'!$P$10+(LN('return period output'!K23)-LN('user input'!$L$10))*'user input'!$P$12)/(LN('user input'!$L$12)-LN('user input'!$L$10))</f>
        <v>3.35696821172599</v>
      </c>
      <c r="AC13" t="e">
        <f>((LN('user input'!$L$14)-LN('return period output'!D23))*'user input'!$P$12+(LN('return period output'!D23)-LN('user input'!$L$12))*'user input'!$P$14)/(LN('user input'!$L$14)-LN('user input'!$L$12))</f>
        <v>#N/A</v>
      </c>
      <c r="AD13" t="e">
        <f>((LN('user input'!$L$14)-LN('return period output'!E23))*'user input'!$P$12+(LN('return period output'!E23)-LN('user input'!$L$12))*'user input'!$P$14)/(LN('user input'!$L$14)-LN('user input'!$L$12))</f>
        <v>#N/A</v>
      </c>
      <c r="AE13" t="e">
        <f>((LN('user input'!$L$14)-LN('return period output'!F23))*'user input'!$P$12+(LN('return period output'!F23)-LN('user input'!$L$12))*'user input'!$P$14)/(LN('user input'!$L$14)-LN('user input'!$L$12))</f>
        <v>#N/A</v>
      </c>
      <c r="AF13" t="e">
        <f>((LN('user input'!$L$14)-LN('return period output'!G23))*'user input'!$P$12+(LN('return period output'!G23)-LN('user input'!$L$12))*'user input'!$P$14)/(LN('user input'!$L$14)-LN('user input'!$L$12))</f>
        <v>#N/A</v>
      </c>
      <c r="AG13" t="e">
        <f>((LN('user input'!$L$14)-LN('return period output'!H23))*'user input'!$P$12+(LN('return period output'!H23)-LN('user input'!$L$12))*'user input'!$P$14)/(LN('user input'!$L$14)-LN('user input'!$L$12))</f>
        <v>#N/A</v>
      </c>
      <c r="AH13">
        <f>((LN('user input'!$L$14)-LN('return period output'!I23))*'user input'!$P$12+(LN('return period output'!I23)-LN('user input'!$L$12))*'user input'!$P$14)/(LN('user input'!$L$14)-LN('user input'!$L$12))</f>
        <v>2.3405489374267616</v>
      </c>
      <c r="AI13">
        <f>((LN('user input'!$L$14)-LN('return period output'!J23))*'user input'!$P$12+(LN('return period output'!J23)-LN('user input'!$L$12))*'user input'!$P$14)/(LN('user input'!$L$14)-LN('user input'!$L$12))</f>
        <v>2.848758574576378</v>
      </c>
      <c r="AJ13">
        <f>((LN('user input'!$L$14)-LN('return period output'!K23))*'user input'!$P$12+(LN('return period output'!K23)-LN('user input'!$L$12))*'user input'!$P$14)/(LN('user input'!$L$14)-LN('user input'!$L$12))</f>
        <v>3.356968211725991</v>
      </c>
      <c r="AL13" t="e">
        <f>((LN('user input'!$L$16)-LN('return period output'!D23))*'user input'!$P$14+(LN('return period output'!D23)-LN('user input'!$L$14))*'user input'!$P$16)/(LN('user input'!$L$16)-LN('user input'!$L$14))</f>
        <v>#N/A</v>
      </c>
      <c r="AM13" t="e">
        <f>((LN('user input'!$L$16)-LN('return period output'!E23))*'user input'!$P$14+(LN('return period output'!E23)-LN('user input'!$L$14))*'user input'!$P$16)/(LN('user input'!$L$16)-LN('user input'!$L$14))</f>
        <v>#N/A</v>
      </c>
      <c r="AN13" t="e">
        <f>((LN('user input'!$L$16)-LN('return period output'!F23))*'user input'!$P$14+(LN('return period output'!F23)-LN('user input'!$L$14))*'user input'!$P$16)/(LN('user input'!$L$16)-LN('user input'!$L$14))</f>
        <v>#N/A</v>
      </c>
      <c r="AO13" t="e">
        <f>((LN('user input'!$L$16)-LN('return period output'!G23))*'user input'!$P$14+(LN('return period output'!G23)-LN('user input'!$L$14))*'user input'!$P$16)/(LN('user input'!$L$16)-LN('user input'!$L$14))</f>
        <v>#N/A</v>
      </c>
      <c r="AP13" t="e">
        <f>((LN('user input'!$L$16)-LN('return period output'!H23))*'user input'!$P$14+(LN('return period output'!H23)-LN('user input'!$L$14))*'user input'!$P$16)/(LN('user input'!$L$16)-LN('user input'!$L$14))</f>
        <v>#N/A</v>
      </c>
      <c r="AQ13">
        <f>((LN('user input'!$L$16)-LN('return period output'!I23))*'user input'!$P$14+(LN('return period output'!I23)-LN('user input'!$L$14))*'user input'!$P$16)/(LN('user input'!$L$16)-LN('user input'!$L$14))</f>
        <v>2.890791253085698</v>
      </c>
      <c r="AR13">
        <f>((LN('user input'!$L$16)-LN('return period output'!J23))*'user input'!$P$14+(LN('return period output'!J23)-LN('user input'!$L$14))*'user input'!$P$16)/(LN('user input'!$L$16)-LN('user input'!$L$14))</f>
        <v>3.2752370025293653</v>
      </c>
      <c r="AS13">
        <f>((LN('user input'!$L$16)-LN('return period output'!K23))*'user input'!$P$14+(LN('return period output'!K23)-LN('user input'!$L$14))*'user input'!$P$16)/(LN('user input'!$L$16)-LN('user input'!$L$14))</f>
        <v>3.659682751973037</v>
      </c>
      <c r="AU13" t="e">
        <f>((LN('user input'!$L$18)-LN('return period output'!D23))*'user input'!$P$16+(LN('return period output'!D23)-LN('user input'!$L$16))*'user input'!$P$18)/(LN('user input'!$L$18)-LN('user input'!$L$16))</f>
        <v>#N/A</v>
      </c>
      <c r="AV13" t="e">
        <f>((LN('user input'!$L$18)-LN('return period output'!E23))*'user input'!$P$16+(LN('return period output'!E23)-LN('user input'!$L$16))*'user input'!$P$18)/(LN('user input'!$L$18)-LN('user input'!$L$16))</f>
        <v>#N/A</v>
      </c>
      <c r="AW13" t="e">
        <f>((LN('user input'!$L$18)-LN('return period output'!F23))*'user input'!$P$16+(LN('return period output'!F23)-LN('user input'!$L$16))*'user input'!$P$18)/(LN('user input'!$L$18)-LN('user input'!$L$16))</f>
        <v>#N/A</v>
      </c>
      <c r="AX13" t="e">
        <f>((LN('user input'!$L$18)-LN('return period output'!G23))*'user input'!$P$16+(LN('return period output'!G23)-LN('user input'!$L$16))*'user input'!$P$18)/(LN('user input'!$L$18)-LN('user input'!$L$16))</f>
        <v>#N/A</v>
      </c>
      <c r="AY13" t="e">
        <f>((LN('user input'!$L$18)-LN('return period output'!H23))*'user input'!$P$16+(LN('return period output'!H23)-LN('user input'!$L$16))*'user input'!$P$18)/(LN('user input'!$L$18)-LN('user input'!$L$16))</f>
        <v>#N/A</v>
      </c>
      <c r="AZ13">
        <f>((LN('user input'!$L$18)-LN('return period output'!I23))*'user input'!$P$16+(LN('return period output'!I23)-LN('user input'!$L$16))*'user input'!$P$18)/(LN('user input'!$L$18)-LN('user input'!$L$16))</f>
        <v>2.2117776994718112</v>
      </c>
      <c r="BA13">
        <f>((LN('user input'!$L$18)-LN('return period output'!J23))*'user input'!$P$16+(LN('return period output'!J23)-LN('user input'!$L$16))*'user input'!$P$18)/(LN('user input'!$L$18)-LN('user input'!$L$16))</f>
        <v>2.7199873366214273</v>
      </c>
      <c r="BB13">
        <f>((LN('user input'!$L$18)-LN('return period output'!K23))*'user input'!$P$16+(LN('return period output'!K23)-LN('user input'!$L$16))*'user input'!$P$18)/(LN('user input'!$L$18)-LN('user input'!$L$16))</f>
        <v>3.228196973771044</v>
      </c>
      <c r="BD13" t="e">
        <f>((LN('user input'!$L$20)-LN('return period output'!D23))*'user input'!$P$18+(LN('return period output'!D23)-LN('user input'!$L$18))*'user input'!$P$20)/(LN('user input'!$L$20)-LN('user input'!$L$18))</f>
        <v>#N/A</v>
      </c>
      <c r="BE13" t="e">
        <f>((LN('user input'!$L$20)-LN('return period output'!E23))*'user input'!$P$18+(LN('return period output'!E23)-LN('user input'!$L$18))*'user input'!$P$20)/(LN('user input'!$L$20)-LN('user input'!$L$18))</f>
        <v>#N/A</v>
      </c>
      <c r="BF13" t="e">
        <f>((LN('user input'!$L$20)-LN('return period output'!F23))*'user input'!$P$18+(LN('return period output'!F23)-LN('user input'!$L$18))*'user input'!$P$20)/(LN('user input'!$L$20)-LN('user input'!$L$18))</f>
        <v>#N/A</v>
      </c>
      <c r="BG13" t="e">
        <f>((LN('user input'!$L$20)-LN('return period output'!G23))*'user input'!$P$18+(LN('return period output'!G23)-LN('user input'!$L$18))*'user input'!$P$20)/(LN('user input'!$L$20)-LN('user input'!$L$18))</f>
        <v>#N/A</v>
      </c>
      <c r="BH13" t="e">
        <f>((LN('user input'!$L$20)-LN('return period output'!H23))*'user input'!$P$18+(LN('return period output'!H23)-LN('user input'!$L$18))*'user input'!$P$20)/(LN('user input'!$L$20)-LN('user input'!$L$18))</f>
        <v>#N/A</v>
      </c>
      <c r="BI13">
        <f>((LN('user input'!$L$20)-LN('return period output'!I23))*'user input'!$P$18+(LN('return period output'!I23)-LN('user input'!$L$18))*'user input'!$P$20)/(LN('user input'!$L$20)-LN('user input'!$L$18))</f>
        <v>2.2117776994718183</v>
      </c>
      <c r="BJ13">
        <f>((LN('user input'!$L$20)-LN('return period output'!J23))*'user input'!$P$18+(LN('return period output'!J23)-LN('user input'!$L$18))*'user input'!$P$20)/(LN('user input'!$L$20)-LN('user input'!$L$18))</f>
        <v>2.71998733662143</v>
      </c>
      <c r="BK13">
        <f>((LN('user input'!$L$20)-LN('return period output'!K23))*'user input'!$P$18+(LN('return period output'!K23)-LN('user input'!$L$18))*'user input'!$P$20)/(LN('user input'!$L$20)-LN('user input'!$L$18))</f>
        <v>3.2281969737710416</v>
      </c>
      <c r="BM13" t="e">
        <f>((LN('user input'!$L$22)-LN('return period output'!D23))*'user input'!$P$20+(LN('return period output'!D23)-LN('user input'!$L$20))*'user input'!$P$22)/(LN('user input'!$L$22)-LN('user input'!$L$20))</f>
        <v>#N/A</v>
      </c>
      <c r="BN13" t="e">
        <f>((LN('user input'!$L$22)-LN('return period output'!E23))*'user input'!$P$20+(LN('return period output'!E23)-LN('user input'!$L$20))*'user input'!$P$22)/(LN('user input'!$L$22)-LN('user input'!$L$20))</f>
        <v>#N/A</v>
      </c>
      <c r="BO13" t="e">
        <f>((LN('user input'!$L$22)-LN('return period output'!F23))*'user input'!$P$20+(LN('return period output'!F23)-LN('user input'!$L$20))*'user input'!$P$22)/(LN('user input'!$L$22)-LN('user input'!$L$20))</f>
        <v>#N/A</v>
      </c>
      <c r="BP13" t="e">
        <f>((LN('user input'!$L$22)-LN('return period output'!G23))*'user input'!$P$20+(LN('return period output'!G23)-LN('user input'!$L$20))*'user input'!$P$22)/(LN('user input'!$L$22)-LN('user input'!$L$20))</f>
        <v>#N/A</v>
      </c>
      <c r="BQ13" t="e">
        <f>((LN('user input'!$L$22)-LN('return period output'!H23))*'user input'!$P$20+(LN('return period output'!H23)-LN('user input'!$L$20))*'user input'!$P$22)/(LN('user input'!$L$22)-LN('user input'!$L$20))</f>
        <v>#N/A</v>
      </c>
      <c r="BR13">
        <f>((LN('user input'!$L$22)-LN('return period output'!I23))*'user input'!$P$20+(LN('return period output'!I23)-LN('user input'!$L$20))*'user input'!$P$22)/(LN('user input'!$L$22)-LN('user input'!$L$20))</f>
        <v>3.0856146151928767</v>
      </c>
      <c r="BS13">
        <f>((LN('user input'!$L$22)-LN('return period output'!J23))*'user input'!$P$20+(LN('return period output'!J23)-LN('user input'!$L$20))*'user input'!$P$22)/(LN('user input'!$L$22)-LN('user input'!$L$20))</f>
        <v>3.4700603646365478</v>
      </c>
      <c r="BT13">
        <f>((LN('user input'!$L$22)-LN('return period output'!K23))*'user input'!$P$20+(LN('return period output'!K23)-LN('user input'!$L$20))*'user input'!$P$22)/(LN('user input'!$L$22)-LN('user input'!$L$20))</f>
        <v>3.8545061140802153</v>
      </c>
      <c r="BV13" t="e">
        <f>((LN('user input'!$L$24)-LN('return period output'!D23))*'user input'!$P$22+(LN('return period output'!D23)-LN('user input'!$L$22))*'user input'!$P$24)/(LN('user input'!$L$24)-LN('user input'!$L$22))</f>
        <v>#N/A</v>
      </c>
      <c r="BW13" t="e">
        <f>((LN('user input'!$L$24)-LN('return period output'!E23))*'user input'!$P$22+(LN('return period output'!E23)-LN('user input'!$L$22))*'user input'!$P$24)/(LN('user input'!$L$24)-LN('user input'!$L$22))</f>
        <v>#N/A</v>
      </c>
      <c r="BX13" t="e">
        <f>((LN('user input'!$L$24)-LN('return period output'!F23))*'user input'!$P$22+(LN('return period output'!F23)-LN('user input'!$L$22))*'user input'!$P$24)/(LN('user input'!$L$24)-LN('user input'!$L$22))</f>
        <v>#N/A</v>
      </c>
      <c r="BY13" t="e">
        <f>((LN('user input'!$L$24)-LN('return period output'!G23))*'user input'!$P$22+(LN('return period output'!G23)-LN('user input'!$L$22))*'user input'!$P$24)/(LN('user input'!$L$24)-LN('user input'!$L$22))</f>
        <v>#N/A</v>
      </c>
      <c r="BZ13" t="e">
        <f>((LN('user input'!$L$24)-LN('return period output'!H23))*'user input'!$P$22+(LN('return period output'!H23)-LN('user input'!$L$22))*'user input'!$P$24)/(LN('user input'!$L$24)-LN('user input'!$L$22))</f>
        <v>#N/A</v>
      </c>
      <c r="CA13">
        <f>((LN('user input'!$L$24)-LN('return period output'!I23))*'user input'!$P$22+(LN('return period output'!I23)-LN('user input'!$L$22))*'user input'!$P$24)/(LN('user input'!$L$24)-LN('user input'!$L$22))</f>
        <v>2.0830064615168813</v>
      </c>
      <c r="CB13">
        <f>((LN('user input'!$L$24)-LN('return period output'!J23))*'user input'!$P$22+(LN('return period output'!J23)-LN('user input'!$L$22))*'user input'!$P$24)/(LN('user input'!$L$24)-LN('user input'!$L$22))</f>
        <v>2.591216098666498</v>
      </c>
      <c r="CC13">
        <f>((LN('user input'!$L$24)-LN('return period output'!K23))*'user input'!$P$22+(LN('return period output'!K23)-LN('user input'!$L$22))*'user input'!$P$24)/(LN('user input'!$L$24)-LN('user input'!$L$22))</f>
        <v>3.099425735816114</v>
      </c>
      <c r="CE13" t="e">
        <f>((LN('user input'!$L$26)-LN('return period output'!D23))*'user input'!$P$24+(LN('return period output'!D23)-LN('user input'!$L$24))*'user input'!$P$26)/(LN('user input'!$L$26)-LN('user input'!$L$24))</f>
        <v>#N/A</v>
      </c>
      <c r="CF13" t="e">
        <f>((LN('user input'!$L$26)-LN('return period output'!E23))*'user input'!$P$24+(LN('return period output'!E23)-LN('user input'!$L$24))*'user input'!$P$26)/(LN('user input'!$L$26)-LN('user input'!$L$24))</f>
        <v>#N/A</v>
      </c>
      <c r="CG13" t="e">
        <f>((LN('user input'!$L$26)-LN('return period output'!F23))*'user input'!$P$24+(LN('return period output'!F23)-LN('user input'!$L$24))*'user input'!$P$26)/(LN('user input'!$L$26)-LN('user input'!$L$24))</f>
        <v>#N/A</v>
      </c>
      <c r="CH13" t="e">
        <f>((LN('user input'!$L$26)-LN('return period output'!G23))*'user input'!$P$24+(LN('return period output'!G23)-LN('user input'!$L$24))*'user input'!$P$26)/(LN('user input'!$L$26)-LN('user input'!$L$24))</f>
        <v>#N/A</v>
      </c>
      <c r="CI13" t="e">
        <f>((LN('user input'!$L$26)-LN('return period output'!H23))*'user input'!$P$24+(LN('return period output'!H23)-LN('user input'!$L$24))*'user input'!$P$26)/(LN('user input'!$L$26)-LN('user input'!$L$24))</f>
        <v>#N/A</v>
      </c>
      <c r="CJ13">
        <f>((LN('user input'!$L$26)-LN('return period output'!I23))*'user input'!$P$24+(LN('return period output'!I23)-LN('user input'!$L$24))*'user input'!$P$26)/(LN('user input'!$L$26)-LN('user input'!$L$24))</f>
        <v>2.0830064615168546</v>
      </c>
      <c r="CK13">
        <f>((LN('user input'!$L$26)-LN('return period output'!J23))*'user input'!$P$24+(LN('return period output'!J23)-LN('user input'!$L$24))*'user input'!$P$26)/(LN('user input'!$L$26)-LN('user input'!$L$24))</f>
        <v>2.591216098666472</v>
      </c>
      <c r="CL13">
        <f>((LN('user input'!$L$26)-LN('return period output'!K23))*'user input'!$P$24+(LN('return period output'!K23)-LN('user input'!$L$24))*'user input'!$P$26)/(LN('user input'!$L$26)-LN('user input'!$L$24))</f>
        <v>3.099425735816089</v>
      </c>
    </row>
    <row r="14" spans="2:90" ht="12.75">
      <c r="B14" t="e">
        <f>((LN('user input'!$L$8)-LN('return period output'!D24))*'user input'!$P$6+(LN('return period output'!D24)-LN('user input'!$L$6))*'user input'!$P$8)/(LN('user input'!$L$8)-LN('user input'!$L$6))</f>
        <v>#N/A</v>
      </c>
      <c r="C14" t="e">
        <f>((LN('user input'!$L$8)-LN('return period output'!E24))*'user input'!$P$6+(LN('return period output'!E24)-LN('user input'!$L$6))*'user input'!$P$8)/(LN('user input'!$L$8)-LN('user input'!$L$6))</f>
        <v>#N/A</v>
      </c>
      <c r="D14" t="e">
        <f>((LN('user input'!$L$8)-LN('return period output'!F24))*'user input'!$P$6+(LN('return period output'!F24)-LN('user input'!$L$6))*'user input'!$P$8)/(LN('user input'!$L$8)-LN('user input'!$L$6))</f>
        <v>#N/A</v>
      </c>
      <c r="E14" t="e">
        <f>((LN('user input'!$L$8)-LN('return period output'!G24))*'user input'!$P$6+(LN('return period output'!G24)-LN('user input'!$L$6))*'user input'!$P$8)/(LN('user input'!$L$8)-LN('user input'!$L$6))</f>
        <v>#N/A</v>
      </c>
      <c r="F14" t="e">
        <f>((LN('user input'!$L$8)-LN('return period output'!H24))*'user input'!$P$6+(LN('return period output'!H24)-LN('user input'!$L$6))*'user input'!$P$8)/(LN('user input'!$L$8)-LN('user input'!$L$6))</f>
        <v>#N/A</v>
      </c>
      <c r="G14" t="e">
        <f>((LN('user input'!$L$8)-LN('return period output'!I24))*'user input'!$P$6+(LN('return period output'!I24)-LN('user input'!$L$6))*'user input'!$P$8)/(LN('user input'!$L$8)-LN('user input'!$L$6))</f>
        <v>#N/A</v>
      </c>
      <c r="H14">
        <f>((LN('user input'!$L$8)-LN('return period output'!J24))*'user input'!$P$6+(LN('return period output'!J24)-LN('user input'!$L$6))*'user input'!$P$8)/(LN('user input'!$L$8)-LN('user input'!$L$6))</f>
        <v>2.577529812531321</v>
      </c>
      <c r="I14">
        <f>((LN('user input'!$L$8)-LN('return period output'!K24))*'user input'!$P$6+(LN('return period output'!K24)-LN('user input'!$L$6))*'user input'!$P$8)/(LN('user input'!$L$8)-LN('user input'!$L$6))</f>
        <v>3.0857394496809354</v>
      </c>
      <c r="K14" t="e">
        <f>((LN('user input'!$L$10)-LN('return period output'!D24))*'user input'!$P$8+(LN('return period output'!D24)-LN('user input'!$L$8))*'user input'!$P$10)/(LN('user input'!$L$10)-LN('user input'!$L$8))</f>
        <v>#N/A</v>
      </c>
      <c r="L14" t="e">
        <f>((LN('user input'!$L$10)-LN('return period output'!E24))*'user input'!$P$8+(LN('return period output'!E24)-LN('user input'!$L$8))*'user input'!$P$10)/(LN('user input'!$L$10)-LN('user input'!$L$8))</f>
        <v>#N/A</v>
      </c>
      <c r="M14" t="e">
        <f>((LN('user input'!$L$10)-LN('return period output'!F24))*'user input'!$P$8+(LN('return period output'!F24)-LN('user input'!$L$8))*'user input'!$P$10)/(LN('user input'!$L$10)-LN('user input'!$L$8))</f>
        <v>#N/A</v>
      </c>
      <c r="N14" t="e">
        <f>((LN('user input'!$L$10)-LN('return period output'!G24))*'user input'!$P$8+(LN('return period output'!G24)-LN('user input'!$L$8))*'user input'!$P$10)/(LN('user input'!$L$10)-LN('user input'!$L$8))</f>
        <v>#N/A</v>
      </c>
      <c r="O14" t="e">
        <f>((LN('user input'!$L$10)-LN('return period output'!H24))*'user input'!$P$8+(LN('return period output'!H24)-LN('user input'!$L$8))*'user input'!$P$10)/(LN('user input'!$L$10)-LN('user input'!$L$8))</f>
        <v>#N/A</v>
      </c>
      <c r="P14" t="e">
        <f>((LN('user input'!$L$10)-LN('return period output'!I24))*'user input'!$P$8+(LN('return period output'!I24)-LN('user input'!$L$8))*'user input'!$P$10)/(LN('user input'!$L$10)-LN('user input'!$L$8))</f>
        <v>#N/A</v>
      </c>
      <c r="Q14">
        <f>((LN('user input'!$L$10)-LN('return period output'!J24))*'user input'!$P$8+(LN('return period output'!J24)-LN('user input'!$L$8))*'user input'!$P$10)/(LN('user input'!$L$10)-LN('user input'!$L$8))</f>
        <v>2.77782532147578</v>
      </c>
      <c r="R14">
        <f>((LN('user input'!$L$10)-LN('return period output'!K24))*'user input'!$P$8+(LN('return period output'!K24)-LN('user input'!$L$8))*'user input'!$P$10)/(LN('user input'!$L$10)-LN('user input'!$L$8))</f>
        <v>3.16227107091945</v>
      </c>
      <c r="T14" t="e">
        <f>((LN('user input'!$L$12)-LN('return period output'!D24))*'user input'!$P$10+(LN('return period output'!D24)-LN('user input'!$L$10))*'user input'!$P$12)/(LN('user input'!$L$12)-LN('user input'!$L$10))</f>
        <v>#N/A</v>
      </c>
      <c r="U14" t="e">
        <f>((LN('user input'!$L$12)-LN('return period output'!E24))*'user input'!$P$10+(LN('return period output'!E24)-LN('user input'!$L$10))*'user input'!$P$12)/(LN('user input'!$L$12)-LN('user input'!$L$10))</f>
        <v>#N/A</v>
      </c>
      <c r="V14" t="e">
        <f>((LN('user input'!$L$12)-LN('return period output'!F24))*'user input'!$P$10+(LN('return period output'!F24)-LN('user input'!$L$10))*'user input'!$P$12)/(LN('user input'!$L$12)-LN('user input'!$L$10))</f>
        <v>#N/A</v>
      </c>
      <c r="W14" t="e">
        <f>((LN('user input'!$L$12)-LN('return period output'!G24))*'user input'!$P$10+(LN('return period output'!G24)-LN('user input'!$L$10))*'user input'!$P$12)/(LN('user input'!$L$12)-LN('user input'!$L$10))</f>
        <v>#N/A</v>
      </c>
      <c r="X14" t="e">
        <f>((LN('user input'!$L$12)-LN('return period output'!H24))*'user input'!$P$10+(LN('return period output'!H24)-LN('user input'!$L$10))*'user input'!$P$12)/(LN('user input'!$L$12)-LN('user input'!$L$10))</f>
        <v>#N/A</v>
      </c>
      <c r="Y14" t="e">
        <f>((LN('user input'!$L$12)-LN('return period output'!I24))*'user input'!$P$10+(LN('return period output'!I24)-LN('user input'!$L$10))*'user input'!$P$12)/(LN('user input'!$L$12)-LN('user input'!$L$10))</f>
        <v>#N/A</v>
      </c>
      <c r="Z14">
        <f>((LN('user input'!$L$12)-LN('return period output'!J24))*'user input'!$P$10+(LN('return period output'!J24)-LN('user input'!$L$10))*'user input'!$P$12)/(LN('user input'!$L$12)-LN('user input'!$L$10))</f>
        <v>2.4487585745763756</v>
      </c>
      <c r="AA14">
        <f>((LN('user input'!$L$12)-LN('return period output'!K24))*'user input'!$P$10+(LN('return period output'!K24)-LN('user input'!$L$10))*'user input'!$P$12)/(LN('user input'!$L$12)-LN('user input'!$L$10))</f>
        <v>2.9569682117259912</v>
      </c>
      <c r="AC14" t="e">
        <f>((LN('user input'!$L$14)-LN('return period output'!D24))*'user input'!$P$12+(LN('return period output'!D24)-LN('user input'!$L$12))*'user input'!$P$14)/(LN('user input'!$L$14)-LN('user input'!$L$12))</f>
        <v>#N/A</v>
      </c>
      <c r="AD14" t="e">
        <f>((LN('user input'!$L$14)-LN('return period output'!E24))*'user input'!$P$12+(LN('return period output'!E24)-LN('user input'!$L$12))*'user input'!$P$14)/(LN('user input'!$L$14)-LN('user input'!$L$12))</f>
        <v>#N/A</v>
      </c>
      <c r="AE14" t="e">
        <f>((LN('user input'!$L$14)-LN('return period output'!F24))*'user input'!$P$12+(LN('return period output'!F24)-LN('user input'!$L$12))*'user input'!$P$14)/(LN('user input'!$L$14)-LN('user input'!$L$12))</f>
        <v>#N/A</v>
      </c>
      <c r="AF14" t="e">
        <f>((LN('user input'!$L$14)-LN('return period output'!G24))*'user input'!$P$12+(LN('return period output'!G24)-LN('user input'!$L$12))*'user input'!$P$14)/(LN('user input'!$L$14)-LN('user input'!$L$12))</f>
        <v>#N/A</v>
      </c>
      <c r="AG14" t="e">
        <f>((LN('user input'!$L$14)-LN('return period output'!H24))*'user input'!$P$12+(LN('return period output'!H24)-LN('user input'!$L$12))*'user input'!$P$14)/(LN('user input'!$L$14)-LN('user input'!$L$12))</f>
        <v>#N/A</v>
      </c>
      <c r="AH14" t="e">
        <f>((LN('user input'!$L$14)-LN('return period output'!I24))*'user input'!$P$12+(LN('return period output'!I24)-LN('user input'!$L$12))*'user input'!$P$14)/(LN('user input'!$L$14)-LN('user input'!$L$12))</f>
        <v>#N/A</v>
      </c>
      <c r="AI14">
        <f>((LN('user input'!$L$14)-LN('return period output'!J24))*'user input'!$P$12+(LN('return period output'!J24)-LN('user input'!$L$12))*'user input'!$P$14)/(LN('user input'!$L$14)-LN('user input'!$L$12))</f>
        <v>2.4487585745763782</v>
      </c>
      <c r="AJ14">
        <f>((LN('user input'!$L$14)-LN('return period output'!K24))*'user input'!$P$12+(LN('return period output'!K24)-LN('user input'!$L$12))*'user input'!$P$14)/(LN('user input'!$L$14)-LN('user input'!$L$12))</f>
        <v>2.956968211725992</v>
      </c>
      <c r="AL14" t="e">
        <f>((LN('user input'!$L$16)-LN('return period output'!D24))*'user input'!$P$14+(LN('return period output'!D24)-LN('user input'!$L$14))*'user input'!$P$16)/(LN('user input'!$L$16)-LN('user input'!$L$14))</f>
        <v>#N/A</v>
      </c>
      <c r="AM14" t="e">
        <f>((LN('user input'!$L$16)-LN('return period output'!E24))*'user input'!$P$14+(LN('return period output'!E24)-LN('user input'!$L$14))*'user input'!$P$16)/(LN('user input'!$L$16)-LN('user input'!$L$14))</f>
        <v>#N/A</v>
      </c>
      <c r="AN14" t="e">
        <f>((LN('user input'!$L$16)-LN('return period output'!F24))*'user input'!$P$14+(LN('return period output'!F24)-LN('user input'!$L$14))*'user input'!$P$16)/(LN('user input'!$L$16)-LN('user input'!$L$14))</f>
        <v>#N/A</v>
      </c>
      <c r="AO14" t="e">
        <f>((LN('user input'!$L$16)-LN('return period output'!G24))*'user input'!$P$14+(LN('return period output'!G24)-LN('user input'!$L$14))*'user input'!$P$16)/(LN('user input'!$L$16)-LN('user input'!$L$14))</f>
        <v>#N/A</v>
      </c>
      <c r="AP14" t="e">
        <f>((LN('user input'!$L$16)-LN('return period output'!H24))*'user input'!$P$14+(LN('return period output'!H24)-LN('user input'!$L$14))*'user input'!$P$16)/(LN('user input'!$L$16)-LN('user input'!$L$14))</f>
        <v>#N/A</v>
      </c>
      <c r="AQ14" t="e">
        <f>((LN('user input'!$L$16)-LN('return period output'!I24))*'user input'!$P$14+(LN('return period output'!I24)-LN('user input'!$L$14))*'user input'!$P$16)/(LN('user input'!$L$16)-LN('user input'!$L$14))</f>
        <v>#N/A</v>
      </c>
      <c r="AR14">
        <f>((LN('user input'!$L$16)-LN('return period output'!J24))*'user input'!$P$14+(LN('return period output'!J24)-LN('user input'!$L$14))*'user input'!$P$16)/(LN('user input'!$L$16)-LN('user input'!$L$14))</f>
        <v>2.9726486835829533</v>
      </c>
      <c r="AS14">
        <f>((LN('user input'!$L$16)-LN('return period output'!K24))*'user input'!$P$14+(LN('return period output'!K24)-LN('user input'!$L$14))*'user input'!$P$16)/(LN('user input'!$L$16)-LN('user input'!$L$14))</f>
        <v>3.3570944330266266</v>
      </c>
      <c r="AU14" t="e">
        <f>((LN('user input'!$L$18)-LN('return period output'!D24))*'user input'!$P$16+(LN('return period output'!D24)-LN('user input'!$L$16))*'user input'!$P$18)/(LN('user input'!$L$18)-LN('user input'!$L$16))</f>
        <v>#N/A</v>
      </c>
      <c r="AV14" t="e">
        <f>((LN('user input'!$L$18)-LN('return period output'!E24))*'user input'!$P$16+(LN('return period output'!E24)-LN('user input'!$L$16))*'user input'!$P$18)/(LN('user input'!$L$18)-LN('user input'!$L$16))</f>
        <v>#N/A</v>
      </c>
      <c r="AW14" t="e">
        <f>((LN('user input'!$L$18)-LN('return period output'!F24))*'user input'!$P$16+(LN('return period output'!F24)-LN('user input'!$L$16))*'user input'!$P$18)/(LN('user input'!$L$18)-LN('user input'!$L$16))</f>
        <v>#N/A</v>
      </c>
      <c r="AX14" t="e">
        <f>((LN('user input'!$L$18)-LN('return period output'!G24))*'user input'!$P$16+(LN('return period output'!G24)-LN('user input'!$L$16))*'user input'!$P$18)/(LN('user input'!$L$18)-LN('user input'!$L$16))</f>
        <v>#N/A</v>
      </c>
      <c r="AY14" t="e">
        <f>((LN('user input'!$L$18)-LN('return period output'!H24))*'user input'!$P$16+(LN('return period output'!H24)-LN('user input'!$L$16))*'user input'!$P$18)/(LN('user input'!$L$18)-LN('user input'!$L$16))</f>
        <v>#N/A</v>
      </c>
      <c r="AZ14" t="e">
        <f>((LN('user input'!$L$18)-LN('return period output'!I24))*'user input'!$P$16+(LN('return period output'!I24)-LN('user input'!$L$16))*'user input'!$P$18)/(LN('user input'!$L$18)-LN('user input'!$L$16))</f>
        <v>#N/A</v>
      </c>
      <c r="BA14">
        <f>((LN('user input'!$L$18)-LN('return period output'!J24))*'user input'!$P$16+(LN('return period output'!J24)-LN('user input'!$L$16))*'user input'!$P$18)/(LN('user input'!$L$18)-LN('user input'!$L$16))</f>
        <v>2.3199873366214327</v>
      </c>
      <c r="BB14">
        <f>((LN('user input'!$L$18)-LN('return period output'!K24))*'user input'!$P$16+(LN('return period output'!K24)-LN('user input'!$L$16))*'user input'!$P$18)/(LN('user input'!$L$18)-LN('user input'!$L$16))</f>
        <v>2.828196973771044</v>
      </c>
      <c r="BD14" t="e">
        <f>((LN('user input'!$L$20)-LN('return period output'!D24))*'user input'!$P$18+(LN('return period output'!D24)-LN('user input'!$L$18))*'user input'!$P$20)/(LN('user input'!$L$20)-LN('user input'!$L$18))</f>
        <v>#N/A</v>
      </c>
      <c r="BE14" t="e">
        <f>((LN('user input'!$L$20)-LN('return period output'!E24))*'user input'!$P$18+(LN('return period output'!E24)-LN('user input'!$L$18))*'user input'!$P$20)/(LN('user input'!$L$20)-LN('user input'!$L$18))</f>
        <v>#N/A</v>
      </c>
      <c r="BF14" t="e">
        <f>((LN('user input'!$L$20)-LN('return period output'!F24))*'user input'!$P$18+(LN('return period output'!F24)-LN('user input'!$L$18))*'user input'!$P$20)/(LN('user input'!$L$20)-LN('user input'!$L$18))</f>
        <v>#N/A</v>
      </c>
      <c r="BG14" t="e">
        <f>((LN('user input'!$L$20)-LN('return period output'!G24))*'user input'!$P$18+(LN('return period output'!G24)-LN('user input'!$L$18))*'user input'!$P$20)/(LN('user input'!$L$20)-LN('user input'!$L$18))</f>
        <v>#N/A</v>
      </c>
      <c r="BH14" t="e">
        <f>((LN('user input'!$L$20)-LN('return period output'!H24))*'user input'!$P$18+(LN('return period output'!H24)-LN('user input'!$L$18))*'user input'!$P$20)/(LN('user input'!$L$20)-LN('user input'!$L$18))</f>
        <v>#N/A</v>
      </c>
      <c r="BI14" t="e">
        <f>((LN('user input'!$L$20)-LN('return period output'!I24))*'user input'!$P$18+(LN('return period output'!I24)-LN('user input'!$L$18))*'user input'!$P$20)/(LN('user input'!$L$20)-LN('user input'!$L$18))</f>
        <v>#N/A</v>
      </c>
      <c r="BJ14">
        <f>((LN('user input'!$L$20)-LN('return period output'!J24))*'user input'!$P$18+(LN('return period output'!J24)-LN('user input'!$L$18))*'user input'!$P$20)/(LN('user input'!$L$20)-LN('user input'!$L$18))</f>
        <v>2.319987336621435</v>
      </c>
      <c r="BK14">
        <f>((LN('user input'!$L$20)-LN('return period output'!K24))*'user input'!$P$18+(LN('return period output'!K24)-LN('user input'!$L$18))*'user input'!$P$20)/(LN('user input'!$L$20)-LN('user input'!$L$18))</f>
        <v>2.8281969737710466</v>
      </c>
      <c r="BM14" t="e">
        <f>((LN('user input'!$L$22)-LN('return period output'!D24))*'user input'!$P$20+(LN('return period output'!D24)-LN('user input'!$L$20))*'user input'!$P$22)/(LN('user input'!$L$22)-LN('user input'!$L$20))</f>
        <v>#N/A</v>
      </c>
      <c r="BN14" t="e">
        <f>((LN('user input'!$L$22)-LN('return period output'!E24))*'user input'!$P$20+(LN('return period output'!E24)-LN('user input'!$L$20))*'user input'!$P$22)/(LN('user input'!$L$22)-LN('user input'!$L$20))</f>
        <v>#N/A</v>
      </c>
      <c r="BO14" t="e">
        <f>((LN('user input'!$L$22)-LN('return period output'!F24))*'user input'!$P$20+(LN('return period output'!F24)-LN('user input'!$L$20))*'user input'!$P$22)/(LN('user input'!$L$22)-LN('user input'!$L$20))</f>
        <v>#N/A</v>
      </c>
      <c r="BP14" t="e">
        <f>((LN('user input'!$L$22)-LN('return period output'!G24))*'user input'!$P$20+(LN('return period output'!G24)-LN('user input'!$L$20))*'user input'!$P$22)/(LN('user input'!$L$22)-LN('user input'!$L$20))</f>
        <v>#N/A</v>
      </c>
      <c r="BQ14" t="e">
        <f>((LN('user input'!$L$22)-LN('return period output'!H24))*'user input'!$P$20+(LN('return period output'!H24)-LN('user input'!$L$20))*'user input'!$P$22)/(LN('user input'!$L$22)-LN('user input'!$L$20))</f>
        <v>#N/A</v>
      </c>
      <c r="BR14" t="e">
        <f>((LN('user input'!$L$22)-LN('return period output'!I24))*'user input'!$P$20+(LN('return period output'!I24)-LN('user input'!$L$20))*'user input'!$P$22)/(LN('user input'!$L$22)-LN('user input'!$L$20))</f>
        <v>#N/A</v>
      </c>
      <c r="BS14">
        <f>((LN('user input'!$L$22)-LN('return period output'!J24))*'user input'!$P$20+(LN('return period output'!J24)-LN('user input'!$L$20))*'user input'!$P$22)/(LN('user input'!$L$22)-LN('user input'!$L$20))</f>
        <v>3.167472045690132</v>
      </c>
      <c r="BT14">
        <f>((LN('user input'!$L$22)-LN('return period output'!K24))*'user input'!$P$20+(LN('return period output'!K24)-LN('user input'!$L$20))*'user input'!$P$22)/(LN('user input'!$L$22)-LN('user input'!$L$20))</f>
        <v>3.5519177951338032</v>
      </c>
      <c r="BV14" t="e">
        <f>((LN('user input'!$L$24)-LN('return period output'!D24))*'user input'!$P$22+(LN('return period output'!D24)-LN('user input'!$L$22))*'user input'!$P$24)/(LN('user input'!$L$24)-LN('user input'!$L$22))</f>
        <v>#N/A</v>
      </c>
      <c r="BW14" t="e">
        <f>((LN('user input'!$L$24)-LN('return period output'!E24))*'user input'!$P$22+(LN('return period output'!E24)-LN('user input'!$L$22))*'user input'!$P$24)/(LN('user input'!$L$24)-LN('user input'!$L$22))</f>
        <v>#N/A</v>
      </c>
      <c r="BX14" t="e">
        <f>((LN('user input'!$L$24)-LN('return period output'!F24))*'user input'!$P$22+(LN('return period output'!F24)-LN('user input'!$L$22))*'user input'!$P$24)/(LN('user input'!$L$24)-LN('user input'!$L$22))</f>
        <v>#N/A</v>
      </c>
      <c r="BY14" t="e">
        <f>((LN('user input'!$L$24)-LN('return period output'!G24))*'user input'!$P$22+(LN('return period output'!G24)-LN('user input'!$L$22))*'user input'!$P$24)/(LN('user input'!$L$24)-LN('user input'!$L$22))</f>
        <v>#N/A</v>
      </c>
      <c r="BZ14" t="e">
        <f>((LN('user input'!$L$24)-LN('return period output'!H24))*'user input'!$P$22+(LN('return period output'!H24)-LN('user input'!$L$22))*'user input'!$P$24)/(LN('user input'!$L$24)-LN('user input'!$L$22))</f>
        <v>#N/A</v>
      </c>
      <c r="CA14" t="e">
        <f>((LN('user input'!$L$24)-LN('return period output'!I24))*'user input'!$P$22+(LN('return period output'!I24)-LN('user input'!$L$22))*'user input'!$P$24)/(LN('user input'!$L$24)-LN('user input'!$L$22))</f>
        <v>#N/A</v>
      </c>
      <c r="CB14">
        <f>((LN('user input'!$L$24)-LN('return period output'!J24))*'user input'!$P$22+(LN('return period output'!J24)-LN('user input'!$L$22))*'user input'!$P$24)/(LN('user input'!$L$24)-LN('user input'!$L$22))</f>
        <v>2.1912160986665032</v>
      </c>
      <c r="CC14">
        <f>((LN('user input'!$L$24)-LN('return period output'!K24))*'user input'!$P$22+(LN('return period output'!K24)-LN('user input'!$L$22))*'user input'!$P$24)/(LN('user input'!$L$24)-LN('user input'!$L$22))</f>
        <v>2.699425735816109</v>
      </c>
      <c r="CE14" t="e">
        <f>((LN('user input'!$L$26)-LN('return period output'!D24))*'user input'!$P$24+(LN('return period output'!D24)-LN('user input'!$L$24))*'user input'!$P$26)/(LN('user input'!$L$26)-LN('user input'!$L$24))</f>
        <v>#N/A</v>
      </c>
      <c r="CF14" t="e">
        <f>((LN('user input'!$L$26)-LN('return period output'!E24))*'user input'!$P$24+(LN('return period output'!E24)-LN('user input'!$L$24))*'user input'!$P$26)/(LN('user input'!$L$26)-LN('user input'!$L$24))</f>
        <v>#N/A</v>
      </c>
      <c r="CG14" t="e">
        <f>((LN('user input'!$L$26)-LN('return period output'!F24))*'user input'!$P$24+(LN('return period output'!F24)-LN('user input'!$L$24))*'user input'!$P$26)/(LN('user input'!$L$26)-LN('user input'!$L$24))</f>
        <v>#N/A</v>
      </c>
      <c r="CH14" t="e">
        <f>((LN('user input'!$L$26)-LN('return period output'!G24))*'user input'!$P$24+(LN('return period output'!G24)-LN('user input'!$L$24))*'user input'!$P$26)/(LN('user input'!$L$26)-LN('user input'!$L$24))</f>
        <v>#N/A</v>
      </c>
      <c r="CI14" t="e">
        <f>((LN('user input'!$L$26)-LN('return period output'!H24))*'user input'!$P$24+(LN('return period output'!H24)-LN('user input'!$L$24))*'user input'!$P$26)/(LN('user input'!$L$26)-LN('user input'!$L$24))</f>
        <v>#N/A</v>
      </c>
      <c r="CJ14" t="e">
        <f>((LN('user input'!$L$26)-LN('return period output'!I24))*'user input'!$P$24+(LN('return period output'!I24)-LN('user input'!$L$24))*'user input'!$P$26)/(LN('user input'!$L$26)-LN('user input'!$L$24))</f>
        <v>#N/A</v>
      </c>
      <c r="CK14">
        <f>((LN('user input'!$L$26)-LN('return period output'!J24))*'user input'!$P$24+(LN('return period output'!J24)-LN('user input'!$L$24))*'user input'!$P$26)/(LN('user input'!$L$26)-LN('user input'!$L$24))</f>
        <v>2.1912160986664664</v>
      </c>
      <c r="CL14">
        <f>((LN('user input'!$L$26)-LN('return period output'!K24))*'user input'!$P$24+(LN('return period output'!K24)-LN('user input'!$L$24))*'user input'!$P$26)/(LN('user input'!$L$26)-LN('user input'!$L$24))</f>
        <v>2.6994257358160936</v>
      </c>
    </row>
    <row r="15" spans="2:90" ht="12.75">
      <c r="B15" t="e">
        <f>((LN('user input'!$L$8)-LN('return period output'!D25))*'user input'!$P$6+(LN('return period output'!D25)-LN('user input'!$L$6))*'user input'!$P$8)/(LN('user input'!$L$8)-LN('user input'!$L$6))</f>
        <v>#N/A</v>
      </c>
      <c r="C15" t="e">
        <f>((LN('user input'!$L$8)-LN('return period output'!E25))*'user input'!$P$6+(LN('return period output'!E25)-LN('user input'!$L$6))*'user input'!$P$8)/(LN('user input'!$L$8)-LN('user input'!$L$6))</f>
        <v>#N/A</v>
      </c>
      <c r="D15" t="e">
        <f>((LN('user input'!$L$8)-LN('return period output'!F25))*'user input'!$P$6+(LN('return period output'!F25)-LN('user input'!$L$6))*'user input'!$P$8)/(LN('user input'!$L$8)-LN('user input'!$L$6))</f>
        <v>#N/A</v>
      </c>
      <c r="E15" t="e">
        <f>((LN('user input'!$L$8)-LN('return period output'!G25))*'user input'!$P$6+(LN('return period output'!G25)-LN('user input'!$L$6))*'user input'!$P$8)/(LN('user input'!$L$8)-LN('user input'!$L$6))</f>
        <v>#N/A</v>
      </c>
      <c r="F15" t="e">
        <f>((LN('user input'!$L$8)-LN('return period output'!H25))*'user input'!$P$6+(LN('return period output'!H25)-LN('user input'!$L$6))*'user input'!$P$8)/(LN('user input'!$L$8)-LN('user input'!$L$6))</f>
        <v>#N/A</v>
      </c>
      <c r="G15" t="e">
        <f>((LN('user input'!$L$8)-LN('return period output'!I25))*'user input'!$P$6+(LN('return period output'!I25)-LN('user input'!$L$6))*'user input'!$P$8)/(LN('user input'!$L$8)-LN('user input'!$L$6))</f>
        <v>#N/A</v>
      </c>
      <c r="H15" t="e">
        <f>((LN('user input'!$L$8)-LN('return period output'!J25))*'user input'!$P$6+(LN('return period output'!J25)-LN('user input'!$L$6))*'user input'!$P$8)/(LN('user input'!$L$8)-LN('user input'!$L$6))</f>
        <v>#N/A</v>
      </c>
      <c r="I15">
        <f>((LN('user input'!$L$8)-LN('return period output'!K25))*'user input'!$P$6+(LN('return period output'!K25)-LN('user input'!$L$6))*'user input'!$P$8)/(LN('user input'!$L$8)-LN('user input'!$L$6))</f>
        <v>2.6857394496809355</v>
      </c>
      <c r="K15" t="e">
        <f>((LN('user input'!$L$10)-LN('return period output'!D25))*'user input'!$P$8+(LN('return period output'!D25)-LN('user input'!$L$8))*'user input'!$P$10)/(LN('user input'!$L$10)-LN('user input'!$L$8))</f>
        <v>#N/A</v>
      </c>
      <c r="L15" t="e">
        <f>((LN('user input'!$L$10)-LN('return period output'!E25))*'user input'!$P$8+(LN('return period output'!E25)-LN('user input'!$L$8))*'user input'!$P$10)/(LN('user input'!$L$10)-LN('user input'!$L$8))</f>
        <v>#N/A</v>
      </c>
      <c r="M15" t="e">
        <f>((LN('user input'!$L$10)-LN('return period output'!F25))*'user input'!$P$8+(LN('return period output'!F25)-LN('user input'!$L$8))*'user input'!$P$10)/(LN('user input'!$L$10)-LN('user input'!$L$8))</f>
        <v>#N/A</v>
      </c>
      <c r="N15" t="e">
        <f>((LN('user input'!$L$10)-LN('return period output'!G25))*'user input'!$P$8+(LN('return period output'!G25)-LN('user input'!$L$8))*'user input'!$P$10)/(LN('user input'!$L$10)-LN('user input'!$L$8))</f>
        <v>#N/A</v>
      </c>
      <c r="O15" t="e">
        <f>((LN('user input'!$L$10)-LN('return period output'!H25))*'user input'!$P$8+(LN('return period output'!H25)-LN('user input'!$L$8))*'user input'!$P$10)/(LN('user input'!$L$10)-LN('user input'!$L$8))</f>
        <v>#N/A</v>
      </c>
      <c r="P15" t="e">
        <f>((LN('user input'!$L$10)-LN('return period output'!I25))*'user input'!$P$8+(LN('return period output'!I25)-LN('user input'!$L$8))*'user input'!$P$10)/(LN('user input'!$L$10)-LN('user input'!$L$8))</f>
        <v>#N/A</v>
      </c>
      <c r="Q15" t="e">
        <f>((LN('user input'!$L$10)-LN('return period output'!J25))*'user input'!$P$8+(LN('return period output'!J25)-LN('user input'!$L$8))*'user input'!$P$10)/(LN('user input'!$L$10)-LN('user input'!$L$8))</f>
        <v>#N/A</v>
      </c>
      <c r="R15">
        <f>((LN('user input'!$L$10)-LN('return period output'!K25))*'user input'!$P$8+(LN('return period output'!K25)-LN('user input'!$L$8))*'user input'!$P$10)/(LN('user input'!$L$10)-LN('user input'!$L$8))</f>
        <v>2.8596827519730375</v>
      </c>
      <c r="T15" t="e">
        <f>((LN('user input'!$L$12)-LN('return period output'!D25))*'user input'!$P$10+(LN('return period output'!D25)-LN('user input'!$L$10))*'user input'!$P$12)/(LN('user input'!$L$12)-LN('user input'!$L$10))</f>
        <v>#N/A</v>
      </c>
      <c r="U15" t="e">
        <f>((LN('user input'!$L$12)-LN('return period output'!E25))*'user input'!$P$10+(LN('return period output'!E25)-LN('user input'!$L$10))*'user input'!$P$12)/(LN('user input'!$L$12)-LN('user input'!$L$10))</f>
        <v>#N/A</v>
      </c>
      <c r="V15" t="e">
        <f>((LN('user input'!$L$12)-LN('return period output'!F25))*'user input'!$P$10+(LN('return period output'!F25)-LN('user input'!$L$10))*'user input'!$P$12)/(LN('user input'!$L$12)-LN('user input'!$L$10))</f>
        <v>#N/A</v>
      </c>
      <c r="W15" t="e">
        <f>((LN('user input'!$L$12)-LN('return period output'!G25))*'user input'!$P$10+(LN('return period output'!G25)-LN('user input'!$L$10))*'user input'!$P$12)/(LN('user input'!$L$12)-LN('user input'!$L$10))</f>
        <v>#N/A</v>
      </c>
      <c r="X15" t="e">
        <f>((LN('user input'!$L$12)-LN('return period output'!H25))*'user input'!$P$10+(LN('return period output'!H25)-LN('user input'!$L$10))*'user input'!$P$12)/(LN('user input'!$L$12)-LN('user input'!$L$10))</f>
        <v>#N/A</v>
      </c>
      <c r="Y15" t="e">
        <f>((LN('user input'!$L$12)-LN('return period output'!I25))*'user input'!$P$10+(LN('return period output'!I25)-LN('user input'!$L$10))*'user input'!$P$12)/(LN('user input'!$L$12)-LN('user input'!$L$10))</f>
        <v>#N/A</v>
      </c>
      <c r="Z15" t="e">
        <f>((LN('user input'!$L$12)-LN('return period output'!J25))*'user input'!$P$10+(LN('return period output'!J25)-LN('user input'!$L$10))*'user input'!$P$12)/(LN('user input'!$L$12)-LN('user input'!$L$10))</f>
        <v>#N/A</v>
      </c>
      <c r="AA15">
        <f>((LN('user input'!$L$12)-LN('return period output'!K25))*'user input'!$P$10+(LN('return period output'!K25)-LN('user input'!$L$10))*'user input'!$P$12)/(LN('user input'!$L$12)-LN('user input'!$L$10))</f>
        <v>2.556968211725992</v>
      </c>
      <c r="AC15" t="e">
        <f>((LN('user input'!$L$14)-LN('return period output'!D25))*'user input'!$P$12+(LN('return period output'!D25)-LN('user input'!$L$12))*'user input'!$P$14)/(LN('user input'!$L$14)-LN('user input'!$L$12))</f>
        <v>#N/A</v>
      </c>
      <c r="AD15" t="e">
        <f>((LN('user input'!$L$14)-LN('return period output'!E25))*'user input'!$P$12+(LN('return period output'!E25)-LN('user input'!$L$12))*'user input'!$P$14)/(LN('user input'!$L$14)-LN('user input'!$L$12))</f>
        <v>#N/A</v>
      </c>
      <c r="AE15" t="e">
        <f>((LN('user input'!$L$14)-LN('return period output'!F25))*'user input'!$P$12+(LN('return period output'!F25)-LN('user input'!$L$12))*'user input'!$P$14)/(LN('user input'!$L$14)-LN('user input'!$L$12))</f>
        <v>#N/A</v>
      </c>
      <c r="AF15" t="e">
        <f>((LN('user input'!$L$14)-LN('return period output'!G25))*'user input'!$P$12+(LN('return period output'!G25)-LN('user input'!$L$12))*'user input'!$P$14)/(LN('user input'!$L$14)-LN('user input'!$L$12))</f>
        <v>#N/A</v>
      </c>
      <c r="AG15" t="e">
        <f>((LN('user input'!$L$14)-LN('return period output'!H25))*'user input'!$P$12+(LN('return period output'!H25)-LN('user input'!$L$12))*'user input'!$P$14)/(LN('user input'!$L$14)-LN('user input'!$L$12))</f>
        <v>#N/A</v>
      </c>
      <c r="AH15" t="e">
        <f>((LN('user input'!$L$14)-LN('return period output'!I25))*'user input'!$P$12+(LN('return period output'!I25)-LN('user input'!$L$12))*'user input'!$P$14)/(LN('user input'!$L$14)-LN('user input'!$L$12))</f>
        <v>#N/A</v>
      </c>
      <c r="AI15" t="e">
        <f>((LN('user input'!$L$14)-LN('return period output'!J25))*'user input'!$P$12+(LN('return period output'!J25)-LN('user input'!$L$12))*'user input'!$P$14)/(LN('user input'!$L$14)-LN('user input'!$L$12))</f>
        <v>#N/A</v>
      </c>
      <c r="AJ15">
        <f>((LN('user input'!$L$14)-LN('return period output'!K25))*'user input'!$P$12+(LN('return period output'!K25)-LN('user input'!$L$12))*'user input'!$P$14)/(LN('user input'!$L$14)-LN('user input'!$L$12))</f>
        <v>2.556968211725995</v>
      </c>
      <c r="AL15" t="e">
        <f>((LN('user input'!$L$16)-LN('return period output'!D25))*'user input'!$P$14+(LN('return period output'!D25)-LN('user input'!$L$14))*'user input'!$P$16)/(LN('user input'!$L$16)-LN('user input'!$L$14))</f>
        <v>#N/A</v>
      </c>
      <c r="AM15" t="e">
        <f>((LN('user input'!$L$16)-LN('return period output'!E25))*'user input'!$P$14+(LN('return period output'!E25)-LN('user input'!$L$14))*'user input'!$P$16)/(LN('user input'!$L$16)-LN('user input'!$L$14))</f>
        <v>#N/A</v>
      </c>
      <c r="AN15" t="e">
        <f>((LN('user input'!$L$16)-LN('return period output'!F25))*'user input'!$P$14+(LN('return period output'!F25)-LN('user input'!$L$14))*'user input'!$P$16)/(LN('user input'!$L$16)-LN('user input'!$L$14))</f>
        <v>#N/A</v>
      </c>
      <c r="AO15" t="e">
        <f>((LN('user input'!$L$16)-LN('return period output'!G25))*'user input'!$P$14+(LN('return period output'!G25)-LN('user input'!$L$14))*'user input'!$P$16)/(LN('user input'!$L$16)-LN('user input'!$L$14))</f>
        <v>#N/A</v>
      </c>
      <c r="AP15" t="e">
        <f>((LN('user input'!$L$16)-LN('return period output'!H25))*'user input'!$P$14+(LN('return period output'!H25)-LN('user input'!$L$14))*'user input'!$P$16)/(LN('user input'!$L$16)-LN('user input'!$L$14))</f>
        <v>#N/A</v>
      </c>
      <c r="AQ15" t="e">
        <f>((LN('user input'!$L$16)-LN('return period output'!I25))*'user input'!$P$14+(LN('return period output'!I25)-LN('user input'!$L$14))*'user input'!$P$16)/(LN('user input'!$L$16)-LN('user input'!$L$14))</f>
        <v>#N/A</v>
      </c>
      <c r="AR15" t="e">
        <f>((LN('user input'!$L$16)-LN('return period output'!J25))*'user input'!$P$14+(LN('return period output'!J25)-LN('user input'!$L$14))*'user input'!$P$16)/(LN('user input'!$L$16)-LN('user input'!$L$14))</f>
        <v>#N/A</v>
      </c>
      <c r="AS15">
        <f>((LN('user input'!$L$16)-LN('return period output'!K25))*'user input'!$P$14+(LN('return period output'!K25)-LN('user input'!$L$14))*'user input'!$P$16)/(LN('user input'!$L$16)-LN('user input'!$L$14))</f>
        <v>3.0545061140802123</v>
      </c>
      <c r="AU15" t="e">
        <f>((LN('user input'!$L$18)-LN('return period output'!D25))*'user input'!$P$16+(LN('return period output'!D25)-LN('user input'!$L$16))*'user input'!$P$18)/(LN('user input'!$L$18)-LN('user input'!$L$16))</f>
        <v>#N/A</v>
      </c>
      <c r="AV15" t="e">
        <f>((LN('user input'!$L$18)-LN('return period output'!E25))*'user input'!$P$16+(LN('return period output'!E25)-LN('user input'!$L$16))*'user input'!$P$18)/(LN('user input'!$L$18)-LN('user input'!$L$16))</f>
        <v>#N/A</v>
      </c>
      <c r="AW15" t="e">
        <f>((LN('user input'!$L$18)-LN('return period output'!F25))*'user input'!$P$16+(LN('return period output'!F25)-LN('user input'!$L$16))*'user input'!$P$18)/(LN('user input'!$L$18)-LN('user input'!$L$16))</f>
        <v>#N/A</v>
      </c>
      <c r="AX15" t="e">
        <f>((LN('user input'!$L$18)-LN('return period output'!G25))*'user input'!$P$16+(LN('return period output'!G25)-LN('user input'!$L$16))*'user input'!$P$18)/(LN('user input'!$L$18)-LN('user input'!$L$16))</f>
        <v>#N/A</v>
      </c>
      <c r="AY15" t="e">
        <f>((LN('user input'!$L$18)-LN('return period output'!H25))*'user input'!$P$16+(LN('return period output'!H25)-LN('user input'!$L$16))*'user input'!$P$18)/(LN('user input'!$L$18)-LN('user input'!$L$16))</f>
        <v>#N/A</v>
      </c>
      <c r="AZ15" t="e">
        <f>((LN('user input'!$L$18)-LN('return period output'!I25))*'user input'!$P$16+(LN('return period output'!I25)-LN('user input'!$L$16))*'user input'!$P$18)/(LN('user input'!$L$18)-LN('user input'!$L$16))</f>
        <v>#N/A</v>
      </c>
      <c r="BA15" t="e">
        <f>((LN('user input'!$L$18)-LN('return period output'!J25))*'user input'!$P$16+(LN('return period output'!J25)-LN('user input'!$L$16))*'user input'!$P$18)/(LN('user input'!$L$18)-LN('user input'!$L$16))</f>
        <v>#N/A</v>
      </c>
      <c r="BB15">
        <f>((LN('user input'!$L$18)-LN('return period output'!K25))*'user input'!$P$16+(LN('return period output'!K25)-LN('user input'!$L$16))*'user input'!$P$18)/(LN('user input'!$L$18)-LN('user input'!$L$16))</f>
        <v>2.428196973771044</v>
      </c>
      <c r="BD15" t="e">
        <f>((LN('user input'!$L$20)-LN('return period output'!D25))*'user input'!$P$18+(LN('return period output'!D25)-LN('user input'!$L$18))*'user input'!$P$20)/(LN('user input'!$L$20)-LN('user input'!$L$18))</f>
        <v>#N/A</v>
      </c>
      <c r="BE15" t="e">
        <f>((LN('user input'!$L$20)-LN('return period output'!E25))*'user input'!$P$18+(LN('return period output'!E25)-LN('user input'!$L$18))*'user input'!$P$20)/(LN('user input'!$L$20)-LN('user input'!$L$18))</f>
        <v>#N/A</v>
      </c>
      <c r="BF15" t="e">
        <f>((LN('user input'!$L$20)-LN('return period output'!F25))*'user input'!$P$18+(LN('return period output'!F25)-LN('user input'!$L$18))*'user input'!$P$20)/(LN('user input'!$L$20)-LN('user input'!$L$18))</f>
        <v>#N/A</v>
      </c>
      <c r="BG15" t="e">
        <f>((LN('user input'!$L$20)-LN('return period output'!G25))*'user input'!$P$18+(LN('return period output'!G25)-LN('user input'!$L$18))*'user input'!$P$20)/(LN('user input'!$L$20)-LN('user input'!$L$18))</f>
        <v>#N/A</v>
      </c>
      <c r="BH15" t="e">
        <f>((LN('user input'!$L$20)-LN('return period output'!H25))*'user input'!$P$18+(LN('return period output'!H25)-LN('user input'!$L$18))*'user input'!$P$20)/(LN('user input'!$L$20)-LN('user input'!$L$18))</f>
        <v>#N/A</v>
      </c>
      <c r="BI15" t="e">
        <f>((LN('user input'!$L$20)-LN('return period output'!I25))*'user input'!$P$18+(LN('return period output'!I25)-LN('user input'!$L$18))*'user input'!$P$20)/(LN('user input'!$L$20)-LN('user input'!$L$18))</f>
        <v>#N/A</v>
      </c>
      <c r="BJ15" t="e">
        <f>((LN('user input'!$L$20)-LN('return period output'!J25))*'user input'!$P$18+(LN('return period output'!J25)-LN('user input'!$L$18))*'user input'!$P$20)/(LN('user input'!$L$20)-LN('user input'!$L$18))</f>
        <v>#N/A</v>
      </c>
      <c r="BK15">
        <f>((LN('user input'!$L$20)-LN('return period output'!K25))*'user input'!$P$18+(LN('return period output'!K25)-LN('user input'!$L$18))*'user input'!$P$20)/(LN('user input'!$L$20)-LN('user input'!$L$18))</f>
        <v>2.4281969737710516</v>
      </c>
      <c r="BM15" t="e">
        <f>((LN('user input'!$L$22)-LN('return period output'!D25))*'user input'!$P$20+(LN('return period output'!D25)-LN('user input'!$L$20))*'user input'!$P$22)/(LN('user input'!$L$22)-LN('user input'!$L$20))</f>
        <v>#N/A</v>
      </c>
      <c r="BN15" t="e">
        <f>((LN('user input'!$L$22)-LN('return period output'!E25))*'user input'!$P$20+(LN('return period output'!E25)-LN('user input'!$L$20))*'user input'!$P$22)/(LN('user input'!$L$22)-LN('user input'!$L$20))</f>
        <v>#N/A</v>
      </c>
      <c r="BO15" t="e">
        <f>((LN('user input'!$L$22)-LN('return period output'!F25))*'user input'!$P$20+(LN('return period output'!F25)-LN('user input'!$L$20))*'user input'!$P$22)/(LN('user input'!$L$22)-LN('user input'!$L$20))</f>
        <v>#N/A</v>
      </c>
      <c r="BP15" t="e">
        <f>((LN('user input'!$L$22)-LN('return period output'!G25))*'user input'!$P$20+(LN('return period output'!G25)-LN('user input'!$L$20))*'user input'!$P$22)/(LN('user input'!$L$22)-LN('user input'!$L$20))</f>
        <v>#N/A</v>
      </c>
      <c r="BQ15" t="e">
        <f>((LN('user input'!$L$22)-LN('return period output'!H25))*'user input'!$P$20+(LN('return period output'!H25)-LN('user input'!$L$20))*'user input'!$P$22)/(LN('user input'!$L$22)-LN('user input'!$L$20))</f>
        <v>#N/A</v>
      </c>
      <c r="BR15" t="e">
        <f>((LN('user input'!$L$22)-LN('return period output'!I25))*'user input'!$P$20+(LN('return period output'!I25)-LN('user input'!$L$20))*'user input'!$P$22)/(LN('user input'!$L$22)-LN('user input'!$L$20))</f>
        <v>#N/A</v>
      </c>
      <c r="BS15" t="e">
        <f>((LN('user input'!$L$22)-LN('return period output'!J25))*'user input'!$P$20+(LN('return period output'!J25)-LN('user input'!$L$20))*'user input'!$P$22)/(LN('user input'!$L$22)-LN('user input'!$L$20))</f>
        <v>#N/A</v>
      </c>
      <c r="BT15">
        <f>((LN('user input'!$L$22)-LN('return period output'!K25))*'user input'!$P$20+(LN('return period output'!K25)-LN('user input'!$L$20))*'user input'!$P$22)/(LN('user input'!$L$22)-LN('user input'!$L$20))</f>
        <v>3.249329476187387</v>
      </c>
      <c r="BV15" t="e">
        <f>((LN('user input'!$L$24)-LN('return period output'!D25))*'user input'!$P$22+(LN('return period output'!D25)-LN('user input'!$L$22))*'user input'!$P$24)/(LN('user input'!$L$24)-LN('user input'!$L$22))</f>
        <v>#N/A</v>
      </c>
      <c r="BW15" t="e">
        <f>((LN('user input'!$L$24)-LN('return period output'!E25))*'user input'!$P$22+(LN('return period output'!E25)-LN('user input'!$L$22))*'user input'!$P$24)/(LN('user input'!$L$24)-LN('user input'!$L$22))</f>
        <v>#N/A</v>
      </c>
      <c r="BX15" t="e">
        <f>((LN('user input'!$L$24)-LN('return period output'!F25))*'user input'!$P$22+(LN('return period output'!F25)-LN('user input'!$L$22))*'user input'!$P$24)/(LN('user input'!$L$24)-LN('user input'!$L$22))</f>
        <v>#N/A</v>
      </c>
      <c r="BY15" t="e">
        <f>((LN('user input'!$L$24)-LN('return period output'!G25))*'user input'!$P$22+(LN('return period output'!G25)-LN('user input'!$L$22))*'user input'!$P$24)/(LN('user input'!$L$24)-LN('user input'!$L$22))</f>
        <v>#N/A</v>
      </c>
      <c r="BZ15" t="e">
        <f>((LN('user input'!$L$24)-LN('return period output'!H25))*'user input'!$P$22+(LN('return period output'!H25)-LN('user input'!$L$22))*'user input'!$P$24)/(LN('user input'!$L$24)-LN('user input'!$L$22))</f>
        <v>#N/A</v>
      </c>
      <c r="CA15" t="e">
        <f>((LN('user input'!$L$24)-LN('return period output'!I25))*'user input'!$P$22+(LN('return period output'!I25)-LN('user input'!$L$22))*'user input'!$P$24)/(LN('user input'!$L$24)-LN('user input'!$L$22))</f>
        <v>#N/A</v>
      </c>
      <c r="CB15" t="e">
        <f>((LN('user input'!$L$24)-LN('return period output'!J25))*'user input'!$P$22+(LN('return period output'!J25)-LN('user input'!$L$22))*'user input'!$P$24)/(LN('user input'!$L$24)-LN('user input'!$L$22))</f>
        <v>#N/A</v>
      </c>
      <c r="CC15">
        <f>((LN('user input'!$L$24)-LN('return period output'!K25))*'user input'!$P$22+(LN('return period output'!K25)-LN('user input'!$L$22))*'user input'!$P$24)/(LN('user input'!$L$24)-LN('user input'!$L$22))</f>
        <v>2.2994257358161145</v>
      </c>
      <c r="CE15" t="e">
        <f>((LN('user input'!$L$26)-LN('return period output'!D25))*'user input'!$P$24+(LN('return period output'!D25)-LN('user input'!$L$24))*'user input'!$P$26)/(LN('user input'!$L$26)-LN('user input'!$L$24))</f>
        <v>#N/A</v>
      </c>
      <c r="CF15" t="e">
        <f>((LN('user input'!$L$26)-LN('return period output'!E25))*'user input'!$P$24+(LN('return period output'!E25)-LN('user input'!$L$24))*'user input'!$P$26)/(LN('user input'!$L$26)-LN('user input'!$L$24))</f>
        <v>#N/A</v>
      </c>
      <c r="CG15" t="e">
        <f>((LN('user input'!$L$26)-LN('return period output'!F25))*'user input'!$P$24+(LN('return period output'!F25)-LN('user input'!$L$24))*'user input'!$P$26)/(LN('user input'!$L$26)-LN('user input'!$L$24))</f>
        <v>#N/A</v>
      </c>
      <c r="CH15" t="e">
        <f>((LN('user input'!$L$26)-LN('return period output'!G25))*'user input'!$P$24+(LN('return period output'!G25)-LN('user input'!$L$24))*'user input'!$P$26)/(LN('user input'!$L$26)-LN('user input'!$L$24))</f>
        <v>#N/A</v>
      </c>
      <c r="CI15" t="e">
        <f>((LN('user input'!$L$26)-LN('return period output'!H25))*'user input'!$P$24+(LN('return period output'!H25)-LN('user input'!$L$24))*'user input'!$P$26)/(LN('user input'!$L$26)-LN('user input'!$L$24))</f>
        <v>#N/A</v>
      </c>
      <c r="CJ15" t="e">
        <f>((LN('user input'!$L$26)-LN('return period output'!I25))*'user input'!$P$24+(LN('return period output'!I25)-LN('user input'!$L$24))*'user input'!$P$26)/(LN('user input'!$L$26)-LN('user input'!$L$24))</f>
        <v>#N/A</v>
      </c>
      <c r="CK15" t="e">
        <f>((LN('user input'!$L$26)-LN('return period output'!J25))*'user input'!$P$24+(LN('return period output'!J25)-LN('user input'!$L$24))*'user input'!$P$26)/(LN('user input'!$L$26)-LN('user input'!$L$24))</f>
        <v>#N/A</v>
      </c>
      <c r="CL15">
        <f>((LN('user input'!$L$26)-LN('return period output'!K25))*'user input'!$P$24+(LN('return period output'!K25)-LN('user input'!$L$24))*'user input'!$P$26)/(LN('user input'!$L$26)-LN('user input'!$L$24))</f>
        <v>2.299425735816088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C22" sqref="C22"/>
    </sheetView>
  </sheetViews>
  <sheetFormatPr defaultColWidth="9.140625" defaultRowHeight="12.75"/>
  <sheetData>
    <row r="2" spans="2:4" ht="12.75">
      <c r="B2" s="7"/>
      <c r="C2" s="7"/>
      <c r="D2">
        <f>IF('user input'!E10=1,'user input'!G14,IF('user input'!E14=1,'user input'!F14,"Chi"))</f>
        <v>34</v>
      </c>
    </row>
    <row r="3" spans="2:3" ht="12.75">
      <c r="B3" s="7"/>
      <c r="C3" s="7"/>
    </row>
    <row r="4" spans="2:11" ht="12.75">
      <c r="B4" s="7"/>
      <c r="C4" s="7"/>
      <c r="D4" s="9">
        <f>IF(D8="","",(IF($D$2="Chi",'user input'!$F$12*'user input'!$F$12*temp2!D8*temp2!D8,2*(temp2!D8/'user input'!$F$6)*EXP(LN(temp2!D8*'user input'!$F$6/2)*LN(temp2!$D$2/2)/LN(35350)))))</f>
        <v>0.013836024344903646</v>
      </c>
      <c r="E4" s="9">
        <f>IF(E8="","",(IF($D$2="Chi",'user input'!$F$12*'user input'!$F$12*temp2!E8*temp2!E8,2*(temp2!E8/'user input'!$F$6)*EXP(LN(temp2!E8*'user input'!$F$6/2)*LN(temp2!$D$2/2)/LN(35350)))))</f>
        <v>0.033379296529993656</v>
      </c>
      <c r="F4" s="9">
        <f>IF(F8="","",(IF($D$2="Chi",'user input'!$F$12*'user input'!$F$12*temp2!F8*temp2!F8,2*(temp2!F8/'user input'!$F$6)*EXP(LN(temp2!F8*'user input'!$F$6/2)*LN(temp2!$D$2/2)/LN(35350)))))</f>
        <v>0.1069226092079138</v>
      </c>
      <c r="G4" s="9">
        <f>IF(G8="","",(IF($D$2="Chi",'user input'!$F$12*'user input'!$F$12*temp2!G8*temp2!G8,2*(temp2!G8/'user input'!$F$6)*EXP(LN(temp2!G8*'user input'!$F$6/2)*LN(temp2!$D$2/2)/LN(35350)))))</f>
        <v>0.25794992763410307</v>
      </c>
      <c r="H4" s="9">
        <f>IF(H8="","",(IF($D$2="Chi",'user input'!$F$12*'user input'!$F$12*temp2!H8*temp2!H8,2*(temp2!H8/'user input'!$F$6)*EXP(LN(temp2!H8*'user input'!$F$6/2)*LN(temp2!$D$2/2)/LN(35350)))))</f>
        <v>0.6223021085938322</v>
      </c>
      <c r="I4" s="9">
        <f>IF(I8="","",(IF($D$2="Chi",'user input'!$F$12*'user input'!$F$12*temp2!I8*temp2!I8,2*(temp2!I8/'user input'!$F$6)*EXP(LN(temp2!I8*'user input'!$F$6/2)*LN(temp2!$D$2/2)/LN(35350)))))</f>
        <v>1.993396269051081</v>
      </c>
      <c r="J4" s="9">
        <f>IF(J8="","",(IF($D$2="Chi",'user input'!$F$12*'user input'!$F$12*temp2!J8*temp2!J8,2*(temp2!J8/'user input'!$F$6)*EXP(LN(temp2!J8*'user input'!$F$6/2)*LN(temp2!$D$2/2)/LN(35350)))))</f>
        <v>4.809052333804809</v>
      </c>
      <c r="K4" s="9">
        <f>IF(K8="","",(IF($D$2="Chi",'user input'!$F$12*'user input'!$F$12*temp2!K8*temp2!K8,2*(temp2!K8/'user input'!$F$6)*EXP(LN(temp2!K8*'user input'!$F$6/2)*LN(temp2!$D$2/2)/LN(35350)))))</f>
        <v>11.601799756694966</v>
      </c>
    </row>
    <row r="7" spans="2:11" ht="12.7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0">
        <f>IF('user input'!F16&gt;0,'user input'!F16,NA())</f>
        <v>1</v>
      </c>
      <c r="E8" s="10">
        <f>IF('user input'!F18&gt;0,'user input'!F18,NA())</f>
        <v>2</v>
      </c>
      <c r="F8" s="10">
        <f>IF('user input'!F20&gt;0,'user input'!F20,NA())</f>
        <v>5</v>
      </c>
      <c r="G8" s="10">
        <f>IF('user input'!F22&gt;0,'user input'!F22,NA())</f>
        <v>10</v>
      </c>
      <c r="H8" s="10">
        <f>IF('user input'!F24&gt;0,'user input'!F24,NA())</f>
        <v>20</v>
      </c>
      <c r="I8" s="10">
        <f>IF('user input'!F26&gt;0,'user input'!F26,NA())</f>
        <v>50</v>
      </c>
      <c r="J8" s="10">
        <f>IF('user input'!F28&gt;0,'user input'!F28,NA())</f>
        <v>100</v>
      </c>
      <c r="K8" s="10">
        <f>IF('user input'!F30&gt;0,'user input'!F30,NA())</f>
        <v>200</v>
      </c>
    </row>
    <row r="10" spans="4:11" ht="12.75">
      <c r="D10" s="1"/>
      <c r="E10" s="1"/>
      <c r="F10" s="1"/>
      <c r="G10" s="8"/>
      <c r="H10" s="8"/>
      <c r="I10" s="8"/>
      <c r="J10" s="8"/>
      <c r="K10" s="1"/>
    </row>
    <row r="12" spans="3:11" ht="12.75">
      <c r="C12" s="10">
        <f>C15*C15/C18</f>
        <v>0.010000000000000002</v>
      </c>
      <c r="D12" s="9">
        <f>IF(D$4="","",(IF(AND(D$4/$C12&lt;D$8,$C12&lt;D$8+0.0001),D$4/$C12,IF(D$4/$C12&gt;D$8-0.0001,D$8,999))))</f>
        <v>1</v>
      </c>
      <c r="E12" s="9">
        <f aca="true" t="shared" si="0" ref="E12:K25">IF(E$4="","",(IF(AND(E$4/$C12&lt;E$8,$C12&lt;E$8+0.0001),E$4/$C12,IF(E$4/$C12&gt;E$8-0.0001,E$8,999))))</f>
        <v>2</v>
      </c>
      <c r="F12" s="9">
        <f t="shared" si="0"/>
        <v>5</v>
      </c>
      <c r="G12" s="9">
        <f t="shared" si="0"/>
        <v>10</v>
      </c>
      <c r="H12" s="9">
        <f t="shared" si="0"/>
        <v>20</v>
      </c>
      <c r="I12" s="9">
        <f t="shared" si="0"/>
        <v>50</v>
      </c>
      <c r="J12" s="9">
        <f t="shared" si="0"/>
        <v>100</v>
      </c>
      <c r="K12" s="9">
        <f t="shared" si="0"/>
        <v>200</v>
      </c>
    </row>
    <row r="13" spans="3:11" ht="12.75">
      <c r="C13" s="10">
        <f>C16*C16/C19</f>
        <v>0.020000000000000004</v>
      </c>
      <c r="D13" s="9">
        <f aca="true" t="shared" si="1" ref="D13:D25">IF(D$4="","",(IF(AND(D$4/$C13&lt;D$8,$C13&lt;D$8+0.0001),D$4/$C13,IF(D$4/$C13&gt;D$8-0.0001,D$8,999))))</f>
        <v>0.6918012172451822</v>
      </c>
      <c r="E13" s="9">
        <f t="shared" si="0"/>
        <v>1.6689648264996824</v>
      </c>
      <c r="F13" s="9">
        <f t="shared" si="0"/>
        <v>5</v>
      </c>
      <c r="G13" s="9">
        <f t="shared" si="0"/>
        <v>10</v>
      </c>
      <c r="H13" s="9">
        <f t="shared" si="0"/>
        <v>20</v>
      </c>
      <c r="I13" s="9">
        <f t="shared" si="0"/>
        <v>50</v>
      </c>
      <c r="J13" s="9">
        <f t="shared" si="0"/>
        <v>100</v>
      </c>
      <c r="K13" s="9">
        <f t="shared" si="0"/>
        <v>200</v>
      </c>
    </row>
    <row r="14" spans="1:11" ht="12.75">
      <c r="A14" s="7"/>
      <c r="B14" s="7"/>
      <c r="C14" s="10">
        <f>C17*C17/C20</f>
        <v>0.05</v>
      </c>
      <c r="D14" s="9">
        <f t="shared" si="1"/>
        <v>0.2767204868980729</v>
      </c>
      <c r="E14" s="9">
        <f t="shared" si="0"/>
        <v>0.667585930599873</v>
      </c>
      <c r="F14" s="9">
        <f t="shared" si="0"/>
        <v>2.1384521841582758</v>
      </c>
      <c r="G14" s="9">
        <f t="shared" si="0"/>
        <v>5.158998552682061</v>
      </c>
      <c r="H14" s="9">
        <f t="shared" si="0"/>
        <v>12.446042171876643</v>
      </c>
      <c r="I14" s="9">
        <f t="shared" si="0"/>
        <v>39.867925381021614</v>
      </c>
      <c r="J14" s="9">
        <f t="shared" si="0"/>
        <v>96.18104667609617</v>
      </c>
      <c r="K14" s="9">
        <f t="shared" si="0"/>
        <v>200</v>
      </c>
    </row>
    <row r="15" spans="1:11" ht="12.75">
      <c r="A15" s="7"/>
      <c r="B15" s="7"/>
      <c r="C15" s="10">
        <f>'user input'!L6</f>
        <v>0.1</v>
      </c>
      <c r="D15" s="9">
        <f t="shared" si="1"/>
        <v>0.13836024344903644</v>
      </c>
      <c r="E15" s="9">
        <f t="shared" si="0"/>
        <v>0.3337929652999365</v>
      </c>
      <c r="F15" s="9">
        <f t="shared" si="0"/>
        <v>1.0692260920791379</v>
      </c>
      <c r="G15" s="9">
        <f t="shared" si="0"/>
        <v>2.5794992763410307</v>
      </c>
      <c r="H15" s="9">
        <f t="shared" si="0"/>
        <v>6.2230210859383215</v>
      </c>
      <c r="I15" s="9">
        <f t="shared" si="0"/>
        <v>19.933962690510807</v>
      </c>
      <c r="J15" s="9">
        <f t="shared" si="0"/>
        <v>48.09052333804809</v>
      </c>
      <c r="K15" s="9">
        <f t="shared" si="0"/>
        <v>116.01799756694966</v>
      </c>
    </row>
    <row r="16" spans="1:11" ht="12.75">
      <c r="A16" s="7"/>
      <c r="B16" s="7"/>
      <c r="C16" s="10">
        <f>'user input'!L8</f>
        <v>0.2</v>
      </c>
      <c r="D16" s="9">
        <f t="shared" si="1"/>
        <v>0.06918012172451822</v>
      </c>
      <c r="E16" s="9">
        <f t="shared" si="0"/>
        <v>0.16689648264996826</v>
      </c>
      <c r="F16" s="9">
        <f t="shared" si="0"/>
        <v>0.5346130460395689</v>
      </c>
      <c r="G16" s="9">
        <f t="shared" si="0"/>
        <v>1.2897496381705154</v>
      </c>
      <c r="H16" s="9">
        <f t="shared" si="0"/>
        <v>3.1115105429691607</v>
      </c>
      <c r="I16" s="9">
        <f t="shared" si="0"/>
        <v>9.966981345255403</v>
      </c>
      <c r="J16" s="9">
        <f t="shared" si="0"/>
        <v>24.045261669024043</v>
      </c>
      <c r="K16" s="9">
        <f t="shared" si="0"/>
        <v>58.00899878347483</v>
      </c>
    </row>
    <row r="17" spans="1:11" ht="12.75">
      <c r="A17" s="7"/>
      <c r="B17" s="7"/>
      <c r="C17" s="10">
        <f>'user input'!L10</f>
        <v>0.5</v>
      </c>
      <c r="D17" s="9">
        <f t="shared" si="1"/>
        <v>0.027672048689807292</v>
      </c>
      <c r="E17" s="9">
        <f t="shared" si="0"/>
        <v>0.06675859305998731</v>
      </c>
      <c r="F17" s="9">
        <f t="shared" si="0"/>
        <v>0.2138452184158276</v>
      </c>
      <c r="G17" s="9">
        <f t="shared" si="0"/>
        <v>0.5158998552682061</v>
      </c>
      <c r="H17" s="9">
        <f t="shared" si="0"/>
        <v>1.2446042171876643</v>
      </c>
      <c r="I17" s="9">
        <f t="shared" si="0"/>
        <v>3.986792538102162</v>
      </c>
      <c r="J17" s="9">
        <f t="shared" si="0"/>
        <v>9.618104667609618</v>
      </c>
      <c r="K17" s="9">
        <f t="shared" si="0"/>
        <v>23.203599513389932</v>
      </c>
    </row>
    <row r="18" spans="1:11" ht="12.75">
      <c r="A18" s="7"/>
      <c r="B18" s="7"/>
      <c r="C18" s="10">
        <f>'user input'!L12</f>
        <v>1</v>
      </c>
      <c r="D18" s="9">
        <f t="shared" si="1"/>
        <v>0.013836024344903646</v>
      </c>
      <c r="E18" s="9">
        <f t="shared" si="0"/>
        <v>0.033379296529993656</v>
      </c>
      <c r="F18" s="9">
        <f t="shared" si="0"/>
        <v>0.1069226092079138</v>
      </c>
      <c r="G18" s="9">
        <f t="shared" si="0"/>
        <v>0.25794992763410307</v>
      </c>
      <c r="H18" s="9">
        <f t="shared" si="0"/>
        <v>0.6223021085938322</v>
      </c>
      <c r="I18" s="9">
        <f t="shared" si="0"/>
        <v>1.993396269051081</v>
      </c>
      <c r="J18" s="9">
        <f t="shared" si="0"/>
        <v>4.809052333804809</v>
      </c>
      <c r="K18" s="9">
        <f t="shared" si="0"/>
        <v>11.601799756694966</v>
      </c>
    </row>
    <row r="19" spans="3:11" ht="12.75">
      <c r="C19" s="10">
        <f>'user input'!L14</f>
        <v>2</v>
      </c>
      <c r="D19" s="9">
        <f t="shared" si="1"/>
        <v>999</v>
      </c>
      <c r="E19" s="9">
        <f t="shared" si="0"/>
        <v>0.016689648264996828</v>
      </c>
      <c r="F19" s="9">
        <f t="shared" si="0"/>
        <v>0.0534613046039569</v>
      </c>
      <c r="G19" s="9">
        <f t="shared" si="0"/>
        <v>0.12897496381705154</v>
      </c>
      <c r="H19" s="9">
        <f t="shared" si="0"/>
        <v>0.3111510542969161</v>
      </c>
      <c r="I19" s="9">
        <f t="shared" si="0"/>
        <v>0.9966981345255405</v>
      </c>
      <c r="J19" s="9">
        <f t="shared" si="0"/>
        <v>2.4045261669024045</v>
      </c>
      <c r="K19" s="9">
        <f t="shared" si="0"/>
        <v>5.800899878347483</v>
      </c>
    </row>
    <row r="20" spans="3:11" ht="12.75">
      <c r="C20" s="10">
        <f>'user input'!L16</f>
        <v>5</v>
      </c>
      <c r="D20" s="9">
        <f t="shared" si="1"/>
        <v>999</v>
      </c>
      <c r="E20" s="9">
        <f t="shared" si="0"/>
        <v>999</v>
      </c>
      <c r="F20" s="9">
        <f t="shared" si="0"/>
        <v>0.02138452184158276</v>
      </c>
      <c r="G20" s="9">
        <f t="shared" si="0"/>
        <v>0.05158998552682061</v>
      </c>
      <c r="H20" s="9">
        <f t="shared" si="0"/>
        <v>0.12446042171876644</v>
      </c>
      <c r="I20" s="9">
        <f t="shared" si="0"/>
        <v>0.3986792538102162</v>
      </c>
      <c r="J20" s="9">
        <f t="shared" si="0"/>
        <v>0.9618104667609618</v>
      </c>
      <c r="K20" s="9">
        <f t="shared" si="0"/>
        <v>2.320359951338993</v>
      </c>
    </row>
    <row r="21" spans="3:11" ht="12.75">
      <c r="C21" s="10">
        <f>IF('user input'!L18&gt;0,'user input'!L18,1000000)</f>
        <v>10</v>
      </c>
      <c r="D21" s="9">
        <f t="shared" si="1"/>
        <v>999</v>
      </c>
      <c r="E21" s="9">
        <f t="shared" si="0"/>
        <v>999</v>
      </c>
      <c r="F21" s="9">
        <f t="shared" si="0"/>
        <v>999</v>
      </c>
      <c r="G21" s="9">
        <f t="shared" si="0"/>
        <v>0.025794992763410306</v>
      </c>
      <c r="H21" s="9">
        <f t="shared" si="0"/>
        <v>0.06223021085938322</v>
      </c>
      <c r="I21" s="9">
        <f t="shared" si="0"/>
        <v>0.1993396269051081</v>
      </c>
      <c r="J21" s="9">
        <f t="shared" si="0"/>
        <v>0.4809052333804809</v>
      </c>
      <c r="K21" s="9">
        <f t="shared" si="0"/>
        <v>1.1601799756694966</v>
      </c>
    </row>
    <row r="22" spans="3:11" ht="12.75">
      <c r="C22" s="10">
        <f>IF('user input'!L20&gt;0,'user input'!L20,1000000)</f>
        <v>20</v>
      </c>
      <c r="D22" s="9">
        <f t="shared" si="1"/>
        <v>999</v>
      </c>
      <c r="E22" s="9">
        <f t="shared" si="0"/>
        <v>999</v>
      </c>
      <c r="F22" s="9">
        <f t="shared" si="0"/>
        <v>999</v>
      </c>
      <c r="G22" s="9">
        <f t="shared" si="0"/>
        <v>999</v>
      </c>
      <c r="H22" s="9">
        <f t="shared" si="0"/>
        <v>0.03111510542969161</v>
      </c>
      <c r="I22" s="9">
        <f t="shared" si="0"/>
        <v>0.09966981345255405</v>
      </c>
      <c r="J22" s="9">
        <f t="shared" si="0"/>
        <v>0.24045261669024046</v>
      </c>
      <c r="K22" s="9">
        <f t="shared" si="0"/>
        <v>0.5800899878347483</v>
      </c>
    </row>
    <row r="23" spans="3:11" ht="12.75">
      <c r="C23" s="10">
        <f>IF('user input'!L22&gt;0,'user input'!L22,1000000)</f>
        <v>50</v>
      </c>
      <c r="D23" s="9">
        <f t="shared" si="1"/>
        <v>999</v>
      </c>
      <c r="E23" s="9">
        <f t="shared" si="0"/>
        <v>999</v>
      </c>
      <c r="F23" s="9">
        <f t="shared" si="0"/>
        <v>999</v>
      </c>
      <c r="G23" s="9">
        <f t="shared" si="0"/>
        <v>999</v>
      </c>
      <c r="H23" s="9">
        <f t="shared" si="0"/>
        <v>999</v>
      </c>
      <c r="I23" s="9">
        <f t="shared" si="0"/>
        <v>0.039867925381021616</v>
      </c>
      <c r="J23" s="9">
        <f t="shared" si="0"/>
        <v>0.09618104667609619</v>
      </c>
      <c r="K23" s="9">
        <f t="shared" si="0"/>
        <v>0.23203599513389933</v>
      </c>
    </row>
    <row r="24" spans="3:11" ht="12.75">
      <c r="C24" s="10">
        <f>IF('user input'!L24&gt;0,'user input'!L24,1000000)</f>
        <v>100</v>
      </c>
      <c r="D24" s="9">
        <f t="shared" si="1"/>
        <v>999</v>
      </c>
      <c r="E24" s="9">
        <f t="shared" si="0"/>
        <v>999</v>
      </c>
      <c r="F24" s="9">
        <f t="shared" si="0"/>
        <v>999</v>
      </c>
      <c r="G24" s="9">
        <f t="shared" si="0"/>
        <v>999</v>
      </c>
      <c r="H24" s="9">
        <f t="shared" si="0"/>
        <v>999</v>
      </c>
      <c r="I24" s="9">
        <f t="shared" si="0"/>
        <v>999</v>
      </c>
      <c r="J24" s="9">
        <f t="shared" si="0"/>
        <v>0.04809052333804809</v>
      </c>
      <c r="K24" s="9">
        <f t="shared" si="0"/>
        <v>0.11601799756694967</v>
      </c>
    </row>
    <row r="25" spans="3:11" ht="12.75">
      <c r="C25" s="10">
        <f>IF('user input'!L26&gt;0,'user input'!L26,1000000)</f>
        <v>200</v>
      </c>
      <c r="D25" s="9">
        <f t="shared" si="1"/>
        <v>999</v>
      </c>
      <c r="E25" s="9">
        <f t="shared" si="0"/>
        <v>999</v>
      </c>
      <c r="F25" s="9">
        <f t="shared" si="0"/>
        <v>999</v>
      </c>
      <c r="G25" s="9">
        <f t="shared" si="0"/>
        <v>999</v>
      </c>
      <c r="H25" s="9">
        <f t="shared" si="0"/>
        <v>999</v>
      </c>
      <c r="I25" s="9">
        <f t="shared" si="0"/>
        <v>999</v>
      </c>
      <c r="J25" s="9">
        <f t="shared" si="0"/>
        <v>999</v>
      </c>
      <c r="K25" s="9">
        <f t="shared" si="0"/>
        <v>0.05800899878347483</v>
      </c>
    </row>
    <row r="27" spans="4:11" ht="12.75">
      <c r="D27" s="11">
        <f>MIN(D12:D25)</f>
        <v>0.013836024344903646</v>
      </c>
      <c r="E27" s="11">
        <f aca="true" t="shared" si="2" ref="E27:K27">MIN(E12:E25)</f>
        <v>0.016689648264996828</v>
      </c>
      <c r="F27" s="11">
        <f t="shared" si="2"/>
        <v>0.02138452184158276</v>
      </c>
      <c r="G27" s="11">
        <f t="shared" si="2"/>
        <v>0.025794992763410306</v>
      </c>
      <c r="H27" s="11">
        <f t="shared" si="2"/>
        <v>0.03111510542969161</v>
      </c>
      <c r="I27" s="11">
        <f t="shared" si="2"/>
        <v>0.039867925381021616</v>
      </c>
      <c r="J27" s="11">
        <f t="shared" si="2"/>
        <v>0.04809052333804809</v>
      </c>
      <c r="K27" s="11">
        <f t="shared" si="2"/>
        <v>0.05800899878347483</v>
      </c>
    </row>
    <row r="28" spans="4:11" ht="12.75">
      <c r="D28">
        <f>MATCH(D27,D12:D25,0)</f>
        <v>7</v>
      </c>
      <c r="E28">
        <f aca="true" t="shared" si="3" ref="E28:K28">MATCH(E27,E12:E25,0)</f>
        <v>8</v>
      </c>
      <c r="F28">
        <f t="shared" si="3"/>
        <v>9</v>
      </c>
      <c r="G28">
        <f t="shared" si="3"/>
        <v>10</v>
      </c>
      <c r="H28">
        <f t="shared" si="3"/>
        <v>11</v>
      </c>
      <c r="I28">
        <f t="shared" si="3"/>
        <v>12</v>
      </c>
      <c r="J28">
        <f t="shared" si="3"/>
        <v>13</v>
      </c>
      <c r="K28">
        <f t="shared" si="3"/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 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Hawkes</dc:creator>
  <cp:keywords/>
  <dc:description/>
  <cp:lastModifiedBy>Peter Hawkes</cp:lastModifiedBy>
  <dcterms:created xsi:type="dcterms:W3CDTF">2004-01-05T15:27:45Z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