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beisgov-my.sharepoint.com/personal/rachel_gibson2_beis_gov_uk/Documents/Documents/Publishing/CfD/"/>
    </mc:Choice>
  </mc:AlternateContent>
  <xr:revisionPtr revIDLastSave="8" documentId="8_{1B80A3A4-2581-4F15-8276-073D6776724A}" xr6:coauthVersionLast="46" xr6:coauthVersionMax="46" xr10:uidLastSave="{AC583A3C-3E78-4711-B1BF-1297E15377D7}"/>
  <bookViews>
    <workbookView xWindow="-103" yWindow="-103" windowWidth="27634" windowHeight="15034" xr2:uid="{95829E26-F778-4877-A762-EA32A688B77D}"/>
  </bookViews>
  <sheets>
    <sheet name="Contents" sheetId="19" r:id="rId1"/>
    <sheet name="SCP Checklist" sheetId="20" r:id="rId2"/>
    <sheet name="Scoring Guidance" sheetId="2" r:id="rId3"/>
    <sheet name="Table PS1" sheetId="17" r:id="rId4"/>
    <sheet name="Table PS2" sheetId="5" r:id="rId5"/>
    <sheet name="Table PS3" sheetId="4" r:id="rId6"/>
    <sheet name="Table 1.1" sheetId="6" r:id="rId7"/>
    <sheet name="Table 3.1" sheetId="11" r:id="rId8"/>
    <sheet name="Table 4.1 " sheetId="12" r:id="rId9"/>
    <sheet name="Table 4.2" sheetId="13" r:id="rId10"/>
    <sheet name="Table H1" sheetId="18" r:id="rId1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3" l="1"/>
  <c r="E10" i="13"/>
  <c r="E11" i="13"/>
  <c r="E12" i="13"/>
  <c r="E13" i="13"/>
  <c r="E14" i="13"/>
  <c r="E15" i="13"/>
  <c r="E16" i="13"/>
  <c r="E17" i="13"/>
  <c r="E18" i="13"/>
  <c r="E19" i="13"/>
  <c r="E20" i="13"/>
  <c r="E8" i="13"/>
  <c r="E7" i="13"/>
  <c r="N14" i="18"/>
  <c r="N24" i="18"/>
  <c r="L8" i="18"/>
  <c r="K11" i="18"/>
  <c r="M11" i="18"/>
  <c r="K12" i="18"/>
  <c r="M12" i="18"/>
  <c r="G10" i="18"/>
  <c r="K10" i="18"/>
  <c r="M10" i="18"/>
  <c r="M8" i="18"/>
  <c r="G15" i="18"/>
  <c r="K15" i="18"/>
  <c r="M15" i="18"/>
  <c r="M14" i="18"/>
  <c r="K19" i="18"/>
  <c r="M19" i="18"/>
  <c r="K20" i="18"/>
  <c r="M20" i="18"/>
  <c r="M18" i="18"/>
  <c r="K22" i="18"/>
  <c r="M22" i="18"/>
  <c r="M21" i="18"/>
  <c r="M24" i="18"/>
  <c r="G11" i="18"/>
  <c r="G8" i="18"/>
  <c r="G14" i="18"/>
  <c r="G24" i="18"/>
  <c r="L24" i="18"/>
  <c r="K13" i="18"/>
  <c r="K9" i="18"/>
  <c r="N9" i="18"/>
  <c r="O9" i="18"/>
  <c r="N10" i="18"/>
  <c r="O10" i="18"/>
  <c r="O11" i="18"/>
  <c r="N12" i="18"/>
  <c r="O12" i="18"/>
  <c r="O13" i="18"/>
  <c r="K16" i="18"/>
  <c r="K17" i="18"/>
  <c r="N15" i="18"/>
  <c r="O15" i="18"/>
  <c r="O16" i="18"/>
  <c r="O17" i="18"/>
  <c r="O19" i="18"/>
  <c r="O20" i="18"/>
  <c r="O22" i="18"/>
  <c r="O23" i="18"/>
  <c r="K23" i="18"/>
  <c r="G9" i="18"/>
  <c r="M9" i="18"/>
  <c r="G12" i="18"/>
  <c r="G13" i="18"/>
  <c r="M13" i="18"/>
  <c r="M23" i="18"/>
  <c r="M16" i="18"/>
  <c r="K8" i="18"/>
  <c r="K21" i="18"/>
  <c r="K18" i="18"/>
  <c r="K14" i="18"/>
  <c r="K24" i="18"/>
  <c r="G19" i="18"/>
  <c r="G20" i="18"/>
  <c r="G18" i="18"/>
  <c r="G22" i="18"/>
  <c r="G23" i="18"/>
  <c r="G21" i="18"/>
  <c r="E8" i="18"/>
  <c r="E14" i="18"/>
  <c r="E18" i="18"/>
  <c r="E21" i="18"/>
  <c r="E24" i="18"/>
  <c r="O8" i="18"/>
  <c r="O14" i="18"/>
  <c r="O18" i="18"/>
  <c r="O21" i="18"/>
  <c r="O24" i="18"/>
  <c r="N11" i="18"/>
  <c r="N16" i="18"/>
  <c r="N13" i="18"/>
  <c r="G49" i="6"/>
  <c r="G48" i="6"/>
  <c r="G47" i="6"/>
  <c r="G46" i="6"/>
  <c r="G45" i="6"/>
  <c r="G44" i="6"/>
  <c r="G43" i="6"/>
  <c r="G42" i="6"/>
  <c r="G41" i="6"/>
  <c r="G40" i="6"/>
  <c r="G39" i="6"/>
  <c r="G38" i="6"/>
  <c r="E37" i="6"/>
  <c r="L45" i="6"/>
  <c r="K45" i="6"/>
  <c r="J45" i="6"/>
  <c r="D45" i="6"/>
  <c r="L49" i="6"/>
  <c r="K49" i="6"/>
  <c r="J49" i="6"/>
  <c r="D49" i="6"/>
  <c r="L48" i="6"/>
  <c r="K48" i="6"/>
  <c r="J48" i="6"/>
  <c r="D48" i="6"/>
  <c r="L47" i="6"/>
  <c r="K47" i="6"/>
  <c r="J47" i="6"/>
  <c r="D47" i="6"/>
  <c r="L46" i="6"/>
  <c r="K46" i="6"/>
  <c r="J46" i="6"/>
  <c r="D46" i="6"/>
  <c r="L40" i="6"/>
  <c r="K40" i="6"/>
  <c r="J40" i="6"/>
  <c r="D40" i="6"/>
  <c r="L39" i="6"/>
  <c r="K39" i="6"/>
  <c r="J39" i="6"/>
  <c r="D39" i="6"/>
  <c r="N22" i="18"/>
  <c r="N23" i="18"/>
  <c r="N19" i="18"/>
  <c r="N20" i="18"/>
  <c r="U9" i="4"/>
  <c r="U8" i="4"/>
  <c r="K19" i="6"/>
  <c r="L19" i="6"/>
  <c r="K20" i="6"/>
  <c r="L20" i="6"/>
  <c r="K16" i="6"/>
  <c r="L16" i="6"/>
  <c r="K17" i="6"/>
  <c r="L17" i="6"/>
  <c r="K18" i="6"/>
  <c r="L18" i="6"/>
  <c r="D16" i="6"/>
  <c r="D17" i="6"/>
  <c r="D18" i="6"/>
  <c r="D38" i="6"/>
  <c r="D41" i="6"/>
  <c r="D42" i="6"/>
  <c r="D43" i="6"/>
  <c r="D44" i="6"/>
  <c r="D50" i="6"/>
  <c r="D51" i="6"/>
  <c r="K28" i="6"/>
  <c r="L28" i="6"/>
  <c r="K29" i="6"/>
  <c r="L29" i="6"/>
  <c r="L30" i="6"/>
  <c r="L31" i="6"/>
  <c r="K30" i="6"/>
  <c r="K31" i="6"/>
  <c r="C10" i="13"/>
  <c r="K10" i="13"/>
  <c r="D10" i="13"/>
  <c r="C15" i="13"/>
  <c r="K15" i="13"/>
  <c r="D15" i="13"/>
  <c r="C20" i="13"/>
  <c r="D20" i="13"/>
  <c r="N7" i="12"/>
  <c r="N8" i="12"/>
  <c r="N6" i="12"/>
  <c r="L7" i="12"/>
  <c r="L8" i="12"/>
  <c r="L6" i="12"/>
  <c r="J7" i="12"/>
  <c r="J8" i="12"/>
  <c r="J6" i="12"/>
  <c r="K17" i="13"/>
  <c r="K18" i="13"/>
  <c r="K19" i="13"/>
  <c r="J20" i="13"/>
  <c r="K20" i="13"/>
  <c r="L20" i="13"/>
  <c r="K12" i="13"/>
  <c r="K13" i="13"/>
  <c r="K14" i="13"/>
  <c r="J15" i="13"/>
  <c r="L15" i="13"/>
  <c r="K8" i="13"/>
  <c r="K9" i="13"/>
  <c r="K7" i="13"/>
  <c r="J38" i="6"/>
  <c r="K38" i="6"/>
  <c r="L38" i="6"/>
  <c r="J41" i="6"/>
  <c r="K41" i="6"/>
  <c r="L41" i="6"/>
  <c r="J42" i="6"/>
  <c r="K42" i="6"/>
  <c r="L42" i="6"/>
  <c r="J43" i="6"/>
  <c r="K43" i="6"/>
  <c r="L43" i="6"/>
  <c r="J44" i="6"/>
  <c r="K44" i="6"/>
  <c r="L44" i="6"/>
  <c r="J50" i="6"/>
  <c r="K50" i="6"/>
  <c r="L50" i="6"/>
  <c r="J51" i="6"/>
  <c r="K51" i="6"/>
  <c r="L51" i="6"/>
  <c r="J36" i="6"/>
  <c r="K36" i="6"/>
  <c r="K37" i="6"/>
  <c r="K52" i="6"/>
  <c r="L52" i="6"/>
  <c r="J37" i="6"/>
  <c r="L37" i="6"/>
  <c r="J25" i="6"/>
  <c r="K25" i="6"/>
  <c r="L25" i="6"/>
  <c r="J26" i="6"/>
  <c r="K26" i="6"/>
  <c r="L26" i="6"/>
  <c r="J27" i="6"/>
  <c r="K27" i="6"/>
  <c r="L27" i="6"/>
  <c r="J28" i="6"/>
  <c r="J29" i="6"/>
  <c r="J30" i="6"/>
  <c r="J31" i="6"/>
  <c r="K32" i="6"/>
  <c r="L32" i="6"/>
  <c r="J16" i="6"/>
  <c r="J17" i="6"/>
  <c r="J14" i="6"/>
  <c r="K14" i="6"/>
  <c r="K15" i="6"/>
  <c r="K21" i="6"/>
  <c r="L21" i="6"/>
  <c r="L14" i="6"/>
  <c r="J15" i="6"/>
  <c r="L15" i="6"/>
  <c r="L7" i="6"/>
  <c r="L8" i="6"/>
  <c r="L9" i="6"/>
  <c r="L6" i="6"/>
  <c r="K7" i="6"/>
  <c r="K8" i="6"/>
  <c r="K9" i="6"/>
  <c r="K6" i="6"/>
  <c r="J18" i="6"/>
  <c r="J19" i="6"/>
  <c r="J20" i="6"/>
  <c r="J7" i="6"/>
  <c r="J8" i="6"/>
  <c r="J9" i="6"/>
  <c r="J6" i="6"/>
  <c r="D7" i="6"/>
  <c r="D6" i="6"/>
  <c r="D8" i="6"/>
  <c r="D9" i="6"/>
  <c r="D10" i="6"/>
  <c r="E10" i="6"/>
  <c r="D36" i="6"/>
  <c r="L36" i="6"/>
  <c r="D37" i="6"/>
  <c r="E52" i="6"/>
  <c r="D30" i="6"/>
  <c r="D31" i="6"/>
  <c r="D25" i="6"/>
  <c r="D26" i="6"/>
  <c r="D32" i="6"/>
  <c r="E32" i="6"/>
  <c r="D20" i="6"/>
  <c r="D19" i="6"/>
  <c r="D15" i="6"/>
  <c r="D14" i="6"/>
  <c r="D21" i="6"/>
  <c r="E21" i="6"/>
  <c r="D52" i="6"/>
  <c r="C21" i="13"/>
  <c r="K21" i="13"/>
  <c r="C38" i="2"/>
  <c r="C30" i="2"/>
  <c r="C25" i="2"/>
  <c r="C20" i="2"/>
  <c r="C12" i="2"/>
  <c r="L10" i="13"/>
  <c r="J10" i="13"/>
  <c r="J21" i="13"/>
  <c r="K10" i="6"/>
  <c r="L10" i="6"/>
  <c r="L18" i="18"/>
  <c r="L21" i="18"/>
  <c r="N21" i="18"/>
  <c r="N18" i="18"/>
  <c r="L14" i="18"/>
  <c r="N8" i="18"/>
</calcChain>
</file>

<file path=xl/sharedStrings.xml><?xml version="1.0" encoding="utf-8"?>
<sst xmlns="http://schemas.openxmlformats.org/spreadsheetml/2006/main" count="874" uniqueCount="428">
  <si>
    <t>CONTENTS</t>
  </si>
  <si>
    <t>TAB</t>
  </si>
  <si>
    <t xml:space="preserve">Table description </t>
  </si>
  <si>
    <t>SCP Checklist</t>
  </si>
  <si>
    <t>Completion Checklist</t>
  </si>
  <si>
    <t>Scoring Guidance</t>
  </si>
  <si>
    <t>Summary of scoring and scoring criteria</t>
  </si>
  <si>
    <t>Table PS1</t>
  </si>
  <si>
    <t>Project Components with Capable UK Suppliers</t>
  </si>
  <si>
    <t>Table PS2</t>
  </si>
  <si>
    <t>Status of Contract Packages and Forward Contracts Plan</t>
  </si>
  <si>
    <t>Table PS3</t>
  </si>
  <si>
    <t>Comprehensive Inventory of Supply Chain Activities and Outcomes</t>
  </si>
  <si>
    <t>Table 1.1</t>
  </si>
  <si>
    <t>Anticipated UK Content in Project Delivery</t>
  </si>
  <si>
    <t>Table 3.1</t>
  </si>
  <si>
    <t xml:space="preserve">Activities to Support R&amp;D in the UK </t>
  </si>
  <si>
    <t>Table 4.1</t>
  </si>
  <si>
    <t>Apprenticeships, Trainees and Sponsorships of UK Workers</t>
  </si>
  <si>
    <t>Table 4.2</t>
  </si>
  <si>
    <t xml:space="preserve">Number of Job Opportunities on the Project </t>
  </si>
  <si>
    <t>Table H1</t>
  </si>
  <si>
    <t>Template to Guide Calculation of UK Content in Committed and Uncommitted Project Expenditure (with Examples)</t>
  </si>
  <si>
    <t>SCP Completion Checklist</t>
  </si>
  <si>
    <t>Question</t>
  </si>
  <si>
    <t>Complete</t>
  </si>
  <si>
    <t>Tables to be completed</t>
  </si>
  <si>
    <t>PROJECT SUMMARY</t>
  </si>
  <si>
    <t>S1</t>
  </si>
  <si>
    <t>Project size and location</t>
  </si>
  <si>
    <t>S2</t>
  </si>
  <si>
    <t>Ownership structure</t>
  </si>
  <si>
    <t>S3</t>
  </si>
  <si>
    <t xml:space="preserve">Project Milestones </t>
  </si>
  <si>
    <t>GANTT chart complete</t>
  </si>
  <si>
    <t>S4</t>
  </si>
  <si>
    <t>Supplier market information</t>
  </si>
  <si>
    <t>S5</t>
  </si>
  <si>
    <t>Current Procurement Status</t>
  </si>
  <si>
    <t>Table S1 completed</t>
  </si>
  <si>
    <t>S6</t>
  </si>
  <si>
    <t>Forward Contract Plan</t>
  </si>
  <si>
    <t>S7</t>
  </si>
  <si>
    <t>Written Summary</t>
  </si>
  <si>
    <t>Table S2 completed</t>
  </si>
  <si>
    <t>BUSINESS ENVIRONMENT</t>
  </si>
  <si>
    <t xml:space="preserve">% UK Content </t>
  </si>
  <si>
    <t>Table 1.1 completed</t>
  </si>
  <si>
    <t>Low carbon footprint in supply chains</t>
  </si>
  <si>
    <t>Supply chain development</t>
  </si>
  <si>
    <t xml:space="preserve">Visibility of opportunities to suppliers </t>
  </si>
  <si>
    <t xml:space="preserve">Contracting strategy and procurement process </t>
  </si>
  <si>
    <t>Promote new entrants and SMEs</t>
  </si>
  <si>
    <t>Approach to supply chain risk management</t>
  </si>
  <si>
    <t>INFRASTRUCTURE</t>
  </si>
  <si>
    <t>Reduced carbon footprint across project lifecycle</t>
  </si>
  <si>
    <t>Coordinate supply chain activity </t>
  </si>
  <si>
    <t>Reliability and resilience for  electricity system</t>
  </si>
  <si>
    <t>Supply chain infrastructure </t>
  </si>
  <si>
    <t>IDEAS</t>
  </si>
  <si>
    <t>Developer investment in UK R&amp;D</t>
  </si>
  <si>
    <t>Table 3.1 completed</t>
  </si>
  <si>
    <t>Supply chain partners investment in UK R&amp;D</t>
  </si>
  <si>
    <t>Innovations and novel technologies</t>
  </si>
  <si>
    <t>Innovative business processes and methods</t>
  </si>
  <si>
    <t>PEOPLE</t>
  </si>
  <si>
    <t xml:space="preserve">Market  information on skills </t>
  </si>
  <si>
    <t xml:space="preserve">Project recruitment and hiring strategy </t>
  </si>
  <si>
    <t xml:space="preserve">UK apprenticeship, trainee and scholarship </t>
  </si>
  <si>
    <t>Table 4.1 completed</t>
  </si>
  <si>
    <t>Number of jobs: UK, EU and RoW</t>
  </si>
  <si>
    <t>Table 4.2 completed</t>
  </si>
  <si>
    <t>Diversity and people with protected characteristics</t>
  </si>
  <si>
    <t>Health and safety standards</t>
  </si>
  <si>
    <t>No modern slavery or labour exploitation</t>
  </si>
  <si>
    <t>PLACES</t>
  </si>
  <si>
    <t>Investment and growth in project’s local economy</t>
  </si>
  <si>
    <t>Alignment with Local Industrial Strategies</t>
  </si>
  <si>
    <t>Strategy for community engagement</t>
  </si>
  <si>
    <t>Reference</t>
  </si>
  <si>
    <t xml:space="preserve">Marks available </t>
  </si>
  <si>
    <t>Question type</t>
  </si>
  <si>
    <t>Tables required to be completed</t>
  </si>
  <si>
    <t>Scoring Criteria</t>
  </si>
  <si>
    <t>For information and monitoring only</t>
  </si>
  <si>
    <t>Current Procurment Status</t>
  </si>
  <si>
    <t>(Marks in this section are illustrative)</t>
  </si>
  <si>
    <t>Marks will be awarded for the comprehensiveness of response, scale of ambition in activities and anticipated outcomes, feasibility, whether you identify quantifiable outcomes with measurable metrics, and how delivery will be assured (e.g. through contractual commitments, details of your company’s internal measurement/monitoring processes and obligations, including reporting).    A high weighting is placed on the scale of ambition.</t>
  </si>
  <si>
    <t>Fully comprehensive responses to all parts of question with activities and/or processes delivering in aggregate a high material contribution to international and UK supply chains to support the low carbon electricity sector, supported by detailed evidence of feasbility, assurance of delivery and measurable outcomes</t>
  </si>
  <si>
    <t>Responses to all parts of question with activities and/or processes delivering in aggregate a high material contribution to international and UK supply chains to support the low carbon electricity sector, supported by evidence of feasbility, assurance of delivery and measurable outcomes</t>
  </si>
  <si>
    <t>Suppy chain partners investment in UK R&amp;D</t>
  </si>
  <si>
    <t>Partial responses to the question with activities and/or processes delivering in aggregate a moderate contribution to international and UK supply chains to support the low carbon electricity sector, supported by evidence of feasbility, assurance of delivery and measurable outcomes</t>
  </si>
  <si>
    <t>Number of jobs: UK and RoW</t>
  </si>
  <si>
    <t>Incomplete responses to question with activities and/or processes delivering in aggregate a low contribution to international and UK supply chains to support the low carbon electricity sector.</t>
  </si>
  <si>
    <t>No or minimal information and supporting evidence provided and/or required tables not completed</t>
  </si>
  <si>
    <t>TO BE COMPLETED BY DEVELOPER
Supply Chain Plan</t>
  </si>
  <si>
    <r>
      <rPr>
        <b/>
        <sz val="11"/>
        <color theme="1"/>
        <rFont val="Calibri"/>
        <family val="2"/>
        <scheme val="minor"/>
      </rPr>
      <t>Table PS1-G   – Project Components with Capable UK Suppliers - General</t>
    </r>
    <r>
      <rPr>
        <sz val="11"/>
        <color theme="1"/>
        <rFont val="Calibri"/>
        <family val="2"/>
        <scheme val="minor"/>
      </rPr>
      <t xml:space="preserve"> (for use when technology-specific table not provided)</t>
    </r>
  </si>
  <si>
    <t>Key Project Components</t>
  </si>
  <si>
    <t xml:space="preserve">UK Supply Chain Capabilities
For each key component of your project are there some UK suppliers or consortia of UK suppliers who have the capablity to supply the associated goods and services
YES / NO </t>
  </si>
  <si>
    <r>
      <rPr>
        <b/>
        <sz val="8"/>
        <color theme="1"/>
        <rFont val="Arial"/>
        <family val="2"/>
      </rPr>
      <t xml:space="preserve">Commentary </t>
    </r>
    <r>
      <rPr>
        <sz val="8"/>
        <color theme="1"/>
        <rFont val="Arial"/>
        <family val="2"/>
      </rPr>
      <t xml:space="preserve">
Commentary on (i) </t>
    </r>
    <r>
      <rPr>
        <b/>
        <sz val="8"/>
        <color theme="1"/>
        <rFont val="Arial"/>
        <family val="2"/>
      </rPr>
      <t>capacity</t>
    </r>
    <r>
      <rPr>
        <sz val="8"/>
        <color theme="1"/>
        <rFont val="Arial"/>
        <family val="2"/>
      </rPr>
      <t xml:space="preserve"> of UK suppliers to meet project demand for the component, taking into account other competing customers; and (ii) any significant </t>
    </r>
    <r>
      <rPr>
        <b/>
        <sz val="8"/>
        <color theme="1"/>
        <rFont val="Arial"/>
        <family val="2"/>
      </rPr>
      <t>gaps</t>
    </r>
    <r>
      <rPr>
        <sz val="8"/>
        <color theme="1"/>
        <rFont val="Arial"/>
        <family val="2"/>
      </rPr>
      <t xml:space="preserve"> in UK supply chain, and the key </t>
    </r>
    <r>
      <rPr>
        <b/>
        <sz val="8"/>
        <color theme="1"/>
        <rFont val="Arial"/>
        <family val="2"/>
      </rPr>
      <t>capability or capacity constraints</t>
    </r>
    <r>
      <rPr>
        <sz val="8"/>
        <color theme="1"/>
        <rFont val="Arial"/>
        <family val="2"/>
      </rPr>
      <t xml:space="preserve"> that need to be overcome</t>
    </r>
  </si>
  <si>
    <t>DevEx phase</t>
  </si>
  <si>
    <t>Component #1</t>
  </si>
  <si>
    <t>add rows as needed</t>
  </si>
  <si>
    <t>CapEx phase</t>
  </si>
  <si>
    <t>OpEx phase</t>
  </si>
  <si>
    <t>DecEx phase</t>
  </si>
  <si>
    <t>Table PS1-S  Project Components with Capable UK Suppliers - Solar</t>
  </si>
  <si>
    <r>
      <rPr>
        <b/>
        <sz val="8"/>
        <color theme="1"/>
        <rFont val="Arial"/>
        <family val="2"/>
      </rPr>
      <t xml:space="preserve">UK Supply Chain Capabilities
</t>
    </r>
    <r>
      <rPr>
        <sz val="8"/>
        <color theme="1"/>
        <rFont val="Arial"/>
        <family val="2"/>
      </rPr>
      <t xml:space="preserve">
For each key component of your project are there capable UK suppliers or consortia of UK suppliers who can supply the associated goods and services
</t>
    </r>
    <r>
      <rPr>
        <sz val="10"/>
        <color theme="1"/>
        <rFont val="Arial"/>
        <family val="2"/>
      </rPr>
      <t>YES / NO</t>
    </r>
    <r>
      <rPr>
        <sz val="8"/>
        <color theme="1"/>
        <rFont val="Arial"/>
        <family val="2"/>
      </rPr>
      <t xml:space="preserve"> </t>
    </r>
  </si>
  <si>
    <r>
      <t>DevEx phase</t>
    </r>
    <r>
      <rPr>
        <sz val="8"/>
        <color rgb="FF000000"/>
        <rFont val="Arial"/>
        <family val="2"/>
      </rPr>
      <t xml:space="preserve"> </t>
    </r>
  </si>
  <si>
    <t xml:space="preserve"> </t>
  </si>
  <si>
    <t>Project management</t>
  </si>
  <si>
    <t>Development, Consenting and Surveys</t>
  </si>
  <si>
    <t xml:space="preserve">Nationally significant Infrastructure project process </t>
  </si>
  <si>
    <t>Engineering Design</t>
  </si>
  <si>
    <t>Land lease</t>
  </si>
  <si>
    <r>
      <t>CapEx phase</t>
    </r>
    <r>
      <rPr>
        <sz val="8"/>
        <color rgb="FF000000"/>
        <rFont val="Arial"/>
        <family val="2"/>
      </rPr>
      <t xml:space="preserve"> </t>
    </r>
  </si>
  <si>
    <t xml:space="preserve">Electrical works </t>
  </si>
  <si>
    <t>EPCI</t>
  </si>
  <si>
    <t xml:space="preserve">Sub-station supply </t>
  </si>
  <si>
    <t>Grid connection</t>
  </si>
  <si>
    <t>Smart systems integration (AC + DC)</t>
  </si>
  <si>
    <t>Cable supply, sizing and installation</t>
  </si>
  <si>
    <t xml:space="preserve">Inverter supply </t>
  </si>
  <si>
    <t>Sub-station installation</t>
  </si>
  <si>
    <t xml:space="preserve">CAD and Software engineering </t>
  </si>
  <si>
    <t>Solar Panels</t>
  </si>
  <si>
    <t xml:space="preserve">Mounting systems </t>
  </si>
  <si>
    <t xml:space="preserve">Battery storage system </t>
  </si>
  <si>
    <t xml:space="preserve">Panel selection and scheduling </t>
  </si>
  <si>
    <t xml:space="preserve">Panel installation </t>
  </si>
  <si>
    <t xml:space="preserve">Battery installation </t>
  </si>
  <si>
    <t xml:space="preserve">Civil Works </t>
  </si>
  <si>
    <t>EPC</t>
  </si>
  <si>
    <t>Materials supply (procurement)</t>
  </si>
  <si>
    <t xml:space="preserve">Foundations, roads, drainage, buildings, cable trenches, fences </t>
  </si>
  <si>
    <r>
      <t>OpEx phase</t>
    </r>
    <r>
      <rPr>
        <sz val="8"/>
        <color rgb="FF000000"/>
        <rFont val="Arial"/>
        <family val="2"/>
      </rPr>
      <t xml:space="preserve"> </t>
    </r>
  </si>
  <si>
    <t xml:space="preserve">Security </t>
  </si>
  <si>
    <t>Operations management</t>
  </si>
  <si>
    <t>Remote monitoring equipment</t>
  </si>
  <si>
    <t xml:space="preserve">Panel O&amp;M </t>
  </si>
  <si>
    <r>
      <t xml:space="preserve"> </t>
    </r>
    <r>
      <rPr>
        <b/>
        <sz val="8"/>
        <color rgb="FF000000"/>
        <rFont val="Arial"/>
        <family val="2"/>
      </rPr>
      <t>DecEx phase</t>
    </r>
  </si>
  <si>
    <t>Decommissioning and panel recycling</t>
  </si>
  <si>
    <t>Table PS1-OnW    Project Components with Capable UK Suppliers - Onshore Wind</t>
  </si>
  <si>
    <t>Met station supply and install</t>
  </si>
  <si>
    <t>Civil Works</t>
  </si>
  <si>
    <t>Foundations, roads, drainage, buildings, cable trenches</t>
  </si>
  <si>
    <t>Electrical works</t>
  </si>
  <si>
    <t>Cable supply and installation</t>
  </si>
  <si>
    <t>Turbines</t>
  </si>
  <si>
    <t>EPC/EPCI</t>
  </si>
  <si>
    <t>Nacelle supply &amp; erection</t>
  </si>
  <si>
    <t>Towers supply &amp; erection</t>
  </si>
  <si>
    <t>Blades manufacture</t>
  </si>
  <si>
    <t>Turbine O&amp;M (pre and post warranty)</t>
  </si>
  <si>
    <t>Decommissioning</t>
  </si>
  <si>
    <t>Table PS1-OfW   Project Components with Capable UK Suppliers – Offshore Wind</t>
  </si>
  <si>
    <t>Survey and seabed vessels</t>
  </si>
  <si>
    <t>Foundations</t>
  </si>
  <si>
    <t>Foundations fabrication - Monopile / Jacket</t>
  </si>
  <si>
    <t>Foundations fabrication - Transition piece (TP)</t>
  </si>
  <si>
    <t>Foundation transport vessels</t>
  </si>
  <si>
    <t xml:space="preserve">Offshore Installation </t>
  </si>
  <si>
    <t>Port infrastructure (shore supply base)</t>
  </si>
  <si>
    <t xml:space="preserve">Turbine installation </t>
  </si>
  <si>
    <t>Foundation installation</t>
  </si>
  <si>
    <t xml:space="preserve">Cable installation </t>
  </si>
  <si>
    <t>Equipment supply</t>
  </si>
  <si>
    <t>Support vessels: SOV/CTV/AHT</t>
  </si>
  <si>
    <t>Cables</t>
  </si>
  <si>
    <t>Array cables supply</t>
  </si>
  <si>
    <t>Export cables supply</t>
  </si>
  <si>
    <t>Cable laying vessels</t>
  </si>
  <si>
    <t>Sub-Stations</t>
  </si>
  <si>
    <t>Sub-station supply – jacket</t>
  </si>
  <si>
    <t>Sub-station supply – platform/topsides</t>
  </si>
  <si>
    <t>Sub-station supply – convertor system</t>
  </si>
  <si>
    <t>Sub-station assembly</t>
  </si>
  <si>
    <t>Gearbox/direct drive supply</t>
  </si>
  <si>
    <t>Generator</t>
  </si>
  <si>
    <t>Power Convertor Systems (PCS)</t>
  </si>
  <si>
    <t>Nacelle chassis casting</t>
  </si>
  <si>
    <t>Transformer</t>
  </si>
  <si>
    <t>Switchboards</t>
  </si>
  <si>
    <t>Uninterruptible Power Supply (UPS)</t>
  </si>
  <si>
    <t>Fasteners</t>
  </si>
  <si>
    <t>Nacelle covers</t>
  </si>
  <si>
    <t>Spinner covers</t>
  </si>
  <si>
    <t>Towers supply</t>
  </si>
  <si>
    <t>Blade manufacture</t>
  </si>
  <si>
    <t xml:space="preserve">Turbine assembly </t>
  </si>
  <si>
    <t>Turbine transport vessels</t>
  </si>
  <si>
    <t xml:space="preserve">On-shore </t>
  </si>
  <si>
    <t>Civil works</t>
  </si>
  <si>
    <t>Onshore cables supply</t>
  </si>
  <si>
    <t>Onshore Sub-Station</t>
  </si>
  <si>
    <t>On-shore electrical components: switch gear, transformer, switchboard</t>
  </si>
  <si>
    <t>Port services</t>
  </si>
  <si>
    <t>Services vessels</t>
  </si>
  <si>
    <t xml:space="preserve">Equipment </t>
  </si>
  <si>
    <t>Decommissioning and recycling</t>
  </si>
  <si>
    <t>TO BE COMPLETED BY GENERATOR
Progress Review</t>
  </si>
  <si>
    <t>Table PS2   Status of Contract Packages and Forward Contracts Plan</t>
  </si>
  <si>
    <t>Contract/PO reference</t>
  </si>
  <si>
    <r>
      <rPr>
        <b/>
        <sz val="9"/>
        <color theme="1"/>
        <rFont val="Arial"/>
        <family val="2"/>
      </rPr>
      <t>Contract/PO Description</t>
    </r>
    <r>
      <rPr>
        <sz val="8"/>
        <color theme="1"/>
        <rFont val="Arial"/>
        <family val="2"/>
      </rPr>
      <t xml:space="preserve">
All Contracts and POs over </t>
    </r>
    <r>
      <rPr>
        <b/>
        <sz val="8"/>
        <color theme="1"/>
        <rFont val="Arial"/>
        <family val="2"/>
      </rPr>
      <t>£1m</t>
    </r>
    <r>
      <rPr>
        <sz val="8"/>
        <color theme="1"/>
        <rFont val="Arial"/>
        <family val="2"/>
      </rPr>
      <t xml:space="preserve">
(do </t>
    </r>
    <r>
      <rPr>
        <u/>
        <sz val="8"/>
        <color theme="1"/>
        <rFont val="Arial"/>
        <family val="2"/>
      </rPr>
      <t>not</t>
    </r>
    <r>
      <rPr>
        <sz val="8"/>
        <color theme="1"/>
        <rFont val="Arial"/>
        <family val="2"/>
      </rPr>
      <t xml:space="preserve"> include £ value of contract)</t>
    </r>
  </si>
  <si>
    <r>
      <t xml:space="preserve">Buyer is Developer
</t>
    </r>
    <r>
      <rPr>
        <sz val="8"/>
        <color theme="1"/>
        <rFont val="Arial"/>
        <family val="2"/>
      </rPr>
      <t>Yes/No</t>
    </r>
  </si>
  <si>
    <r>
      <t>Buyer is a 1</t>
    </r>
    <r>
      <rPr>
        <b/>
        <vertAlign val="superscript"/>
        <sz val="9"/>
        <color theme="1"/>
        <rFont val="Arial"/>
        <family val="2"/>
      </rPr>
      <t>st</t>
    </r>
    <r>
      <rPr>
        <b/>
        <sz val="9"/>
        <color theme="1"/>
        <rFont val="Arial"/>
        <family val="2"/>
      </rPr>
      <t xml:space="preserve"> tier contractor or supplier</t>
    </r>
  </si>
  <si>
    <t>Method of Tendering
Indicate whether:
- OT - open international tender
- SS - single/sole sourcing
- FA - framework agreement
- Ot - other, explain</t>
  </si>
  <si>
    <r>
      <rPr>
        <b/>
        <sz val="9"/>
        <color theme="1"/>
        <rFont val="Arial"/>
        <family val="2"/>
      </rPr>
      <t>Anticipated/Actual Tender alert date</t>
    </r>
    <r>
      <rPr>
        <b/>
        <sz val="8"/>
        <color theme="1"/>
        <rFont val="Arial"/>
        <family val="2"/>
      </rPr>
      <t xml:space="preserve"> 
</t>
    </r>
    <r>
      <rPr>
        <sz val="7"/>
        <color theme="1"/>
        <rFont val="Arial"/>
        <family val="2"/>
      </rPr>
      <t>Date of 1</t>
    </r>
    <r>
      <rPr>
        <vertAlign val="superscript"/>
        <sz val="7"/>
        <color theme="1"/>
        <rFont val="Arial"/>
        <family val="2"/>
      </rPr>
      <t>st</t>
    </r>
    <r>
      <rPr>
        <sz val="7"/>
        <color theme="1"/>
        <rFont val="Arial"/>
        <family val="2"/>
      </rPr>
      <t xml:space="preserve"> alert to market of opportunity</t>
    </r>
  </si>
  <si>
    <t>Anticipated/Actual Contract award date</t>
  </si>
  <si>
    <r>
      <t>Stage of Award</t>
    </r>
    <r>
      <rPr>
        <sz val="8"/>
        <color rgb="FF000000"/>
        <rFont val="Arial"/>
        <family val="2"/>
      </rPr>
      <t xml:space="preserve">
Indicate whether:
- </t>
    </r>
    <r>
      <rPr>
        <b/>
        <sz val="8"/>
        <color rgb="FF000000"/>
        <rFont val="Arial"/>
        <family val="2"/>
      </rPr>
      <t>EoI</t>
    </r>
    <r>
      <rPr>
        <sz val="8"/>
        <color rgb="FF000000"/>
        <rFont val="Arial"/>
        <family val="2"/>
      </rPr>
      <t xml:space="preserve"> - Expression of Interest stage
- </t>
    </r>
    <r>
      <rPr>
        <b/>
        <sz val="8"/>
        <color rgb="FF000000"/>
        <rFont val="Arial"/>
        <family val="2"/>
      </rPr>
      <t>PQ</t>
    </r>
    <r>
      <rPr>
        <sz val="8"/>
        <color rgb="FF000000"/>
        <rFont val="Arial"/>
        <family val="2"/>
      </rPr>
      <t xml:space="preserve"> - Pre-qualification stage
- </t>
    </r>
    <r>
      <rPr>
        <b/>
        <sz val="8"/>
        <color rgb="FF000000"/>
        <rFont val="Arial"/>
        <family val="2"/>
      </rPr>
      <t>BL</t>
    </r>
    <r>
      <rPr>
        <sz val="8"/>
        <color rgb="FF000000"/>
        <rFont val="Arial"/>
        <family val="2"/>
      </rPr>
      <t xml:space="preserve"> - Bid List selection Stage
- </t>
    </r>
    <r>
      <rPr>
        <b/>
        <sz val="8"/>
        <color rgb="FF000000"/>
        <rFont val="Arial"/>
        <family val="2"/>
      </rPr>
      <t>RFP</t>
    </r>
    <r>
      <rPr>
        <sz val="8"/>
        <color rgb="FF000000"/>
        <rFont val="Arial"/>
        <family val="2"/>
      </rPr>
      <t xml:space="preserve"> - RFQ/RFP/ITT stage
- </t>
    </r>
    <r>
      <rPr>
        <b/>
        <sz val="8"/>
        <color rgb="FF000000"/>
        <rFont val="Arial"/>
        <family val="2"/>
      </rPr>
      <t>PB</t>
    </r>
    <r>
      <rPr>
        <sz val="8"/>
        <color rgb="FF000000"/>
        <rFont val="Arial"/>
        <family val="2"/>
      </rPr>
      <t xml:space="preserve"> - Preferred Bidder stage
- </t>
    </r>
    <r>
      <rPr>
        <b/>
        <sz val="8"/>
        <color rgb="FF000000"/>
        <rFont val="Arial"/>
        <family val="2"/>
      </rPr>
      <t>PW</t>
    </r>
    <r>
      <rPr>
        <sz val="8"/>
        <color rgb="FF000000"/>
        <rFont val="Arial"/>
        <family val="2"/>
      </rPr>
      <t xml:space="preserve"> - Pre-award negotiations
- </t>
    </r>
    <r>
      <rPr>
        <b/>
        <sz val="8"/>
        <color rgb="FF000000"/>
        <rFont val="Arial"/>
        <family val="2"/>
      </rPr>
      <t>PA</t>
    </r>
    <r>
      <rPr>
        <sz val="8"/>
        <color rgb="FF000000"/>
        <rFont val="Arial"/>
        <family val="2"/>
      </rPr>
      <t xml:space="preserve"> - Post-award negotiations
- </t>
    </r>
    <r>
      <rPr>
        <b/>
        <sz val="8"/>
        <color rgb="FF000000"/>
        <rFont val="Arial"/>
        <family val="2"/>
      </rPr>
      <t>AF</t>
    </r>
    <r>
      <rPr>
        <sz val="8"/>
        <color rgb="FF000000"/>
        <rFont val="Arial"/>
        <family val="2"/>
      </rPr>
      <t xml:space="preserve"> - Award finalised</t>
    </r>
  </si>
  <si>
    <t>Contract/PO awarded</t>
  </si>
  <si>
    <r>
      <rPr>
        <b/>
        <sz val="9"/>
        <color theme="1"/>
        <rFont val="Arial"/>
        <family val="2"/>
      </rPr>
      <t>Method of Tendering</t>
    </r>
    <r>
      <rPr>
        <b/>
        <sz val="8"/>
        <color theme="1"/>
        <rFont val="Arial"/>
        <family val="2"/>
      </rPr>
      <t xml:space="preserve">
</t>
    </r>
    <r>
      <rPr>
        <sz val="8"/>
        <color theme="1"/>
        <rFont val="Arial"/>
        <family val="2"/>
      </rPr>
      <t xml:space="preserve">
Indicate whether:
- </t>
    </r>
    <r>
      <rPr>
        <b/>
        <sz val="8"/>
        <color theme="1"/>
        <rFont val="Arial"/>
        <family val="2"/>
      </rPr>
      <t xml:space="preserve">OT </t>
    </r>
    <r>
      <rPr>
        <sz val="8"/>
        <color theme="1"/>
        <rFont val="Arial"/>
        <family val="2"/>
      </rPr>
      <t xml:space="preserve">- open international tender
- </t>
    </r>
    <r>
      <rPr>
        <b/>
        <sz val="8"/>
        <color theme="1"/>
        <rFont val="Arial"/>
        <family val="2"/>
      </rPr>
      <t>SS</t>
    </r>
    <r>
      <rPr>
        <sz val="8"/>
        <color theme="1"/>
        <rFont val="Arial"/>
        <family val="2"/>
      </rPr>
      <t xml:space="preserve"> - single/sole sourcing
-</t>
    </r>
    <r>
      <rPr>
        <b/>
        <sz val="8"/>
        <color theme="1"/>
        <rFont val="Arial"/>
        <family val="2"/>
      </rPr>
      <t xml:space="preserve"> FA</t>
    </r>
    <r>
      <rPr>
        <sz val="8"/>
        <color theme="1"/>
        <rFont val="Arial"/>
        <family val="2"/>
      </rPr>
      <t xml:space="preserve"> - framework agreement
- </t>
    </r>
    <r>
      <rPr>
        <b/>
        <sz val="8"/>
        <color theme="1"/>
        <rFont val="Arial"/>
        <family val="2"/>
      </rPr>
      <t>Ot</t>
    </r>
    <r>
      <rPr>
        <sz val="8"/>
        <color theme="1"/>
        <rFont val="Arial"/>
        <family val="2"/>
      </rPr>
      <t xml:space="preserve"> - explain</t>
    </r>
  </si>
  <si>
    <r>
      <rPr>
        <b/>
        <sz val="9"/>
        <color theme="1"/>
        <rFont val="Arial"/>
        <family val="2"/>
      </rPr>
      <t>Anticipated Tender alert date</t>
    </r>
    <r>
      <rPr>
        <b/>
        <sz val="8"/>
        <color theme="1"/>
        <rFont val="Arial"/>
        <family val="2"/>
      </rPr>
      <t xml:space="preserve"> 
</t>
    </r>
    <r>
      <rPr>
        <sz val="7"/>
        <color theme="1"/>
        <rFont val="Arial"/>
        <family val="2"/>
      </rPr>
      <t>Date of 1</t>
    </r>
    <r>
      <rPr>
        <vertAlign val="superscript"/>
        <sz val="7"/>
        <color theme="1"/>
        <rFont val="Arial"/>
        <family val="2"/>
      </rPr>
      <t>st</t>
    </r>
    <r>
      <rPr>
        <sz val="7"/>
        <color theme="1"/>
        <rFont val="Arial"/>
        <family val="2"/>
      </rPr>
      <t xml:space="preserve"> alert to market of opportunity</t>
    </r>
  </si>
  <si>
    <t>Anticipated Contract award date</t>
  </si>
  <si>
    <r>
      <t>Stage of Award</t>
    </r>
    <r>
      <rPr>
        <sz val="8"/>
        <color rgb="FF000000"/>
        <rFont val="Arial"/>
        <family val="2"/>
      </rPr>
      <t xml:space="preserve">
Indicate whether:
- </t>
    </r>
    <r>
      <rPr>
        <b/>
        <sz val="8"/>
        <color rgb="FF000000"/>
        <rFont val="Arial"/>
        <family val="2"/>
      </rPr>
      <t>EoI</t>
    </r>
    <r>
      <rPr>
        <sz val="8"/>
        <color rgb="FF000000"/>
        <rFont val="Arial"/>
        <family val="2"/>
      </rPr>
      <t xml:space="preserve"> - Expression of Interest stage
- </t>
    </r>
    <r>
      <rPr>
        <b/>
        <sz val="8"/>
        <color rgb="FF000000"/>
        <rFont val="Arial"/>
        <family val="2"/>
      </rPr>
      <t>PQ</t>
    </r>
    <r>
      <rPr>
        <sz val="8"/>
        <color rgb="FF000000"/>
        <rFont val="Arial"/>
        <family val="2"/>
      </rPr>
      <t xml:space="preserve"> - Pre-qualification stage
- </t>
    </r>
    <r>
      <rPr>
        <b/>
        <sz val="8"/>
        <color rgb="FF000000"/>
        <rFont val="Arial"/>
        <family val="2"/>
      </rPr>
      <t>BL</t>
    </r>
    <r>
      <rPr>
        <sz val="8"/>
        <color rgb="FF000000"/>
        <rFont val="Arial"/>
        <family val="2"/>
      </rPr>
      <t xml:space="preserve"> - Bid List selection Stage
- </t>
    </r>
    <r>
      <rPr>
        <b/>
        <sz val="8"/>
        <color rgb="FF000000"/>
        <rFont val="Arial"/>
        <family val="2"/>
      </rPr>
      <t>RFP</t>
    </r>
    <r>
      <rPr>
        <sz val="8"/>
        <color rgb="FF000000"/>
        <rFont val="Arial"/>
        <family val="2"/>
      </rPr>
      <t xml:space="preserve"> - RFQ/RFP/ITT stage
- </t>
    </r>
    <r>
      <rPr>
        <b/>
        <sz val="8"/>
        <color rgb="FF000000"/>
        <rFont val="Arial"/>
        <family val="2"/>
      </rPr>
      <t>PB</t>
    </r>
    <r>
      <rPr>
        <sz val="8"/>
        <color rgb="FF000000"/>
        <rFont val="Arial"/>
        <family val="2"/>
      </rPr>
      <t xml:space="preserve"> - Preferred Bidder stage
- </t>
    </r>
    <r>
      <rPr>
        <b/>
        <sz val="8"/>
        <color rgb="FF000000"/>
        <rFont val="Arial"/>
        <family val="2"/>
      </rPr>
      <t>PW</t>
    </r>
    <r>
      <rPr>
        <sz val="8"/>
        <color rgb="FF000000"/>
        <rFont val="Arial"/>
        <family val="2"/>
      </rPr>
      <t xml:space="preserve"> - Pre-award negotiations
- </t>
    </r>
    <r>
      <rPr>
        <b/>
        <sz val="8"/>
        <color rgb="FF000000"/>
        <rFont val="Arial"/>
        <family val="2"/>
      </rPr>
      <t>PA</t>
    </r>
    <r>
      <rPr>
        <sz val="8"/>
        <color rgb="FF000000"/>
        <rFont val="Arial"/>
        <family val="2"/>
      </rPr>
      <t xml:space="preserve"> - Post-award negotiations</t>
    </r>
  </si>
  <si>
    <t>Name of buyer</t>
  </si>
  <si>
    <t>Country of registration</t>
  </si>
  <si>
    <t>Name of Supplier</t>
  </si>
  <si>
    <t>DevEx</t>
  </si>
  <si>
    <t> </t>
  </si>
  <si>
    <t>C100001</t>
  </si>
  <si>
    <t>Legal consenting services</t>
  </si>
  <si>
    <t>Yes</t>
  </si>
  <si>
    <t>OT</t>
  </si>
  <si>
    <t>AF</t>
  </si>
  <si>
    <t>UK</t>
  </si>
  <si>
    <t>Contract #1</t>
  </si>
  <si>
    <t>C100056</t>
  </si>
  <si>
    <t>Seabed survey</t>
  </si>
  <si>
    <t>No</t>
  </si>
  <si>
    <t>Belguim</t>
  </si>
  <si>
    <t>EoI</t>
  </si>
  <si>
    <t>Contract #3</t>
  </si>
  <si>
    <t>Contract #2</t>
  </si>
  <si>
    <t>CapEX</t>
  </si>
  <si>
    <t>OpEx</t>
  </si>
  <si>
    <t>FOR OFFICIAL USE ONLY
Corrective Actions</t>
  </si>
  <si>
    <t>Table PS3 Comprehensive Inventory of Supply Chain Activities and Outcomes</t>
  </si>
  <si>
    <t xml:space="preserve">Supply Chain Plan </t>
  </si>
  <si>
    <t>Project Phase</t>
  </si>
  <si>
    <t>Project Components</t>
  </si>
  <si>
    <t>Planned Activities</t>
  </si>
  <si>
    <t>Planned Outcomes</t>
  </si>
  <si>
    <t>Management of Planned Activities/Outcomes</t>
  </si>
  <si>
    <t>Progress in Activity delivery</t>
  </si>
  <si>
    <t>Progress in Outcome delivery</t>
  </si>
  <si>
    <t>Register of Corrective Actions</t>
  </si>
  <si>
    <t>Rectification Plan</t>
  </si>
  <si>
    <t>DevEx; CapEx; OpEx; DecEx</t>
  </si>
  <si>
    <t>Idenitfy the most applicable Contract Package/s or project component/s or sub-component/s</t>
  </si>
  <si>
    <t>Cross reference to Supply Chain Plan document</t>
  </si>
  <si>
    <t>Description of Activity</t>
  </si>
  <si>
    <t>Activity Milestones and dates</t>
  </si>
  <si>
    <t xml:space="preserve">Metrics and KPIs for Activity delivery </t>
  </si>
  <si>
    <t>Description of expected outcome</t>
  </si>
  <si>
    <t>Outcome Milestones and dates</t>
  </si>
  <si>
    <t>Metric and KPI for Outcome delivery</t>
  </si>
  <si>
    <t>Responsible for delivery</t>
  </si>
  <si>
    <t>Method of monitoring</t>
  </si>
  <si>
    <t>Evidence of delivery</t>
  </si>
  <si>
    <t>Narrative</t>
  </si>
  <si>
    <t>Quantified progress (metric)</t>
  </si>
  <si>
    <r>
      <t xml:space="preserve">% of Delivery six-months ago
</t>
    </r>
    <r>
      <rPr>
        <sz val="8"/>
        <color theme="1"/>
        <rFont val="Arial"/>
        <family val="2"/>
      </rPr>
      <t>(est. nearest 10%)</t>
    </r>
  </si>
  <si>
    <r>
      <t>Current % of Delivery</t>
    </r>
    <r>
      <rPr>
        <sz val="8"/>
        <color theme="1"/>
        <rFont val="Arial"/>
        <family val="2"/>
      </rPr>
      <t xml:space="preserve">
(est nearest 10%)</t>
    </r>
  </si>
  <si>
    <r>
      <t>Risk to Certificate for OCP, without Corrective Actions</t>
    </r>
    <r>
      <rPr>
        <sz val="8"/>
        <color theme="1"/>
        <rFont val="Arial"/>
        <family val="2"/>
      </rPr>
      <t xml:space="preserve">
H - High risk (likely to require corrective actions)
M - Moderate risk (one to watch)
L - Low risk (expect to progress well)
N - No risk 
</t>
    </r>
  </si>
  <si>
    <r>
      <t xml:space="preserve">Type of Corrective Action
</t>
    </r>
    <r>
      <rPr>
        <sz val="8"/>
        <color theme="1"/>
        <rFont val="Arial"/>
        <family val="2"/>
      </rPr>
      <t>Indicate whether:
RA - replacement activity
AA - additional activity
RO - replacement outcome
FO - foregone outcome</t>
    </r>
  </si>
  <si>
    <t>Agreed Corrective Actions</t>
  </si>
  <si>
    <t>Progress on Implementation of Corrective Actions</t>
  </si>
  <si>
    <t>Justifications for potential Rectification Plan</t>
  </si>
  <si>
    <t>1.2  Low Carbon Footprint</t>
  </si>
  <si>
    <t>Activity #1</t>
  </si>
  <si>
    <t>DecEx</t>
  </si>
  <si>
    <t>Foundations package</t>
  </si>
  <si>
    <t>1.2.1</t>
  </si>
  <si>
    <t>Assessment of Carbon Footprint in selected Fabrication Facilities</t>
  </si>
  <si>
    <t>Completion end Jan 2021</t>
  </si>
  <si>
    <t>Report uploaded to Website</t>
  </si>
  <si>
    <t>Master vendor list inclusive of low carbon Fabrication suppliers</t>
  </si>
  <si>
    <t>Feb 2021 Vendor list updated</t>
  </si>
  <si>
    <t># UK Low carbon suppliers provided EoI for fabrication services</t>
  </si>
  <si>
    <t>C&amp;P Lead</t>
  </si>
  <si>
    <t>C&amp;P weeky managt meeting</t>
  </si>
  <si>
    <t>PM sign off</t>
  </si>
  <si>
    <t>Survey finalisation delayed due to Consenting issues</t>
  </si>
  <si>
    <t>% of Study completed</t>
  </si>
  <si>
    <t>Results no yet avaliable</t>
  </si>
  <si>
    <t>L</t>
  </si>
  <si>
    <t>None</t>
  </si>
  <si>
    <t>Activity #2</t>
  </si>
  <si>
    <t>1.2.2</t>
  </si>
  <si>
    <t>Flowdown to Foundations EPC carbon footprint as sub-PQ and ITT criteria</t>
  </si>
  <si>
    <t xml:space="preserve">Embedded in applicable ITTs by Oct 2020 </t>
  </si>
  <si>
    <t>Evidence to BEIS</t>
  </si>
  <si>
    <t>Sub-contractors compeitive on low carbon footprint rewarded in tender evaluation</t>
  </si>
  <si>
    <t>Tenders in Oct 2020</t>
  </si>
  <si>
    <t># low carbon sub-contractors on bid lists</t>
  </si>
  <si>
    <t xml:space="preserve">ITT documents amended </t>
  </si>
  <si>
    <t>Oct ITTs amended</t>
  </si>
  <si>
    <t>Low carbon suppliers not appearing on majority of applicable bid lists</t>
  </si>
  <si>
    <t>H</t>
  </si>
  <si>
    <t>AA</t>
  </si>
  <si>
    <t>Generator to meet and agree MoU with EPC to assure delivery.  MoU to BEIS by 15 Dec 2020</t>
  </si>
  <si>
    <t>1.3  Supply Chain development</t>
  </si>
  <si>
    <t>1.4  Visibility of opportunities to supply chain</t>
  </si>
  <si>
    <r>
      <t xml:space="preserve">1.5  </t>
    </r>
    <r>
      <rPr>
        <b/>
        <sz val="7"/>
        <color theme="1"/>
        <rFont val="Arial"/>
        <family val="2"/>
      </rPr>
      <t>Contracting strategy and procurement process</t>
    </r>
  </si>
  <si>
    <t>1.6  New entrants and SMEs</t>
  </si>
  <si>
    <t>add new rows as needed</t>
  </si>
  <si>
    <t>1.7  Supply chain risk management</t>
  </si>
  <si>
    <t>2.1  Carbon footprint across lifecycle</t>
  </si>
  <si>
    <t>2.2  Coordinate supply chain activity</t>
  </si>
  <si>
    <t>2.3   Reliability of GB system</t>
  </si>
  <si>
    <t>2.4   Supply chain infrastructure</t>
  </si>
  <si>
    <t>3.1  Developer investment in UK R&amp;D</t>
  </si>
  <si>
    <t>3.2  Suppy chain partners investment in UK R&amp;D</t>
  </si>
  <si>
    <t>3.3  Innovations and novel technologies</t>
  </si>
  <si>
    <t xml:space="preserve">3.4  Innovative business processes and methods </t>
  </si>
  <si>
    <t>4.1  Market information on skills</t>
  </si>
  <si>
    <t>4.2  Project recruitment and hiring strategy</t>
  </si>
  <si>
    <t>4.3   UK apprenticeship, trainee and scholarship</t>
  </si>
  <si>
    <t>4.4  Number of jobs: UK, EU and RoW</t>
  </si>
  <si>
    <t>4.5  Diversity of workforce</t>
  </si>
  <si>
    <t>4.6  People with protected characteristics</t>
  </si>
  <si>
    <t>4.7  Health and safety standards</t>
  </si>
  <si>
    <t>4.8  No modern slavery or labour exploitation</t>
  </si>
  <si>
    <t>5.1  Investment and growth in project’s local economy</t>
  </si>
  <si>
    <t>5.2  Alignment with Local Industrial Strategies</t>
  </si>
  <si>
    <t>5.3  Strategy for community engagement</t>
  </si>
  <si>
    <t>TO BE COMPLETED BY GENERATOR
Six-Monthly Progress Review</t>
  </si>
  <si>
    <r>
      <t xml:space="preserve">Table 1.1-G   Anticipated UK Content in Project Delivery - General </t>
    </r>
    <r>
      <rPr>
        <sz val="11"/>
        <color theme="1"/>
        <rFont val="Calibri"/>
        <family val="2"/>
        <scheme val="minor"/>
      </rPr>
      <t>(for use when technology-specific table not provided)</t>
    </r>
  </si>
  <si>
    <t>Actual Cummulative - within each Project Phase</t>
  </si>
  <si>
    <t>Actual Cummulative - acoss Life of Project</t>
  </si>
  <si>
    <r>
      <t xml:space="preserve">UK Content as a proportion of the expenditure </t>
    </r>
    <r>
      <rPr>
        <b/>
        <u/>
        <sz val="8"/>
        <color theme="1"/>
        <rFont val="Arial"/>
        <family val="2"/>
      </rPr>
      <t>within each Project phase</t>
    </r>
  </si>
  <si>
    <r>
      <t xml:space="preserve">UK Content as percentage of </t>
    </r>
    <r>
      <rPr>
        <b/>
        <u/>
        <sz val="8"/>
        <color theme="1"/>
        <rFont val="Arial"/>
        <family val="2"/>
      </rPr>
      <t>whole of project lifetime expenditure</t>
    </r>
  </si>
  <si>
    <t>Est spread of Exp</t>
  </si>
  <si>
    <r>
      <rPr>
        <b/>
        <u/>
        <sz val="8"/>
        <color theme="1"/>
        <rFont val="Arial"/>
        <family val="2"/>
      </rPr>
      <t>Commentary</t>
    </r>
    <r>
      <rPr>
        <b/>
        <sz val="8"/>
        <color theme="1"/>
        <rFont val="Arial"/>
        <family val="2"/>
      </rPr>
      <t xml:space="preserve"> to explain the reasons for your anticipated levels of UK Content in each phase of the project </t>
    </r>
    <r>
      <rPr>
        <sz val="8"/>
        <color theme="1"/>
        <rFont val="Arial"/>
        <family val="2"/>
      </rPr>
      <t xml:space="preserve">
(due to intent to publish approved Supply Chain Plans, commentaries are to avoid commercially sensitive information)</t>
    </r>
  </si>
  <si>
    <r>
      <t xml:space="preserve">Cummulative UK Content as a proportion of the expenditure </t>
    </r>
    <r>
      <rPr>
        <b/>
        <u/>
        <sz val="8"/>
        <color theme="1"/>
        <rFont val="Arial"/>
        <family val="2"/>
      </rPr>
      <t>within each Project phase</t>
    </r>
  </si>
  <si>
    <t>Cummulative as % of anticipated</t>
  </si>
  <si>
    <r>
      <t xml:space="preserve">Cummulative UK Content as percentage of </t>
    </r>
    <r>
      <rPr>
        <b/>
        <u/>
        <sz val="8"/>
        <color theme="1"/>
        <rFont val="Arial"/>
        <family val="2"/>
      </rPr>
      <t>whole of project lifetime expenditure</t>
    </r>
  </si>
  <si>
    <t>Total</t>
  </si>
  <si>
    <t>n/a</t>
  </si>
  <si>
    <t xml:space="preserve">Table 1.1-S   Anticipated UK Content in Project Delivery of Solar Projects </t>
  </si>
  <si>
    <r>
      <t xml:space="preserve"> </t>
    </r>
    <r>
      <rPr>
        <b/>
        <sz val="8"/>
        <color rgb="FF000000"/>
        <rFont val="Arial"/>
        <family val="2"/>
      </rPr>
      <t>Project Phase</t>
    </r>
  </si>
  <si>
    <t>Electrical works, sub-station and invertors</t>
  </si>
  <si>
    <t xml:space="preserve">Solar panels and batteries </t>
  </si>
  <si>
    <t xml:space="preserve">Table 1.1-OnW   Anticipated UK Content in Project Delivery of Onshore Wind Projects </t>
  </si>
  <si>
    <t xml:space="preserve">% </t>
  </si>
  <si>
    <t>Table 1.1-OfW   Anticipated UK Content in Project Delivery of Offshore Wind Projects</t>
  </si>
  <si>
    <t>Turbines - rotar hub and blades</t>
  </si>
  <si>
    <t>Turbines - Nacelle components</t>
  </si>
  <si>
    <t>Turbines - Nacelle assembly</t>
  </si>
  <si>
    <t>Towers</t>
  </si>
  <si>
    <t>Foundations - monopile/jacket</t>
  </si>
  <si>
    <t>Foundations - Transition pieces (TP)</t>
  </si>
  <si>
    <t>Cables - array and export</t>
  </si>
  <si>
    <t>Substation fabrication, jacket and electricals (excl. onshore works)</t>
  </si>
  <si>
    <t xml:space="preserve">Installation - Turbines </t>
  </si>
  <si>
    <t>Installation - Foundations</t>
  </si>
  <si>
    <t>Installation - Cables</t>
  </si>
  <si>
    <t>Installation - Electrical infrastructure (incl. onshore enabling)</t>
  </si>
  <si>
    <t xml:space="preserve">Table 3.1    Activities to Support R&amp;D in the UK </t>
  </si>
  <si>
    <t>Acivities by Project Phase</t>
  </si>
  <si>
    <t>R&amp;D Activities by Developer</t>
  </si>
  <si>
    <t>R&amp;D Activities by Suppliers to Project</t>
  </si>
  <si>
    <t>Outcome</t>
  </si>
  <si>
    <t>Metric and KPI</t>
  </si>
  <si>
    <t>Date of Outcome</t>
  </si>
  <si>
    <t>Collaborating Organisations</t>
  </si>
  <si>
    <t>Interdependencies and other risks of delivery</t>
  </si>
  <si>
    <t xml:space="preserve">Brief description of Activities
</t>
  </si>
  <si>
    <t>Brief description of expected outcomes in short and longer-term (including anticipated TRI level, as relevant)</t>
  </si>
  <si>
    <t>Applicable metrics</t>
  </si>
  <si>
    <t>Job position and organisation</t>
  </si>
  <si>
    <t>Table 4.1   Apprenticeships, Trainees and Sponsorships of UK Workers</t>
  </si>
  <si>
    <r>
      <t>Number of apprenticeships</t>
    </r>
    <r>
      <rPr>
        <sz val="8"/>
        <color theme="1"/>
        <rFont val="Arial"/>
        <family val="2"/>
      </rPr>
      <t xml:space="preserve"> and/or </t>
    </r>
    <r>
      <rPr>
        <b/>
        <sz val="8"/>
        <color theme="1"/>
        <rFont val="Arial"/>
        <family val="2"/>
      </rPr>
      <t>trainee positions</t>
    </r>
    <r>
      <rPr>
        <sz val="8"/>
        <color theme="1"/>
        <rFont val="Arial"/>
        <family val="2"/>
      </rPr>
      <t xml:space="preserve"> for UK workers of 6 months duration or more</t>
    </r>
  </si>
  <si>
    <r>
      <t xml:space="preserve">Number and % of apprenticeships and/or trainee positions to be converted into </t>
    </r>
    <r>
      <rPr>
        <b/>
        <sz val="8"/>
        <color theme="1"/>
        <rFont val="Arial"/>
        <family val="2"/>
      </rPr>
      <t>long-term employment opportunities</t>
    </r>
    <r>
      <rPr>
        <sz val="8"/>
        <color theme="1"/>
        <rFont val="Arial"/>
        <family val="2"/>
      </rPr>
      <t xml:space="preserve"> of &gt;= 2 years</t>
    </r>
  </si>
  <si>
    <r>
      <t>Number of scholarship</t>
    </r>
    <r>
      <rPr>
        <sz val="8"/>
        <color theme="1"/>
        <rFont val="Arial"/>
        <family val="2"/>
      </rPr>
      <t xml:space="preserve"> positions sponsored at UK education institutions of &gt;= 1 year </t>
    </r>
  </si>
  <si>
    <t xml:space="preserve">  </t>
  </si>
  <si>
    <t>Narrative on progress</t>
  </si>
  <si>
    <r>
      <t xml:space="preserve">Number of apprenticeships </t>
    </r>
    <r>
      <rPr>
        <sz val="8"/>
        <color theme="1"/>
        <rFont val="Arial"/>
        <family val="2"/>
      </rPr>
      <t xml:space="preserve">and/or </t>
    </r>
    <r>
      <rPr>
        <b/>
        <sz val="8"/>
        <color theme="1"/>
        <rFont val="Arial"/>
        <family val="2"/>
      </rPr>
      <t xml:space="preserve">trainee positions </t>
    </r>
    <r>
      <rPr>
        <sz val="8"/>
        <color theme="1"/>
        <rFont val="Arial"/>
        <family val="2"/>
      </rPr>
      <t>for UK workers</t>
    </r>
    <r>
      <rPr>
        <b/>
        <sz val="8"/>
        <color theme="1"/>
        <rFont val="Arial"/>
        <family val="2"/>
      </rPr>
      <t xml:space="preserve"> </t>
    </r>
    <r>
      <rPr>
        <sz val="8"/>
        <color theme="1"/>
        <rFont val="Arial"/>
        <family val="2"/>
      </rPr>
      <t>of 6 months duration or more</t>
    </r>
  </si>
  <si>
    <r>
      <t xml:space="preserve">Number of apprenticeships and/or trainee positions to be converted into </t>
    </r>
    <r>
      <rPr>
        <b/>
        <sz val="8"/>
        <color theme="1"/>
        <rFont val="Arial"/>
        <family val="2"/>
      </rPr>
      <t>long-term employment opportunities</t>
    </r>
    <r>
      <rPr>
        <sz val="8"/>
        <color theme="1"/>
        <rFont val="Arial"/>
        <family val="2"/>
      </rPr>
      <t xml:space="preserve"> of &gt;= 2 years</t>
    </r>
  </si>
  <si>
    <t>Number</t>
  </si>
  <si>
    <t>Actual Cummulative number</t>
  </si>
  <si>
    <t>Actual Cummulative as % of commitment</t>
  </si>
  <si>
    <t xml:space="preserve">Table 4.2   Number of Job Opportunities on the Project </t>
  </si>
  <si>
    <t xml:space="preserve">UK </t>
  </si>
  <si>
    <t>Rest of World</t>
  </si>
  <si>
    <t>TOTAL</t>
  </si>
  <si>
    <t>Data gathering method</t>
  </si>
  <si>
    <t>FTE years</t>
  </si>
  <si>
    <t>FYE years</t>
  </si>
  <si>
    <t>Actual Cummulative FTE years</t>
  </si>
  <si>
    <t xml:space="preserve">DevEx phase </t>
  </si>
  <si>
    <t xml:space="preserve">Professional </t>
  </si>
  <si>
    <t>Technician</t>
  </si>
  <si>
    <t>Basic skill</t>
  </si>
  <si>
    <t xml:space="preserve">Basic skill </t>
  </si>
  <si>
    <r>
      <rPr>
        <b/>
        <sz val="8"/>
        <color theme="1"/>
        <rFont val="Arial"/>
        <family val="2"/>
      </rPr>
      <t xml:space="preserve">One Full Time Equivalent (FTE) </t>
    </r>
    <r>
      <rPr>
        <sz val="8"/>
        <color theme="1"/>
        <rFont val="Arial"/>
        <family val="2"/>
      </rPr>
      <t xml:space="preserve">means the amount of effort which would be available from an individual working full time for one year.   
Employee numbers should be expressed on a FTE years basis by applying the following multipliers to employees in each situation:
·   Employees/hires working a standard 5 day week (i.e. more than 30 hours per week): x1.0
·   As above, working less than 30 hours per week: x0.5
·   Working more than 30 hours per week on a seasonal basis (c 6 months per year): x0.5
·   Part time working (less than 30 hours per week) on a seasonal basis (c 6 months per year): x0.25 
...and then multiplying by the number of years that each position will be active in connection with the Project.
</t>
    </r>
    <r>
      <rPr>
        <b/>
        <sz val="8"/>
        <color theme="1"/>
        <rFont val="Arial"/>
        <family val="2"/>
      </rPr>
      <t>Professional</t>
    </r>
    <r>
      <rPr>
        <sz val="8"/>
        <color theme="1"/>
        <rFont val="Arial"/>
        <family val="2"/>
      </rPr>
      <t xml:space="preserve"> means: L6/7/8 and member of professional body
</t>
    </r>
    <r>
      <rPr>
        <b/>
        <sz val="8"/>
        <color theme="1"/>
        <rFont val="Arial"/>
        <family val="2"/>
      </rPr>
      <t xml:space="preserve">Technician </t>
    </r>
    <r>
      <rPr>
        <sz val="8"/>
        <color theme="1"/>
        <rFont val="Arial"/>
        <family val="2"/>
      </rPr>
      <t xml:space="preserve">means: L4/5 and &gt;=2 years relevant work experience, or L6/7/8 but not member of professional body
</t>
    </r>
    <r>
      <rPr>
        <b/>
        <sz val="8"/>
        <color theme="1"/>
        <rFont val="Arial"/>
        <family val="2"/>
      </rPr>
      <t>Basic Skill</t>
    </r>
    <r>
      <rPr>
        <sz val="8"/>
        <color theme="1"/>
        <rFont val="Arial"/>
        <family val="2"/>
      </rPr>
      <t xml:space="preserve"> means:  L2/3/and =&lt; 2 years relevant work experience
Qualification Levels (L): https://www.gov.uk/what-different-qualification-levels-mean/list-of-qualification-levels
</t>
    </r>
    <r>
      <rPr>
        <b/>
        <sz val="8"/>
        <color theme="1"/>
        <rFont val="Arial"/>
        <family val="2"/>
      </rPr>
      <t>UK FTE</t>
    </r>
    <r>
      <rPr>
        <sz val="8"/>
        <color theme="1"/>
        <rFont val="Arial"/>
        <family val="2"/>
      </rPr>
      <t xml:space="preserve"> means direct jobs (employees or direct hires) created or maintained by suppliers operating in the UK as registered companies or with an operating license, expressed as Full Time Equivalent positions
</t>
    </r>
    <r>
      <rPr>
        <b/>
        <sz val="8"/>
        <color theme="1"/>
        <rFont val="Arial"/>
        <family val="2"/>
      </rPr>
      <t>EU FTE</t>
    </r>
    <r>
      <rPr>
        <sz val="8"/>
        <color theme="1"/>
        <rFont val="Arial"/>
        <family val="2"/>
      </rPr>
      <t xml:space="preserve"> means direct jobs (employees or direct hires) created or maintained by suppliers operating in the European Union as registered companies or with an operating license, expressed as Full Time Equivalent positions
</t>
    </r>
    <r>
      <rPr>
        <b/>
        <sz val="8"/>
        <color theme="1"/>
        <rFont val="Arial"/>
        <family val="2"/>
      </rPr>
      <t>Rest of World</t>
    </r>
    <r>
      <rPr>
        <sz val="8"/>
        <color theme="1"/>
        <rFont val="Arial"/>
        <family val="2"/>
      </rPr>
      <t xml:space="preserve"> means direct jobs (employees or direct hires) created or maintained by suppliers operating in countries other than the UK or European Union as registered companies or with an operating license, expressed as Full Time Equivalent positions</t>
    </r>
  </si>
  <si>
    <t>UK Content Calcuation Template</t>
  </si>
  <si>
    <t>Table H1 - Template to Guide Calculation of UK Content in Committed and Uncommitted Project Expenditure (with examples)</t>
  </si>
  <si>
    <t xml:space="preserve">Committed Expenditure / 
Uncommitted Expenditure </t>
  </si>
  <si>
    <r>
      <t>Associated Expenditure</t>
    </r>
    <r>
      <rPr>
        <sz val="10"/>
        <color theme="1"/>
        <rFont val="Arial"/>
        <family val="2"/>
      </rPr>
      <t xml:space="preserve">
£ millions</t>
    </r>
  </si>
  <si>
    <r>
      <t xml:space="preserve">Profit Margin 
</t>
    </r>
    <r>
      <rPr>
        <sz val="8"/>
        <color theme="1"/>
        <rFont val="Arial"/>
        <family val="2"/>
      </rPr>
      <t xml:space="preserve">
Percentage of expenditure as profit margin (destination of profit margins are not included in UK Content calculation)</t>
    </r>
    <r>
      <rPr>
        <sz val="10"/>
        <color theme="1"/>
        <rFont val="Arial"/>
        <family val="2"/>
      </rPr>
      <t xml:space="preserve">
%</t>
    </r>
  </si>
  <si>
    <r>
      <t>Base Cost of Expenditure</t>
    </r>
    <r>
      <rPr>
        <sz val="10"/>
        <color theme="1"/>
        <rFont val="Arial"/>
        <family val="2"/>
      </rPr>
      <t xml:space="preserve">
£ millions</t>
    </r>
  </si>
  <si>
    <r>
      <rPr>
        <b/>
        <sz val="8"/>
        <color theme="1"/>
        <rFont val="Arial"/>
        <family val="2"/>
      </rPr>
      <t xml:space="preserve">UK Supply Chain Capabilities
</t>
    </r>
    <r>
      <rPr>
        <sz val="8"/>
        <color theme="1"/>
        <rFont val="Arial"/>
        <family val="2"/>
      </rPr>
      <t xml:space="preserve">
For each key contract/component/category of project expenditure are there capable UK suppliers or consortia of UK suppliers who can supply the associated goods and services
</t>
    </r>
    <r>
      <rPr>
        <sz val="10"/>
        <color theme="1"/>
        <rFont val="Arial"/>
        <family val="2"/>
      </rPr>
      <t>YES / NO</t>
    </r>
    <r>
      <rPr>
        <sz val="8"/>
        <color theme="1"/>
        <rFont val="Arial"/>
        <family val="2"/>
      </rPr>
      <t xml:space="preserve"> </t>
    </r>
  </si>
  <si>
    <r>
      <rPr>
        <b/>
        <sz val="8"/>
        <color theme="1"/>
        <rFont val="Arial"/>
        <family val="2"/>
      </rPr>
      <t xml:space="preserve">Capacity of UK suppliers </t>
    </r>
    <r>
      <rPr>
        <sz val="8"/>
        <color theme="1"/>
        <rFont val="Arial"/>
        <family val="2"/>
      </rPr>
      <t xml:space="preserve">
Capacity of UK suppliers to meet Project volumes as % of total requirements, taking into account other competing customers
%</t>
    </r>
  </si>
  <si>
    <r>
      <rPr>
        <b/>
        <sz val="8"/>
        <color theme="1"/>
        <rFont val="Arial"/>
        <family val="2"/>
      </rPr>
      <t>Probability that UK suppliers win contracts</t>
    </r>
    <r>
      <rPr>
        <sz val="8"/>
        <color theme="1"/>
        <rFont val="Arial"/>
        <family val="2"/>
      </rPr>
      <t xml:space="preserve">
Probability that capable UK suppliers will capture the available orders in a competitive tender
</t>
    </r>
    <r>
      <rPr>
        <sz val="10"/>
        <color theme="1"/>
        <rFont val="Arial"/>
        <family val="2"/>
      </rPr>
      <t>%</t>
    </r>
  </si>
  <si>
    <r>
      <t>Base Cost of Expenditure proportioned to UK capture of orders</t>
    </r>
    <r>
      <rPr>
        <sz val="10"/>
        <color theme="1"/>
        <rFont val="Arial"/>
        <family val="2"/>
      </rPr>
      <t xml:space="preserve">
£ millions</t>
    </r>
  </si>
  <si>
    <r>
      <rPr>
        <b/>
        <sz val="8"/>
        <color theme="1"/>
        <rFont val="Arial"/>
        <family val="2"/>
      </rPr>
      <t>UK Content as % of Base Cost</t>
    </r>
    <r>
      <rPr>
        <sz val="8"/>
        <color theme="1"/>
        <rFont val="Arial"/>
        <family val="2"/>
      </rPr>
      <t xml:space="preserve">
(apply UK Content methodology in Appendix H of SCP Questionnaire)
</t>
    </r>
    <r>
      <rPr>
        <sz val="10"/>
        <color theme="1"/>
        <rFont val="Arial"/>
        <family val="2"/>
      </rPr>
      <t>%</t>
    </r>
  </si>
  <si>
    <r>
      <rPr>
        <b/>
        <sz val="8"/>
        <rFont val="Arial"/>
        <family val="2"/>
      </rPr>
      <t xml:space="preserve">UK Content as proportion of Base Cost </t>
    </r>
    <r>
      <rPr>
        <sz val="8"/>
        <rFont val="Arial"/>
        <family val="2"/>
      </rPr>
      <t xml:space="preserve">
</t>
    </r>
    <r>
      <rPr>
        <sz val="10"/>
        <rFont val="Arial"/>
        <family val="2"/>
      </rPr>
      <t>£ millions</t>
    </r>
  </si>
  <si>
    <r>
      <rPr>
        <b/>
        <sz val="8"/>
        <color theme="1"/>
        <rFont val="Arial"/>
        <family val="2"/>
      </rPr>
      <t>UK Content as % of Total Cost</t>
    </r>
    <r>
      <rPr>
        <sz val="8"/>
        <color theme="1"/>
        <rFont val="Arial"/>
        <family val="2"/>
      </rPr>
      <t xml:space="preserve">
UK Content in Base Cost is applied to TOTEX 
</t>
    </r>
    <r>
      <rPr>
        <sz val="10"/>
        <color theme="1"/>
        <rFont val="Arial"/>
        <family val="2"/>
      </rPr>
      <t>%</t>
    </r>
  </si>
  <si>
    <r>
      <rPr>
        <b/>
        <sz val="8"/>
        <color theme="1"/>
        <rFont val="Arial"/>
        <family val="2"/>
      </rPr>
      <t>UK Content as proportion of Total Cost</t>
    </r>
    <r>
      <rPr>
        <sz val="8"/>
        <color theme="1"/>
        <rFont val="Arial"/>
        <family val="2"/>
      </rPr>
      <t xml:space="preserve">
</t>
    </r>
    <r>
      <rPr>
        <sz val="10"/>
        <color theme="1"/>
        <rFont val="Arial"/>
        <family val="2"/>
      </rPr>
      <t>£ millions</t>
    </r>
  </si>
  <si>
    <t xml:space="preserve">Name of Contract/Component/Category </t>
  </si>
  <si>
    <t xml:space="preserve">Description of Contract/Component/Category </t>
  </si>
  <si>
    <t>Contract 000001</t>
  </si>
  <si>
    <t>Committed</t>
  </si>
  <si>
    <t>YES</t>
  </si>
  <si>
    <t>Contract 000002</t>
  </si>
  <si>
    <t xml:space="preserve">Planning consent advisory service </t>
  </si>
  <si>
    <t>Contract 000003</t>
  </si>
  <si>
    <t>Specialist engineering</t>
  </si>
  <si>
    <t>NO</t>
  </si>
  <si>
    <t>Met equipment</t>
  </si>
  <si>
    <t>Uncommitted</t>
  </si>
  <si>
    <t>Array cables</t>
  </si>
  <si>
    <t xml:space="preserve">Array Cables supply </t>
  </si>
  <si>
    <t>[Contract/Component/Category]</t>
  </si>
  <si>
    <t>TOTALS</t>
  </si>
  <si>
    <t xml:space="preserve">ABCD Ltd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</si>
</sst>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0"/>
    <numFmt numFmtId="167" formatCode="&quot;£&quot;#,##0.00"/>
  </numFmts>
  <fonts count="63" x14ac:knownFonts="1">
    <font>
      <sz val="11"/>
      <color theme="1"/>
      <name val="Calibri"/>
      <family val="2"/>
      <scheme val="minor"/>
    </font>
    <font>
      <b/>
      <sz val="11"/>
      <color theme="1"/>
      <name val="Calibri"/>
      <family val="2"/>
      <scheme val="minor"/>
    </font>
    <font>
      <sz val="9"/>
      <color rgb="FF000000"/>
      <name val="Arial"/>
      <family val="2"/>
    </font>
    <font>
      <sz val="9"/>
      <color theme="1"/>
      <name val="Arial"/>
      <family val="2"/>
    </font>
    <font>
      <b/>
      <sz val="9"/>
      <color rgb="FF000000"/>
      <name val="Arial"/>
      <family val="2"/>
    </font>
    <font>
      <sz val="10"/>
      <color theme="1"/>
      <name val="Arial"/>
      <family val="2"/>
    </font>
    <font>
      <b/>
      <sz val="10"/>
      <color theme="1"/>
      <name val="Arial"/>
      <family val="2"/>
    </font>
    <font>
      <b/>
      <sz val="9"/>
      <color theme="1"/>
      <name val="Arial"/>
      <family val="2"/>
    </font>
    <font>
      <b/>
      <sz val="11"/>
      <color rgb="FFC00000"/>
      <name val="Calibri"/>
      <family val="2"/>
      <scheme val="minor"/>
    </font>
    <font>
      <sz val="12"/>
      <color theme="1"/>
      <name val="Arial"/>
      <family val="2"/>
    </font>
    <font>
      <b/>
      <sz val="14"/>
      <color theme="1"/>
      <name val="Arial"/>
      <family val="2"/>
    </font>
    <font>
      <b/>
      <sz val="12"/>
      <color theme="1"/>
      <name val="Arial"/>
      <family val="2"/>
    </font>
    <font>
      <sz val="22"/>
      <color theme="1"/>
      <name val="Arial"/>
      <family val="2"/>
    </font>
    <font>
      <b/>
      <sz val="14"/>
      <color theme="0"/>
      <name val="Arial"/>
      <family val="2"/>
    </font>
    <font>
      <sz val="11"/>
      <color theme="1"/>
      <name val="Arial"/>
      <family val="2"/>
    </font>
    <font>
      <b/>
      <sz val="8"/>
      <color theme="1"/>
      <name val="Arial"/>
      <family val="2"/>
    </font>
    <font>
      <sz val="8"/>
      <color theme="1"/>
      <name val="Arial"/>
      <family val="2"/>
    </font>
    <font>
      <b/>
      <sz val="7"/>
      <color theme="1"/>
      <name val="Arial"/>
      <family val="2"/>
    </font>
    <font>
      <i/>
      <sz val="7"/>
      <color theme="1"/>
      <name val="Arial"/>
      <family val="2"/>
    </font>
    <font>
      <i/>
      <sz val="8"/>
      <color theme="1"/>
      <name val="Arial"/>
      <family val="2"/>
    </font>
    <font>
      <b/>
      <i/>
      <sz val="7"/>
      <color theme="1"/>
      <name val="Arial"/>
      <family val="2"/>
    </font>
    <font>
      <sz val="9"/>
      <color theme="1"/>
      <name val="Arial"/>
      <family val="2"/>
      <charset val="1"/>
    </font>
    <font>
      <sz val="8"/>
      <color theme="1"/>
      <name val="Arial"/>
      <family val="2"/>
      <charset val="1"/>
    </font>
    <font>
      <i/>
      <sz val="7"/>
      <color theme="1"/>
      <name val="Arial"/>
      <family val="2"/>
      <charset val="1"/>
    </font>
    <font>
      <u/>
      <sz val="8"/>
      <color theme="1"/>
      <name val="Arial"/>
      <family val="2"/>
    </font>
    <font>
      <b/>
      <vertAlign val="superscript"/>
      <sz val="9"/>
      <color theme="1"/>
      <name val="Arial"/>
      <family val="2"/>
    </font>
    <font>
      <i/>
      <sz val="6"/>
      <color theme="1"/>
      <name val="Arial"/>
      <family val="2"/>
      <charset val="1"/>
    </font>
    <font>
      <b/>
      <sz val="8"/>
      <color rgb="FF000000"/>
      <name val="Arial"/>
      <family val="2"/>
    </font>
    <font>
      <sz val="8"/>
      <color rgb="FF000000"/>
      <name val="Arial"/>
      <family val="2"/>
    </font>
    <font>
      <sz val="7"/>
      <color theme="1"/>
      <name val="Arial"/>
      <family val="2"/>
    </font>
    <font>
      <vertAlign val="superscript"/>
      <sz val="7"/>
      <color theme="1"/>
      <name val="Arial"/>
      <family val="2"/>
    </font>
    <font>
      <b/>
      <sz val="16"/>
      <color theme="1"/>
      <name val="Calibri"/>
      <family val="2"/>
      <scheme val="minor"/>
    </font>
    <font>
      <b/>
      <u/>
      <sz val="8"/>
      <color theme="1"/>
      <name val="Arial"/>
      <family val="2"/>
    </font>
    <font>
      <sz val="12"/>
      <color rgb="FF000000"/>
      <name val="Arial"/>
      <family val="2"/>
    </font>
    <font>
      <sz val="10"/>
      <color rgb="FF000000"/>
      <name val="Arial"/>
      <family val="2"/>
    </font>
    <font>
      <b/>
      <sz val="11"/>
      <color rgb="FF000000"/>
      <name val="Calibri"/>
      <family val="2"/>
      <scheme val="minor"/>
    </font>
    <font>
      <b/>
      <sz val="12"/>
      <color rgb="FF000000"/>
      <name val="Arial"/>
      <family val="2"/>
    </font>
    <font>
      <b/>
      <sz val="10"/>
      <color rgb="FF000000"/>
      <name val="Arial"/>
      <family val="2"/>
    </font>
    <font>
      <sz val="8"/>
      <color theme="1"/>
      <name val="Calibri"/>
      <family val="2"/>
      <scheme val="minor"/>
    </font>
    <font>
      <sz val="6"/>
      <color theme="1"/>
      <name val="Arial"/>
      <family val="2"/>
    </font>
    <font>
      <sz val="14"/>
      <color theme="1"/>
      <name val="Arial"/>
      <family val="2"/>
    </font>
    <font>
      <b/>
      <sz val="10"/>
      <color rgb="FFC00000"/>
      <name val="Arial"/>
      <family val="2"/>
    </font>
    <font>
      <sz val="10"/>
      <color theme="2" tint="-0.249977111117893"/>
      <name val="Calibri"/>
      <family val="2"/>
      <scheme val="minor"/>
    </font>
    <font>
      <b/>
      <sz val="8"/>
      <color theme="2" tint="-0.249977111117893"/>
      <name val="Arial"/>
      <family val="2"/>
    </font>
    <font>
      <b/>
      <sz val="14"/>
      <color theme="1"/>
      <name val="Calibri"/>
      <family val="2"/>
      <scheme val="minor"/>
    </font>
    <font>
      <sz val="10"/>
      <color theme="2" tint="-0.249977111117893"/>
      <name val="Arial"/>
      <family val="2"/>
    </font>
    <font>
      <sz val="11"/>
      <color rgb="FF000000"/>
      <name val="Arial"/>
      <family val="2"/>
    </font>
    <font>
      <sz val="9"/>
      <color theme="2" tint="-0.249977111117893"/>
      <name val="Calibri"/>
      <family val="2"/>
      <scheme val="minor"/>
    </font>
    <font>
      <sz val="9"/>
      <color theme="2" tint="-0.249977111117893"/>
      <name val="Arial"/>
      <family val="2"/>
    </font>
    <font>
      <sz val="12"/>
      <color theme="1"/>
      <name val="Times New Roman"/>
      <family val="1"/>
    </font>
    <font>
      <b/>
      <sz val="8"/>
      <name val="Arial"/>
      <family val="2"/>
    </font>
    <font>
      <sz val="8"/>
      <name val="Arial"/>
      <family val="2"/>
    </font>
    <font>
      <sz val="10"/>
      <name val="Arial"/>
      <family val="2"/>
    </font>
    <font>
      <b/>
      <sz val="10"/>
      <name val="Arial"/>
      <family val="2"/>
    </font>
    <font>
      <b/>
      <sz val="11"/>
      <name val="Calibri"/>
      <family val="2"/>
      <scheme val="minor"/>
    </font>
    <font>
      <sz val="8"/>
      <color theme="1"/>
      <name val="Arial"/>
    </font>
    <font>
      <b/>
      <sz val="10"/>
      <color theme="0"/>
      <name val="Arial"/>
    </font>
    <font>
      <b/>
      <sz val="8"/>
      <color theme="0"/>
      <name val="Arial"/>
    </font>
    <font>
      <b/>
      <sz val="10"/>
      <color rgb="FF000000"/>
      <name val="Arial"/>
    </font>
    <font>
      <sz val="10"/>
      <color rgb="FF000000"/>
      <name val="Arial"/>
    </font>
    <font>
      <sz val="10"/>
      <color rgb="FF000000"/>
      <name val="Calibri"/>
      <family val="2"/>
      <scheme val="minor"/>
    </font>
    <font>
      <sz val="10"/>
      <color theme="0"/>
      <name val="Arial"/>
      <family val="2"/>
    </font>
    <font>
      <b/>
      <sz val="12"/>
      <color rgb="FFFF0000"/>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bgColor rgb="FF000000"/>
      </patternFill>
    </fill>
    <fill>
      <patternFill patternType="solid">
        <fgColor theme="1" tint="0.499984740745262"/>
        <bgColor indexed="64"/>
      </patternFill>
    </fill>
  </fills>
  <borders count="19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diagonal/>
    </border>
    <border>
      <left style="thick">
        <color auto="1"/>
      </left>
      <right/>
      <top style="thin">
        <color auto="1"/>
      </top>
      <bottom/>
      <diagonal/>
    </border>
    <border>
      <left style="thick">
        <color auto="1"/>
      </left>
      <right/>
      <top/>
      <bottom style="thin">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medium">
        <color auto="1"/>
      </left>
      <right style="thick">
        <color auto="1"/>
      </right>
      <top/>
      <bottom style="medium">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ck">
        <color auto="1"/>
      </right>
      <top/>
      <bottom style="thick">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thick">
        <color auto="1"/>
      </top>
      <bottom style="thin">
        <color auto="1"/>
      </bottom>
      <diagonal/>
    </border>
    <border>
      <left/>
      <right style="thin">
        <color auto="1"/>
      </right>
      <top style="thin">
        <color auto="1"/>
      </top>
      <bottom style="thick">
        <color auto="1"/>
      </bottom>
      <diagonal/>
    </border>
    <border>
      <left style="medium">
        <color rgb="FF000000"/>
      </left>
      <right/>
      <top style="medium">
        <color rgb="FF000000"/>
      </top>
      <bottom style="medium">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ck">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n">
        <color rgb="FF000000"/>
      </left>
      <right/>
      <top style="thick">
        <color rgb="FF000000"/>
      </top>
      <bottom style="thin">
        <color rgb="FF000000"/>
      </bottom>
      <diagonal/>
    </border>
    <border>
      <left style="thin">
        <color rgb="FF000000"/>
      </left>
      <right/>
      <top style="thin">
        <color rgb="FF000000"/>
      </top>
      <bottom style="thin">
        <color rgb="FF000000"/>
      </bottom>
      <diagonal/>
    </border>
    <border>
      <left/>
      <right/>
      <top style="thick">
        <color rgb="FF000000"/>
      </top>
      <bottom/>
      <diagonal/>
    </border>
    <border>
      <left style="thin">
        <color rgb="FF000000"/>
      </left>
      <right/>
      <top style="thin">
        <color rgb="FF000000"/>
      </top>
      <bottom style="thick">
        <color rgb="FF000000"/>
      </bottom>
      <diagonal/>
    </border>
    <border>
      <left style="thin">
        <color rgb="FF000000"/>
      </left>
      <right/>
      <top/>
      <bottom style="thin">
        <color rgb="FF000000"/>
      </bottom>
      <diagonal/>
    </border>
    <border>
      <left/>
      <right/>
      <top style="thick">
        <color rgb="FF000000"/>
      </top>
      <bottom style="thin">
        <color rgb="FF000000"/>
      </bottom>
      <diagonal/>
    </border>
    <border>
      <left/>
      <right/>
      <top style="thin">
        <color rgb="FF000000"/>
      </top>
      <bottom style="thick">
        <color rgb="FF000000"/>
      </bottom>
      <diagonal/>
    </border>
    <border>
      <left/>
      <right/>
      <top/>
      <bottom style="thin">
        <color rgb="FF000000"/>
      </bottom>
      <diagonal/>
    </border>
    <border>
      <left/>
      <right/>
      <top style="thin">
        <color rgb="FF000000"/>
      </top>
      <bottom style="thin">
        <color rgb="FF000000"/>
      </bottom>
      <diagonal/>
    </border>
    <border>
      <left/>
      <right style="thick">
        <color rgb="FF000000"/>
      </right>
      <top style="thick">
        <color rgb="FF000000"/>
      </top>
      <bottom style="thin">
        <color rgb="FF00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rgb="FF000000"/>
      </right>
      <top style="thick">
        <color auto="1"/>
      </top>
      <bottom style="thick">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auto="1"/>
      </left>
      <right/>
      <top style="thick">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right/>
      <top style="thin">
        <color auto="1"/>
      </top>
      <bottom/>
      <diagonal/>
    </border>
    <border>
      <left style="thick">
        <color auto="1"/>
      </left>
      <right/>
      <top style="thin">
        <color auto="1"/>
      </top>
      <bottom style="thick">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bottom style="thick">
        <color rgb="FF000000"/>
      </bottom>
      <diagonal/>
    </border>
    <border>
      <left style="thick">
        <color rgb="FF000000"/>
      </left>
      <right style="medium">
        <color rgb="FF000000"/>
      </right>
      <top/>
      <bottom style="thick">
        <color rgb="FF000000"/>
      </bottom>
      <diagonal/>
    </border>
    <border>
      <left/>
      <right style="thick">
        <color rgb="FF000000"/>
      </right>
      <top/>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right style="thin">
        <color rgb="FF000000"/>
      </right>
      <top style="thick">
        <color rgb="FF000000"/>
      </top>
      <bottom style="thin">
        <color rgb="FF000000"/>
      </bottom>
      <diagonal/>
    </border>
    <border>
      <left style="thick">
        <color rgb="FF000000"/>
      </left>
      <right/>
      <top/>
      <bottom/>
      <diagonal/>
    </border>
    <border>
      <left style="thin">
        <color rgb="FF000000"/>
      </left>
      <right/>
      <top style="thick">
        <color rgb="FF000000"/>
      </top>
      <bottom/>
      <diagonal/>
    </border>
    <border>
      <left style="thin">
        <color rgb="FF000000"/>
      </left>
      <right/>
      <top/>
      <bottom style="thick">
        <color rgb="FF000000"/>
      </bottom>
      <diagonal/>
    </border>
    <border>
      <left/>
      <right/>
      <top style="thin">
        <color rgb="FF000000"/>
      </top>
      <bottom/>
      <diagonal/>
    </border>
    <border>
      <left style="thick">
        <color rgb="FF000000"/>
      </left>
      <right style="thick">
        <color rgb="FF000000"/>
      </right>
      <top/>
      <bottom/>
      <diagonal/>
    </border>
    <border>
      <left style="thin">
        <color rgb="FF000000"/>
      </left>
      <right style="thick">
        <color rgb="FF000000"/>
      </right>
      <top/>
      <bottom style="thick">
        <color rgb="FF000000"/>
      </bottom>
      <diagonal/>
    </border>
    <border>
      <left style="thick">
        <color rgb="FF000000"/>
      </left>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style="thin">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medium">
        <color rgb="FF000000"/>
      </right>
      <top style="thin">
        <color rgb="FF000000"/>
      </top>
      <bottom style="thick">
        <color rgb="FF000000"/>
      </bottom>
      <diagonal/>
    </border>
    <border>
      <left style="medium">
        <color auto="1"/>
      </left>
      <right/>
      <top style="thick">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ck">
        <color auto="1"/>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rgb="FF000000"/>
      </left>
      <right style="medium">
        <color rgb="FF000000"/>
      </right>
      <top style="thick">
        <color rgb="FF000000"/>
      </top>
      <bottom style="medium">
        <color rgb="FF000000"/>
      </bottom>
      <diagonal/>
    </border>
    <border>
      <left/>
      <right/>
      <top/>
      <bottom style="thick">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ck">
        <color auto="1"/>
      </right>
      <top/>
      <bottom style="medium">
        <color auto="1"/>
      </bottom>
      <diagonal/>
    </border>
    <border>
      <left style="thick">
        <color rgb="FF000000"/>
      </left>
      <right style="thin">
        <color auto="1"/>
      </right>
      <top style="thick">
        <color auto="1"/>
      </top>
      <bottom style="thin">
        <color auto="1"/>
      </bottom>
      <diagonal/>
    </border>
    <border>
      <left style="thick">
        <color rgb="FF000000"/>
      </left>
      <right style="thin">
        <color auto="1"/>
      </right>
      <top style="thin">
        <color auto="1"/>
      </top>
      <bottom style="thin">
        <color auto="1"/>
      </bottom>
      <diagonal/>
    </border>
    <border>
      <left style="thick">
        <color rgb="FF000000"/>
      </left>
      <right style="thin">
        <color auto="1"/>
      </right>
      <top style="thin">
        <color auto="1"/>
      </top>
      <bottom style="thick">
        <color auto="1"/>
      </bottom>
      <diagonal/>
    </border>
    <border>
      <left style="thick">
        <color rgb="FF000000"/>
      </left>
      <right style="thin">
        <color auto="1"/>
      </right>
      <top style="thin">
        <color auto="1"/>
      </top>
      <bottom style="thick">
        <color rgb="FF000000"/>
      </bottom>
      <diagonal/>
    </border>
    <border>
      <left style="thick">
        <color auto="1"/>
      </left>
      <right style="thick">
        <color auto="1"/>
      </right>
      <top/>
      <bottom style="thick">
        <color auto="1"/>
      </bottom>
      <diagonal/>
    </border>
    <border>
      <left style="thick">
        <color rgb="FF000000"/>
      </left>
      <right/>
      <top style="thin">
        <color rgb="FF000000"/>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bottom style="thin">
        <color rgb="FF000000"/>
      </bottom>
      <diagonal/>
    </border>
    <border>
      <left style="thin">
        <color auto="1"/>
      </left>
      <right/>
      <top style="thin">
        <color auto="1"/>
      </top>
      <bottom style="thick">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style="medium">
        <color rgb="FF000000"/>
      </top>
      <bottom style="medium">
        <color rgb="FF000000"/>
      </bottom>
      <diagonal/>
    </border>
    <border>
      <left style="thick">
        <color rgb="FF000000"/>
      </left>
      <right style="thick">
        <color rgb="FF000000"/>
      </right>
      <top style="medium">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auto="1"/>
      </right>
      <top style="thin">
        <color auto="1"/>
      </top>
      <bottom/>
      <diagonal/>
    </border>
    <border>
      <left style="thick">
        <color rgb="FF000000"/>
      </left>
      <right style="thin">
        <color auto="1"/>
      </right>
      <top style="thin">
        <color rgb="FF000000"/>
      </top>
      <bottom style="thin">
        <color auto="1"/>
      </bottom>
      <diagonal/>
    </border>
    <border>
      <left style="thin">
        <color auto="1"/>
      </left>
      <right/>
      <top style="thin">
        <color rgb="FF000000"/>
      </top>
      <bottom style="thin">
        <color auto="1"/>
      </bottom>
      <diagonal/>
    </border>
    <border>
      <left style="thick">
        <color auto="1"/>
      </left>
      <right/>
      <top style="thin">
        <color rgb="FF000000"/>
      </top>
      <bottom style="thin">
        <color auto="1"/>
      </bottom>
      <diagonal/>
    </border>
    <border>
      <left style="thick">
        <color auto="1"/>
      </left>
      <right style="thick">
        <color auto="1"/>
      </right>
      <top style="thin">
        <color rgb="FF000000"/>
      </top>
      <bottom style="thin">
        <color auto="1"/>
      </bottom>
      <diagonal/>
    </border>
    <border>
      <left style="thick">
        <color rgb="FF000000"/>
      </left>
      <right style="thick">
        <color auto="1"/>
      </right>
      <top style="thick">
        <color auto="1"/>
      </top>
      <bottom style="thin">
        <color rgb="FF000000"/>
      </bottom>
      <diagonal/>
    </border>
    <border>
      <left style="thick">
        <color rgb="FF000000"/>
      </left>
      <right style="thick">
        <color auto="1"/>
      </right>
      <top style="thin">
        <color rgb="FF000000"/>
      </top>
      <bottom style="thin">
        <color rgb="FF000000"/>
      </bottom>
      <diagonal/>
    </border>
    <border>
      <left style="thick">
        <color rgb="FF000000"/>
      </left>
      <right style="thick">
        <color auto="1"/>
      </right>
      <top style="thin">
        <color rgb="FF000000"/>
      </top>
      <bottom style="thick">
        <color rgb="FF000000"/>
      </bottom>
      <diagonal/>
    </border>
    <border>
      <left style="thick">
        <color auto="1"/>
      </left>
      <right/>
      <top style="thick">
        <color auto="1"/>
      </top>
      <bottom/>
      <diagonal/>
    </border>
    <border>
      <left style="thick">
        <color auto="1"/>
      </left>
      <right/>
      <top/>
      <bottom/>
      <diagonal/>
    </border>
    <border>
      <left style="thin">
        <color rgb="FF000000"/>
      </left>
      <right style="thick">
        <color auto="1"/>
      </right>
      <top style="thick">
        <color rgb="FF000000"/>
      </top>
      <bottom style="thin">
        <color rgb="FF000000"/>
      </bottom>
      <diagonal/>
    </border>
    <border>
      <left style="thin">
        <color rgb="FF000000"/>
      </left>
      <right style="thick">
        <color auto="1"/>
      </right>
      <top style="thin">
        <color rgb="FF000000"/>
      </top>
      <bottom style="thin">
        <color rgb="FF000000"/>
      </bottom>
      <diagonal/>
    </border>
    <border>
      <left style="thin">
        <color rgb="FF000000"/>
      </left>
      <right style="thick">
        <color auto="1"/>
      </right>
      <top style="thin">
        <color rgb="FF000000"/>
      </top>
      <bottom style="thick">
        <color rgb="FF000000"/>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auto="1"/>
      </right>
      <top/>
      <bottom/>
      <diagonal/>
    </border>
    <border>
      <left/>
      <right style="medium">
        <color auto="1"/>
      </right>
      <top/>
      <bottom style="thick">
        <color auto="1"/>
      </bottom>
      <diagonal/>
    </border>
  </borders>
  <cellStyleXfs count="1">
    <xf numFmtId="0" fontId="0" fillId="0" borderId="0"/>
  </cellStyleXfs>
  <cellXfs count="644">
    <xf numFmtId="0" fontId="0" fillId="0" borderId="0" xfId="0"/>
    <xf numFmtId="0" fontId="0" fillId="0" borderId="0" xfId="0" applyAlignment="1">
      <alignment horizontal="left"/>
    </xf>
    <xf numFmtId="0" fontId="5" fillId="0" borderId="0" xfId="0" applyFont="1" applyAlignment="1">
      <alignment horizontal="left" vertical="top"/>
    </xf>
    <xf numFmtId="0" fontId="5" fillId="0" borderId="13" xfId="0" applyFont="1" applyBorder="1" applyAlignment="1">
      <alignment horizontal="center" vertical="center"/>
    </xf>
    <xf numFmtId="0" fontId="5" fillId="0" borderId="13" xfId="0" applyFont="1" applyBorder="1" applyAlignment="1">
      <alignment horizontal="center" vertical="top"/>
    </xf>
    <xf numFmtId="0" fontId="5" fillId="0" borderId="24" xfId="0" applyFont="1" applyBorder="1" applyAlignment="1">
      <alignment horizontal="center" vertical="top"/>
    </xf>
    <xf numFmtId="0" fontId="14" fillId="0" borderId="13" xfId="0" applyFont="1" applyBorder="1" applyAlignment="1">
      <alignment horizontal="center" vertical="top"/>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9" xfId="0" applyBorder="1"/>
    <xf numFmtId="0" fontId="0" fillId="0" borderId="40" xfId="0" applyBorder="1"/>
    <xf numFmtId="0" fontId="0" fillId="0" borderId="44" xfId="0" applyBorder="1"/>
    <xf numFmtId="0" fontId="0" fillId="0" borderId="45" xfId="0" applyBorder="1"/>
    <xf numFmtId="0" fontId="0" fillId="0" borderId="46" xfId="0" applyBorder="1"/>
    <xf numFmtId="0" fontId="0" fillId="0" borderId="38" xfId="0" applyBorder="1"/>
    <xf numFmtId="0" fontId="15" fillId="0" borderId="51" xfId="0" applyFont="1" applyBorder="1" applyAlignment="1">
      <alignment vertical="center" wrapText="1"/>
    </xf>
    <xf numFmtId="0" fontId="17" fillId="0" borderId="51" xfId="0" applyFont="1" applyBorder="1" applyAlignment="1">
      <alignment vertical="center" wrapText="1"/>
    </xf>
    <xf numFmtId="0" fontId="18" fillId="0" borderId="51" xfId="0" applyFont="1" applyBorder="1" applyAlignment="1">
      <alignment vertical="center" wrapText="1"/>
    </xf>
    <xf numFmtId="0" fontId="20" fillId="0" borderId="51" xfId="0" applyFont="1" applyBorder="1" applyAlignment="1">
      <alignment vertical="center" wrapText="1"/>
    </xf>
    <xf numFmtId="0" fontId="19" fillId="0" borderId="51" xfId="0" applyFont="1" applyBorder="1" applyAlignment="1">
      <alignment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21" fillId="0" borderId="45" xfId="0" applyFont="1" applyBorder="1" applyAlignment="1">
      <alignment horizontal="center" vertical="center" wrapText="1"/>
    </xf>
    <xf numFmtId="0" fontId="16" fillId="0" borderId="48" xfId="0" applyFont="1" applyBorder="1" applyAlignment="1">
      <alignment horizontal="center" vertical="top" wrapText="1"/>
    </xf>
    <xf numFmtId="0" fontId="16" fillId="0" borderId="42" xfId="0" applyFont="1" applyBorder="1" applyAlignment="1">
      <alignment horizontal="center" vertical="top" wrapText="1"/>
    </xf>
    <xf numFmtId="0" fontId="16" fillId="0" borderId="49" xfId="0" applyFont="1" applyBorder="1" applyAlignment="1">
      <alignment horizontal="center" vertical="top" wrapText="1"/>
    </xf>
    <xf numFmtId="0" fontId="21" fillId="0" borderId="39" xfId="0" applyFont="1" applyBorder="1" applyAlignment="1">
      <alignment horizontal="center" vertical="center" wrapText="1"/>
    </xf>
    <xf numFmtId="0" fontId="21" fillId="0" borderId="42" xfId="0" applyFont="1" applyBorder="1" applyAlignment="1">
      <alignment horizontal="center" vertical="center" wrapText="1"/>
    </xf>
    <xf numFmtId="0" fontId="0" fillId="0" borderId="42" xfId="0" applyBorder="1"/>
    <xf numFmtId="0" fontId="0" fillId="0" borderId="43" xfId="0" applyBorder="1"/>
    <xf numFmtId="0" fontId="7" fillId="0" borderId="52" xfId="0" applyFont="1" applyBorder="1" applyAlignment="1">
      <alignment horizontal="left" vertical="center" wrapText="1"/>
    </xf>
    <xf numFmtId="0" fontId="16" fillId="0" borderId="53" xfId="0" applyFont="1" applyBorder="1" applyAlignment="1">
      <alignment horizontal="left" vertical="center" wrapText="1"/>
    </xf>
    <xf numFmtId="0" fontId="22" fillId="0" borderId="53" xfId="0" applyFont="1" applyBorder="1" applyAlignment="1">
      <alignment horizontal="left" vertical="center" wrapText="1"/>
    </xf>
    <xf numFmtId="0" fontId="26" fillId="0" borderId="53" xfId="0" applyFont="1" applyBorder="1" applyAlignment="1">
      <alignment horizontal="left" vertical="center" wrapText="1"/>
    </xf>
    <xf numFmtId="0" fontId="0" fillId="0" borderId="53" xfId="0" applyBorder="1" applyAlignment="1">
      <alignment horizontal="left"/>
    </xf>
    <xf numFmtId="0" fontId="7" fillId="0" borderId="53" xfId="0" applyFont="1" applyBorder="1" applyAlignment="1">
      <alignment horizontal="left" vertical="center" wrapText="1"/>
    </xf>
    <xf numFmtId="0" fontId="21" fillId="0" borderId="53" xfId="0" applyFont="1" applyBorder="1" applyAlignment="1">
      <alignment horizontal="left" vertical="center" wrapText="1"/>
    </xf>
    <xf numFmtId="0" fontId="23" fillId="0" borderId="53" xfId="0" applyFont="1" applyBorder="1" applyAlignment="1">
      <alignment horizontal="left" vertical="center" wrapText="1"/>
    </xf>
    <xf numFmtId="0" fontId="0" fillId="0" borderId="54" xfId="0" applyBorder="1" applyAlignment="1">
      <alignment horizontal="left"/>
    </xf>
    <xf numFmtId="0" fontId="21" fillId="0" borderId="38"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1" xfId="0" applyFont="1" applyBorder="1" applyAlignment="1">
      <alignment horizontal="center" vertical="center" wrapText="1"/>
    </xf>
    <xf numFmtId="0" fontId="15" fillId="4" borderId="5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6" fillId="4" borderId="53" xfId="0" applyFont="1" applyFill="1" applyBorder="1" applyAlignment="1">
      <alignment vertical="center" wrapText="1"/>
    </xf>
    <xf numFmtId="0" fontId="16" fillId="4" borderId="44" xfId="0" applyFont="1" applyFill="1" applyBorder="1" applyAlignment="1">
      <alignment vertical="center" wrapText="1"/>
    </xf>
    <xf numFmtId="0" fontId="16" fillId="4" borderId="45" xfId="0" applyFont="1" applyFill="1" applyBorder="1" applyAlignment="1">
      <alignment vertical="center" wrapText="1"/>
    </xf>
    <xf numFmtId="0" fontId="16" fillId="4" borderId="46" xfId="0" applyFont="1" applyFill="1" applyBorder="1" applyAlignment="1">
      <alignment vertical="center" wrapText="1"/>
    </xf>
    <xf numFmtId="0" fontId="16" fillId="4" borderId="55" xfId="0" applyFont="1" applyFill="1" applyBorder="1" applyAlignment="1">
      <alignment vertical="center" wrapText="1"/>
    </xf>
    <xf numFmtId="0" fontId="15" fillId="4" borderId="65" xfId="0" applyFont="1" applyFill="1" applyBorder="1" applyAlignment="1">
      <alignment horizontal="center" vertical="center" wrapText="1"/>
    </xf>
    <xf numFmtId="0" fontId="16" fillId="4" borderId="63" xfId="0" applyFont="1" applyFill="1" applyBorder="1" applyAlignment="1">
      <alignment vertical="center" wrapText="1"/>
    </xf>
    <xf numFmtId="0" fontId="16" fillId="4" borderId="70" xfId="0" applyFont="1" applyFill="1" applyBorder="1" applyAlignment="1">
      <alignment vertical="center" wrapText="1"/>
    </xf>
    <xf numFmtId="0" fontId="6" fillId="4" borderId="57" xfId="0" applyFont="1" applyFill="1" applyBorder="1" applyAlignment="1">
      <alignment horizontal="center" vertical="center" wrapText="1"/>
    </xf>
    <xf numFmtId="0" fontId="9" fillId="7" borderId="16" xfId="0" applyFont="1" applyFill="1" applyBorder="1" applyAlignment="1">
      <alignment vertical="center" wrapText="1"/>
    </xf>
    <xf numFmtId="0" fontId="27" fillId="0" borderId="88" xfId="0" applyFont="1" applyBorder="1" applyAlignment="1">
      <alignment vertical="center" wrapText="1"/>
    </xf>
    <xf numFmtId="0" fontId="15" fillId="0" borderId="87" xfId="0" applyFont="1" applyBorder="1" applyAlignment="1">
      <alignment vertical="center" wrapText="1"/>
    </xf>
    <xf numFmtId="0" fontId="28" fillId="0" borderId="88" xfId="0" applyFont="1" applyBorder="1" applyAlignment="1">
      <alignment horizontal="left" vertical="center" wrapText="1" indent="4"/>
    </xf>
    <xf numFmtId="0" fontId="5" fillId="0" borderId="46" xfId="0" applyFont="1" applyBorder="1" applyAlignment="1">
      <alignment horizontal="right" vertical="center" wrapText="1"/>
    </xf>
    <xf numFmtId="0" fontId="28" fillId="0" borderId="41" xfId="0" applyFont="1" applyBorder="1" applyAlignment="1">
      <alignment horizontal="right" vertical="center" wrapText="1"/>
    </xf>
    <xf numFmtId="0" fontId="15" fillId="0" borderId="46" xfId="0" applyFont="1" applyBorder="1" applyAlignment="1">
      <alignment horizontal="center"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15" fillId="0" borderId="39" xfId="0" applyFont="1" applyBorder="1" applyAlignment="1">
      <alignment vertical="center" wrapText="1"/>
    </xf>
    <xf numFmtId="0" fontId="16" fillId="0" borderId="45" xfId="0" applyFont="1" applyBorder="1" applyAlignment="1">
      <alignment vertical="center" wrapText="1"/>
    </xf>
    <xf numFmtId="0" fontId="16" fillId="0" borderId="46" xfId="0" applyFont="1" applyBorder="1" applyAlignment="1">
      <alignment vertical="center"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16" fillId="0" borderId="42" xfId="0" applyFont="1" applyBorder="1" applyAlignment="1">
      <alignment vertical="center" wrapText="1"/>
    </xf>
    <xf numFmtId="0" fontId="16" fillId="0" borderId="43" xfId="0" applyFont="1" applyBorder="1" applyAlignment="1">
      <alignment vertical="center" wrapText="1"/>
    </xf>
    <xf numFmtId="0" fontId="16" fillId="0" borderId="0" xfId="0" applyFont="1"/>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0" fillId="4" borderId="0" xfId="0" applyFill="1"/>
    <xf numFmtId="0" fontId="6" fillId="4" borderId="0" xfId="0" applyFont="1" applyFill="1"/>
    <xf numFmtId="0" fontId="1" fillId="4" borderId="0" xfId="0" applyFont="1" applyFill="1"/>
    <xf numFmtId="0" fontId="15" fillId="4" borderId="0" xfId="0" applyFont="1" applyFill="1" applyBorder="1" applyAlignment="1">
      <alignment vertical="center" wrapText="1"/>
    </xf>
    <xf numFmtId="0" fontId="5" fillId="4" borderId="0" xfId="0" applyFont="1" applyFill="1" applyBorder="1" applyAlignment="1">
      <alignment horizontal="right" vertical="center" wrapText="1"/>
    </xf>
    <xf numFmtId="0" fontId="33" fillId="4" borderId="0" xfId="0" applyFont="1" applyFill="1" applyBorder="1" applyAlignment="1">
      <alignment horizontal="right" vertical="center" wrapText="1"/>
    </xf>
    <xf numFmtId="0" fontId="34" fillId="4" borderId="0" xfId="0" applyFont="1" applyFill="1" applyBorder="1" applyAlignment="1">
      <alignment horizontal="right" vertical="center" wrapText="1"/>
    </xf>
    <xf numFmtId="0" fontId="35" fillId="4" borderId="0" xfId="0" applyFont="1" applyFill="1" applyBorder="1" applyAlignment="1">
      <alignment horizontal="left" vertical="center" wrapText="1"/>
    </xf>
    <xf numFmtId="0" fontId="1" fillId="4" borderId="0" xfId="0" applyFont="1" applyFill="1" applyBorder="1" applyAlignment="1">
      <alignment horizontal="left" vertical="top" wrapText="1"/>
    </xf>
    <xf numFmtId="0" fontId="1" fillId="4" borderId="0" xfId="0" applyFont="1" applyFill="1" applyAlignment="1">
      <alignment horizontal="center"/>
    </xf>
    <xf numFmtId="0" fontId="0" fillId="4" borderId="64" xfId="0" applyFill="1" applyBorder="1"/>
    <xf numFmtId="0" fontId="15" fillId="0" borderId="41"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0" fillId="0" borderId="0" xfId="0" applyBorder="1"/>
    <xf numFmtId="0" fontId="39" fillId="0" borderId="46" xfId="0" applyFont="1" applyBorder="1" applyAlignment="1">
      <alignment horizontal="right" vertical="center" wrapText="1"/>
    </xf>
    <xf numFmtId="0" fontId="15" fillId="0" borderId="67" xfId="0" applyFont="1" applyBorder="1" applyAlignment="1">
      <alignment vertical="center" wrapText="1"/>
    </xf>
    <xf numFmtId="0" fontId="15" fillId="0" borderId="70" xfId="0" applyFont="1" applyBorder="1" applyAlignment="1">
      <alignment vertical="center" wrapText="1"/>
    </xf>
    <xf numFmtId="0" fontId="15" fillId="0" borderId="104" xfId="0" applyFont="1" applyBorder="1" applyAlignment="1">
      <alignment vertical="center" wrapText="1"/>
    </xf>
    <xf numFmtId="0" fontId="15" fillId="0" borderId="68" xfId="0" applyFont="1" applyBorder="1" applyAlignment="1">
      <alignment vertical="center" wrapText="1"/>
    </xf>
    <xf numFmtId="0" fontId="16" fillId="0" borderId="101" xfId="0" applyFont="1" applyBorder="1" applyAlignment="1">
      <alignment horizontal="center" vertical="center" wrapText="1"/>
    </xf>
    <xf numFmtId="0" fontId="16" fillId="0" borderId="97" xfId="0" applyFont="1" applyBorder="1" applyAlignment="1">
      <alignment horizontal="center" vertical="center" wrapText="1"/>
    </xf>
    <xf numFmtId="0" fontId="0" fillId="0" borderId="41" xfId="0" applyBorder="1"/>
    <xf numFmtId="0" fontId="1" fillId="4" borderId="0" xfId="0" applyFont="1" applyFill="1" applyBorder="1" applyAlignment="1">
      <alignment vertical="center"/>
    </xf>
    <xf numFmtId="0" fontId="15" fillId="0" borderId="53" xfId="0" applyFont="1" applyBorder="1" applyAlignment="1">
      <alignment vertical="center" wrapText="1"/>
    </xf>
    <xf numFmtId="0" fontId="0" fillId="4" borderId="0" xfId="0" applyFill="1" applyBorder="1"/>
    <xf numFmtId="0" fontId="16" fillId="4" borderId="0" xfId="0" applyFont="1" applyFill="1" applyBorder="1" applyAlignment="1">
      <alignment horizontal="center" vertical="center" wrapText="1"/>
    </xf>
    <xf numFmtId="0" fontId="15" fillId="4" borderId="97" xfId="0" applyFont="1" applyFill="1" applyBorder="1" applyAlignment="1">
      <alignment horizontal="center" vertical="top" wrapText="1"/>
    </xf>
    <xf numFmtId="0" fontId="15" fillId="0" borderId="56" xfId="0" applyFont="1" applyBorder="1" applyAlignment="1">
      <alignment horizontal="center" vertical="center" wrapText="1"/>
    </xf>
    <xf numFmtId="0" fontId="0" fillId="0" borderId="45" xfId="0" applyBorder="1" applyAlignment="1">
      <alignment horizontal="center"/>
    </xf>
    <xf numFmtId="0" fontId="15" fillId="0" borderId="102" xfId="0" applyFont="1" applyBorder="1" applyAlignment="1">
      <alignment horizontal="center" vertical="center" wrapText="1"/>
    </xf>
    <xf numFmtId="0" fontId="31"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4" borderId="0" xfId="0" applyFont="1" applyFill="1" applyBorder="1" applyAlignment="1">
      <alignment vertical="center" wrapText="1"/>
    </xf>
    <xf numFmtId="0" fontId="39" fillId="4" borderId="0" xfId="0" applyFont="1" applyFill="1" applyBorder="1" applyAlignment="1">
      <alignment horizontal="right" vertical="center" wrapText="1"/>
    </xf>
    <xf numFmtId="0" fontId="28" fillId="0" borderId="43" xfId="0" applyFont="1" applyBorder="1" applyAlignment="1">
      <alignment horizontal="right" vertical="center" wrapText="1"/>
    </xf>
    <xf numFmtId="0" fontId="27" fillId="0" borderId="54" xfId="0" applyFont="1" applyBorder="1" applyAlignment="1">
      <alignment vertical="center" wrapText="1"/>
    </xf>
    <xf numFmtId="0" fontId="28" fillId="0" borderId="99" xfId="0" applyFont="1" applyBorder="1" applyAlignment="1">
      <alignment horizontal="right" vertical="center" wrapText="1"/>
    </xf>
    <xf numFmtId="0" fontId="28" fillId="0" borderId="106" xfId="0" applyFont="1" applyBorder="1" applyAlignment="1">
      <alignment horizontal="right" vertical="center" wrapText="1"/>
    </xf>
    <xf numFmtId="0" fontId="31"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6" borderId="40" xfId="0" applyFont="1" applyFill="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 fillId="4" borderId="0" xfId="0" applyFont="1" applyFill="1" applyAlignment="1"/>
    <xf numFmtId="0" fontId="1" fillId="4" borderId="0" xfId="0" applyFont="1" applyFill="1" applyBorder="1" applyAlignment="1">
      <alignment horizontal="center"/>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6" fillId="4" borderId="105" xfId="0" applyFont="1" applyFill="1" applyBorder="1" applyAlignment="1">
      <alignment horizontal="center" vertical="center" wrapText="1"/>
    </xf>
    <xf numFmtId="0" fontId="27" fillId="0" borderId="113" xfId="0" applyFont="1" applyBorder="1" applyAlignment="1">
      <alignment vertical="center" wrapText="1"/>
    </xf>
    <xf numFmtId="0" fontId="27" fillId="0" borderId="96" xfId="0" applyFont="1" applyBorder="1" applyAlignment="1">
      <alignment vertical="center" wrapText="1"/>
    </xf>
    <xf numFmtId="0" fontId="27" fillId="0" borderId="115" xfId="0" applyFont="1" applyBorder="1" applyAlignment="1">
      <alignment vertical="center" wrapText="1"/>
    </xf>
    <xf numFmtId="14" fontId="21" fillId="0" borderId="45" xfId="0" applyNumberFormat="1" applyFont="1" applyBorder="1" applyAlignment="1">
      <alignment horizontal="center" vertical="center" wrapText="1"/>
    </xf>
    <xf numFmtId="0" fontId="0" fillId="0" borderId="46" xfId="0" applyBorder="1" applyAlignment="1">
      <alignment horizontal="center"/>
    </xf>
    <xf numFmtId="0" fontId="11" fillId="0" borderId="51" xfId="0" applyFont="1" applyBorder="1" applyAlignment="1">
      <alignment vertical="center" wrapText="1"/>
    </xf>
    <xf numFmtId="164" fontId="5" fillId="0" borderId="46" xfId="0" applyNumberFormat="1" applyFont="1" applyBorder="1" applyAlignment="1">
      <alignment horizontal="right" vertical="center" wrapText="1"/>
    </xf>
    <xf numFmtId="0" fontId="15" fillId="0" borderId="62"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62" xfId="0" applyFont="1" applyBorder="1" applyAlignment="1">
      <alignment vertical="center" wrapText="1"/>
    </xf>
    <xf numFmtId="3" fontId="6" fillId="0" borderId="45" xfId="0" applyNumberFormat="1" applyFont="1" applyBorder="1" applyAlignment="1">
      <alignment horizontal="right" vertical="center" wrapText="1"/>
    </xf>
    <xf numFmtId="3" fontId="6" fillId="0" borderId="38" xfId="0" applyNumberFormat="1" applyFont="1" applyBorder="1" applyAlignment="1">
      <alignment horizontal="right" vertical="center" wrapText="1"/>
    </xf>
    <xf numFmtId="3" fontId="11" fillId="0" borderId="41" xfId="0" applyNumberFormat="1" applyFont="1" applyBorder="1" applyAlignment="1">
      <alignment horizontal="right" vertical="center" wrapText="1"/>
    </xf>
    <xf numFmtId="3" fontId="5" fillId="0" borderId="43"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164" fontId="36" fillId="0" borderId="41" xfId="0" applyNumberFormat="1" applyFont="1" applyBorder="1" applyAlignment="1">
      <alignment horizontal="right" vertical="center" wrapText="1"/>
    </xf>
    <xf numFmtId="0" fontId="16" fillId="0" borderId="44" xfId="0" applyFont="1" applyBorder="1"/>
    <xf numFmtId="0" fontId="16" fillId="0" borderId="45" xfId="0" applyFont="1" applyBorder="1"/>
    <xf numFmtId="0" fontId="16" fillId="0" borderId="63" xfId="0" applyFont="1" applyBorder="1"/>
    <xf numFmtId="0" fontId="16" fillId="0" borderId="46" xfId="0" applyFont="1" applyBorder="1"/>
    <xf numFmtId="0" fontId="16" fillId="0" borderId="70" xfId="0" applyFont="1" applyBorder="1"/>
    <xf numFmtId="0" fontId="16" fillId="6" borderId="44" xfId="0" applyFont="1" applyFill="1" applyBorder="1"/>
    <xf numFmtId="0" fontId="16" fillId="4" borderId="64" xfId="0" applyFont="1" applyFill="1" applyBorder="1"/>
    <xf numFmtId="0" fontId="16" fillId="4" borderId="0" xfId="0" applyFont="1" applyFill="1"/>
    <xf numFmtId="0" fontId="16" fillId="6" borderId="55" xfId="0" applyFont="1" applyFill="1" applyBorder="1"/>
    <xf numFmtId="0" fontId="16" fillId="6" borderId="45" xfId="0" applyFont="1" applyFill="1" applyBorder="1"/>
    <xf numFmtId="0" fontId="16" fillId="6" borderId="46" xfId="0" applyFont="1" applyFill="1" applyBorder="1"/>
    <xf numFmtId="0" fontId="38" fillId="4" borderId="0" xfId="0" applyFont="1" applyFill="1"/>
    <xf numFmtId="0" fontId="9" fillId="7" borderId="120" xfId="0" applyFont="1" applyFill="1" applyBorder="1" applyAlignment="1">
      <alignment vertical="center" wrapText="1"/>
    </xf>
    <xf numFmtId="0" fontId="5" fillId="0" borderId="126" xfId="0" applyFont="1" applyBorder="1" applyAlignment="1">
      <alignment horizontal="center" vertical="top"/>
    </xf>
    <xf numFmtId="0" fontId="5" fillId="0" borderId="126" xfId="0" applyFont="1" applyBorder="1" applyAlignment="1">
      <alignment horizontal="center" vertical="center"/>
    </xf>
    <xf numFmtId="0" fontId="5" fillId="0" borderId="126" xfId="0" applyFont="1" applyBorder="1" applyAlignment="1">
      <alignment horizontal="center" vertical="center" wrapText="1"/>
    </xf>
    <xf numFmtId="0" fontId="5" fillId="0" borderId="128" xfId="0" applyFont="1" applyBorder="1" applyAlignment="1">
      <alignment horizontal="center" vertical="center"/>
    </xf>
    <xf numFmtId="0" fontId="11" fillId="2" borderId="15" xfId="0" applyFont="1" applyFill="1" applyBorder="1" applyAlignment="1">
      <alignment vertical="top"/>
    </xf>
    <xf numFmtId="0" fontId="11" fillId="2" borderId="127" xfId="0" applyFont="1" applyFill="1" applyBorder="1" applyAlignment="1">
      <alignment vertical="top"/>
    </xf>
    <xf numFmtId="0" fontId="11" fillId="2" borderId="13" xfId="0" applyFont="1" applyFill="1" applyBorder="1" applyAlignment="1">
      <alignment vertical="top"/>
    </xf>
    <xf numFmtId="0" fontId="11" fillId="2" borderId="1" xfId="0" applyFont="1" applyFill="1" applyBorder="1" applyAlignment="1">
      <alignment vertical="top"/>
    </xf>
    <xf numFmtId="0" fontId="11" fillId="2" borderId="126" xfId="0" applyFont="1" applyFill="1" applyBorder="1" applyAlignment="1">
      <alignment vertical="top"/>
    </xf>
    <xf numFmtId="0" fontId="10" fillId="2" borderId="13" xfId="0" applyFont="1" applyFill="1" applyBorder="1" applyAlignment="1">
      <alignment vertical="top"/>
    </xf>
    <xf numFmtId="0" fontId="10" fillId="2" borderId="1" xfId="0" applyFont="1" applyFill="1" applyBorder="1" applyAlignment="1">
      <alignment vertical="top"/>
    </xf>
    <xf numFmtId="0" fontId="10" fillId="2" borderId="126" xfId="0" applyFont="1" applyFill="1" applyBorder="1" applyAlignment="1">
      <alignment vertical="top"/>
    </xf>
    <xf numFmtId="0" fontId="10" fillId="2" borderId="3" xfId="0" applyFont="1" applyFill="1" applyBorder="1" applyAlignment="1">
      <alignment horizontal="center" vertical="top"/>
    </xf>
    <xf numFmtId="0" fontId="28" fillId="0" borderId="131" xfId="0" applyFont="1" applyBorder="1" applyAlignment="1">
      <alignment vertical="center" wrapText="1"/>
    </xf>
    <xf numFmtId="0" fontId="15" fillId="0" borderId="133" xfId="0" applyFont="1" applyBorder="1" applyAlignment="1">
      <alignment horizontal="left" vertical="center" wrapText="1" indent="2"/>
    </xf>
    <xf numFmtId="0" fontId="15" fillId="0" borderId="133" xfId="0" applyFont="1" applyBorder="1" applyAlignment="1">
      <alignment vertical="center" wrapText="1"/>
    </xf>
    <xf numFmtId="0" fontId="42" fillId="0" borderId="134" xfId="0" applyFont="1" applyBorder="1" applyAlignment="1">
      <alignment horizontal="center" vertical="center" wrapText="1"/>
    </xf>
    <xf numFmtId="0" fontId="27" fillId="0" borderId="135" xfId="0" applyFont="1" applyBorder="1" applyAlignment="1">
      <alignment vertical="center" wrapText="1"/>
    </xf>
    <xf numFmtId="0" fontId="28" fillId="0" borderId="135" xfId="0" applyFont="1" applyBorder="1" applyAlignment="1">
      <alignment horizontal="left" vertical="center" wrapText="1" indent="4"/>
    </xf>
    <xf numFmtId="0" fontId="27" fillId="0" borderId="137" xfId="0" applyFont="1" applyBorder="1" applyAlignment="1">
      <alignment vertical="center" wrapText="1"/>
    </xf>
    <xf numFmtId="0" fontId="28" fillId="0" borderId="138" xfId="0" applyFont="1" applyBorder="1" applyAlignment="1">
      <alignment horizontal="right" vertical="center" wrapText="1"/>
    </xf>
    <xf numFmtId="164" fontId="44" fillId="0" borderId="138" xfId="0" applyNumberFormat="1" applyFont="1" applyBorder="1" applyAlignment="1">
      <alignment horizontal="right" vertical="center"/>
    </xf>
    <xf numFmtId="164" fontId="0" fillId="0" borderId="139" xfId="0" applyNumberFormat="1" applyBorder="1" applyAlignment="1">
      <alignment horizontal="center" vertical="center"/>
    </xf>
    <xf numFmtId="0" fontId="0" fillId="4" borderId="0" xfId="0" applyFill="1" applyBorder="1" applyAlignment="1">
      <alignment vertical="center"/>
    </xf>
    <xf numFmtId="164" fontId="43" fillId="4" borderId="132" xfId="0" applyNumberFormat="1" applyFont="1" applyFill="1" applyBorder="1" applyAlignment="1">
      <alignment horizontal="center" vertical="center" wrapText="1"/>
    </xf>
    <xf numFmtId="0" fontId="15" fillId="0" borderId="131" xfId="0" applyFont="1" applyBorder="1" applyAlignment="1">
      <alignment vertical="center" wrapText="1"/>
    </xf>
    <xf numFmtId="164" fontId="37" fillId="0" borderId="87" xfId="0" applyNumberFormat="1" applyFont="1" applyBorder="1" applyAlignment="1">
      <alignment horizontal="right" vertical="center" wrapText="1"/>
    </xf>
    <xf numFmtId="164" fontId="36" fillId="0" borderId="138" xfId="0" applyNumberFormat="1" applyFont="1" applyBorder="1" applyAlignment="1">
      <alignment horizontal="right" vertical="center" wrapText="1"/>
    </xf>
    <xf numFmtId="164" fontId="37" fillId="3" borderId="87" xfId="0" applyNumberFormat="1" applyFont="1" applyFill="1" applyBorder="1" applyAlignment="1">
      <alignment horizontal="right" vertical="center" wrapText="1"/>
    </xf>
    <xf numFmtId="164" fontId="10" fillId="0" borderId="138" xfId="0" applyNumberFormat="1" applyFont="1" applyBorder="1" applyAlignment="1">
      <alignment horizontal="right" vertical="center"/>
    </xf>
    <xf numFmtId="164" fontId="14" fillId="0" borderId="139" xfId="0" applyNumberFormat="1" applyFont="1" applyBorder="1" applyAlignment="1">
      <alignment horizontal="center" vertical="center"/>
    </xf>
    <xf numFmtId="0" fontId="45" fillId="0" borderId="134" xfId="0" applyFont="1" applyBorder="1" applyAlignment="1">
      <alignment horizontal="center" vertical="center" wrapText="1"/>
    </xf>
    <xf numFmtId="0" fontId="15" fillId="0" borderId="135" xfId="0" applyFont="1" applyBorder="1" applyAlignment="1">
      <alignment vertical="center" wrapText="1"/>
    </xf>
    <xf numFmtId="164" fontId="46" fillId="0" borderId="139" xfId="0" applyNumberFormat="1" applyFont="1" applyBorder="1" applyAlignment="1">
      <alignment horizontal="center" vertical="center" wrapText="1"/>
    </xf>
    <xf numFmtId="164" fontId="45" fillId="3" borderId="136" xfId="0" applyNumberFormat="1" applyFont="1" applyFill="1" applyBorder="1" applyAlignment="1">
      <alignment horizontal="center" vertical="center"/>
    </xf>
    <xf numFmtId="164" fontId="42" fillId="3" borderId="136" xfId="0" applyNumberFormat="1" applyFont="1" applyFill="1" applyBorder="1" applyAlignment="1">
      <alignment horizontal="center" vertical="center"/>
    </xf>
    <xf numFmtId="164" fontId="5" fillId="3" borderId="44" xfId="0" applyNumberFormat="1" applyFont="1" applyFill="1" applyBorder="1" applyAlignment="1">
      <alignment horizontal="right" vertical="center" wrapText="1"/>
    </xf>
    <xf numFmtId="164" fontId="47" fillId="3" borderId="136" xfId="0" applyNumberFormat="1" applyFont="1" applyFill="1" applyBorder="1" applyAlignment="1">
      <alignment horizontal="center" vertical="center"/>
    </xf>
    <xf numFmtId="164" fontId="2" fillId="0" borderId="87" xfId="0" applyNumberFormat="1" applyFont="1" applyBorder="1" applyAlignment="1">
      <alignment horizontal="right" vertical="center" wrapText="1"/>
    </xf>
    <xf numFmtId="164" fontId="2" fillId="3" borderId="87" xfId="0" applyNumberFormat="1" applyFont="1" applyFill="1" applyBorder="1" applyAlignment="1">
      <alignment horizontal="right" vertical="center" wrapText="1"/>
    </xf>
    <xf numFmtId="164" fontId="48" fillId="3" borderId="136" xfId="0" applyNumberFormat="1" applyFont="1" applyFill="1" applyBorder="1" applyAlignment="1">
      <alignment horizontal="center" vertical="center"/>
    </xf>
    <xf numFmtId="164" fontId="3" fillId="3" borderId="44" xfId="0" applyNumberFormat="1" applyFont="1" applyFill="1" applyBorder="1" applyAlignment="1">
      <alignment horizontal="right" vertical="center" wrapText="1"/>
    </xf>
    <xf numFmtId="164" fontId="3" fillId="0" borderId="46" xfId="0" applyNumberFormat="1" applyFont="1" applyBorder="1" applyAlignment="1">
      <alignment horizontal="right" vertical="center" wrapText="1"/>
    </xf>
    <xf numFmtId="164" fontId="6" fillId="3" borderId="44" xfId="0" applyNumberFormat="1" applyFont="1" applyFill="1" applyBorder="1" applyAlignment="1">
      <alignment horizontal="right" vertical="center" wrapText="1"/>
    </xf>
    <xf numFmtId="164" fontId="3" fillId="0" borderId="44" xfId="0" applyNumberFormat="1" applyFont="1" applyBorder="1" applyAlignment="1">
      <alignment horizontal="right" vertical="center" wrapText="1"/>
    </xf>
    <xf numFmtId="3" fontId="6" fillId="3" borderId="44" xfId="0" applyNumberFormat="1" applyFont="1" applyFill="1" applyBorder="1" applyAlignment="1">
      <alignment horizontal="right" vertical="center" wrapText="1"/>
    </xf>
    <xf numFmtId="3" fontId="5" fillId="3" borderId="45" xfId="0" applyNumberFormat="1" applyFont="1" applyFill="1" applyBorder="1" applyAlignment="1">
      <alignment horizontal="right" vertical="center" wrapText="1"/>
    </xf>
    <xf numFmtId="3" fontId="5" fillId="3" borderId="46" xfId="0" applyNumberFormat="1" applyFont="1" applyFill="1" applyBorder="1" applyAlignment="1">
      <alignment horizontal="right" vertical="center" wrapText="1"/>
    </xf>
    <xf numFmtId="0" fontId="39" fillId="0" borderId="49" xfId="0" applyFont="1" applyBorder="1" applyAlignment="1">
      <alignment horizontal="right" vertical="center" wrapText="1"/>
    </xf>
    <xf numFmtId="3" fontId="10" fillId="0" borderId="140" xfId="0" applyNumberFormat="1" applyFont="1" applyBorder="1" applyAlignment="1">
      <alignment vertical="center" wrapText="1"/>
    </xf>
    <xf numFmtId="0" fontId="15" fillId="0" borderId="141" xfId="0" applyFont="1" applyFill="1" applyBorder="1" applyAlignment="1">
      <alignment horizontal="right" vertical="center" wrapText="1"/>
    </xf>
    <xf numFmtId="0" fontId="39" fillId="0" borderId="143" xfId="0" applyFont="1" applyBorder="1" applyAlignment="1">
      <alignment horizontal="right" vertical="center" wrapText="1"/>
    </xf>
    <xf numFmtId="3" fontId="5" fillId="4" borderId="63" xfId="0" applyNumberFormat="1" applyFont="1" applyFill="1" applyBorder="1" applyAlignment="1">
      <alignment horizontal="right"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5" fillId="0" borderId="144" xfId="0" applyFont="1" applyBorder="1" applyAlignment="1">
      <alignment vertical="center" wrapText="1"/>
    </xf>
    <xf numFmtId="0" fontId="15" fillId="0" borderId="146" xfId="0" applyFont="1" applyBorder="1" applyAlignment="1">
      <alignment vertical="center" wrapText="1"/>
    </xf>
    <xf numFmtId="0" fontId="15" fillId="0" borderId="148" xfId="0" applyFont="1" applyBorder="1" applyAlignment="1">
      <alignment vertical="center" wrapText="1"/>
    </xf>
    <xf numFmtId="0" fontId="0" fillId="0" borderId="59" xfId="0" applyBorder="1"/>
    <xf numFmtId="0" fontId="5" fillId="3" borderId="59" xfId="0" applyFont="1" applyFill="1" applyBorder="1" applyAlignment="1">
      <alignment horizontal="right" vertical="center"/>
    </xf>
    <xf numFmtId="9" fontId="5" fillId="0" borderId="59" xfId="0" applyNumberFormat="1" applyFont="1" applyBorder="1" applyAlignment="1">
      <alignment horizontal="right" vertical="center" wrapText="1"/>
    </xf>
    <xf numFmtId="1" fontId="5" fillId="3" borderId="59" xfId="0" applyNumberFormat="1" applyFont="1" applyFill="1" applyBorder="1" applyAlignment="1">
      <alignment horizontal="right" vertical="center"/>
    </xf>
    <xf numFmtId="0" fontId="16" fillId="0" borderId="42" xfId="0" applyFont="1" applyBorder="1" applyAlignment="1">
      <alignment horizontal="center" vertical="center" wrapText="1"/>
    </xf>
    <xf numFmtId="164" fontId="10" fillId="0" borderId="43"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164" fontId="6" fillId="0" borderId="43" xfId="0" applyNumberFormat="1" applyFont="1" applyBorder="1" applyAlignment="1">
      <alignment horizontal="right" vertical="center" wrapText="1"/>
    </xf>
    <xf numFmtId="0" fontId="40" fillId="3" borderId="1" xfId="0" applyFont="1" applyFill="1" applyBorder="1" applyAlignment="1">
      <alignment horizontal="center" vertical="center"/>
    </xf>
    <xf numFmtId="0" fontId="40" fillId="3" borderId="25" xfId="0" applyFont="1" applyFill="1" applyBorder="1" applyAlignment="1">
      <alignment horizontal="center" vertical="center"/>
    </xf>
    <xf numFmtId="164" fontId="43" fillId="4" borderId="0" xfId="0" applyNumberFormat="1" applyFont="1" applyFill="1" applyBorder="1" applyAlignment="1">
      <alignment horizontal="center" vertical="center" wrapText="1"/>
    </xf>
    <xf numFmtId="0" fontId="15" fillId="6" borderId="44" xfId="0" applyFont="1" applyFill="1" applyBorder="1" applyAlignment="1">
      <alignment horizontal="center" vertical="top"/>
    </xf>
    <xf numFmtId="0" fontId="16" fillId="6" borderId="55" xfId="0" applyFont="1" applyFill="1" applyBorder="1" applyAlignment="1">
      <alignment horizontal="center" vertical="top"/>
    </xf>
    <xf numFmtId="0" fontId="11" fillId="0" borderId="51" xfId="0" applyFont="1" applyBorder="1" applyAlignment="1">
      <alignment horizontal="left" vertical="top" wrapText="1"/>
    </xf>
    <xf numFmtId="0" fontId="16" fillId="4" borderId="57" xfId="0" applyFont="1" applyFill="1" applyBorder="1" applyAlignment="1">
      <alignment horizontal="left" vertical="top" wrapText="1"/>
    </xf>
    <xf numFmtId="0" fontId="16" fillId="4" borderId="58"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66" xfId="0" applyFont="1" applyFill="1" applyBorder="1" applyAlignment="1">
      <alignment horizontal="left" vertical="top" wrapText="1"/>
    </xf>
    <xf numFmtId="0" fontId="16" fillId="4" borderId="60" xfId="0" applyFont="1" applyFill="1" applyBorder="1" applyAlignment="1">
      <alignment horizontal="left" vertical="top" wrapText="1"/>
    </xf>
    <xf numFmtId="0" fontId="16" fillId="4" borderId="69" xfId="0" applyFont="1" applyFill="1" applyBorder="1" applyAlignment="1">
      <alignment horizontal="left" vertical="top" wrapText="1"/>
    </xf>
    <xf numFmtId="0" fontId="16" fillId="4" borderId="61"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0" borderId="38" xfId="0" applyFont="1" applyBorder="1" applyAlignment="1">
      <alignment horizontal="left" vertical="top"/>
    </xf>
    <xf numFmtId="0" fontId="16" fillId="0" borderId="39" xfId="0" applyFont="1" applyBorder="1" applyAlignment="1">
      <alignment horizontal="left" vertical="top"/>
    </xf>
    <xf numFmtId="9" fontId="16" fillId="0" borderId="39" xfId="0" applyNumberFormat="1" applyFont="1" applyBorder="1" applyAlignment="1">
      <alignment horizontal="left" vertical="top"/>
    </xf>
    <xf numFmtId="9" fontId="16" fillId="0" borderId="62" xfId="0" applyNumberFormat="1" applyFont="1" applyBorder="1" applyAlignment="1">
      <alignment horizontal="left" vertical="top"/>
    </xf>
    <xf numFmtId="0" fontId="16" fillId="0" borderId="40" xfId="0" applyFont="1" applyBorder="1" applyAlignment="1">
      <alignment horizontal="left" vertical="top"/>
    </xf>
    <xf numFmtId="0" fontId="16" fillId="0" borderId="69" xfId="0" applyFont="1" applyBorder="1" applyAlignment="1">
      <alignment horizontal="left" vertical="top"/>
    </xf>
    <xf numFmtId="0" fontId="15" fillId="6" borderId="58" xfId="0" applyFont="1" applyFill="1" applyBorder="1" applyAlignment="1">
      <alignment horizontal="left" vertical="top" wrapText="1"/>
    </xf>
    <xf numFmtId="0" fontId="15" fillId="6" borderId="61" xfId="0" applyFont="1" applyFill="1" applyBorder="1" applyAlignment="1">
      <alignment horizontal="left" vertical="top" wrapText="1"/>
    </xf>
    <xf numFmtId="0" fontId="16" fillId="6" borderId="59" xfId="0" applyFont="1" applyFill="1" applyBorder="1" applyAlignment="1">
      <alignment horizontal="left" vertical="top"/>
    </xf>
    <xf numFmtId="0" fontId="16" fillId="6" borderId="40" xfId="0" applyFont="1" applyFill="1" applyBorder="1" applyAlignment="1">
      <alignment horizontal="left" vertical="top"/>
    </xf>
    <xf numFmtId="0" fontId="17" fillId="0" borderId="51" xfId="0" applyFont="1" applyBorder="1" applyAlignment="1">
      <alignment horizontal="left" vertical="top" wrapText="1"/>
    </xf>
    <xf numFmtId="0" fontId="16" fillId="4" borderId="53" xfId="0" applyFont="1" applyFill="1" applyBorder="1" applyAlignment="1">
      <alignment horizontal="left" vertical="top" wrapText="1"/>
    </xf>
    <xf numFmtId="0" fontId="16" fillId="4" borderId="44" xfId="0" applyFont="1" applyFill="1" applyBorder="1" applyAlignment="1">
      <alignment horizontal="left" vertical="top" wrapText="1"/>
    </xf>
    <xf numFmtId="0" fontId="16" fillId="4" borderId="45" xfId="0" applyFont="1" applyFill="1" applyBorder="1" applyAlignment="1">
      <alignment horizontal="left" vertical="top" wrapText="1"/>
    </xf>
    <xf numFmtId="0" fontId="16" fillId="4" borderId="63" xfId="0" applyFont="1" applyFill="1" applyBorder="1" applyAlignment="1">
      <alignment horizontal="left" vertical="top" wrapText="1"/>
    </xf>
    <xf numFmtId="0" fontId="16" fillId="4" borderId="46" xfId="0" applyFont="1" applyFill="1" applyBorder="1" applyAlignment="1">
      <alignment horizontal="left" vertical="top" wrapText="1"/>
    </xf>
    <xf numFmtId="0" fontId="16" fillId="4" borderId="70" xfId="0" applyFont="1" applyFill="1" applyBorder="1" applyAlignment="1">
      <alignment horizontal="left" vertical="top" wrapText="1"/>
    </xf>
    <xf numFmtId="0" fontId="16" fillId="4" borderId="55" xfId="0" applyFont="1" applyFill="1" applyBorder="1" applyAlignment="1">
      <alignment horizontal="left" vertical="top" wrapText="1"/>
    </xf>
    <xf numFmtId="0" fontId="16" fillId="0" borderId="44" xfId="0" applyFont="1" applyBorder="1" applyAlignment="1">
      <alignment horizontal="left" vertical="top"/>
    </xf>
    <xf numFmtId="0" fontId="16" fillId="0" borderId="45" xfId="0" applyFont="1" applyBorder="1" applyAlignment="1">
      <alignment horizontal="left" vertical="top"/>
    </xf>
    <xf numFmtId="0" fontId="16" fillId="0" borderId="63" xfId="0" applyFont="1" applyBorder="1" applyAlignment="1">
      <alignment horizontal="left" vertical="top"/>
    </xf>
    <xf numFmtId="0" fontId="16" fillId="0" borderId="46" xfId="0" applyFont="1" applyBorder="1" applyAlignment="1">
      <alignment horizontal="left" vertical="top"/>
    </xf>
    <xf numFmtId="0" fontId="16" fillId="0" borderId="70" xfId="0" applyFont="1" applyBorder="1" applyAlignment="1">
      <alignment horizontal="left" vertical="top"/>
    </xf>
    <xf numFmtId="0" fontId="16" fillId="6" borderId="44" xfId="0" applyFont="1" applyFill="1" applyBorder="1" applyAlignment="1">
      <alignment horizontal="left" vertical="top"/>
    </xf>
    <xf numFmtId="0" fontId="16" fillId="6" borderId="55" xfId="0" applyFont="1" applyFill="1" applyBorder="1" applyAlignment="1">
      <alignment horizontal="left" vertical="top"/>
    </xf>
    <xf numFmtId="0" fontId="16" fillId="6" borderId="45" xfId="0" applyFont="1" applyFill="1" applyBorder="1" applyAlignment="1">
      <alignment horizontal="left" vertical="top"/>
    </xf>
    <xf numFmtId="0" fontId="16" fillId="6" borderId="46" xfId="0" applyFont="1" applyFill="1" applyBorder="1" applyAlignment="1">
      <alignment horizontal="left" vertical="top"/>
    </xf>
    <xf numFmtId="0" fontId="19" fillId="0" borderId="51" xfId="0" applyFont="1" applyBorder="1" applyAlignment="1">
      <alignment horizontal="left" vertical="top" wrapText="1"/>
    </xf>
    <xf numFmtId="9" fontId="16" fillId="0" borderId="45" xfId="0" applyNumberFormat="1" applyFont="1" applyBorder="1" applyAlignment="1">
      <alignment horizontal="left" vertical="top"/>
    </xf>
    <xf numFmtId="9" fontId="16" fillId="0" borderId="63" xfId="0" applyNumberFormat="1" applyFont="1" applyBorder="1" applyAlignment="1">
      <alignment horizontal="left" vertical="top"/>
    </xf>
    <xf numFmtId="0" fontId="16" fillId="0" borderId="45" xfId="0" applyFont="1" applyBorder="1" applyAlignment="1">
      <alignment horizontal="left" vertical="top" wrapText="1"/>
    </xf>
    <xf numFmtId="9" fontId="16" fillId="0" borderId="46" xfId="0" applyNumberFormat="1" applyFont="1" applyBorder="1" applyAlignment="1">
      <alignment horizontal="left" vertical="top"/>
    </xf>
    <xf numFmtId="0" fontId="18" fillId="0" borderId="51" xfId="0" applyFont="1" applyBorder="1" applyAlignment="1">
      <alignment horizontal="left" vertical="top" wrapText="1"/>
    </xf>
    <xf numFmtId="0" fontId="1" fillId="0" borderId="0" xfId="0" applyFont="1"/>
    <xf numFmtId="0" fontId="27" fillId="0" borderId="154" xfId="0" applyFont="1" applyBorder="1" applyAlignment="1">
      <alignment vertical="center" wrapText="1"/>
    </xf>
    <xf numFmtId="0" fontId="3" fillId="0" borderId="155" xfId="0" applyFont="1" applyBorder="1" applyAlignment="1">
      <alignment vertical="center" wrapText="1"/>
    </xf>
    <xf numFmtId="0" fontId="49" fillId="0" borderId="156" xfId="0" applyFont="1" applyBorder="1" applyAlignment="1">
      <alignment vertical="center" wrapText="1"/>
    </xf>
    <xf numFmtId="0" fontId="28" fillId="0" borderId="155" xfId="0" applyFont="1" applyBorder="1" applyAlignment="1">
      <alignment vertical="center" wrapText="1"/>
    </xf>
    <xf numFmtId="0" fontId="16" fillId="0" borderId="155" xfId="0" applyFont="1" applyBorder="1" applyAlignment="1">
      <alignment vertical="center" wrapText="1"/>
    </xf>
    <xf numFmtId="0" fontId="3" fillId="0" borderId="156" xfId="0" applyFont="1" applyBorder="1" applyAlignment="1">
      <alignment vertical="center" wrapText="1"/>
    </xf>
    <xf numFmtId="0" fontId="27" fillId="0" borderId="155" xfId="0" applyFont="1" applyBorder="1" applyAlignment="1">
      <alignment vertical="center" wrapText="1"/>
    </xf>
    <xf numFmtId="0" fontId="28" fillId="0" borderId="154" xfId="0" applyFont="1" applyBorder="1" applyAlignment="1">
      <alignment vertical="center" wrapText="1"/>
    </xf>
    <xf numFmtId="0" fontId="0" fillId="0" borderId="157" xfId="0" applyBorder="1"/>
    <xf numFmtId="0" fontId="28" fillId="0" borderId="82" xfId="0" applyFont="1" applyBorder="1" applyAlignment="1">
      <alignment vertical="center" wrapText="1"/>
    </xf>
    <xf numFmtId="0" fontId="15" fillId="0" borderId="62" xfId="0" applyFont="1" applyBorder="1" applyAlignment="1">
      <alignment vertical="center" wrapText="1"/>
    </xf>
    <xf numFmtId="0" fontId="16" fillId="0" borderId="63" xfId="0" applyFont="1" applyBorder="1" applyAlignment="1">
      <alignment vertical="center" wrapText="1"/>
    </xf>
    <xf numFmtId="0" fontId="18" fillId="0" borderId="65" xfId="0" applyFont="1" applyBorder="1" applyAlignment="1">
      <alignment vertical="center" wrapText="1"/>
    </xf>
    <xf numFmtId="0" fontId="0" fillId="4" borderId="33" xfId="0" applyFill="1" applyBorder="1"/>
    <xf numFmtId="0" fontId="0" fillId="4" borderId="34" xfId="0" applyFill="1" applyBorder="1"/>
    <xf numFmtId="0" fontId="0" fillId="4" borderId="81" xfId="0" applyFill="1" applyBorder="1"/>
    <xf numFmtId="0" fontId="0" fillId="4" borderId="80" xfId="0" applyFill="1" applyBorder="1"/>
    <xf numFmtId="0" fontId="0" fillId="4" borderId="32" xfId="0" applyFill="1" applyBorder="1"/>
    <xf numFmtId="0" fontId="28" fillId="0" borderId="26" xfId="0" applyFont="1" applyBorder="1" applyAlignment="1">
      <alignment vertical="center" wrapText="1"/>
    </xf>
    <xf numFmtId="0" fontId="0" fillId="4" borderId="79" xfId="0" applyFill="1" applyBorder="1"/>
    <xf numFmtId="0" fontId="0" fillId="4" borderId="15" xfId="0" applyFill="1" applyBorder="1"/>
    <xf numFmtId="0" fontId="0" fillId="4" borderId="86" xfId="0" applyFill="1" applyBorder="1"/>
    <xf numFmtId="0" fontId="0" fillId="0" borderId="32" xfId="0" applyBorder="1"/>
    <xf numFmtId="0" fontId="0" fillId="0" borderId="33" xfId="0" applyBorder="1"/>
    <xf numFmtId="0" fontId="0" fillId="0" borderId="34" xfId="0" applyBorder="1"/>
    <xf numFmtId="0" fontId="0" fillId="4" borderId="19" xfId="0" applyFill="1" applyBorder="1"/>
    <xf numFmtId="0" fontId="0" fillId="0" borderId="80" xfId="0" applyBorder="1"/>
    <xf numFmtId="0" fontId="0" fillId="4" borderId="20" xfId="0" applyFill="1" applyBorder="1"/>
    <xf numFmtId="0" fontId="0" fillId="0" borderId="81" xfId="0" applyBorder="1"/>
    <xf numFmtId="0" fontId="28" fillId="0" borderId="62" xfId="0" applyFont="1" applyBorder="1" applyAlignment="1">
      <alignment vertical="center" wrapText="1"/>
    </xf>
    <xf numFmtId="0" fontId="28" fillId="0" borderId="63" xfId="0" applyFont="1" applyBorder="1" applyAlignment="1">
      <alignment vertical="center" wrapText="1"/>
    </xf>
    <xf numFmtId="0" fontId="28" fillId="0" borderId="65" xfId="0" applyFont="1" applyBorder="1" applyAlignment="1">
      <alignment vertical="center" wrapText="1"/>
    </xf>
    <xf numFmtId="0" fontId="28" fillId="0" borderId="50" xfId="0" applyFont="1" applyBorder="1" applyAlignment="1">
      <alignment vertical="center" wrapText="1"/>
    </xf>
    <xf numFmtId="0" fontId="28" fillId="0" borderId="28" xfId="0" applyFont="1" applyBorder="1" applyAlignment="1">
      <alignment vertical="center" wrapText="1"/>
    </xf>
    <xf numFmtId="0" fontId="0" fillId="4" borderId="52" xfId="0" applyFill="1" applyBorder="1"/>
    <xf numFmtId="0" fontId="0" fillId="4" borderId="53" xfId="0" applyFill="1" applyBorder="1"/>
    <xf numFmtId="0" fontId="0" fillId="4" borderId="159" xfId="0" applyFill="1" applyBorder="1"/>
    <xf numFmtId="0" fontId="0" fillId="4" borderId="54" xfId="0" applyFill="1" applyBorder="1"/>
    <xf numFmtId="0" fontId="0" fillId="4" borderId="57" xfId="0" applyFill="1" applyBorder="1"/>
    <xf numFmtId="0" fontId="0" fillId="0" borderId="160" xfId="0" applyBorder="1"/>
    <xf numFmtId="0" fontId="0" fillId="0" borderId="114" xfId="0" applyBorder="1"/>
    <xf numFmtId="0" fontId="0" fillId="0" borderId="161" xfId="0" applyBorder="1"/>
    <xf numFmtId="0" fontId="0" fillId="0" borderId="162" xfId="0" applyBorder="1"/>
    <xf numFmtId="0" fontId="0" fillId="0" borderId="163" xfId="0" applyBorder="1"/>
    <xf numFmtId="0" fontId="28" fillId="0" borderId="2" xfId="0" applyFont="1" applyBorder="1" applyAlignment="1">
      <alignment vertical="center" wrapText="1"/>
    </xf>
    <xf numFmtId="0" fontId="0" fillId="0" borderId="28" xfId="0" applyBorder="1"/>
    <xf numFmtId="0" fontId="28" fillId="0" borderId="164" xfId="0" applyFont="1" applyBorder="1" applyAlignment="1">
      <alignment vertical="center" wrapText="1"/>
    </xf>
    <xf numFmtId="164" fontId="46" fillId="0" borderId="0" xfId="0" applyNumberFormat="1" applyFont="1" applyBorder="1" applyAlignment="1">
      <alignment horizontal="center" vertical="center" wrapText="1"/>
    </xf>
    <xf numFmtId="164" fontId="14"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164" fontId="45" fillId="3" borderId="165" xfId="0" applyNumberFormat="1" applyFont="1" applyFill="1" applyBorder="1" applyAlignment="1">
      <alignment horizontal="center" vertical="center"/>
    </xf>
    <xf numFmtId="164" fontId="45" fillId="3" borderId="166" xfId="0" applyNumberFormat="1" applyFont="1" applyFill="1" applyBorder="1" applyAlignment="1">
      <alignment horizontal="center" vertical="center"/>
    </xf>
    <xf numFmtId="164" fontId="45" fillId="3" borderId="167" xfId="0" applyNumberFormat="1" applyFont="1" applyFill="1" applyBorder="1" applyAlignment="1">
      <alignment horizontal="center" vertical="center"/>
    </xf>
    <xf numFmtId="166" fontId="5" fillId="9" borderId="33" xfId="0" applyNumberFormat="1" applyFont="1" applyFill="1" applyBorder="1" applyAlignment="1">
      <alignment vertical="center" wrapText="1"/>
    </xf>
    <xf numFmtId="166" fontId="5" fillId="9" borderId="34" xfId="0" applyNumberFormat="1" applyFont="1" applyFill="1" applyBorder="1" applyAlignment="1">
      <alignment vertical="center" wrapText="1"/>
    </xf>
    <xf numFmtId="165" fontId="5" fillId="4" borderId="33" xfId="0" applyNumberFormat="1" applyFont="1" applyFill="1" applyBorder="1" applyAlignment="1">
      <alignment horizontal="center"/>
    </xf>
    <xf numFmtId="165" fontId="5" fillId="4" borderId="80" xfId="0" applyNumberFormat="1" applyFont="1" applyFill="1" applyBorder="1" applyAlignment="1">
      <alignment horizontal="center"/>
    </xf>
    <xf numFmtId="165" fontId="5" fillId="4" borderId="32" xfId="0" applyNumberFormat="1" applyFont="1" applyFill="1" applyBorder="1" applyAlignment="1">
      <alignment horizontal="center"/>
    </xf>
    <xf numFmtId="165" fontId="5" fillId="4" borderId="34" xfId="0" applyNumberFormat="1" applyFont="1" applyFill="1" applyBorder="1" applyAlignment="1">
      <alignment horizontal="center"/>
    </xf>
    <xf numFmtId="165" fontId="5" fillId="4" borderId="81" xfId="0" applyNumberFormat="1" applyFont="1" applyFill="1" applyBorder="1"/>
    <xf numFmtId="164" fontId="5" fillId="9" borderId="33" xfId="0" applyNumberFormat="1" applyFont="1" applyFill="1" applyBorder="1"/>
    <xf numFmtId="164" fontId="5" fillId="9" borderId="80" xfId="0" applyNumberFormat="1" applyFont="1" applyFill="1" applyBorder="1"/>
    <xf numFmtId="165" fontId="5" fillId="4" borderId="32" xfId="0" applyNumberFormat="1" applyFont="1" applyFill="1" applyBorder="1"/>
    <xf numFmtId="164" fontId="5" fillId="9" borderId="34" xfId="0" applyNumberFormat="1" applyFont="1" applyFill="1" applyBorder="1"/>
    <xf numFmtId="0" fontId="0" fillId="4" borderId="0" xfId="0" applyFill="1" applyAlignment="1">
      <alignment vertical="top" wrapText="1"/>
    </xf>
    <xf numFmtId="164" fontId="5" fillId="4" borderId="33" xfId="0" applyNumberFormat="1" applyFont="1" applyFill="1" applyBorder="1"/>
    <xf numFmtId="164" fontId="5" fillId="4" borderId="34" xfId="0" applyNumberFormat="1" applyFont="1" applyFill="1" applyBorder="1"/>
    <xf numFmtId="167" fontId="5" fillId="4" borderId="33" xfId="0" applyNumberFormat="1" applyFont="1" applyFill="1" applyBorder="1"/>
    <xf numFmtId="166" fontId="6" fillId="0" borderId="32" xfId="0" applyNumberFormat="1" applyFont="1" applyBorder="1" applyAlignment="1">
      <alignment vertical="center" wrapText="1"/>
    </xf>
    <xf numFmtId="166" fontId="6" fillId="0" borderId="81" xfId="0" applyNumberFormat="1" applyFont="1" applyBorder="1" applyAlignment="1">
      <alignment vertical="center" wrapText="1"/>
    </xf>
    <xf numFmtId="165" fontId="6" fillId="4" borderId="81" xfId="0" applyNumberFormat="1" applyFont="1" applyFill="1" applyBorder="1"/>
    <xf numFmtId="166" fontId="1" fillId="4" borderId="0" xfId="0" applyNumberFormat="1" applyFont="1" applyFill="1" applyAlignment="1">
      <alignment vertical="center"/>
    </xf>
    <xf numFmtId="164" fontId="1" fillId="4" borderId="0" xfId="0" applyNumberFormat="1" applyFont="1" applyFill="1" applyAlignment="1">
      <alignment vertical="center" wrapText="1"/>
    </xf>
    <xf numFmtId="164" fontId="8" fillId="4" borderId="0" xfId="0" applyNumberFormat="1" applyFont="1" applyFill="1" applyAlignment="1">
      <alignment vertical="top" wrapText="1"/>
    </xf>
    <xf numFmtId="167" fontId="52" fillId="4" borderId="33" xfId="0" applyNumberFormat="1" applyFont="1" applyFill="1" applyBorder="1"/>
    <xf numFmtId="166" fontId="53" fillId="0" borderId="32" xfId="0" applyNumberFormat="1" applyFont="1" applyBorder="1" applyAlignment="1">
      <alignment vertical="center" wrapText="1"/>
    </xf>
    <xf numFmtId="166" fontId="54" fillId="4" borderId="0" xfId="0" applyNumberFormat="1" applyFont="1" applyFill="1" applyAlignment="1">
      <alignment vertical="center"/>
    </xf>
    <xf numFmtId="164" fontId="42" fillId="4" borderId="136" xfId="0" applyNumberFormat="1" applyFont="1" applyFill="1" applyBorder="1" applyAlignment="1">
      <alignment horizontal="center" vertical="center"/>
    </xf>
    <xf numFmtId="0" fontId="16" fillId="0" borderId="50" xfId="0" applyFont="1" applyBorder="1" applyAlignment="1">
      <alignment vertical="center" wrapText="1"/>
    </xf>
    <xf numFmtId="166" fontId="5" fillId="9" borderId="80" xfId="0" applyNumberFormat="1" applyFont="1" applyFill="1" applyBorder="1" applyAlignment="1">
      <alignment vertical="center" wrapText="1"/>
    </xf>
    <xf numFmtId="0" fontId="3" fillId="0" borderId="169" xfId="0" applyFont="1" applyBorder="1" applyAlignment="1">
      <alignment vertical="center" wrapText="1"/>
    </xf>
    <xf numFmtId="0" fontId="28" fillId="0" borderId="84" xfId="0" applyFont="1" applyBorder="1" applyAlignment="1">
      <alignment vertical="center" wrapText="1"/>
    </xf>
    <xf numFmtId="0" fontId="28" fillId="0" borderId="170" xfId="0" applyFont="1" applyBorder="1" applyAlignment="1">
      <alignment vertical="center" wrapText="1"/>
    </xf>
    <xf numFmtId="0" fontId="28" fillId="0" borderId="171" xfId="0" applyFont="1" applyBorder="1" applyAlignment="1">
      <alignment vertical="center" wrapText="1"/>
    </xf>
    <xf numFmtId="0" fontId="0" fillId="4" borderId="172" xfId="0" applyFill="1" applyBorder="1"/>
    <xf numFmtId="0" fontId="0" fillId="0" borderId="173" xfId="0" applyBorder="1"/>
    <xf numFmtId="0" fontId="15" fillId="0" borderId="32" xfId="0" applyFont="1" applyBorder="1" applyAlignment="1">
      <alignment vertical="center" wrapText="1"/>
    </xf>
    <xf numFmtId="0" fontId="15" fillId="0" borderId="33" xfId="0" applyFont="1" applyBorder="1" applyAlignment="1">
      <alignment horizontal="center" vertical="center" wrapText="1"/>
    </xf>
    <xf numFmtId="0" fontId="18" fillId="0" borderId="34" xfId="0" applyFont="1" applyBorder="1" applyAlignment="1">
      <alignment vertical="center" wrapText="1"/>
    </xf>
    <xf numFmtId="0" fontId="16" fillId="0" borderId="33" xfId="0" applyFont="1" applyBorder="1" applyAlignment="1">
      <alignment vertical="center" wrapText="1"/>
    </xf>
    <xf numFmtId="0" fontId="15" fillId="0" borderId="174" xfId="0" applyFont="1" applyBorder="1" applyAlignment="1">
      <alignment vertical="center" wrapText="1"/>
    </xf>
    <xf numFmtId="0" fontId="16" fillId="0" borderId="175" xfId="0" applyFont="1" applyBorder="1" applyAlignment="1">
      <alignment vertical="center" wrapText="1"/>
    </xf>
    <xf numFmtId="0" fontId="18" fillId="0" borderId="176" xfId="0" applyFont="1" applyBorder="1" applyAlignment="1">
      <alignment vertical="center" wrapText="1"/>
    </xf>
    <xf numFmtId="0" fontId="15" fillId="0" borderId="80" xfId="0" applyFont="1" applyBorder="1" applyAlignment="1">
      <alignment horizontal="center" vertical="center" wrapText="1"/>
    </xf>
    <xf numFmtId="164" fontId="41" fillId="4" borderId="33" xfId="0" applyNumberFormat="1" applyFont="1" applyFill="1" applyBorder="1"/>
    <xf numFmtId="164" fontId="41" fillId="4" borderId="32" xfId="0" applyNumberFormat="1" applyFont="1" applyFill="1" applyBorder="1"/>
    <xf numFmtId="0" fontId="16" fillId="0" borderId="65" xfId="0" applyFont="1" applyBorder="1" applyAlignment="1">
      <alignment vertical="center" wrapText="1"/>
    </xf>
    <xf numFmtId="0" fontId="38" fillId="0" borderId="24" xfId="0" applyFont="1" applyBorder="1"/>
    <xf numFmtId="0" fontId="15" fillId="0" borderId="181" xfId="0" applyFont="1" applyBorder="1" applyAlignment="1">
      <alignment horizontal="center" vertical="center" wrapText="1"/>
    </xf>
    <xf numFmtId="0" fontId="53" fillId="4" borderId="177" xfId="0" applyFont="1" applyFill="1" applyBorder="1"/>
    <xf numFmtId="0" fontId="5" fillId="4" borderId="12" xfId="0" applyFont="1" applyFill="1" applyBorder="1"/>
    <xf numFmtId="0" fontId="5" fillId="4" borderId="178" xfId="0" applyFont="1" applyFill="1" applyBorder="1"/>
    <xf numFmtId="0" fontId="5" fillId="4" borderId="18" xfId="0" applyFont="1" applyFill="1" applyBorder="1"/>
    <xf numFmtId="0" fontId="5" fillId="4" borderId="82" xfId="0" applyFont="1" applyFill="1" applyBorder="1"/>
    <xf numFmtId="0" fontId="5" fillId="4" borderId="83" xfId="0" applyFont="1" applyFill="1" applyBorder="1"/>
    <xf numFmtId="0" fontId="5" fillId="4" borderId="13" xfId="0" applyFont="1" applyFill="1" applyBorder="1"/>
    <xf numFmtId="0" fontId="5" fillId="4" borderId="30" xfId="0" applyFont="1" applyFill="1" applyBorder="1"/>
    <xf numFmtId="0" fontId="5" fillId="4" borderId="24" xfId="0" applyFont="1" applyFill="1" applyBorder="1"/>
    <xf numFmtId="0" fontId="5" fillId="4" borderId="31" xfId="0" applyFont="1" applyFill="1" applyBorder="1"/>
    <xf numFmtId="0" fontId="6" fillId="4" borderId="182" xfId="0" applyFont="1" applyFill="1" applyBorder="1"/>
    <xf numFmtId="0" fontId="6" fillId="4" borderId="183" xfId="0" applyFont="1" applyFill="1" applyBorder="1"/>
    <xf numFmtId="0" fontId="5" fillId="4" borderId="9" xfId="0" applyFont="1" applyFill="1" applyBorder="1"/>
    <xf numFmtId="0" fontId="5" fillId="4" borderId="29" xfId="0" applyFont="1" applyFill="1" applyBorder="1"/>
    <xf numFmtId="0" fontId="57" fillId="10" borderId="186" xfId="0" applyFont="1" applyFill="1" applyBorder="1" applyAlignment="1">
      <alignment horizontal="center" vertical="center"/>
    </xf>
    <xf numFmtId="0" fontId="57" fillId="5" borderId="185" xfId="0" applyFont="1" applyFill="1" applyBorder="1" applyAlignment="1">
      <alignment horizontal="center" vertical="center"/>
    </xf>
    <xf numFmtId="0" fontId="59" fillId="0" borderId="82" xfId="0" applyFont="1" applyBorder="1" applyAlignment="1">
      <alignment horizontal="center" vertical="center"/>
    </xf>
    <xf numFmtId="0" fontId="59" fillId="0" borderId="6" xfId="0" applyFont="1" applyBorder="1" applyAlignment="1">
      <alignment horizontal="center" vertical="center" wrapText="1"/>
    </xf>
    <xf numFmtId="0" fontId="59" fillId="8" borderId="0" xfId="0" applyFont="1" applyFill="1" applyAlignment="1">
      <alignment horizontal="center" vertical="top"/>
    </xf>
    <xf numFmtId="0" fontId="0" fillId="8" borderId="18" xfId="0" applyFill="1" applyBorder="1"/>
    <xf numFmtId="0" fontId="59" fillId="0" borderId="13" xfId="0" applyFont="1" applyBorder="1" applyAlignment="1">
      <alignment horizontal="center" vertical="center"/>
    </xf>
    <xf numFmtId="0" fontId="59" fillId="0" borderId="1" xfId="0" applyFont="1" applyBorder="1" applyAlignment="1">
      <alignment horizontal="center" vertical="center" wrapText="1"/>
    </xf>
    <xf numFmtId="0" fontId="60" fillId="8" borderId="0" xfId="0" applyFont="1" applyFill="1"/>
    <xf numFmtId="0" fontId="59" fillId="0" borderId="24" xfId="0" applyFont="1" applyBorder="1" applyAlignment="1">
      <alignment horizontal="center" vertical="center"/>
    </xf>
    <xf numFmtId="0" fontId="59" fillId="0" borderId="25"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3" xfId="0" applyFont="1" applyBorder="1" applyAlignment="1">
      <alignment horizontal="center" vertical="top"/>
    </xf>
    <xf numFmtId="0" fontId="59" fillId="8" borderId="0" xfId="0" applyFont="1" applyFill="1" applyAlignment="1">
      <alignment horizontal="center" vertical="center"/>
    </xf>
    <xf numFmtId="0" fontId="59" fillId="8" borderId="0" xfId="0" applyFont="1" applyFill="1" applyAlignment="1">
      <alignment horizontal="center" vertical="center" wrapText="1"/>
    </xf>
    <xf numFmtId="0" fontId="59" fillId="0" borderId="24" xfId="0" applyFont="1" applyBorder="1" applyAlignment="1">
      <alignment horizontal="center" vertical="top"/>
    </xf>
    <xf numFmtId="0" fontId="59" fillId="8" borderId="188" xfId="0" applyFont="1" applyFill="1" applyBorder="1" applyAlignment="1">
      <alignment horizontal="center" vertical="center"/>
    </xf>
    <xf numFmtId="0" fontId="0" fillId="8" borderId="189" xfId="0" applyFill="1" applyBorder="1"/>
    <xf numFmtId="0" fontId="59" fillId="8" borderId="84" xfId="0" applyFont="1" applyFill="1" applyBorder="1" applyAlignment="1">
      <alignment horizontal="center" vertical="center"/>
    </xf>
    <xf numFmtId="0" fontId="0" fillId="8" borderId="17" xfId="0" applyFill="1" applyBorder="1"/>
    <xf numFmtId="0" fontId="59" fillId="8" borderId="188" xfId="0" applyFont="1" applyFill="1" applyBorder="1" applyAlignment="1">
      <alignment horizontal="center" vertical="center" wrapText="1"/>
    </xf>
    <xf numFmtId="0" fontId="59" fillId="0" borderId="82" xfId="0" applyFont="1" applyBorder="1" applyAlignment="1">
      <alignment horizontal="center" vertical="top"/>
    </xf>
    <xf numFmtId="0" fontId="59" fillId="9" borderId="6"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9" fillId="9" borderId="25" xfId="0" applyFont="1" applyFill="1" applyBorder="1" applyAlignment="1">
      <alignment horizontal="center" vertical="center" wrapText="1"/>
    </xf>
    <xf numFmtId="0" fontId="0" fillId="9" borderId="30" xfId="0" applyFill="1" applyBorder="1"/>
    <xf numFmtId="0" fontId="0" fillId="9" borderId="31" xfId="0" applyFill="1" applyBorder="1"/>
    <xf numFmtId="0" fontId="61" fillId="9" borderId="6" xfId="0" applyFont="1" applyFill="1" applyBorder="1" applyAlignment="1">
      <alignment horizontal="center" vertical="center" wrapText="1"/>
    </xf>
    <xf numFmtId="0" fontId="61" fillId="9" borderId="1" xfId="0" applyFont="1" applyFill="1" applyBorder="1" applyAlignment="1">
      <alignment horizontal="center" vertical="center" wrapText="1"/>
    </xf>
    <xf numFmtId="0" fontId="61" fillId="9" borderId="25" xfId="0" applyFont="1" applyFill="1" applyBorder="1" applyAlignment="1">
      <alignment horizontal="center" vertical="center" wrapText="1"/>
    </xf>
    <xf numFmtId="164" fontId="6" fillId="0" borderId="46" xfId="0" applyNumberFormat="1" applyFont="1" applyBorder="1" applyAlignment="1">
      <alignment horizontal="right" vertical="center" wrapText="1"/>
    </xf>
    <xf numFmtId="164" fontId="6" fillId="0" borderId="44" xfId="0" applyNumberFormat="1" applyFont="1" applyBorder="1" applyAlignment="1">
      <alignment horizontal="right" vertical="center" wrapText="1"/>
    </xf>
    <xf numFmtId="0" fontId="16" fillId="0" borderId="43" xfId="0" applyFont="1" applyBorder="1" applyAlignment="1">
      <alignment horizontal="center" vertical="center" wrapText="1"/>
    </xf>
    <xf numFmtId="9" fontId="5" fillId="0" borderId="149" xfId="0" applyNumberFormat="1" applyFont="1" applyBorder="1" applyAlignment="1">
      <alignment horizontal="righ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5" xfId="0" applyFont="1" applyFill="1" applyBorder="1" applyAlignment="1">
      <alignment horizontal="right" vertical="center"/>
    </xf>
    <xf numFmtId="9" fontId="5" fillId="0" borderId="45" xfId="0" applyNumberFormat="1" applyFont="1" applyBorder="1" applyAlignment="1">
      <alignment horizontal="right" vertical="center" wrapText="1"/>
    </xf>
    <xf numFmtId="1" fontId="5" fillId="3" borderId="45" xfId="0" applyNumberFormat="1" applyFont="1" applyFill="1" applyBorder="1" applyAlignment="1">
      <alignment horizontal="right" vertical="center"/>
    </xf>
    <xf numFmtId="9" fontId="5" fillId="0" borderId="145" xfId="0" applyNumberFormat="1" applyFont="1" applyBorder="1" applyAlignment="1">
      <alignment horizontal="right"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2" xfId="0" applyFont="1" applyFill="1" applyBorder="1" applyAlignment="1">
      <alignment horizontal="right" vertical="center"/>
    </xf>
    <xf numFmtId="9" fontId="5" fillId="0" borderId="42" xfId="0" applyNumberFormat="1" applyFont="1" applyBorder="1" applyAlignment="1">
      <alignment horizontal="right" vertical="center" wrapText="1"/>
    </xf>
    <xf numFmtId="1" fontId="5" fillId="3" borderId="42" xfId="0" applyNumberFormat="1" applyFont="1" applyFill="1" applyBorder="1" applyAlignment="1">
      <alignment horizontal="right" vertical="center"/>
    </xf>
    <xf numFmtId="9" fontId="5" fillId="0" borderId="147" xfId="0" applyNumberFormat="1" applyFont="1" applyBorder="1" applyAlignment="1">
      <alignment horizontal="right" vertical="center" wrapText="1"/>
    </xf>
    <xf numFmtId="3" fontId="9" fillId="0" borderId="41" xfId="0" applyNumberFormat="1" applyFont="1" applyBorder="1" applyAlignment="1">
      <alignment horizontal="right" vertical="center" wrapText="1"/>
    </xf>
    <xf numFmtId="3" fontId="5" fillId="3" borderId="48" xfId="0" applyNumberFormat="1" applyFont="1" applyFill="1" applyBorder="1" applyAlignment="1">
      <alignment horizontal="right" vertical="center" wrapText="1"/>
    </xf>
    <xf numFmtId="3" fontId="6" fillId="0" borderId="142" xfId="0" applyNumberFormat="1" applyFont="1" applyBorder="1" applyAlignment="1">
      <alignment horizontal="right" vertical="center" wrapText="1"/>
    </xf>
    <xf numFmtId="3" fontId="11" fillId="0" borderId="140" xfId="0" applyNumberFormat="1" applyFont="1" applyBorder="1" applyAlignment="1">
      <alignment vertical="center" wrapText="1"/>
    </xf>
    <xf numFmtId="164" fontId="6" fillId="4" borderId="33" xfId="0" applyNumberFormat="1" applyFont="1" applyFill="1" applyBorder="1"/>
    <xf numFmtId="167" fontId="5" fillId="4" borderId="33" xfId="0" applyNumberFormat="1" applyFont="1" applyFill="1" applyBorder="1" applyAlignment="1">
      <alignment vertical="center" wrapText="1"/>
    </xf>
    <xf numFmtId="167" fontId="5" fillId="4" borderId="34" xfId="0" applyNumberFormat="1" applyFont="1" applyFill="1" applyBorder="1" applyAlignment="1">
      <alignment vertical="center" wrapText="1"/>
    </xf>
    <xf numFmtId="167" fontId="5" fillId="4" borderId="34" xfId="0" applyNumberFormat="1" applyFont="1" applyFill="1" applyBorder="1"/>
    <xf numFmtId="167" fontId="52" fillId="4" borderId="34" xfId="0" applyNumberFormat="1" applyFont="1" applyFill="1" applyBorder="1"/>
    <xf numFmtId="0" fontId="13" fillId="12" borderId="190" xfId="0" applyNumberFormat="1" applyFont="1" applyFill="1" applyBorder="1" applyAlignment="1">
      <alignment horizontal="center" vertical="center" wrapText="1"/>
    </xf>
    <xf numFmtId="0" fontId="13" fillId="12" borderId="8" xfId="0" applyNumberFormat="1" applyFont="1" applyFill="1" applyBorder="1" applyAlignment="1">
      <alignment horizontal="center" vertical="center" wrapText="1"/>
    </xf>
    <xf numFmtId="0" fontId="11" fillId="12" borderId="85" xfId="0" applyFont="1" applyFill="1" applyBorder="1" applyAlignment="1">
      <alignment horizontal="left" vertical="top"/>
    </xf>
    <xf numFmtId="0" fontId="5" fillId="12" borderId="0" xfId="0" applyFont="1" applyFill="1" applyBorder="1" applyAlignment="1">
      <alignment horizontal="center" vertical="top"/>
    </xf>
    <xf numFmtId="0" fontId="5" fillId="12" borderId="0" xfId="0" applyFont="1" applyFill="1" applyBorder="1" applyAlignment="1">
      <alignment horizontal="center" vertical="center"/>
    </xf>
    <xf numFmtId="0" fontId="0" fillId="12" borderId="0" xfId="0" applyFill="1"/>
    <xf numFmtId="0" fontId="5" fillId="12" borderId="0" xfId="0" applyFont="1" applyFill="1" applyBorder="1" applyAlignment="1">
      <alignment horizontal="center" vertical="center" wrapText="1"/>
    </xf>
    <xf numFmtId="0" fontId="11" fillId="12" borderId="3" xfId="0" applyFont="1" applyFill="1" applyBorder="1" applyAlignment="1">
      <alignment vertical="top"/>
    </xf>
    <xf numFmtId="0" fontId="5" fillId="12" borderId="85" xfId="0" applyFont="1" applyFill="1" applyBorder="1" applyAlignment="1">
      <alignment horizontal="center" vertical="center" wrapText="1"/>
    </xf>
    <xf numFmtId="0" fontId="11" fillId="12" borderId="191" xfId="0" applyFont="1" applyFill="1" applyBorder="1" applyAlignment="1">
      <alignment vertical="top"/>
    </xf>
    <xf numFmtId="0" fontId="5" fillId="12" borderId="191" xfId="0" applyFont="1" applyFill="1" applyBorder="1" applyAlignment="1">
      <alignment horizontal="center" vertical="center"/>
    </xf>
    <xf numFmtId="0" fontId="5" fillId="12" borderId="191" xfId="0" applyFont="1" applyFill="1" applyBorder="1" applyAlignment="1">
      <alignment horizontal="center" vertical="center" wrapText="1"/>
    </xf>
    <xf numFmtId="0" fontId="10" fillId="12" borderId="191" xfId="0" applyFont="1" applyFill="1" applyBorder="1" applyAlignment="1">
      <alignment vertical="top"/>
    </xf>
    <xf numFmtId="0" fontId="5" fillId="12" borderId="192" xfId="0" applyFont="1" applyFill="1" applyBorder="1" applyAlignment="1">
      <alignment horizontal="center" vertical="center"/>
    </xf>
    <xf numFmtId="0" fontId="16" fillId="0" borderId="168" xfId="0" applyFont="1" applyBorder="1" applyAlignment="1">
      <alignment vertical="top" wrapText="1"/>
    </xf>
    <xf numFmtId="0" fontId="62" fillId="2" borderId="3" xfId="0" applyFont="1" applyFill="1" applyBorder="1" applyAlignment="1">
      <alignment vertical="top"/>
    </xf>
    <xf numFmtId="0" fontId="59" fillId="0" borderId="4" xfId="0" applyFont="1" applyBorder="1" applyAlignment="1">
      <alignment horizontal="center" vertical="center"/>
    </xf>
    <xf numFmtId="0" fontId="56" fillId="10" borderId="186" xfId="0" applyFont="1" applyFill="1" applyBorder="1" applyAlignment="1">
      <alignment horizontal="center" vertical="center" wrapText="1"/>
    </xf>
    <xf numFmtId="0" fontId="59" fillId="0" borderId="4" xfId="0" applyFont="1" applyBorder="1" applyAlignment="1">
      <alignment horizontal="center" vertical="center" wrapText="1"/>
    </xf>
    <xf numFmtId="0" fontId="16" fillId="0" borderId="44" xfId="0" applyFont="1" applyBorder="1" applyAlignment="1">
      <alignment vertical="center" wrapText="1"/>
    </xf>
    <xf numFmtId="0" fontId="15" fillId="0" borderId="38" xfId="0" applyFont="1" applyBorder="1" applyAlignment="1">
      <alignment vertical="center" wrapText="1"/>
    </xf>
    <xf numFmtId="0" fontId="15" fillId="0" borderId="44" xfId="0" applyFont="1" applyBorder="1" applyAlignment="1">
      <alignment vertical="center" wrapText="1"/>
    </xf>
    <xf numFmtId="0" fontId="15" fillId="0" borderId="41" xfId="0" applyFont="1" applyBorder="1" applyAlignment="1">
      <alignment vertical="center" wrapText="1"/>
    </xf>
    <xf numFmtId="0" fontId="27" fillId="0" borderId="38" xfId="0" applyFont="1" applyBorder="1" applyAlignment="1">
      <alignment vertical="center" wrapText="1"/>
    </xf>
    <xf numFmtId="0" fontId="31" fillId="4" borderId="64" xfId="0" applyFont="1" applyFill="1" applyBorder="1" applyAlignment="1">
      <alignment horizontal="center" vertical="center" wrapText="1"/>
    </xf>
    <xf numFmtId="0" fontId="15" fillId="0" borderId="110" xfId="0" applyFont="1" applyBorder="1" applyAlignment="1">
      <alignment horizontal="center" vertical="center" wrapText="1"/>
    </xf>
    <xf numFmtId="0" fontId="1" fillId="4" borderId="0" xfId="0" applyFont="1" applyFill="1" applyBorder="1" applyAlignment="1">
      <alignment horizontal="left" wrapText="1"/>
    </xf>
    <xf numFmtId="0" fontId="15" fillId="0" borderId="39" xfId="0" applyFont="1" applyBorder="1" applyAlignment="1">
      <alignment horizontal="center" vertical="center" wrapText="1"/>
    </xf>
    <xf numFmtId="0" fontId="15"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6" fillId="0" borderId="47" xfId="0" applyFont="1" applyBorder="1" applyAlignment="1">
      <alignment vertical="center" wrapText="1"/>
    </xf>
    <xf numFmtId="0" fontId="15" fillId="0" borderId="44" xfId="0" applyFont="1" applyBorder="1" applyAlignment="1">
      <alignment horizontal="center" vertical="center" wrapText="1"/>
    </xf>
    <xf numFmtId="0" fontId="58" fillId="11" borderId="177" xfId="0" applyFont="1" applyFill="1" applyBorder="1" applyAlignment="1">
      <alignment horizontal="left" vertical="top"/>
    </xf>
    <xf numFmtId="0" fontId="58" fillId="11" borderId="190" xfId="0" applyFont="1" applyFill="1" applyBorder="1" applyAlignment="1">
      <alignment horizontal="left" vertical="top"/>
    </xf>
    <xf numFmtId="0" fontId="58" fillId="11" borderId="12" xfId="0" applyFont="1" applyFill="1" applyBorder="1" applyAlignment="1">
      <alignment horizontal="left" vertical="top"/>
    </xf>
    <xf numFmtId="0" fontId="59" fillId="0" borderId="4" xfId="0" applyFont="1" applyBorder="1" applyAlignment="1">
      <alignment horizontal="center" vertical="center"/>
    </xf>
    <xf numFmtId="0" fontId="0" fillId="9" borderId="30" xfId="0" applyFill="1" applyBorder="1" applyAlignment="1">
      <alignment horizontal="center"/>
    </xf>
    <xf numFmtId="0" fontId="58" fillId="11" borderId="79" xfId="0" applyFont="1" applyFill="1" applyBorder="1" applyAlignment="1">
      <alignment horizontal="left" vertical="top"/>
    </xf>
    <xf numFmtId="0" fontId="58" fillId="11" borderId="35" xfId="0" applyFont="1" applyFill="1" applyBorder="1" applyAlignment="1">
      <alignment horizontal="left" vertical="top"/>
    </xf>
    <xf numFmtId="0" fontId="58" fillId="11" borderId="187" xfId="0" applyFont="1" applyFill="1" applyBorder="1" applyAlignment="1">
      <alignment horizontal="left" vertical="top"/>
    </xf>
    <xf numFmtId="0" fontId="56" fillId="10" borderId="184" xfId="0" applyFont="1" applyFill="1" applyBorder="1" applyAlignment="1">
      <alignment horizontal="center" vertical="center" wrapText="1"/>
    </xf>
    <xf numFmtId="0" fontId="56" fillId="10" borderId="186" xfId="0" applyFont="1" applyFill="1" applyBorder="1" applyAlignment="1">
      <alignment horizontal="center" vertical="center" wrapText="1"/>
    </xf>
    <xf numFmtId="0" fontId="59" fillId="0" borderId="4" xfId="0" applyFont="1" applyBorder="1" applyAlignment="1">
      <alignment horizontal="center" vertical="center" wrapText="1"/>
    </xf>
    <xf numFmtId="0" fontId="13" fillId="5" borderId="11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17"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13" fillId="5" borderId="9"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25" xfId="0" applyNumberFormat="1" applyFont="1" applyFill="1" applyBorder="1" applyAlignment="1">
      <alignment horizontal="center" vertical="center" wrapText="1"/>
    </xf>
    <xf numFmtId="0" fontId="13" fillId="5" borderId="126" xfId="0" applyNumberFormat="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0" fontId="9" fillId="4" borderId="118"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19"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2" xfId="0" applyFont="1" applyFill="1" applyBorder="1" applyAlignment="1">
      <alignment horizontal="center" vertical="center" wrapText="1"/>
    </xf>
    <xf numFmtId="0" fontId="9" fillId="4" borderId="153" xfId="0" applyFont="1" applyFill="1" applyBorder="1" applyAlignment="1">
      <alignment horizontal="center" vertical="center" wrapText="1"/>
    </xf>
    <xf numFmtId="0" fontId="9" fillId="4" borderId="121" xfId="0" applyFont="1" applyFill="1" applyBorder="1" applyAlignment="1">
      <alignment horizontal="center" vertical="center" wrapText="1"/>
    </xf>
    <xf numFmtId="0" fontId="9" fillId="4" borderId="122" xfId="0" applyFont="1" applyFill="1" applyBorder="1" applyAlignment="1">
      <alignment horizontal="center" vertical="center" wrapText="1"/>
    </xf>
    <xf numFmtId="0" fontId="9" fillId="4" borderId="124"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1" fillId="2" borderId="15" xfId="0" applyFont="1" applyFill="1" applyBorder="1" applyAlignment="1">
      <alignment horizontal="left" vertical="top"/>
    </xf>
    <xf numFmtId="0" fontId="11" fillId="2" borderId="3" xfId="0" applyFont="1" applyFill="1" applyBorder="1" applyAlignment="1">
      <alignment horizontal="left" vertical="top"/>
    </xf>
    <xf numFmtId="0" fontId="11" fillId="2" borderId="127" xfId="0" applyFont="1" applyFill="1" applyBorder="1" applyAlignment="1">
      <alignment horizontal="left" vertical="top"/>
    </xf>
    <xf numFmtId="0" fontId="9" fillId="0" borderId="1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8"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1" fontId="12" fillId="4" borderId="21" xfId="0" applyNumberFormat="1" applyFont="1" applyFill="1" applyBorder="1" applyAlignment="1">
      <alignment horizontal="center" vertical="center" wrapText="1"/>
    </xf>
    <xf numFmtId="1" fontId="12" fillId="4" borderId="22" xfId="0" applyNumberFormat="1" applyFont="1" applyFill="1" applyBorder="1" applyAlignment="1">
      <alignment horizontal="center" vertical="center" wrapText="1"/>
    </xf>
    <xf numFmtId="1" fontId="12" fillId="4" borderId="23" xfId="0" applyNumberFormat="1" applyFont="1" applyFill="1" applyBorder="1" applyAlignment="1">
      <alignment horizontal="center" vertical="center" wrapText="1"/>
    </xf>
    <xf numFmtId="0" fontId="12" fillId="4" borderId="23" xfId="0" applyFont="1" applyFill="1" applyBorder="1" applyAlignment="1">
      <alignment horizontal="center" vertical="center" wrapText="1"/>
    </xf>
    <xf numFmtId="0" fontId="9" fillId="4" borderId="123" xfId="0" applyFont="1" applyFill="1" applyBorder="1" applyAlignment="1">
      <alignment horizontal="center" vertical="center" wrapText="1"/>
    </xf>
    <xf numFmtId="0" fontId="0" fillId="0" borderId="129" xfId="0" applyBorder="1" applyAlignment="1">
      <alignment horizontal="center" vertical="center" wrapText="1"/>
    </xf>
    <xf numFmtId="0" fontId="16" fillId="0" borderId="130"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44" xfId="0" applyFont="1" applyBorder="1" applyAlignment="1">
      <alignment vertical="center" wrapText="1"/>
    </xf>
    <xf numFmtId="0" fontId="16" fillId="0" borderId="41" xfId="0" applyFont="1" applyBorder="1" applyAlignment="1">
      <alignment vertical="center" wrapText="1"/>
    </xf>
    <xf numFmtId="0" fontId="15" fillId="0" borderId="38" xfId="0" applyFont="1" applyBorder="1" applyAlignment="1">
      <alignment vertical="center" wrapText="1"/>
    </xf>
    <xf numFmtId="0" fontId="15" fillId="0" borderId="44" xfId="0" applyFont="1" applyBorder="1" applyAlignment="1">
      <alignment vertical="center" wrapText="1"/>
    </xf>
    <xf numFmtId="0" fontId="15" fillId="0" borderId="41" xfId="0" applyFont="1" applyBorder="1" applyAlignment="1">
      <alignment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55" fillId="0" borderId="129" xfId="0" applyFont="1" applyBorder="1" applyAlignment="1">
      <alignment horizontal="center" vertical="center" wrapText="1"/>
    </xf>
    <xf numFmtId="0" fontId="15" fillId="0" borderId="107" xfId="0" applyFont="1" applyBorder="1" applyAlignment="1">
      <alignment horizontal="center" wrapText="1"/>
    </xf>
    <xf numFmtId="0" fontId="15" fillId="0" borderId="64" xfId="0" applyFont="1" applyBorder="1" applyAlignment="1">
      <alignment horizontal="center" wrapText="1"/>
    </xf>
    <xf numFmtId="0" fontId="15" fillId="0" borderId="101" xfId="0" applyFont="1" applyBorder="1" applyAlignment="1">
      <alignment horizontal="center" wrapText="1"/>
    </xf>
    <xf numFmtId="0" fontId="15" fillId="0" borderId="0" xfId="0" applyFont="1" applyBorder="1" applyAlignment="1">
      <alignment horizontal="center" wrapText="1"/>
    </xf>
    <xf numFmtId="0" fontId="27" fillId="0" borderId="38" xfId="0" applyFont="1" applyBorder="1" applyAlignment="1">
      <alignment vertical="center" wrapText="1"/>
    </xf>
    <xf numFmtId="0" fontId="27" fillId="0" borderId="44" xfId="0" applyFont="1" applyBorder="1" applyAlignment="1">
      <alignment vertical="center" wrapText="1"/>
    </xf>
    <xf numFmtId="0" fontId="27" fillId="0" borderId="41" xfId="0" applyFont="1" applyBorder="1" applyAlignment="1">
      <alignment vertical="center" wrapText="1"/>
    </xf>
    <xf numFmtId="0" fontId="28" fillId="0" borderId="44" xfId="0" applyFont="1" applyBorder="1" applyAlignment="1">
      <alignment vertical="center" wrapText="1"/>
    </xf>
    <xf numFmtId="0" fontId="31" fillId="4" borderId="72" xfId="0" applyFont="1" applyFill="1" applyBorder="1" applyAlignment="1">
      <alignment horizontal="center" vertical="center" wrapText="1"/>
    </xf>
    <xf numFmtId="0" fontId="31" fillId="4" borderId="73" xfId="0" applyFont="1" applyFill="1" applyBorder="1" applyAlignment="1">
      <alignment horizontal="center" vertical="center" wrapText="1"/>
    </xf>
    <xf numFmtId="0" fontId="31" fillId="4" borderId="74" xfId="0" applyFont="1" applyFill="1" applyBorder="1" applyAlignment="1">
      <alignment horizontal="center" vertical="center" wrapText="1"/>
    </xf>
    <xf numFmtId="0" fontId="28" fillId="0" borderId="41" xfId="0" applyFont="1" applyBorder="1" applyAlignment="1">
      <alignment vertical="center" wrapText="1"/>
    </xf>
    <xf numFmtId="0" fontId="27" fillId="0" borderId="47" xfId="0" applyFont="1" applyBorder="1" applyAlignment="1">
      <alignment vertical="center" wrapText="1"/>
    </xf>
    <xf numFmtId="0" fontId="15" fillId="0" borderId="107"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0" xfId="0" applyFont="1" applyBorder="1" applyAlignment="1">
      <alignment horizontal="center" vertical="center" wrapText="1"/>
    </xf>
    <xf numFmtId="0" fontId="6" fillId="4" borderId="77" xfId="0" applyFont="1" applyFill="1" applyBorder="1" applyAlignment="1">
      <alignment horizontal="left"/>
    </xf>
    <xf numFmtId="0" fontId="31" fillId="0" borderId="76" xfId="0" applyFont="1" applyBorder="1" applyAlignment="1">
      <alignment horizontal="center" vertical="center" wrapText="1"/>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7" fillId="0" borderId="38" xfId="0" applyFont="1" applyBorder="1" applyAlignment="1">
      <alignment horizontal="center" vertical="top" wrapText="1"/>
    </xf>
    <xf numFmtId="0" fontId="7" fillId="0" borderId="41" xfId="0" applyFont="1" applyBorder="1" applyAlignment="1">
      <alignment horizontal="center" vertical="top" wrapText="1"/>
    </xf>
    <xf numFmtId="0" fontId="15" fillId="0" borderId="39" xfId="0" applyFont="1" applyBorder="1" applyAlignment="1">
      <alignment horizontal="center" vertical="top" wrapText="1"/>
    </xf>
    <xf numFmtId="0" fontId="15" fillId="0" borderId="42" xfId="0" applyFont="1" applyBorder="1" applyAlignment="1">
      <alignment horizontal="center" vertical="top" wrapText="1"/>
    </xf>
    <xf numFmtId="0" fontId="7" fillId="0" borderId="39" xfId="0" applyFont="1" applyBorder="1" applyAlignment="1">
      <alignment horizontal="center" vertical="top" wrapText="1"/>
    </xf>
    <xf numFmtId="0" fontId="7" fillId="0" borderId="42" xfId="0" applyFont="1" applyBorder="1" applyAlignment="1">
      <alignment horizontal="center" vertical="top" wrapText="1"/>
    </xf>
    <xf numFmtId="0" fontId="4" fillId="0" borderId="39" xfId="0" applyFont="1" applyBorder="1" applyAlignment="1">
      <alignment horizontal="center" vertical="top" wrapText="1"/>
    </xf>
    <xf numFmtId="0" fontId="4" fillId="0" borderId="48" xfId="0" applyFont="1" applyBorder="1" applyAlignment="1">
      <alignment horizontal="center" vertical="top" wrapText="1"/>
    </xf>
    <xf numFmtId="0" fontId="7" fillId="0" borderId="40" xfId="0" applyFont="1" applyBorder="1" applyAlignment="1">
      <alignment horizontal="center" vertical="top" wrapText="1"/>
    </xf>
    <xf numFmtId="0" fontId="31" fillId="6" borderId="52" xfId="0" applyFont="1" applyFill="1" applyBorder="1" applyAlignment="1">
      <alignment horizontal="center" vertical="center" wrapText="1"/>
    </xf>
    <xf numFmtId="0" fontId="31" fillId="6" borderId="67" xfId="0" applyFont="1" applyFill="1" applyBorder="1" applyAlignment="1">
      <alignment horizontal="center" vertical="center"/>
    </xf>
    <xf numFmtId="0" fontId="31" fillId="6" borderId="71" xfId="0" applyFont="1" applyFill="1" applyBorder="1" applyAlignment="1">
      <alignment horizontal="center" vertical="center"/>
    </xf>
    <xf numFmtId="0" fontId="31" fillId="4" borderId="64" xfId="0" applyFont="1" applyFill="1" applyBorder="1" applyAlignment="1">
      <alignment horizontal="center" vertical="center" wrapText="1"/>
    </xf>
    <xf numFmtId="0" fontId="1" fillId="4" borderId="73" xfId="0" applyFont="1" applyFill="1" applyBorder="1" applyAlignment="1">
      <alignment horizontal="left" wrapText="1"/>
    </xf>
    <xf numFmtId="0" fontId="6" fillId="6" borderId="38"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4" borderId="5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31" fillId="4" borderId="73" xfId="0" applyFont="1" applyFill="1" applyBorder="1" applyAlignment="1">
      <alignment horizontal="center" vertical="center"/>
    </xf>
    <xf numFmtId="0" fontId="31" fillId="4" borderId="75"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78"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35" fillId="4" borderId="89" xfId="0" applyFont="1" applyFill="1" applyBorder="1" applyAlignment="1">
      <alignment horizontal="left" wrapText="1"/>
    </xf>
    <xf numFmtId="0" fontId="1" fillId="4" borderId="0" xfId="0" applyFont="1" applyFill="1" applyBorder="1" applyAlignment="1">
      <alignment horizontal="left" wrapText="1"/>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5" fillId="0" borderId="111" xfId="0" applyFont="1" applyBorder="1" applyAlignment="1">
      <alignment horizontal="center" vertical="center" wrapText="1"/>
    </xf>
    <xf numFmtId="0" fontId="15" fillId="0" borderId="112" xfId="0" applyFont="1" applyBorder="1" applyAlignment="1">
      <alignment horizontal="center" vertical="center" wrapText="1"/>
    </xf>
    <xf numFmtId="0" fontId="16" fillId="0" borderId="93"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2"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95"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108" xfId="0" applyFont="1" applyBorder="1" applyAlignment="1">
      <alignment horizontal="center" vertical="center" wrapText="1"/>
    </xf>
    <xf numFmtId="0" fontId="19" fillId="0" borderId="101" xfId="0" applyFont="1" applyBorder="1" applyAlignment="1">
      <alignment horizontal="center" vertical="center" wrapText="1"/>
    </xf>
    <xf numFmtId="0" fontId="19" fillId="0" borderId="91" xfId="0" applyFont="1" applyBorder="1" applyAlignment="1">
      <alignment horizontal="center" vertical="center" wrapText="1"/>
    </xf>
    <xf numFmtId="0" fontId="31" fillId="4" borderId="72" xfId="0" applyFont="1" applyFill="1" applyBorder="1" applyAlignment="1">
      <alignment horizontal="center" wrapText="1"/>
    </xf>
    <xf numFmtId="0" fontId="31" fillId="4" borderId="73" xfId="0" applyFont="1" applyFill="1" applyBorder="1" applyAlignment="1">
      <alignment horizontal="center" wrapText="1"/>
    </xf>
    <xf numFmtId="0" fontId="31" fillId="4" borderId="74" xfId="0" applyFont="1" applyFill="1" applyBorder="1" applyAlignment="1">
      <alignment horizontal="center" wrapText="1"/>
    </xf>
    <xf numFmtId="0" fontId="31" fillId="6" borderId="76" xfId="0" applyFont="1" applyFill="1" applyBorder="1" applyAlignment="1">
      <alignment horizontal="center" vertical="center" wrapText="1"/>
    </xf>
    <xf numFmtId="0" fontId="31" fillId="6" borderId="77" xfId="0" applyFont="1" applyFill="1" applyBorder="1" applyAlignment="1">
      <alignment horizontal="center" vertical="center"/>
    </xf>
    <xf numFmtId="0" fontId="31" fillId="6" borderId="78" xfId="0" applyFont="1" applyFill="1" applyBorder="1" applyAlignment="1">
      <alignment horizontal="center" vertical="center"/>
    </xf>
    <xf numFmtId="0" fontId="16" fillId="0" borderId="38" xfId="0" applyFont="1" applyBorder="1" applyAlignment="1">
      <alignment vertical="center" wrapText="1"/>
    </xf>
    <xf numFmtId="0" fontId="15" fillId="0" borderId="39" xfId="0" applyFont="1" applyBorder="1" applyAlignment="1">
      <alignment horizontal="center" vertical="center" wrapText="1"/>
    </xf>
    <xf numFmtId="0" fontId="15"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6" fillId="6" borderId="72" xfId="0" applyFont="1" applyFill="1" applyBorder="1" applyAlignment="1">
      <alignment horizontal="left" vertical="center" wrapText="1"/>
    </xf>
    <xf numFmtId="0" fontId="16" fillId="6" borderId="73" xfId="0" applyFont="1" applyFill="1" applyBorder="1" applyAlignment="1">
      <alignment horizontal="left" vertical="center" wrapText="1"/>
    </xf>
    <xf numFmtId="0" fontId="16" fillId="6" borderId="74" xfId="0" applyFont="1" applyFill="1" applyBorder="1" applyAlignment="1">
      <alignment horizontal="left" vertical="center" wrapText="1"/>
    </xf>
    <xf numFmtId="0" fontId="16" fillId="0" borderId="47" xfId="0" applyFont="1" applyBorder="1" applyAlignment="1">
      <alignment vertical="center" wrapText="1"/>
    </xf>
    <xf numFmtId="0" fontId="15" fillId="0" borderId="49" xfId="0" applyFont="1" applyBorder="1" applyAlignment="1">
      <alignment horizontal="center" vertical="center" wrapText="1"/>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15" fillId="0" borderId="71"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03"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158" xfId="0" applyFont="1" applyBorder="1" applyAlignment="1">
      <alignment horizontal="center" vertical="center" wrapText="1"/>
    </xf>
    <xf numFmtId="0" fontId="16" fillId="0" borderId="129" xfId="0" applyFont="1" applyBorder="1" applyAlignment="1">
      <alignment horizontal="center" vertical="center" wrapText="1"/>
    </xf>
    <xf numFmtId="0" fontId="16" fillId="4" borderId="129" xfId="0" applyFont="1" applyFill="1" applyBorder="1" applyAlignment="1">
      <alignment horizontal="center" vertical="center" wrapText="1"/>
    </xf>
    <xf numFmtId="0" fontId="16" fillId="4" borderId="130" xfId="0" applyFont="1" applyFill="1" applyBorder="1" applyAlignment="1">
      <alignment horizontal="center" vertical="center" wrapText="1"/>
    </xf>
    <xf numFmtId="0" fontId="16" fillId="4" borderId="158"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179"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180" xfId="0" applyFont="1" applyBorder="1" applyAlignment="1">
      <alignment horizontal="center" vertical="center" wrapText="1"/>
    </xf>
    <xf numFmtId="0" fontId="51" fillId="0" borderId="129" xfId="0" applyFont="1" applyBorder="1" applyAlignment="1">
      <alignment horizontal="center" vertical="center" wrapText="1"/>
    </xf>
    <xf numFmtId="0" fontId="51" fillId="0" borderId="130" xfId="0" applyFont="1" applyBorder="1" applyAlignment="1">
      <alignment horizontal="center" vertical="center" wrapText="1"/>
    </xf>
    <xf numFmtId="0" fontId="51" fillId="0" borderId="15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3AC7-4C68-414A-A4C0-4D49E2BC5590}">
  <dimension ref="A1:E18"/>
  <sheetViews>
    <sheetView tabSelected="1" workbookViewId="0"/>
  </sheetViews>
  <sheetFormatPr defaultRowHeight="14.6" x14ac:dyDescent="0.4"/>
  <cols>
    <col min="1" max="1" width="15.84375" customWidth="1"/>
    <col min="2" max="2" width="99.3828125" customWidth="1"/>
  </cols>
  <sheetData>
    <row r="1" spans="1:5" ht="15" thickTop="1" x14ac:dyDescent="0.4">
      <c r="A1" s="365" t="s">
        <v>0</v>
      </c>
      <c r="B1" s="366"/>
      <c r="C1" s="75"/>
      <c r="D1" s="75"/>
      <c r="E1" s="75"/>
    </row>
    <row r="2" spans="1:5" ht="15" thickBot="1" x14ac:dyDescent="0.45">
      <c r="A2" s="367"/>
      <c r="B2" s="368"/>
      <c r="C2" s="75"/>
      <c r="D2" s="75"/>
      <c r="E2" s="75"/>
    </row>
    <row r="3" spans="1:5" ht="16.5" customHeight="1" thickTop="1" thickBot="1" x14ac:dyDescent="0.45">
      <c r="A3" s="375" t="s">
        <v>1</v>
      </c>
      <c r="B3" s="376" t="s">
        <v>2</v>
      </c>
      <c r="C3" s="75"/>
      <c r="D3" s="75"/>
      <c r="E3" s="75"/>
    </row>
    <row r="4" spans="1:5" ht="16.5" customHeight="1" thickTop="1" x14ac:dyDescent="0.4">
      <c r="A4" s="377" t="s">
        <v>3</v>
      </c>
      <c r="B4" s="378" t="s">
        <v>4</v>
      </c>
      <c r="C4" s="75"/>
      <c r="D4" s="75"/>
      <c r="E4" s="75"/>
    </row>
    <row r="5" spans="1:5" ht="16.5" customHeight="1" x14ac:dyDescent="0.4">
      <c r="A5" s="369" t="s">
        <v>5</v>
      </c>
      <c r="B5" s="370" t="s">
        <v>6</v>
      </c>
      <c r="C5" s="75"/>
      <c r="D5" s="75"/>
      <c r="E5" s="75"/>
    </row>
    <row r="6" spans="1:5" ht="16.5" customHeight="1" x14ac:dyDescent="0.4">
      <c r="A6" s="369" t="s">
        <v>7</v>
      </c>
      <c r="B6" s="370" t="s">
        <v>8</v>
      </c>
      <c r="C6" s="75"/>
      <c r="D6" s="75"/>
      <c r="E6" s="75"/>
    </row>
    <row r="7" spans="1:5" ht="16.5" customHeight="1" x14ac:dyDescent="0.4">
      <c r="A7" s="371" t="s">
        <v>9</v>
      </c>
      <c r="B7" s="372" t="s">
        <v>10</v>
      </c>
      <c r="C7" s="75"/>
      <c r="D7" s="75"/>
      <c r="E7" s="75"/>
    </row>
    <row r="8" spans="1:5" ht="16.5" customHeight="1" x14ac:dyDescent="0.4">
      <c r="A8" s="371" t="s">
        <v>11</v>
      </c>
      <c r="B8" s="372" t="s">
        <v>12</v>
      </c>
      <c r="C8" s="75"/>
      <c r="D8" s="75"/>
      <c r="E8" s="75"/>
    </row>
    <row r="9" spans="1:5" ht="16.5" customHeight="1" x14ac:dyDescent="0.4">
      <c r="A9" s="371" t="s">
        <v>13</v>
      </c>
      <c r="B9" s="372" t="s">
        <v>14</v>
      </c>
      <c r="C9" s="75"/>
      <c r="D9" s="75"/>
      <c r="E9" s="75"/>
    </row>
    <row r="10" spans="1:5" ht="16.5" customHeight="1" x14ac:dyDescent="0.4">
      <c r="A10" s="371" t="s">
        <v>15</v>
      </c>
      <c r="B10" s="372" t="s">
        <v>16</v>
      </c>
      <c r="C10" s="75"/>
      <c r="D10" s="75"/>
      <c r="E10" s="75"/>
    </row>
    <row r="11" spans="1:5" ht="16.5" customHeight="1" x14ac:dyDescent="0.4">
      <c r="A11" s="371" t="s">
        <v>17</v>
      </c>
      <c r="B11" s="372" t="s">
        <v>18</v>
      </c>
      <c r="C11" s="75"/>
      <c r="D11" s="75"/>
      <c r="E11" s="75"/>
    </row>
    <row r="12" spans="1:5" ht="16.5" customHeight="1" x14ac:dyDescent="0.4">
      <c r="A12" s="371" t="s">
        <v>19</v>
      </c>
      <c r="B12" s="372" t="s">
        <v>20</v>
      </c>
      <c r="C12" s="75"/>
      <c r="D12" s="75"/>
      <c r="E12" s="75"/>
    </row>
    <row r="13" spans="1:5" ht="16.5" customHeight="1" thickBot="1" x14ac:dyDescent="0.45">
      <c r="A13" s="373" t="s">
        <v>21</v>
      </c>
      <c r="B13" s="374" t="s">
        <v>22</v>
      </c>
      <c r="C13" s="75"/>
      <c r="D13" s="75"/>
      <c r="E13" s="75"/>
    </row>
    <row r="14" spans="1:5" ht="15" thickTop="1" x14ac:dyDescent="0.4">
      <c r="A14" s="75"/>
      <c r="B14" s="75"/>
      <c r="C14" s="75"/>
      <c r="D14" s="75"/>
      <c r="E14" s="75"/>
    </row>
    <row r="15" spans="1:5" x14ac:dyDescent="0.4">
      <c r="A15" s="75"/>
      <c r="B15" s="75"/>
      <c r="C15" s="75"/>
      <c r="D15" s="75"/>
      <c r="E15" s="75"/>
    </row>
    <row r="16" spans="1:5" x14ac:dyDescent="0.4">
      <c r="A16" s="75"/>
      <c r="B16" s="75"/>
      <c r="C16" s="75"/>
      <c r="D16" s="75"/>
      <c r="E16" s="75"/>
    </row>
    <row r="17" spans="1:5" x14ac:dyDescent="0.4">
      <c r="A17" s="75"/>
      <c r="B17" s="75"/>
      <c r="C17" s="75"/>
      <c r="D17" s="75"/>
      <c r="E17" s="75"/>
    </row>
    <row r="18" spans="1:5" x14ac:dyDescent="0.4">
      <c r="A18" s="75"/>
      <c r="B18" s="75"/>
      <c r="C18" s="75"/>
      <c r="D18" s="75"/>
      <c r="E18" s="75"/>
    </row>
  </sheetData>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8FA37-8ADD-4033-B6CF-2019CF09D6A0}">
  <dimension ref="A1:AJ27"/>
  <sheetViews>
    <sheetView topLeftCell="A13" zoomScale="90" zoomScaleNormal="90" workbookViewId="0">
      <selection activeCell="E8" sqref="E8:E20"/>
    </sheetView>
  </sheetViews>
  <sheetFormatPr defaultRowHeight="14.6" x14ac:dyDescent="0.4"/>
  <cols>
    <col min="2" max="2" width="19.53515625" customWidth="1"/>
    <col min="3" max="6" width="21.3828125" customWidth="1"/>
    <col min="7" max="7" width="34.53515625" customWidth="1"/>
    <col min="8" max="8" width="14" customWidth="1"/>
    <col min="9" max="9" width="41.3828125" customWidth="1"/>
    <col min="10" max="10" width="18.3828125" customWidth="1"/>
    <col min="11" max="11" width="21.3828125" customWidth="1"/>
    <col min="12" max="12" width="23.3828125" customWidth="1"/>
    <col min="13" max="13" width="8" customWidth="1"/>
    <col min="14" max="14" width="34.84375" customWidth="1"/>
    <col min="15" max="15" width="31.3828125" customWidth="1"/>
    <col min="16" max="16" width="60.69140625" customWidth="1"/>
    <col min="17" max="17" width="46.3828125" customWidth="1"/>
    <col min="18" max="18" width="46" customWidth="1"/>
  </cols>
  <sheetData>
    <row r="1" spans="1:36" x14ac:dyDescent="0.4">
      <c r="A1" s="75"/>
      <c r="B1" s="75"/>
      <c r="C1" s="75"/>
      <c r="D1" s="75"/>
      <c r="E1" s="75"/>
      <c r="F1" s="75"/>
      <c r="G1" s="75"/>
      <c r="H1" s="75"/>
      <c r="I1" s="75"/>
      <c r="J1" s="75"/>
      <c r="K1" s="75"/>
      <c r="L1" s="75"/>
      <c r="M1" s="99"/>
      <c r="N1" s="75"/>
      <c r="O1" s="75"/>
      <c r="P1" s="75"/>
      <c r="Q1" s="75"/>
      <c r="R1" s="75"/>
      <c r="S1" s="75"/>
      <c r="T1" s="75"/>
      <c r="U1" s="75"/>
      <c r="V1" s="75"/>
      <c r="W1" s="75"/>
      <c r="X1" s="75"/>
      <c r="Y1" s="75"/>
      <c r="Z1" s="75"/>
      <c r="AA1" s="75"/>
      <c r="AB1" s="75"/>
      <c r="AC1" s="75"/>
      <c r="AD1" s="75"/>
      <c r="AE1" s="75"/>
      <c r="AF1" s="75"/>
      <c r="AG1" s="75"/>
      <c r="AH1" s="75"/>
      <c r="AI1" s="75"/>
      <c r="AJ1" s="75"/>
    </row>
    <row r="2" spans="1:36" ht="49" customHeight="1" x14ac:dyDescent="0.4">
      <c r="A2" s="75"/>
      <c r="B2" s="541" t="s">
        <v>95</v>
      </c>
      <c r="C2" s="625"/>
      <c r="D2" s="625"/>
      <c r="E2" s="625"/>
      <c r="F2" s="626"/>
      <c r="G2" s="75"/>
      <c r="H2" s="551" t="s">
        <v>200</v>
      </c>
      <c r="I2" s="586"/>
      <c r="J2" s="586"/>
      <c r="K2" s="586"/>
      <c r="L2" s="587"/>
      <c r="M2" s="97"/>
      <c r="N2" s="610" t="s">
        <v>236</v>
      </c>
      <c r="O2" s="611"/>
      <c r="P2" s="611"/>
      <c r="Q2" s="611"/>
      <c r="R2" s="612"/>
      <c r="S2" s="75"/>
      <c r="T2" s="75"/>
      <c r="U2" s="75"/>
      <c r="V2" s="75"/>
      <c r="W2" s="75"/>
      <c r="X2" s="75"/>
      <c r="Y2" s="75"/>
      <c r="Z2" s="75"/>
      <c r="AA2" s="75"/>
      <c r="AB2" s="75"/>
      <c r="AC2" s="75"/>
      <c r="AD2" s="75"/>
      <c r="AE2" s="75"/>
      <c r="AF2" s="75"/>
      <c r="AG2" s="75"/>
      <c r="AH2" s="75"/>
      <c r="AI2" s="75"/>
      <c r="AJ2" s="75"/>
    </row>
    <row r="3" spans="1:36" ht="51.65" customHeight="1" x14ac:dyDescent="0.4">
      <c r="A3" s="75"/>
      <c r="B3" s="76" t="s">
        <v>383</v>
      </c>
      <c r="C3" s="75"/>
      <c r="D3" s="75"/>
      <c r="E3" s="75"/>
      <c r="F3" s="75"/>
      <c r="G3" s="75"/>
      <c r="H3" s="75"/>
      <c r="I3" s="75"/>
      <c r="J3" s="75"/>
      <c r="K3" s="75"/>
      <c r="L3" s="75"/>
      <c r="M3" s="105"/>
      <c r="N3" s="75"/>
      <c r="O3" s="75"/>
      <c r="P3" s="75"/>
      <c r="Q3" s="75"/>
      <c r="R3" s="75"/>
      <c r="S3" s="75"/>
      <c r="T3" s="75"/>
      <c r="U3" s="75"/>
    </row>
    <row r="4" spans="1:36" ht="32.5" customHeight="1" thickTop="1" x14ac:dyDescent="0.4">
      <c r="A4" s="75"/>
      <c r="B4" s="613" t="s">
        <v>376</v>
      </c>
      <c r="C4" s="461" t="s">
        <v>384</v>
      </c>
      <c r="D4" s="461" t="s">
        <v>385</v>
      </c>
      <c r="E4" s="130" t="s">
        <v>386</v>
      </c>
      <c r="F4" s="617" t="s">
        <v>387</v>
      </c>
      <c r="G4" s="75"/>
      <c r="H4" s="613" t="s">
        <v>376</v>
      </c>
      <c r="I4" s="628" t="s">
        <v>377</v>
      </c>
      <c r="J4" s="588" t="s">
        <v>384</v>
      </c>
      <c r="K4" s="627"/>
      <c r="L4" s="464" t="s">
        <v>385</v>
      </c>
      <c r="M4" s="106"/>
      <c r="N4" s="568" t="s">
        <v>246</v>
      </c>
      <c r="O4" s="569"/>
      <c r="P4" s="569"/>
      <c r="Q4" s="569"/>
      <c r="R4" s="115" t="s">
        <v>247</v>
      </c>
      <c r="S4" s="75"/>
      <c r="T4" s="75"/>
      <c r="U4" s="75"/>
    </row>
    <row r="5" spans="1:36" ht="99.65" customHeight="1" x14ac:dyDescent="0.4">
      <c r="A5" s="75"/>
      <c r="B5" s="623"/>
      <c r="C5" s="73" t="s">
        <v>388</v>
      </c>
      <c r="D5" s="73" t="s">
        <v>388</v>
      </c>
      <c r="E5" s="131" t="s">
        <v>389</v>
      </c>
      <c r="F5" s="624"/>
      <c r="G5" s="75"/>
      <c r="H5" s="623"/>
      <c r="I5" s="629"/>
      <c r="J5" s="94" t="s">
        <v>390</v>
      </c>
      <c r="K5" s="95" t="s">
        <v>382</v>
      </c>
      <c r="L5" s="74" t="s">
        <v>390</v>
      </c>
      <c r="M5" s="100"/>
      <c r="N5" s="20" t="s">
        <v>264</v>
      </c>
      <c r="O5" s="21" t="s">
        <v>265</v>
      </c>
      <c r="P5" s="21" t="s">
        <v>266</v>
      </c>
      <c r="Q5" s="21" t="s">
        <v>267</v>
      </c>
      <c r="R5" s="22" t="s">
        <v>268</v>
      </c>
      <c r="S5" s="75"/>
      <c r="T5" s="75"/>
      <c r="U5" s="75"/>
    </row>
    <row r="6" spans="1:36" ht="18" customHeight="1" thickTop="1" x14ac:dyDescent="0.4">
      <c r="A6" s="75"/>
      <c r="B6" s="454" t="s">
        <v>391</v>
      </c>
      <c r="C6" s="63"/>
      <c r="D6" s="63"/>
      <c r="E6" s="132"/>
      <c r="F6" s="64"/>
      <c r="G6" s="75"/>
      <c r="H6" s="454" t="s">
        <v>391</v>
      </c>
      <c r="I6" s="90"/>
      <c r="J6" s="134"/>
      <c r="K6" s="64"/>
      <c r="L6" s="64"/>
      <c r="M6" s="107"/>
      <c r="N6" s="14"/>
      <c r="O6" s="9"/>
      <c r="P6" s="9"/>
      <c r="Q6" s="9"/>
      <c r="R6" s="10"/>
      <c r="S6" s="75"/>
      <c r="T6" s="75"/>
      <c r="U6" s="75"/>
    </row>
    <row r="7" spans="1:36" ht="18" customHeight="1" x14ac:dyDescent="0.4">
      <c r="A7" s="75"/>
      <c r="B7" s="453" t="s">
        <v>392</v>
      </c>
      <c r="C7" s="198">
        <v>0</v>
      </c>
      <c r="D7" s="198">
        <v>0</v>
      </c>
      <c r="E7" s="204">
        <f>(C7+D7)</f>
        <v>0</v>
      </c>
      <c r="F7" s="60"/>
      <c r="G7" s="75"/>
      <c r="H7" s="455" t="s">
        <v>392</v>
      </c>
      <c r="I7" s="91"/>
      <c r="J7" s="197">
        <v>0</v>
      </c>
      <c r="K7" s="129">
        <f>IF(C7=0,0,(J7/C7))</f>
        <v>0</v>
      </c>
      <c r="L7" s="199">
        <v>0</v>
      </c>
      <c r="M7" s="108"/>
      <c r="N7" s="11"/>
      <c r="O7" s="12"/>
      <c r="P7" s="12"/>
      <c r="Q7" s="12"/>
      <c r="R7" s="13"/>
      <c r="S7" s="75"/>
      <c r="T7" s="75"/>
      <c r="U7" s="75"/>
    </row>
    <row r="8" spans="1:36" ht="18" customHeight="1" x14ac:dyDescent="0.4">
      <c r="A8" s="75"/>
      <c r="B8" s="453" t="s">
        <v>393</v>
      </c>
      <c r="C8" s="198">
        <v>0</v>
      </c>
      <c r="D8" s="198">
        <v>0</v>
      </c>
      <c r="E8" s="204">
        <f>(C8+D8)</f>
        <v>0</v>
      </c>
      <c r="F8" s="60"/>
      <c r="G8" s="75"/>
      <c r="H8" s="455" t="s">
        <v>393</v>
      </c>
      <c r="I8" s="91"/>
      <c r="J8" s="197">
        <v>0</v>
      </c>
      <c r="K8" s="129">
        <f>IF(C8=0,0,(J8/C8))</f>
        <v>0</v>
      </c>
      <c r="L8" s="199">
        <v>0</v>
      </c>
      <c r="M8" s="108"/>
      <c r="N8" s="11"/>
      <c r="O8" s="12"/>
      <c r="P8" s="12"/>
      <c r="Q8" s="12"/>
      <c r="R8" s="13"/>
      <c r="S8" s="75"/>
      <c r="T8" s="75"/>
      <c r="U8" s="75"/>
    </row>
    <row r="9" spans="1:36" ht="18" customHeight="1" x14ac:dyDescent="0.4">
      <c r="A9" s="75"/>
      <c r="B9" s="453" t="s">
        <v>394</v>
      </c>
      <c r="C9" s="198">
        <v>0</v>
      </c>
      <c r="D9" s="198">
        <v>0</v>
      </c>
      <c r="E9" s="204">
        <f t="shared" ref="E9:E20" si="0">(C9+D9)</f>
        <v>0</v>
      </c>
      <c r="F9" s="60"/>
      <c r="G9" s="75"/>
      <c r="H9" s="455" t="s">
        <v>394</v>
      </c>
      <c r="I9" s="92"/>
      <c r="J9" s="197">
        <v>0</v>
      </c>
      <c r="K9" s="129">
        <f>IF(C9=0,0,(J9/C9))</f>
        <v>0</v>
      </c>
      <c r="L9" s="199">
        <v>0</v>
      </c>
      <c r="M9" s="108"/>
      <c r="N9" s="11"/>
      <c r="O9" s="12"/>
      <c r="P9" s="12"/>
      <c r="Q9" s="12"/>
      <c r="R9" s="13"/>
      <c r="S9" s="75"/>
      <c r="T9" s="75"/>
      <c r="U9" s="75"/>
    </row>
    <row r="10" spans="1:36" ht="18" customHeight="1" x14ac:dyDescent="0.4">
      <c r="A10" s="75"/>
      <c r="B10" s="86" t="s">
        <v>386</v>
      </c>
      <c r="C10" s="133">
        <f>C7+C8+C9</f>
        <v>0</v>
      </c>
      <c r="D10" s="133">
        <f>D7+D8+D9</f>
        <v>0</v>
      </c>
      <c r="E10" s="204">
        <f t="shared" si="0"/>
        <v>0</v>
      </c>
      <c r="F10" s="60"/>
      <c r="G10" s="75"/>
      <c r="H10" s="86" t="s">
        <v>386</v>
      </c>
      <c r="I10" s="93"/>
      <c r="J10" s="135">
        <f>J7+J8+J9</f>
        <v>0</v>
      </c>
      <c r="K10" s="409">
        <f>IF(C10=0,0,(J10/C10))</f>
        <v>0</v>
      </c>
      <c r="L10" s="136">
        <f t="shared" ref="L10" si="1">L7+L8+L9</f>
        <v>0</v>
      </c>
      <c r="M10" s="108"/>
      <c r="N10" s="96"/>
      <c r="O10" s="29"/>
      <c r="P10" s="29"/>
      <c r="Q10" s="29"/>
      <c r="R10" s="30"/>
      <c r="S10" s="75"/>
      <c r="T10" s="75"/>
      <c r="U10" s="75"/>
    </row>
    <row r="11" spans="1:36" ht="18" customHeight="1" x14ac:dyDescent="0.4">
      <c r="A11" s="75"/>
      <c r="B11" s="454" t="s">
        <v>103</v>
      </c>
      <c r="C11" s="63"/>
      <c r="D11" s="63"/>
      <c r="E11" s="204">
        <f t="shared" si="0"/>
        <v>0</v>
      </c>
      <c r="F11" s="64"/>
      <c r="G11" s="75"/>
      <c r="H11" s="454" t="s">
        <v>103</v>
      </c>
      <c r="I11" s="90"/>
      <c r="J11" s="454"/>
      <c r="K11" s="64"/>
      <c r="L11" s="64"/>
      <c r="M11" s="107"/>
      <c r="N11" s="14"/>
      <c r="O11" s="9"/>
      <c r="P11" s="9"/>
      <c r="Q11" s="9"/>
      <c r="R11" s="10"/>
      <c r="S11" s="75"/>
      <c r="T11" s="75"/>
      <c r="U11" s="75"/>
    </row>
    <row r="12" spans="1:36" ht="18" customHeight="1" x14ac:dyDescent="0.4">
      <c r="A12" s="75"/>
      <c r="B12" s="453" t="s">
        <v>392</v>
      </c>
      <c r="C12" s="198">
        <v>0</v>
      </c>
      <c r="D12" s="198">
        <v>0</v>
      </c>
      <c r="E12" s="204">
        <f t="shared" si="0"/>
        <v>0</v>
      </c>
      <c r="F12" s="89"/>
      <c r="G12" s="75"/>
      <c r="H12" s="455" t="s">
        <v>392</v>
      </c>
      <c r="I12" s="91"/>
      <c r="J12" s="197">
        <v>0</v>
      </c>
      <c r="K12" s="129">
        <f>IF(C12=0,0,(J12/C12))</f>
        <v>0</v>
      </c>
      <c r="L12" s="199">
        <v>0</v>
      </c>
      <c r="M12" s="108"/>
      <c r="N12" s="11"/>
      <c r="O12" s="12"/>
      <c r="P12" s="12"/>
      <c r="Q12" s="12"/>
      <c r="R12" s="13"/>
      <c r="S12" s="75"/>
      <c r="T12" s="75"/>
      <c r="U12" s="75"/>
    </row>
    <row r="13" spans="1:36" ht="18" customHeight="1" x14ac:dyDescent="0.4">
      <c r="A13" s="75"/>
      <c r="B13" s="453" t="s">
        <v>393</v>
      </c>
      <c r="C13" s="198">
        <v>0</v>
      </c>
      <c r="D13" s="198">
        <v>0</v>
      </c>
      <c r="E13" s="204">
        <f t="shared" si="0"/>
        <v>0</v>
      </c>
      <c r="F13" s="89"/>
      <c r="G13" s="75"/>
      <c r="H13" s="455" t="s">
        <v>393</v>
      </c>
      <c r="I13" s="91"/>
      <c r="J13" s="197">
        <v>0</v>
      </c>
      <c r="K13" s="129">
        <f>IF(C13=0,0,(J13/C13))</f>
        <v>0</v>
      </c>
      <c r="L13" s="199">
        <v>0</v>
      </c>
      <c r="M13" s="108"/>
      <c r="N13" s="11"/>
      <c r="O13" s="12"/>
      <c r="P13" s="12"/>
      <c r="Q13" s="12"/>
      <c r="R13" s="13"/>
      <c r="S13" s="75"/>
      <c r="T13" s="75"/>
      <c r="U13" s="75"/>
    </row>
    <row r="14" spans="1:36" ht="18" customHeight="1" x14ac:dyDescent="0.4">
      <c r="A14" s="75"/>
      <c r="B14" s="453" t="s">
        <v>394</v>
      </c>
      <c r="C14" s="198">
        <v>0</v>
      </c>
      <c r="D14" s="198">
        <v>0</v>
      </c>
      <c r="E14" s="204">
        <f t="shared" si="0"/>
        <v>0</v>
      </c>
      <c r="F14" s="89"/>
      <c r="G14" s="75"/>
      <c r="H14" s="455" t="s">
        <v>394</v>
      </c>
      <c r="I14" s="92"/>
      <c r="J14" s="197">
        <v>0</v>
      </c>
      <c r="K14" s="129">
        <f>IF(C14=0,0,(J14/C14))</f>
        <v>0</v>
      </c>
      <c r="L14" s="199">
        <v>0</v>
      </c>
      <c r="M14" s="108"/>
      <c r="N14" s="11"/>
      <c r="O14" s="12"/>
      <c r="P14" s="12"/>
      <c r="Q14" s="12"/>
      <c r="R14" s="13"/>
      <c r="S14" s="75"/>
      <c r="T14" s="75"/>
      <c r="U14" s="75"/>
    </row>
    <row r="15" spans="1:36" ht="18" customHeight="1" x14ac:dyDescent="0.4">
      <c r="A15" s="75"/>
      <c r="B15" s="86" t="s">
        <v>386</v>
      </c>
      <c r="C15" s="133">
        <f>C12+C13+C14</f>
        <v>0</v>
      </c>
      <c r="D15" s="133">
        <f>D12+D13+D14</f>
        <v>0</v>
      </c>
      <c r="E15" s="204">
        <f t="shared" si="0"/>
        <v>0</v>
      </c>
      <c r="F15" s="89"/>
      <c r="G15" s="75"/>
      <c r="H15" s="86" t="s">
        <v>386</v>
      </c>
      <c r="I15" s="93"/>
      <c r="J15" s="425">
        <f>J12+J13+J14</f>
        <v>0</v>
      </c>
      <c r="K15" s="129">
        <f>IF(C15=0,0,(J15/C15))</f>
        <v>0</v>
      </c>
      <c r="L15" s="136">
        <f>L12+L13+L14</f>
        <v>0</v>
      </c>
      <c r="M15" s="108"/>
      <c r="N15" s="96"/>
      <c r="O15" s="29"/>
      <c r="P15" s="29"/>
      <c r="Q15" s="29"/>
      <c r="R15" s="30"/>
      <c r="S15" s="75"/>
      <c r="T15" s="75"/>
      <c r="U15" s="75"/>
    </row>
    <row r="16" spans="1:36" ht="18" customHeight="1" x14ac:dyDescent="0.4">
      <c r="A16" s="75"/>
      <c r="B16" s="454" t="s">
        <v>104</v>
      </c>
      <c r="C16" s="63"/>
      <c r="D16" s="63"/>
      <c r="E16" s="204">
        <f t="shared" si="0"/>
        <v>0</v>
      </c>
      <c r="F16" s="64"/>
      <c r="G16" s="75"/>
      <c r="H16" s="454" t="s">
        <v>104</v>
      </c>
      <c r="I16" s="90"/>
      <c r="J16" s="454"/>
      <c r="K16" s="64"/>
      <c r="L16" s="64"/>
      <c r="M16" s="107"/>
      <c r="N16" s="14"/>
      <c r="O16" s="9"/>
      <c r="P16" s="9"/>
      <c r="Q16" s="9"/>
      <c r="R16" s="10"/>
      <c r="S16" s="75"/>
      <c r="T16" s="75"/>
      <c r="U16" s="75"/>
    </row>
    <row r="17" spans="1:21" ht="18" customHeight="1" x14ac:dyDescent="0.4">
      <c r="A17" s="75"/>
      <c r="B17" s="453" t="s">
        <v>392</v>
      </c>
      <c r="C17" s="198">
        <v>0</v>
      </c>
      <c r="D17" s="198">
        <v>0</v>
      </c>
      <c r="E17" s="204">
        <f t="shared" si="0"/>
        <v>0</v>
      </c>
      <c r="F17" s="89"/>
      <c r="G17" s="75"/>
      <c r="H17" s="455" t="s">
        <v>392</v>
      </c>
      <c r="I17" s="91"/>
      <c r="J17" s="197">
        <v>0</v>
      </c>
      <c r="K17" s="129">
        <f>IF(C17=0,0,(J17/C17))</f>
        <v>0</v>
      </c>
      <c r="L17" s="199">
        <v>0</v>
      </c>
      <c r="M17" s="108"/>
      <c r="N17" s="11"/>
      <c r="O17" s="12"/>
      <c r="P17" s="12"/>
      <c r="Q17" s="12"/>
      <c r="R17" s="13"/>
      <c r="S17" s="75"/>
      <c r="T17" s="75"/>
      <c r="U17" s="75"/>
    </row>
    <row r="18" spans="1:21" ht="18" customHeight="1" x14ac:dyDescent="0.4">
      <c r="A18" s="75"/>
      <c r="B18" s="453" t="s">
        <v>393</v>
      </c>
      <c r="C18" s="198">
        <v>0</v>
      </c>
      <c r="D18" s="198">
        <v>0</v>
      </c>
      <c r="E18" s="204">
        <f t="shared" si="0"/>
        <v>0</v>
      </c>
      <c r="F18" s="89"/>
      <c r="G18" s="75"/>
      <c r="H18" s="455" t="s">
        <v>393</v>
      </c>
      <c r="I18" s="91"/>
      <c r="J18" s="197">
        <v>0</v>
      </c>
      <c r="K18" s="129">
        <f>IF(C18=0,0,(J18/C18))</f>
        <v>0</v>
      </c>
      <c r="L18" s="199">
        <v>0</v>
      </c>
      <c r="M18" s="108"/>
      <c r="N18" s="11"/>
      <c r="O18" s="12"/>
      <c r="P18" s="12"/>
      <c r="Q18" s="12"/>
      <c r="R18" s="13"/>
      <c r="S18" s="75"/>
      <c r="T18" s="75"/>
      <c r="U18" s="75"/>
    </row>
    <row r="19" spans="1:21" ht="18" customHeight="1" x14ac:dyDescent="0.4">
      <c r="A19" s="75"/>
      <c r="B19" s="465" t="s">
        <v>395</v>
      </c>
      <c r="C19" s="426">
        <v>0</v>
      </c>
      <c r="D19" s="426">
        <v>0</v>
      </c>
      <c r="E19" s="204">
        <f t="shared" si="0"/>
        <v>0</v>
      </c>
      <c r="F19" s="200"/>
      <c r="G19" s="75"/>
      <c r="H19" s="455" t="s">
        <v>395</v>
      </c>
      <c r="I19" s="92"/>
      <c r="J19" s="197">
        <v>0</v>
      </c>
      <c r="K19" s="129">
        <f>IF(C19=0,0,(J19/C19))</f>
        <v>0</v>
      </c>
      <c r="L19" s="199">
        <v>0</v>
      </c>
      <c r="M19" s="108"/>
      <c r="N19" s="11"/>
      <c r="O19" s="12"/>
      <c r="P19" s="12"/>
      <c r="Q19" s="12"/>
      <c r="R19" s="13"/>
      <c r="S19" s="75"/>
      <c r="T19" s="75"/>
      <c r="U19" s="75"/>
    </row>
    <row r="20" spans="1:21" ht="18" customHeight="1" x14ac:dyDescent="0.4">
      <c r="A20" s="75"/>
      <c r="B20" s="202" t="s">
        <v>386</v>
      </c>
      <c r="C20" s="427">
        <f>C17+C18+C19</f>
        <v>0</v>
      </c>
      <c r="D20" s="427">
        <f>D17+D18+D19</f>
        <v>0</v>
      </c>
      <c r="E20" s="204">
        <f t="shared" si="0"/>
        <v>0</v>
      </c>
      <c r="F20" s="203"/>
      <c r="G20" s="75"/>
      <c r="H20" s="86" t="s">
        <v>386</v>
      </c>
      <c r="I20" s="93"/>
      <c r="J20" s="216">
        <f>J17+J18+J19</f>
        <v>0</v>
      </c>
      <c r="K20" s="217">
        <f>IF(C20=0,0,(J20/C20))</f>
        <v>0</v>
      </c>
      <c r="L20" s="136">
        <f>L17+L18+L19</f>
        <v>0</v>
      </c>
      <c r="M20" s="108"/>
      <c r="N20" s="96"/>
      <c r="O20" s="29"/>
      <c r="P20" s="29"/>
      <c r="Q20" s="29"/>
      <c r="R20" s="30"/>
      <c r="S20" s="75"/>
      <c r="T20" s="75"/>
      <c r="U20" s="75"/>
    </row>
    <row r="21" spans="1:21" ht="20.5" customHeight="1" x14ac:dyDescent="0.4">
      <c r="A21" s="75"/>
      <c r="B21" s="87"/>
      <c r="C21" s="428">
        <f>C10+C15+C20</f>
        <v>0</v>
      </c>
      <c r="D21" s="107"/>
      <c r="E21" s="107"/>
      <c r="F21" s="107"/>
      <c r="G21" s="75"/>
      <c r="H21" s="78"/>
      <c r="I21" s="78"/>
      <c r="J21" s="201">
        <f>J10+J15+J20</f>
        <v>0</v>
      </c>
      <c r="K21" s="215">
        <f>IF(C21=0,0,(J21/C21))</f>
        <v>0</v>
      </c>
      <c r="L21" s="107"/>
      <c r="M21" s="107"/>
      <c r="N21" s="75"/>
      <c r="O21" s="75"/>
      <c r="P21" s="75"/>
      <c r="Q21" s="75"/>
      <c r="R21" s="75"/>
      <c r="S21" s="75"/>
      <c r="T21" s="75"/>
      <c r="U21" s="75"/>
    </row>
    <row r="22" spans="1:21" ht="28" customHeight="1" x14ac:dyDescent="0.4">
      <c r="A22" s="75"/>
      <c r="B22" s="75"/>
      <c r="C22" s="75"/>
      <c r="D22" s="75"/>
      <c r="E22" s="75"/>
      <c r="F22" s="75"/>
      <c r="G22" s="75"/>
      <c r="H22" s="75"/>
      <c r="I22" s="75"/>
      <c r="J22" s="75"/>
      <c r="K22" s="75"/>
      <c r="L22" s="75"/>
      <c r="M22" s="99"/>
      <c r="N22" s="75"/>
      <c r="O22" s="75"/>
      <c r="P22" s="75"/>
      <c r="Q22" s="75"/>
      <c r="R22" s="75"/>
      <c r="S22" s="75"/>
      <c r="T22" s="75"/>
      <c r="U22" s="75"/>
    </row>
    <row r="23" spans="1:21" ht="274" customHeight="1" x14ac:dyDescent="0.4">
      <c r="B23" s="620" t="s">
        <v>396</v>
      </c>
      <c r="C23" s="621"/>
      <c r="D23" s="621"/>
      <c r="E23" s="621"/>
      <c r="F23" s="622"/>
      <c r="G23" s="75"/>
      <c r="H23" s="75"/>
      <c r="I23" s="75"/>
      <c r="J23" s="75"/>
      <c r="K23" s="75"/>
      <c r="L23" s="75"/>
      <c r="M23" s="99"/>
      <c r="N23" s="75"/>
      <c r="O23" s="75"/>
      <c r="P23" s="75"/>
      <c r="Q23" s="75"/>
      <c r="R23" s="75"/>
      <c r="S23" s="75"/>
      <c r="T23" s="75"/>
      <c r="U23" s="75"/>
    </row>
    <row r="24" spans="1:21" x14ac:dyDescent="0.4">
      <c r="A24" s="75"/>
      <c r="B24" s="75"/>
      <c r="C24" s="75"/>
      <c r="D24" s="75"/>
      <c r="E24" s="75"/>
      <c r="F24" s="75"/>
      <c r="G24" s="75"/>
      <c r="H24" s="75"/>
      <c r="I24" s="75"/>
      <c r="J24" s="75"/>
      <c r="K24" s="75"/>
      <c r="L24" s="75"/>
      <c r="M24" s="75"/>
      <c r="N24" s="75"/>
      <c r="O24" s="75"/>
      <c r="P24" s="75"/>
      <c r="Q24" s="75"/>
      <c r="R24" s="75"/>
      <c r="S24" s="75"/>
      <c r="T24" s="75"/>
      <c r="U24" s="75"/>
    </row>
    <row r="25" spans="1:21" x14ac:dyDescent="0.4">
      <c r="A25" s="75"/>
      <c r="B25" s="75"/>
      <c r="C25" s="75"/>
      <c r="D25" s="75"/>
      <c r="E25" s="75"/>
      <c r="F25" s="75"/>
      <c r="G25" s="75"/>
      <c r="H25" s="75"/>
      <c r="I25" s="75"/>
      <c r="J25" s="75"/>
      <c r="K25" s="75"/>
      <c r="L25" s="75"/>
      <c r="M25" s="75"/>
      <c r="N25" s="75"/>
      <c r="O25" s="75"/>
      <c r="P25" s="75"/>
      <c r="Q25" s="75"/>
      <c r="R25" s="75"/>
      <c r="S25" s="75"/>
      <c r="T25" s="75"/>
    </row>
    <row r="26" spans="1:21" x14ac:dyDescent="0.4">
      <c r="G26" s="75"/>
      <c r="H26" s="75"/>
      <c r="I26" s="75"/>
      <c r="J26" s="75"/>
      <c r="K26" s="75"/>
      <c r="L26" s="75"/>
      <c r="M26" s="75"/>
      <c r="N26" s="75"/>
      <c r="O26" s="75"/>
      <c r="P26" s="75"/>
      <c r="Q26" s="75"/>
      <c r="R26" s="75"/>
      <c r="S26" s="75"/>
      <c r="T26" s="75"/>
    </row>
    <row r="27" spans="1:21" x14ac:dyDescent="0.4">
      <c r="G27" s="75"/>
      <c r="H27" s="75"/>
      <c r="I27" s="75"/>
      <c r="J27" s="75"/>
      <c r="K27" s="75"/>
      <c r="L27" s="75"/>
      <c r="M27" s="75"/>
      <c r="N27" s="75"/>
      <c r="O27" s="75"/>
      <c r="P27" s="75"/>
      <c r="Q27" s="75"/>
      <c r="R27" s="75"/>
      <c r="S27" s="75"/>
      <c r="T27" s="75"/>
    </row>
  </sheetData>
  <mergeCells count="10">
    <mergeCell ref="B23:F23"/>
    <mergeCell ref="B4:B5"/>
    <mergeCell ref="F4:F5"/>
    <mergeCell ref="N2:R2"/>
    <mergeCell ref="N4:Q4"/>
    <mergeCell ref="B2:F2"/>
    <mergeCell ref="J4:K4"/>
    <mergeCell ref="I4:I5"/>
    <mergeCell ref="H2:L2"/>
    <mergeCell ref="H4:H5"/>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8253-889F-4AB7-A3CC-227E81AD4744}">
  <dimension ref="A1:U39"/>
  <sheetViews>
    <sheetView topLeftCell="A3" zoomScale="50" zoomScaleNormal="50" workbookViewId="0">
      <selection activeCell="B19" sqref="B19"/>
    </sheetView>
  </sheetViews>
  <sheetFormatPr defaultRowHeight="14.6" x14ac:dyDescent="0.4"/>
  <cols>
    <col min="2" max="2" width="30.15234375" customWidth="1"/>
    <col min="3" max="3" width="57.3046875" customWidth="1"/>
    <col min="4" max="4" width="23.15234375" customWidth="1"/>
    <col min="5" max="5" width="22.3828125" customWidth="1"/>
    <col min="6" max="6" width="25.3046875" customWidth="1"/>
    <col min="7" max="7" width="22.3828125" customWidth="1"/>
    <col min="8" max="8" width="36.3828125" customWidth="1"/>
    <col min="9" max="9" width="33.3828125" customWidth="1"/>
    <col min="10" max="11" width="34.84375" customWidth="1"/>
    <col min="12" max="12" width="31.15234375" customWidth="1"/>
    <col min="13" max="14" width="20.53515625" customWidth="1"/>
    <col min="15" max="15" width="22.84375" customWidth="1"/>
    <col min="16" max="16" width="23.15234375" customWidth="1"/>
  </cols>
  <sheetData>
    <row r="1" spans="1:21" ht="15" thickBot="1" x14ac:dyDescent="0.45">
      <c r="A1" s="75"/>
      <c r="B1" s="75"/>
      <c r="C1" s="75"/>
      <c r="D1" s="75"/>
      <c r="E1" s="75"/>
      <c r="F1" s="75"/>
      <c r="G1" s="75"/>
      <c r="H1" s="75"/>
      <c r="I1" s="75"/>
      <c r="J1" s="75"/>
      <c r="K1" s="75"/>
      <c r="L1" s="75"/>
      <c r="M1" s="75"/>
      <c r="N1" s="75"/>
      <c r="O1" s="75"/>
      <c r="P1" s="75"/>
      <c r="Q1" s="75"/>
      <c r="R1" s="75"/>
      <c r="S1" s="75"/>
      <c r="T1" s="75"/>
      <c r="U1" s="75"/>
    </row>
    <row r="2" spans="1:21" ht="55.5" customHeight="1" thickTop="1" thickBot="1" x14ac:dyDescent="0.45">
      <c r="A2" s="75"/>
      <c r="B2" s="541" t="s">
        <v>397</v>
      </c>
      <c r="C2" s="542"/>
      <c r="D2" s="542"/>
      <c r="E2" s="542"/>
      <c r="F2" s="542"/>
      <c r="G2" s="542"/>
      <c r="H2" s="542"/>
      <c r="I2" s="542"/>
      <c r="J2" s="542"/>
      <c r="K2" s="542"/>
      <c r="L2" s="542"/>
      <c r="M2" s="542"/>
      <c r="N2" s="542"/>
      <c r="O2" s="543"/>
      <c r="P2" s="75"/>
      <c r="Q2" s="75"/>
      <c r="R2" s="75"/>
      <c r="S2" s="75"/>
      <c r="T2" s="75"/>
      <c r="U2" s="75"/>
    </row>
    <row r="3" spans="1:21" ht="59.15" customHeight="1" thickTop="1" thickBot="1" x14ac:dyDescent="0.45">
      <c r="A3" s="75"/>
      <c r="B3" s="77" t="s">
        <v>398</v>
      </c>
      <c r="C3" s="75"/>
      <c r="D3" s="75"/>
      <c r="E3" s="75"/>
      <c r="F3" s="75"/>
      <c r="G3" s="75"/>
      <c r="H3" s="75"/>
      <c r="I3" s="75"/>
      <c r="J3" s="75"/>
      <c r="K3" s="75"/>
      <c r="L3" s="75"/>
      <c r="M3" s="75"/>
      <c r="N3" s="75"/>
      <c r="O3" s="75"/>
      <c r="P3" s="75"/>
      <c r="Q3" s="75"/>
      <c r="R3" s="75"/>
      <c r="S3" s="75"/>
      <c r="T3" s="75"/>
      <c r="U3" s="75"/>
    </row>
    <row r="4" spans="1:21" ht="22.5" customHeight="1" thickTop="1" x14ac:dyDescent="0.4">
      <c r="A4" s="75"/>
      <c r="B4" s="637" t="s">
        <v>97</v>
      </c>
      <c r="C4" s="638"/>
      <c r="D4" s="630" t="s">
        <v>399</v>
      </c>
      <c r="E4" s="630" t="s">
        <v>400</v>
      </c>
      <c r="F4" s="630" t="s">
        <v>401</v>
      </c>
      <c r="G4" s="630" t="s">
        <v>402</v>
      </c>
      <c r="H4" s="634" t="s">
        <v>403</v>
      </c>
      <c r="I4" s="633" t="s">
        <v>404</v>
      </c>
      <c r="J4" s="633" t="s">
        <v>405</v>
      </c>
      <c r="K4" s="630" t="s">
        <v>406</v>
      </c>
      <c r="L4" s="633" t="s">
        <v>407</v>
      </c>
      <c r="M4" s="641" t="s">
        <v>408</v>
      </c>
      <c r="N4" s="633" t="s">
        <v>409</v>
      </c>
      <c r="O4" s="633" t="s">
        <v>410</v>
      </c>
      <c r="P4" s="75"/>
      <c r="Q4" s="75"/>
      <c r="R4" s="75"/>
      <c r="S4" s="75"/>
      <c r="T4" s="75"/>
      <c r="U4" s="75"/>
    </row>
    <row r="5" spans="1:21" ht="15.65" customHeight="1" x14ac:dyDescent="0.4">
      <c r="A5" s="75"/>
      <c r="B5" s="639"/>
      <c r="C5" s="640"/>
      <c r="D5" s="631"/>
      <c r="E5" s="631"/>
      <c r="F5" s="631"/>
      <c r="G5" s="631"/>
      <c r="H5" s="635"/>
      <c r="I5" s="522"/>
      <c r="J5" s="522"/>
      <c r="K5" s="631"/>
      <c r="L5" s="522"/>
      <c r="M5" s="642"/>
      <c r="N5" s="522"/>
      <c r="O5" s="522"/>
      <c r="P5" s="75"/>
      <c r="Q5" s="75"/>
      <c r="R5" s="75"/>
      <c r="S5" s="75"/>
      <c r="T5" s="75"/>
      <c r="U5" s="75"/>
    </row>
    <row r="6" spans="1:21" ht="23.15" customHeight="1" x14ac:dyDescent="0.4">
      <c r="A6" s="75"/>
      <c r="B6" s="639"/>
      <c r="C6" s="640"/>
      <c r="D6" s="631"/>
      <c r="E6" s="631"/>
      <c r="F6" s="631"/>
      <c r="G6" s="631"/>
      <c r="H6" s="635"/>
      <c r="I6" s="522"/>
      <c r="J6" s="522"/>
      <c r="K6" s="631"/>
      <c r="L6" s="522"/>
      <c r="M6" s="642"/>
      <c r="N6" s="522"/>
      <c r="O6" s="522"/>
      <c r="P6" s="75"/>
      <c r="Q6" s="75"/>
      <c r="R6" s="75"/>
      <c r="S6" s="75"/>
      <c r="T6" s="75"/>
      <c r="U6" s="75"/>
    </row>
    <row r="7" spans="1:21" ht="34" customHeight="1" thickBot="1" x14ac:dyDescent="0.45">
      <c r="A7" s="75"/>
      <c r="B7" s="120" t="s">
        <v>411</v>
      </c>
      <c r="C7" s="364" t="s">
        <v>412</v>
      </c>
      <c r="D7" s="631"/>
      <c r="E7" s="632"/>
      <c r="F7" s="632"/>
      <c r="G7" s="632"/>
      <c r="H7" s="636"/>
      <c r="I7" s="523"/>
      <c r="J7" s="523"/>
      <c r="K7" s="632"/>
      <c r="L7" s="523"/>
      <c r="M7" s="643"/>
      <c r="N7" s="523"/>
      <c r="O7" s="523"/>
      <c r="P7" s="75"/>
      <c r="Q7" s="75"/>
      <c r="R7" s="75"/>
      <c r="S7" s="75"/>
      <c r="T7" s="75"/>
      <c r="U7" s="75"/>
    </row>
    <row r="8" spans="1:21" ht="18.649999999999999" customHeight="1" thickTop="1" x14ac:dyDescent="0.4">
      <c r="A8" s="75"/>
      <c r="B8" s="454" t="s">
        <v>100</v>
      </c>
      <c r="C8" s="276"/>
      <c r="D8" s="352"/>
      <c r="E8" s="334">
        <f>SUM(E9:E13)</f>
        <v>27</v>
      </c>
      <c r="F8" s="335"/>
      <c r="G8" s="334">
        <f>SUM(G9:G13)</f>
        <v>24.3</v>
      </c>
      <c r="H8" s="336"/>
      <c r="I8" s="336"/>
      <c r="J8" s="336"/>
      <c r="K8" s="334">
        <f>SUM(K9:K13)</f>
        <v>15.3</v>
      </c>
      <c r="L8" s="429">
        <f>IF(M8=0,0,M8/K8)</f>
        <v>0.87647058823529411</v>
      </c>
      <c r="M8" s="334">
        <f>SUM(M9:M13)</f>
        <v>13.41</v>
      </c>
      <c r="N8" s="361">
        <f>IF(L8=0,0,O8/E8)</f>
        <v>0.55185185185185182</v>
      </c>
      <c r="O8" s="334">
        <f>SUM(O9:O13)</f>
        <v>14.9</v>
      </c>
      <c r="P8" s="75"/>
      <c r="Q8" s="75"/>
      <c r="R8" s="75"/>
      <c r="S8" s="75"/>
      <c r="T8" s="75"/>
      <c r="U8" s="75"/>
    </row>
    <row r="9" spans="1:21" ht="18.649999999999999" customHeight="1" x14ac:dyDescent="0.4">
      <c r="A9" s="75"/>
      <c r="B9" s="453" t="s">
        <v>413</v>
      </c>
      <c r="C9" s="277" t="s">
        <v>228</v>
      </c>
      <c r="D9" s="353" t="s">
        <v>414</v>
      </c>
      <c r="E9" s="319">
        <v>3</v>
      </c>
      <c r="F9" s="326">
        <v>0.1</v>
      </c>
      <c r="G9" s="430">
        <f>SUM(E9-(E9*F9))</f>
        <v>2.7</v>
      </c>
      <c r="H9" s="321" t="s">
        <v>415</v>
      </c>
      <c r="I9" s="326">
        <v>1</v>
      </c>
      <c r="J9" s="326">
        <v>1</v>
      </c>
      <c r="K9" s="333">
        <f>SUM(G9*I9*J9)</f>
        <v>2.7</v>
      </c>
      <c r="L9" s="326">
        <v>0.5</v>
      </c>
      <c r="M9" s="340">
        <f>K9*L9</f>
        <v>1.35</v>
      </c>
      <c r="N9" s="331">
        <f>L9</f>
        <v>0.5</v>
      </c>
      <c r="O9" s="430">
        <f>IF(H9="YES",(E9*I9*J9*N9),0)</f>
        <v>1.5</v>
      </c>
      <c r="P9" s="75"/>
      <c r="Q9" s="75"/>
      <c r="R9" s="75"/>
      <c r="S9" s="75"/>
      <c r="T9" s="75"/>
      <c r="U9" s="75"/>
    </row>
    <row r="10" spans="1:21" ht="18.649999999999999" customHeight="1" x14ac:dyDescent="0.4">
      <c r="A10" s="75"/>
      <c r="B10" s="453" t="s">
        <v>416</v>
      </c>
      <c r="C10" s="344" t="s">
        <v>417</v>
      </c>
      <c r="D10" s="353" t="s">
        <v>414</v>
      </c>
      <c r="E10" s="345">
        <v>11</v>
      </c>
      <c r="F10" s="327">
        <v>0.1</v>
      </c>
      <c r="G10" s="430">
        <f>SUM(E10-(E10*F10))</f>
        <v>9.9</v>
      </c>
      <c r="H10" s="322" t="s">
        <v>415</v>
      </c>
      <c r="I10" s="327">
        <v>1</v>
      </c>
      <c r="J10" s="327">
        <v>1</v>
      </c>
      <c r="K10" s="333">
        <f>IF(H10="YES",(G10*I10*J10),0)</f>
        <v>9.9</v>
      </c>
      <c r="L10" s="327">
        <v>1</v>
      </c>
      <c r="M10" s="340">
        <f>K10*L10</f>
        <v>9.9</v>
      </c>
      <c r="N10" s="331">
        <f>L10</f>
        <v>1</v>
      </c>
      <c r="O10" s="430">
        <f>IF(H10="YES",(E10*I10*J10*N10),0)</f>
        <v>11</v>
      </c>
      <c r="P10" s="75"/>
      <c r="Q10" s="75"/>
      <c r="R10" s="75"/>
      <c r="S10" s="75"/>
      <c r="T10" s="75"/>
      <c r="U10" s="75"/>
    </row>
    <row r="11" spans="1:21" ht="18.649999999999999" customHeight="1" x14ac:dyDescent="0.4">
      <c r="A11" s="75"/>
      <c r="B11" s="465" t="s">
        <v>418</v>
      </c>
      <c r="C11" s="344" t="s">
        <v>419</v>
      </c>
      <c r="D11" s="353" t="s">
        <v>414</v>
      </c>
      <c r="E11" s="345">
        <v>5</v>
      </c>
      <c r="F11" s="327">
        <v>0.1</v>
      </c>
      <c r="G11" s="430">
        <f>SUM(E11-(E11*F11))</f>
        <v>4.5</v>
      </c>
      <c r="H11" s="322" t="s">
        <v>420</v>
      </c>
      <c r="I11" s="327">
        <v>0</v>
      </c>
      <c r="J11" s="327">
        <v>0</v>
      </c>
      <c r="K11" s="333">
        <f>IF(H11="YES",(G11*I11*J11),0)</f>
        <v>0</v>
      </c>
      <c r="L11" s="327">
        <v>0</v>
      </c>
      <c r="M11" s="340">
        <f>K11*L11</f>
        <v>0</v>
      </c>
      <c r="N11" s="331">
        <f>L11</f>
        <v>0</v>
      </c>
      <c r="O11" s="430">
        <f>IF(H11="YES",(E11*I11*J11*N11),0)</f>
        <v>0</v>
      </c>
      <c r="P11" s="75"/>
      <c r="Q11" s="75"/>
      <c r="R11" s="75"/>
      <c r="S11" s="75"/>
      <c r="T11" s="75"/>
      <c r="U11" s="75"/>
    </row>
    <row r="12" spans="1:21" ht="18.649999999999999" customHeight="1" x14ac:dyDescent="0.4">
      <c r="A12" s="75"/>
      <c r="B12" s="465" t="s">
        <v>421</v>
      </c>
      <c r="C12" s="344" t="s">
        <v>143</v>
      </c>
      <c r="D12" s="353" t="s">
        <v>422</v>
      </c>
      <c r="E12" s="345">
        <v>8</v>
      </c>
      <c r="F12" s="327">
        <v>0.1</v>
      </c>
      <c r="G12" s="430">
        <f>SUM(E12-(E12*F12))</f>
        <v>7.2</v>
      </c>
      <c r="H12" s="322" t="s">
        <v>415</v>
      </c>
      <c r="I12" s="327">
        <v>0.5</v>
      </c>
      <c r="J12" s="327">
        <v>0.75</v>
      </c>
      <c r="K12" s="333">
        <f>IF(H12="YES",(G12*I12*J12),0)</f>
        <v>2.7</v>
      </c>
      <c r="L12" s="327">
        <v>0.8</v>
      </c>
      <c r="M12" s="340">
        <f>K12*L12</f>
        <v>2.16</v>
      </c>
      <c r="N12" s="331">
        <f>L12</f>
        <v>0.8</v>
      </c>
      <c r="O12" s="430">
        <f>IF(H12="YES",(E12*I12*J12*N12),0)</f>
        <v>2.4000000000000004</v>
      </c>
      <c r="P12" s="75"/>
      <c r="Q12" s="75"/>
      <c r="R12" s="75"/>
      <c r="S12" s="75"/>
      <c r="T12" s="75"/>
      <c r="U12" s="75"/>
    </row>
    <row r="13" spans="1:21" ht="18.649999999999999" customHeight="1" thickBot="1" x14ac:dyDescent="0.45">
      <c r="A13" s="75"/>
      <c r="B13" s="68" t="s">
        <v>102</v>
      </c>
      <c r="C13" s="278"/>
      <c r="D13" s="354"/>
      <c r="E13" s="320">
        <v>0</v>
      </c>
      <c r="F13" s="329">
        <v>0</v>
      </c>
      <c r="G13" s="431">
        <f>SUM(E13-(E13*F13))</f>
        <v>0</v>
      </c>
      <c r="H13" s="324"/>
      <c r="I13" s="329">
        <v>0</v>
      </c>
      <c r="J13" s="329">
        <v>0</v>
      </c>
      <c r="K13" s="432">
        <f>IF(H13="YES",(G13*I13*J13),0)</f>
        <v>0</v>
      </c>
      <c r="L13" s="329">
        <v>0</v>
      </c>
      <c r="M13" s="433">
        <f>K13*L13</f>
        <v>0</v>
      </c>
      <c r="N13" s="332">
        <f>L13</f>
        <v>0</v>
      </c>
      <c r="O13" s="431">
        <f>IF(H13="YES",(E13*I13*J13*N13),0)</f>
        <v>0</v>
      </c>
      <c r="P13" s="75"/>
      <c r="Q13" s="75"/>
      <c r="R13" s="75"/>
      <c r="S13" s="75"/>
      <c r="T13" s="75"/>
      <c r="U13" s="75"/>
    </row>
    <row r="14" spans="1:21" ht="18.649999999999999" customHeight="1" thickTop="1" x14ac:dyDescent="0.4">
      <c r="A14" s="75"/>
      <c r="B14" s="454" t="s">
        <v>103</v>
      </c>
      <c r="C14" s="276"/>
      <c r="D14" s="352"/>
      <c r="E14" s="334">
        <f>SUM(E15:E17)</f>
        <v>50</v>
      </c>
      <c r="F14" s="328"/>
      <c r="G14" s="334">
        <f>SUM(G15:G17)</f>
        <v>45</v>
      </c>
      <c r="H14" s="323"/>
      <c r="I14" s="328"/>
      <c r="J14" s="328"/>
      <c r="K14" s="334">
        <f>SUM(K15:K17)</f>
        <v>22.5</v>
      </c>
      <c r="L14" s="429">
        <f>IF(M14=0,0,M14/K14)</f>
        <v>0.7</v>
      </c>
      <c r="M14" s="341">
        <f>SUM(M15:M17)</f>
        <v>15.749999999999998</v>
      </c>
      <c r="N14" s="360">
        <f>IF(L14=0,0,O14/E14)</f>
        <v>0.35</v>
      </c>
      <c r="O14" s="334">
        <f>SUM(O15:O17)</f>
        <v>17.5</v>
      </c>
      <c r="P14" s="75"/>
      <c r="Q14" s="75"/>
      <c r="R14" s="75"/>
      <c r="S14" s="75"/>
      <c r="T14" s="75"/>
      <c r="U14" s="75"/>
    </row>
    <row r="15" spans="1:21" ht="18.649999999999999" customHeight="1" x14ac:dyDescent="0.4">
      <c r="A15" s="75"/>
      <c r="B15" s="453" t="s">
        <v>423</v>
      </c>
      <c r="C15" s="277" t="s">
        <v>424</v>
      </c>
      <c r="D15" s="353" t="s">
        <v>422</v>
      </c>
      <c r="E15" s="319">
        <v>50</v>
      </c>
      <c r="F15" s="326">
        <v>0.1</v>
      </c>
      <c r="G15" s="430">
        <f>SUM(E15-(E15*F15))</f>
        <v>45</v>
      </c>
      <c r="H15" s="321" t="s">
        <v>415</v>
      </c>
      <c r="I15" s="326">
        <v>0.5</v>
      </c>
      <c r="J15" s="326">
        <v>1</v>
      </c>
      <c r="K15" s="333">
        <f>IF(H15="YES",(G15*I15*J15),0)</f>
        <v>22.5</v>
      </c>
      <c r="L15" s="326">
        <v>0.7</v>
      </c>
      <c r="M15" s="340">
        <f>K15*L15</f>
        <v>15.749999999999998</v>
      </c>
      <c r="N15" s="331">
        <f>L15</f>
        <v>0.7</v>
      </c>
      <c r="O15" s="430">
        <f>IF(H15="YES",(E15*I15*J15*N15),0)</f>
        <v>17.5</v>
      </c>
      <c r="P15" s="75"/>
      <c r="Q15" s="75"/>
      <c r="R15" s="75"/>
      <c r="S15" s="75"/>
      <c r="T15" s="75"/>
      <c r="U15" s="75"/>
    </row>
    <row r="16" spans="1:21" ht="18.649999999999999" customHeight="1" x14ac:dyDescent="0.4">
      <c r="A16" s="75"/>
      <c r="B16" s="453" t="s">
        <v>425</v>
      </c>
      <c r="C16" s="344"/>
      <c r="D16" s="359"/>
      <c r="E16" s="345">
        <v>0</v>
      </c>
      <c r="F16" s="327">
        <v>0</v>
      </c>
      <c r="G16" s="430">
        <v>0</v>
      </c>
      <c r="H16" s="322"/>
      <c r="I16" s="327">
        <v>0</v>
      </c>
      <c r="J16" s="327">
        <v>0</v>
      </c>
      <c r="K16" s="333">
        <f>IF(H16="YES",(G16*I16*J16),0)</f>
        <v>0</v>
      </c>
      <c r="L16" s="327">
        <v>0</v>
      </c>
      <c r="M16" s="340">
        <f>K16*L16</f>
        <v>0</v>
      </c>
      <c r="N16" s="331">
        <f>L16</f>
        <v>0</v>
      </c>
      <c r="O16" s="430">
        <f>IF(H16="YES",(E16*I16*J16*N16),0)</f>
        <v>0</v>
      </c>
      <c r="P16" s="75"/>
      <c r="Q16" s="75"/>
      <c r="R16" s="75"/>
      <c r="S16" s="75"/>
      <c r="T16" s="75"/>
      <c r="U16" s="75"/>
    </row>
    <row r="17" spans="1:21" ht="18.649999999999999" customHeight="1" thickBot="1" x14ac:dyDescent="0.45">
      <c r="A17" s="75"/>
      <c r="B17" s="68" t="s">
        <v>102</v>
      </c>
      <c r="C17" s="278"/>
      <c r="D17" s="354"/>
      <c r="E17" s="345">
        <v>0</v>
      </c>
      <c r="F17" s="329">
        <v>0</v>
      </c>
      <c r="G17" s="430">
        <v>0</v>
      </c>
      <c r="H17" s="322"/>
      <c r="I17" s="329">
        <v>0</v>
      </c>
      <c r="J17" s="329">
        <v>0</v>
      </c>
      <c r="K17" s="333">
        <f>IF(H17="YES",(G17*I17*J17),0)</f>
        <v>0</v>
      </c>
      <c r="L17" s="329">
        <v>0</v>
      </c>
      <c r="M17" s="340">
        <v>0</v>
      </c>
      <c r="N17" s="332">
        <v>0</v>
      </c>
      <c r="O17" s="430">
        <f>IF(H17="YES",(E17*I17*J17*N17),0)</f>
        <v>0</v>
      </c>
      <c r="P17" s="75"/>
      <c r="Q17" s="75"/>
      <c r="R17" s="75"/>
      <c r="S17" s="75"/>
      <c r="T17" s="75"/>
      <c r="U17" s="75"/>
    </row>
    <row r="18" spans="1:21" ht="18.649999999999999" customHeight="1" thickTop="1" x14ac:dyDescent="0.4">
      <c r="A18" s="75"/>
      <c r="B18" s="454" t="s">
        <v>104</v>
      </c>
      <c r="C18" s="276"/>
      <c r="D18" s="352"/>
      <c r="E18" s="334">
        <f>SUM(E19:E20)</f>
        <v>0</v>
      </c>
      <c r="F18" s="325"/>
      <c r="G18" s="334">
        <f>SUM(G19:G20)</f>
        <v>0</v>
      </c>
      <c r="H18" s="323"/>
      <c r="I18" s="325"/>
      <c r="J18" s="325"/>
      <c r="K18" s="334">
        <f>SUM(K19:K20)</f>
        <v>0</v>
      </c>
      <c r="L18" s="429">
        <f>IF(M18=0,0,M18/K18)</f>
        <v>0</v>
      </c>
      <c r="M18" s="341">
        <f>SUM(M19:M20)</f>
        <v>0</v>
      </c>
      <c r="N18" s="360">
        <f>IF(L18=0,0,O18/E18)</f>
        <v>0</v>
      </c>
      <c r="O18" s="334">
        <f>SUM(O19:O20)</f>
        <v>0</v>
      </c>
      <c r="P18" s="75"/>
      <c r="Q18" s="75"/>
      <c r="R18" s="75"/>
      <c r="S18" s="75"/>
      <c r="T18" s="75"/>
      <c r="U18" s="75"/>
    </row>
    <row r="19" spans="1:21" ht="18.649999999999999" customHeight="1" x14ac:dyDescent="0.4">
      <c r="A19" s="75"/>
      <c r="B19" s="453" t="s">
        <v>425</v>
      </c>
      <c r="C19" s="277"/>
      <c r="D19" s="355"/>
      <c r="E19" s="319">
        <v>0</v>
      </c>
      <c r="F19" s="326">
        <v>0</v>
      </c>
      <c r="G19" s="430">
        <f>SUM(E19-(E19*F19))</f>
        <v>0</v>
      </c>
      <c r="H19" s="321"/>
      <c r="I19" s="326">
        <v>0</v>
      </c>
      <c r="J19" s="326">
        <v>0</v>
      </c>
      <c r="K19" s="333">
        <f>IF(H19="YES",(G19*I19*J19),0)</f>
        <v>0</v>
      </c>
      <c r="L19" s="326">
        <v>0</v>
      </c>
      <c r="M19" s="340">
        <f>K19*L19</f>
        <v>0</v>
      </c>
      <c r="N19" s="331">
        <f>L19</f>
        <v>0</v>
      </c>
      <c r="O19" s="430">
        <f>IF(H19="YES",(E19*I19*J19*N19),0)</f>
        <v>0</v>
      </c>
      <c r="P19" s="75"/>
      <c r="Q19" s="75"/>
      <c r="R19" s="75"/>
      <c r="S19" s="75"/>
      <c r="T19" s="75"/>
      <c r="U19" s="75"/>
    </row>
    <row r="20" spans="1:21" ht="18.649999999999999" customHeight="1" thickBot="1" x14ac:dyDescent="0.45">
      <c r="A20" s="75"/>
      <c r="B20" s="68" t="s">
        <v>102</v>
      </c>
      <c r="C20" s="278"/>
      <c r="D20" s="354"/>
      <c r="E20" s="320">
        <v>0</v>
      </c>
      <c r="F20" s="329">
        <v>0</v>
      </c>
      <c r="G20" s="430">
        <f>SUM(E20-(E20*F20))</f>
        <v>0</v>
      </c>
      <c r="H20" s="324"/>
      <c r="I20" s="329">
        <v>0</v>
      </c>
      <c r="J20" s="329">
        <v>0</v>
      </c>
      <c r="K20" s="333">
        <f>IF(H20="YES",(G20*I20*J20),0)</f>
        <v>0</v>
      </c>
      <c r="L20" s="329">
        <v>0</v>
      </c>
      <c r="M20" s="340">
        <f>K20*L20</f>
        <v>0</v>
      </c>
      <c r="N20" s="332">
        <f>L20</f>
        <v>0</v>
      </c>
      <c r="O20" s="430">
        <f>IF(H20="YES",(E20*I20*J20*N20),0)</f>
        <v>0</v>
      </c>
      <c r="P20" s="75"/>
      <c r="Q20" s="75"/>
      <c r="R20" s="75"/>
      <c r="S20" s="75"/>
      <c r="T20" s="75"/>
      <c r="U20" s="75"/>
    </row>
    <row r="21" spans="1:21" ht="18.649999999999999" customHeight="1" thickTop="1" x14ac:dyDescent="0.4">
      <c r="A21" s="75"/>
      <c r="B21" s="454" t="s">
        <v>105</v>
      </c>
      <c r="C21" s="276"/>
      <c r="D21" s="356"/>
      <c r="E21" s="334">
        <f>SUM(E22:E23)</f>
        <v>0</v>
      </c>
      <c r="F21" s="325"/>
      <c r="G21" s="334">
        <f>SUM(G22:G23)</f>
        <v>0</v>
      </c>
      <c r="H21" s="321"/>
      <c r="I21" s="325"/>
      <c r="J21" s="325"/>
      <c r="K21" s="334">
        <f>SUM(K22:K23)</f>
        <v>0</v>
      </c>
      <c r="L21" s="429">
        <f>IF(M21=0,0,M21/K21)</f>
        <v>0</v>
      </c>
      <c r="M21" s="341">
        <f>SUM(M22:M23)</f>
        <v>0</v>
      </c>
      <c r="N21" s="360">
        <f>IF(L21=0,0,O21/E21)</f>
        <v>0</v>
      </c>
      <c r="O21" s="334">
        <f>SUM(O22:O23)</f>
        <v>0</v>
      </c>
      <c r="P21" s="75"/>
      <c r="Q21" s="75"/>
      <c r="R21" s="75"/>
      <c r="S21" s="75"/>
      <c r="T21" s="75"/>
      <c r="U21" s="75"/>
    </row>
    <row r="22" spans="1:21" ht="18.649999999999999" customHeight="1" x14ac:dyDescent="0.4">
      <c r="A22" s="75"/>
      <c r="B22" s="453" t="s">
        <v>425</v>
      </c>
      <c r="C22" s="277"/>
      <c r="D22" s="357"/>
      <c r="E22" s="319">
        <v>0</v>
      </c>
      <c r="F22" s="326">
        <v>0.1</v>
      </c>
      <c r="G22" s="430">
        <f>SUM(E22-(E22*F22))</f>
        <v>0</v>
      </c>
      <c r="H22" s="321"/>
      <c r="I22" s="326">
        <v>0</v>
      </c>
      <c r="J22" s="326">
        <v>0</v>
      </c>
      <c r="K22" s="333">
        <f>IF(H22="YES",(G22*I22*J22),0)</f>
        <v>0</v>
      </c>
      <c r="L22" s="326">
        <v>0</v>
      </c>
      <c r="M22" s="340">
        <f>K22*L22</f>
        <v>0</v>
      </c>
      <c r="N22" s="331">
        <f>L22</f>
        <v>0</v>
      </c>
      <c r="O22" s="430">
        <f>IF(H22="YES",(E22*I22*J22*N22),0)</f>
        <v>0</v>
      </c>
      <c r="P22" s="75"/>
      <c r="Q22" s="75"/>
      <c r="R22" s="75"/>
      <c r="S22" s="75"/>
      <c r="T22" s="75"/>
      <c r="U22" s="75"/>
    </row>
    <row r="23" spans="1:21" ht="18.649999999999999" customHeight="1" thickBot="1" x14ac:dyDescent="0.45">
      <c r="A23" s="75"/>
      <c r="B23" s="68" t="s">
        <v>102</v>
      </c>
      <c r="C23" s="278"/>
      <c r="D23" s="358"/>
      <c r="E23" s="320">
        <v>0</v>
      </c>
      <c r="F23" s="329">
        <v>0</v>
      </c>
      <c r="G23" s="431">
        <f>SUM(E23-(E23*F23))</f>
        <v>0</v>
      </c>
      <c r="H23" s="324"/>
      <c r="I23" s="329">
        <v>0</v>
      </c>
      <c r="J23" s="329">
        <v>0</v>
      </c>
      <c r="K23" s="432">
        <f>IF(H23="YES",(G23*I23*J23),0)</f>
        <v>0</v>
      </c>
      <c r="L23" s="329">
        <v>0</v>
      </c>
      <c r="M23" s="433">
        <f>K23*L23</f>
        <v>0</v>
      </c>
      <c r="N23" s="332">
        <f>L23</f>
        <v>0</v>
      </c>
      <c r="O23" s="431">
        <f>IF(H23="YES",(E23*I23*J23*N23),0)</f>
        <v>0</v>
      </c>
      <c r="P23" s="75"/>
      <c r="Q23" s="75"/>
      <c r="R23" s="75"/>
      <c r="S23" s="75"/>
      <c r="T23" s="75"/>
      <c r="U23" s="75"/>
    </row>
    <row r="24" spans="1:21" ht="22" customHeight="1" thickTop="1" x14ac:dyDescent="0.4">
      <c r="A24" s="75"/>
      <c r="B24" s="77" t="s">
        <v>426</v>
      </c>
      <c r="C24" s="75"/>
      <c r="D24" s="75"/>
      <c r="E24" s="337">
        <f>SUM(E8:E23)/2</f>
        <v>77</v>
      </c>
      <c r="F24" s="75"/>
      <c r="G24" s="337">
        <f>SUM(G8:G23)/2</f>
        <v>69.3</v>
      </c>
      <c r="H24" s="75"/>
      <c r="I24" s="75"/>
      <c r="J24" s="330"/>
      <c r="K24" s="337">
        <f>SUM(K8:K23)/2</f>
        <v>37.799999999999997</v>
      </c>
      <c r="L24" s="338">
        <f>M24/G24</f>
        <v>0.42077922077922081</v>
      </c>
      <c r="M24" s="342">
        <f>SUM(M8:M23)/2</f>
        <v>29.16</v>
      </c>
      <c r="N24" s="339">
        <f>L24</f>
        <v>0.42077922077922081</v>
      </c>
      <c r="O24" s="337">
        <f>SUM(O8:O23)/2</f>
        <v>32.4</v>
      </c>
      <c r="P24" s="330"/>
      <c r="Q24" s="75"/>
      <c r="R24" s="75"/>
      <c r="S24" s="75"/>
      <c r="T24" s="75"/>
      <c r="U24" s="75"/>
    </row>
    <row r="25" spans="1:21" x14ac:dyDescent="0.4">
      <c r="A25" s="75"/>
      <c r="B25" s="75"/>
      <c r="C25" s="75"/>
      <c r="D25" s="75"/>
      <c r="E25" s="75"/>
      <c r="F25" s="75"/>
      <c r="G25" s="75"/>
      <c r="H25" s="75"/>
      <c r="I25" s="75"/>
      <c r="J25" s="75"/>
      <c r="K25" s="75"/>
      <c r="L25" s="75"/>
      <c r="M25" s="75"/>
      <c r="N25" s="75"/>
      <c r="O25" s="75"/>
      <c r="P25" s="75"/>
      <c r="Q25" s="75"/>
      <c r="R25" s="75"/>
      <c r="S25" s="75"/>
      <c r="T25" s="75"/>
      <c r="U25" s="75"/>
    </row>
    <row r="26" spans="1:21" x14ac:dyDescent="0.4">
      <c r="A26" s="75"/>
      <c r="B26" s="75"/>
      <c r="C26" s="75"/>
      <c r="D26" s="75"/>
      <c r="E26" s="75"/>
      <c r="F26" s="75"/>
      <c r="G26" s="75"/>
      <c r="H26" s="75"/>
      <c r="I26" s="75"/>
      <c r="J26" s="75"/>
      <c r="K26" s="75"/>
      <c r="L26" s="75"/>
      <c r="M26" s="75"/>
      <c r="N26" s="75"/>
      <c r="O26" s="75"/>
      <c r="P26" s="75"/>
      <c r="Q26" s="75"/>
      <c r="R26" s="75"/>
      <c r="S26" s="75"/>
      <c r="T26" s="75"/>
      <c r="U26" s="75"/>
    </row>
    <row r="27" spans="1:21" x14ac:dyDescent="0.4">
      <c r="A27" s="75"/>
      <c r="B27" s="75"/>
      <c r="C27" s="75"/>
      <c r="D27" s="75"/>
      <c r="E27" s="75"/>
      <c r="F27" s="75"/>
      <c r="G27" s="75"/>
      <c r="H27" s="75"/>
      <c r="I27" s="75"/>
      <c r="J27" s="75"/>
      <c r="K27" s="75"/>
      <c r="L27" s="75"/>
      <c r="M27" s="75"/>
      <c r="N27" s="75"/>
      <c r="O27" s="75"/>
      <c r="P27" s="75"/>
      <c r="Q27" s="75"/>
      <c r="R27" s="75"/>
      <c r="S27" s="75"/>
      <c r="T27" s="75"/>
      <c r="U27" s="75"/>
    </row>
    <row r="28" spans="1:21" x14ac:dyDescent="0.4">
      <c r="A28" s="75"/>
      <c r="B28" s="75"/>
      <c r="C28" s="75"/>
      <c r="D28" s="75"/>
      <c r="E28" s="75"/>
      <c r="F28" s="75"/>
      <c r="G28" s="75"/>
      <c r="H28" s="75"/>
      <c r="I28" s="75"/>
      <c r="J28" s="75"/>
      <c r="K28" s="75"/>
      <c r="L28" s="75"/>
      <c r="M28" s="75"/>
      <c r="N28" s="75"/>
      <c r="O28" s="75"/>
      <c r="P28" s="75"/>
      <c r="Q28" s="75"/>
      <c r="R28" s="75"/>
      <c r="S28" s="75"/>
      <c r="T28" s="75"/>
      <c r="U28" s="75"/>
    </row>
    <row r="29" spans="1:21" x14ac:dyDescent="0.4">
      <c r="A29" s="75"/>
      <c r="B29" s="75"/>
      <c r="C29" s="75"/>
      <c r="D29" s="75"/>
      <c r="E29" s="75"/>
      <c r="F29" s="75"/>
      <c r="G29" s="75"/>
      <c r="H29" s="75"/>
      <c r="I29" s="75"/>
      <c r="J29" s="75"/>
      <c r="K29" s="75"/>
      <c r="L29" s="75"/>
      <c r="M29" s="75"/>
      <c r="N29" s="75"/>
      <c r="O29" s="75"/>
      <c r="P29" s="75"/>
      <c r="Q29" s="75"/>
      <c r="R29" s="75"/>
      <c r="S29" s="75"/>
      <c r="T29" s="75"/>
      <c r="U29" s="75"/>
    </row>
    <row r="30" spans="1:21" x14ac:dyDescent="0.4">
      <c r="A30" s="75"/>
      <c r="B30" s="75"/>
      <c r="C30" s="75"/>
      <c r="D30" s="75"/>
      <c r="E30" s="75"/>
      <c r="F30" s="75"/>
      <c r="G30" s="75"/>
      <c r="H30" s="75"/>
      <c r="I30" s="75"/>
      <c r="J30" s="75"/>
      <c r="K30" s="75"/>
      <c r="L30" s="75"/>
      <c r="M30" s="75"/>
      <c r="N30" s="75"/>
      <c r="O30" s="75"/>
      <c r="P30" s="75"/>
      <c r="Q30" s="75"/>
      <c r="R30" s="75"/>
      <c r="S30" s="75"/>
      <c r="T30" s="75"/>
      <c r="U30" s="75"/>
    </row>
    <row r="31" spans="1:21" x14ac:dyDescent="0.4">
      <c r="A31" s="75"/>
      <c r="B31" s="75"/>
      <c r="C31" s="75"/>
      <c r="D31" s="75"/>
      <c r="E31" s="75"/>
      <c r="F31" s="75"/>
      <c r="G31" s="75"/>
      <c r="H31" s="75"/>
      <c r="I31" s="75"/>
      <c r="J31" s="75"/>
      <c r="K31" s="75"/>
      <c r="L31" s="75"/>
      <c r="M31" s="75"/>
      <c r="N31" s="75"/>
      <c r="O31" s="75"/>
      <c r="P31" s="75"/>
      <c r="Q31" s="75"/>
      <c r="R31" s="75"/>
      <c r="S31" s="75"/>
      <c r="T31" s="75"/>
      <c r="U31" s="75"/>
    </row>
    <row r="32" spans="1:21" x14ac:dyDescent="0.4">
      <c r="A32" s="75"/>
      <c r="B32" s="75"/>
      <c r="C32" s="75"/>
      <c r="D32" s="75"/>
      <c r="E32" s="75"/>
      <c r="F32" s="75"/>
      <c r="G32" s="75"/>
      <c r="H32" s="75"/>
      <c r="I32" s="75"/>
      <c r="J32" s="75"/>
      <c r="K32" s="75"/>
      <c r="L32" s="75"/>
      <c r="M32" s="75"/>
      <c r="N32" s="75"/>
      <c r="O32" s="75"/>
      <c r="P32" s="75"/>
      <c r="Q32" s="75"/>
      <c r="R32" s="75"/>
      <c r="S32" s="75"/>
      <c r="T32" s="75"/>
      <c r="U32" s="75"/>
    </row>
    <row r="33" spans="1:21" x14ac:dyDescent="0.4">
      <c r="A33" s="75"/>
      <c r="B33" s="75"/>
      <c r="C33" s="75"/>
      <c r="D33" s="75"/>
      <c r="E33" s="75"/>
      <c r="F33" s="75"/>
      <c r="G33" s="75"/>
      <c r="H33" s="75"/>
      <c r="I33" s="75"/>
      <c r="J33" s="75"/>
      <c r="K33" s="75"/>
      <c r="L33" s="75"/>
      <c r="M33" s="75"/>
      <c r="N33" s="75"/>
      <c r="O33" s="75"/>
      <c r="P33" s="75"/>
      <c r="Q33" s="75"/>
      <c r="R33" s="75"/>
      <c r="S33" s="75"/>
      <c r="T33" s="75"/>
      <c r="U33" s="75"/>
    </row>
    <row r="34" spans="1:21" x14ac:dyDescent="0.4">
      <c r="A34" s="75"/>
      <c r="B34" s="75"/>
      <c r="C34" s="75"/>
      <c r="D34" s="75"/>
      <c r="E34" s="75"/>
      <c r="F34" s="75"/>
      <c r="G34" s="75"/>
      <c r="H34" s="75"/>
      <c r="I34" s="75"/>
      <c r="J34" s="75"/>
      <c r="K34" s="75"/>
      <c r="L34" s="75"/>
      <c r="M34" s="75"/>
      <c r="N34" s="75"/>
      <c r="O34" s="75"/>
      <c r="P34" s="75"/>
      <c r="Q34" s="75"/>
      <c r="R34" s="75"/>
      <c r="S34" s="75"/>
      <c r="T34" s="75"/>
      <c r="U34" s="75"/>
    </row>
    <row r="35" spans="1:21" x14ac:dyDescent="0.4">
      <c r="A35" s="75"/>
      <c r="B35" s="75"/>
      <c r="C35" s="75"/>
      <c r="D35" s="75"/>
      <c r="E35" s="75"/>
      <c r="F35" s="75"/>
      <c r="G35" s="75"/>
      <c r="H35" s="75"/>
      <c r="I35" s="75"/>
      <c r="J35" s="75"/>
      <c r="K35" s="75"/>
      <c r="L35" s="75"/>
      <c r="M35" s="75"/>
      <c r="N35" s="75"/>
      <c r="O35" s="75"/>
      <c r="P35" s="75"/>
      <c r="Q35" s="75"/>
      <c r="R35" s="75"/>
      <c r="S35" s="75"/>
      <c r="T35" s="75"/>
      <c r="U35" s="75"/>
    </row>
    <row r="36" spans="1:21" x14ac:dyDescent="0.4">
      <c r="A36" s="75"/>
      <c r="B36" s="75"/>
      <c r="C36" s="75"/>
      <c r="D36" s="75"/>
      <c r="E36" s="75"/>
      <c r="F36" s="75"/>
      <c r="G36" s="75"/>
      <c r="H36" s="75"/>
      <c r="I36" s="75"/>
      <c r="J36" s="75"/>
      <c r="K36" s="75"/>
      <c r="L36" s="75"/>
      <c r="M36" s="75"/>
      <c r="N36" s="75"/>
      <c r="O36" s="75"/>
      <c r="P36" s="75"/>
      <c r="Q36" s="75"/>
      <c r="R36" s="75"/>
      <c r="S36" s="75"/>
      <c r="T36" s="75"/>
      <c r="U36" s="75"/>
    </row>
    <row r="37" spans="1:21" x14ac:dyDescent="0.4">
      <c r="A37" s="75"/>
      <c r="B37" s="75"/>
      <c r="C37" s="75"/>
      <c r="D37" s="75"/>
      <c r="E37" s="75"/>
      <c r="F37" s="75"/>
      <c r="G37" s="75"/>
      <c r="H37" s="75"/>
      <c r="I37" s="75"/>
      <c r="J37" s="75"/>
      <c r="K37" s="75"/>
      <c r="L37" s="75"/>
      <c r="M37" s="75"/>
      <c r="N37" s="75"/>
      <c r="O37" s="75"/>
      <c r="P37" s="75"/>
      <c r="Q37" s="75"/>
      <c r="R37" s="75"/>
      <c r="S37" s="75"/>
      <c r="T37" s="75"/>
      <c r="U37" s="75"/>
    </row>
    <row r="38" spans="1:21" x14ac:dyDescent="0.4">
      <c r="A38" s="75"/>
      <c r="B38" s="75"/>
      <c r="C38" s="75"/>
      <c r="D38" s="75"/>
      <c r="E38" s="75"/>
      <c r="F38" s="75"/>
      <c r="G38" s="75"/>
      <c r="H38" s="75"/>
      <c r="I38" s="75"/>
      <c r="J38" s="75"/>
      <c r="K38" s="75"/>
      <c r="L38" s="75"/>
      <c r="M38" s="75"/>
      <c r="N38" s="75"/>
      <c r="O38" s="75"/>
      <c r="P38" s="75"/>
      <c r="Q38" s="75"/>
      <c r="R38" s="75"/>
      <c r="S38" s="75"/>
      <c r="T38" s="75"/>
      <c r="U38" s="75"/>
    </row>
    <row r="39" spans="1:21" x14ac:dyDescent="0.4">
      <c r="A39" s="75"/>
      <c r="B39" s="75"/>
      <c r="C39" s="75"/>
      <c r="D39" s="75"/>
      <c r="E39" s="75"/>
      <c r="F39" s="75"/>
      <c r="G39" s="75"/>
      <c r="H39" s="75"/>
      <c r="I39" s="75"/>
      <c r="J39" s="75"/>
      <c r="K39" s="75"/>
      <c r="L39" s="75"/>
      <c r="M39" s="75"/>
      <c r="N39" s="75"/>
      <c r="O39" s="75"/>
      <c r="P39" s="75"/>
      <c r="Q39" s="75"/>
      <c r="R39" s="75"/>
      <c r="S39" s="75"/>
      <c r="T39" s="75"/>
      <c r="U39" s="75"/>
    </row>
  </sheetData>
  <mergeCells count="14">
    <mergeCell ref="D4:D7"/>
    <mergeCell ref="B2:O2"/>
    <mergeCell ref="F4:F7"/>
    <mergeCell ref="G4:G7"/>
    <mergeCell ref="E4:E7"/>
    <mergeCell ref="O4:O7"/>
    <mergeCell ref="K4:K7"/>
    <mergeCell ref="H4:H7"/>
    <mergeCell ref="B4:C6"/>
    <mergeCell ref="M4:M7"/>
    <mergeCell ref="N4:N7"/>
    <mergeCell ref="I4:I7"/>
    <mergeCell ref="J4:J7"/>
    <mergeCell ref="L4:L7"/>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CCA4-1135-44DC-82F0-43B0B165C4FC}">
  <dimension ref="A1:I48"/>
  <sheetViews>
    <sheetView zoomScale="80" zoomScaleNormal="80" workbookViewId="0">
      <selection activeCell="B26" sqref="B26:F26"/>
    </sheetView>
  </sheetViews>
  <sheetFormatPr defaultRowHeight="14.6" x14ac:dyDescent="0.4"/>
  <cols>
    <col min="1" max="1" width="8.69140625" bestFit="1" customWidth="1"/>
    <col min="2" max="2" width="9.69140625" customWidth="1"/>
    <col min="3" max="3" width="51.84375" customWidth="1"/>
    <col min="4" max="4" width="9.15234375" customWidth="1"/>
    <col min="5" max="5" width="23.69140625" customWidth="1"/>
    <col min="6" max="6" width="8.15234375" customWidth="1"/>
  </cols>
  <sheetData>
    <row r="1" spans="1:9" x14ac:dyDescent="0.4">
      <c r="A1" s="75"/>
      <c r="B1" s="75"/>
      <c r="C1" s="75"/>
      <c r="D1" s="75"/>
      <c r="E1" s="75"/>
      <c r="F1" s="75"/>
      <c r="G1" s="75"/>
      <c r="H1" s="75"/>
      <c r="I1" s="75"/>
    </row>
    <row r="2" spans="1:9" x14ac:dyDescent="0.4">
      <c r="A2" s="75"/>
      <c r="B2" s="76" t="s">
        <v>23</v>
      </c>
      <c r="C2" s="75"/>
      <c r="D2" s="75"/>
      <c r="E2" s="75"/>
      <c r="F2" s="75"/>
      <c r="G2" s="75"/>
      <c r="H2" s="75"/>
      <c r="I2" s="75"/>
    </row>
    <row r="3" spans="1:9" ht="16.5" customHeight="1" thickBot="1" x14ac:dyDescent="0.45">
      <c r="A3" s="75"/>
      <c r="B3" s="75"/>
      <c r="C3" s="75"/>
      <c r="D3" s="75"/>
      <c r="E3" s="75"/>
      <c r="F3" s="75"/>
      <c r="G3" s="75"/>
      <c r="H3" s="75"/>
      <c r="I3" s="75"/>
    </row>
    <row r="4" spans="1:9" ht="16.5" customHeight="1" thickTop="1" thickBot="1" x14ac:dyDescent="0.45">
      <c r="A4" s="75"/>
      <c r="B4" s="475" t="s">
        <v>24</v>
      </c>
      <c r="C4" s="476"/>
      <c r="D4" s="379" t="s">
        <v>25</v>
      </c>
      <c r="E4" s="451" t="s">
        <v>26</v>
      </c>
      <c r="F4" s="380" t="s">
        <v>25</v>
      </c>
      <c r="G4" s="75"/>
      <c r="H4" s="75"/>
    </row>
    <row r="5" spans="1:9" ht="16.5" customHeight="1" thickTop="1" x14ac:dyDescent="0.4">
      <c r="A5" s="75"/>
      <c r="B5" s="472" t="s">
        <v>27</v>
      </c>
      <c r="C5" s="473"/>
      <c r="D5" s="473"/>
      <c r="E5" s="473"/>
      <c r="F5" s="474"/>
      <c r="G5" s="75"/>
      <c r="H5" s="75"/>
    </row>
    <row r="6" spans="1:9" ht="16.5" customHeight="1" x14ac:dyDescent="0.4">
      <c r="A6" s="75"/>
      <c r="B6" s="381" t="s">
        <v>28</v>
      </c>
      <c r="C6" s="382" t="s">
        <v>29</v>
      </c>
      <c r="D6" s="401"/>
      <c r="E6" s="383"/>
      <c r="F6" s="384"/>
      <c r="G6" s="75"/>
      <c r="H6" s="75"/>
    </row>
    <row r="7" spans="1:9" ht="16.5" customHeight="1" x14ac:dyDescent="0.4">
      <c r="A7" s="75"/>
      <c r="B7" s="385" t="s">
        <v>30</v>
      </c>
      <c r="C7" s="386" t="s">
        <v>31</v>
      </c>
      <c r="D7" s="402"/>
      <c r="E7" s="383"/>
      <c r="F7" s="384"/>
      <c r="G7" s="75"/>
      <c r="H7" s="75"/>
    </row>
    <row r="8" spans="1:9" ht="16.5" customHeight="1" x14ac:dyDescent="0.4">
      <c r="A8" s="75"/>
      <c r="B8" s="385" t="s">
        <v>32</v>
      </c>
      <c r="C8" s="386" t="s">
        <v>33</v>
      </c>
      <c r="D8" s="402"/>
      <c r="E8" s="450" t="s">
        <v>34</v>
      </c>
      <c r="F8" s="404"/>
      <c r="G8" s="75"/>
      <c r="H8" s="75"/>
    </row>
    <row r="9" spans="1:9" ht="16.5" customHeight="1" x14ac:dyDescent="0.4">
      <c r="A9" s="75"/>
      <c r="B9" s="385" t="s">
        <v>35</v>
      </c>
      <c r="C9" s="386" t="s">
        <v>36</v>
      </c>
      <c r="D9" s="402"/>
      <c r="E9" s="387"/>
      <c r="F9" s="384"/>
      <c r="G9" s="75"/>
      <c r="H9" s="75"/>
    </row>
    <row r="10" spans="1:9" ht="16.5" customHeight="1" x14ac:dyDescent="0.4">
      <c r="A10" s="75"/>
      <c r="B10" s="385" t="s">
        <v>37</v>
      </c>
      <c r="C10" s="386" t="s">
        <v>38</v>
      </c>
      <c r="D10" s="402"/>
      <c r="E10" s="477" t="s">
        <v>39</v>
      </c>
      <c r="F10" s="471"/>
      <c r="G10" s="75"/>
      <c r="H10" s="75"/>
    </row>
    <row r="11" spans="1:9" ht="16.5" customHeight="1" x14ac:dyDescent="0.4">
      <c r="A11" s="75"/>
      <c r="B11" s="385" t="s">
        <v>40</v>
      </c>
      <c r="C11" s="386" t="s">
        <v>41</v>
      </c>
      <c r="D11" s="402"/>
      <c r="E11" s="477"/>
      <c r="F11" s="471"/>
      <c r="G11" s="75"/>
      <c r="H11" s="75"/>
    </row>
    <row r="12" spans="1:9" ht="16.5" customHeight="1" thickBot="1" x14ac:dyDescent="0.45">
      <c r="A12" s="75"/>
      <c r="B12" s="388" t="s">
        <v>42</v>
      </c>
      <c r="C12" s="389" t="s">
        <v>43</v>
      </c>
      <c r="D12" s="403"/>
      <c r="E12" s="390" t="s">
        <v>44</v>
      </c>
      <c r="F12" s="405"/>
      <c r="G12" s="75"/>
      <c r="H12" s="75"/>
    </row>
    <row r="13" spans="1:9" ht="15" thickTop="1" x14ac:dyDescent="0.4">
      <c r="A13" s="75"/>
      <c r="B13" s="472" t="s">
        <v>45</v>
      </c>
      <c r="C13" s="473"/>
      <c r="D13" s="473"/>
      <c r="E13" s="473"/>
      <c r="F13" s="474"/>
      <c r="G13" s="75"/>
      <c r="H13" s="75"/>
    </row>
    <row r="14" spans="1:9" x14ac:dyDescent="0.4">
      <c r="A14" s="75"/>
      <c r="B14" s="391">
        <v>1.1000000000000001</v>
      </c>
      <c r="C14" s="386" t="s">
        <v>46</v>
      </c>
      <c r="D14" s="402"/>
      <c r="E14" s="452" t="s">
        <v>47</v>
      </c>
      <c r="F14" s="404"/>
      <c r="G14" s="75"/>
      <c r="H14" s="75"/>
    </row>
    <row r="15" spans="1:9" x14ac:dyDescent="0.4">
      <c r="A15" s="75"/>
      <c r="B15" s="391">
        <v>1.2</v>
      </c>
      <c r="C15" s="386" t="s">
        <v>48</v>
      </c>
      <c r="D15" s="402"/>
      <c r="E15" s="392"/>
      <c r="F15" s="384"/>
      <c r="G15" s="75"/>
      <c r="H15" s="75"/>
    </row>
    <row r="16" spans="1:9" x14ac:dyDescent="0.4">
      <c r="A16" s="75"/>
      <c r="B16" s="391">
        <v>1.3</v>
      </c>
      <c r="C16" s="386" t="s">
        <v>49</v>
      </c>
      <c r="D16" s="402"/>
      <c r="E16" s="393"/>
      <c r="F16" s="384"/>
      <c r="G16" s="75"/>
      <c r="H16" s="75"/>
    </row>
    <row r="17" spans="1:8" x14ac:dyDescent="0.4">
      <c r="A17" s="75"/>
      <c r="B17" s="391">
        <v>1.4</v>
      </c>
      <c r="C17" s="386" t="s">
        <v>50</v>
      </c>
      <c r="D17" s="402"/>
      <c r="E17" s="392"/>
      <c r="F17" s="384"/>
      <c r="G17" s="75"/>
      <c r="H17" s="75"/>
    </row>
    <row r="18" spans="1:8" x14ac:dyDescent="0.4">
      <c r="A18" s="75"/>
      <c r="B18" s="391">
        <v>1.5</v>
      </c>
      <c r="C18" s="386" t="s">
        <v>51</v>
      </c>
      <c r="D18" s="402"/>
      <c r="E18" s="392"/>
      <c r="F18" s="384"/>
      <c r="G18" s="75"/>
      <c r="H18" s="75"/>
    </row>
    <row r="19" spans="1:8" x14ac:dyDescent="0.4">
      <c r="A19" s="75"/>
      <c r="B19" s="391">
        <v>1.6</v>
      </c>
      <c r="C19" s="386" t="s">
        <v>52</v>
      </c>
      <c r="D19" s="402"/>
      <c r="E19" s="392"/>
      <c r="F19" s="384"/>
      <c r="G19" s="75"/>
      <c r="H19" s="75"/>
    </row>
    <row r="20" spans="1:8" ht="15" thickBot="1" x14ac:dyDescent="0.45">
      <c r="A20" s="75"/>
      <c r="B20" s="394">
        <v>1.7</v>
      </c>
      <c r="C20" s="389" t="s">
        <v>53</v>
      </c>
      <c r="D20" s="403"/>
      <c r="E20" s="395"/>
      <c r="F20" s="396"/>
      <c r="G20" s="75"/>
      <c r="H20" s="75"/>
    </row>
    <row r="21" spans="1:8" ht="15" thickTop="1" x14ac:dyDescent="0.4">
      <c r="A21" s="75"/>
      <c r="B21" s="467" t="s">
        <v>54</v>
      </c>
      <c r="C21" s="468"/>
      <c r="D21" s="468"/>
      <c r="E21" s="468"/>
      <c r="F21" s="469"/>
      <c r="G21" s="75"/>
      <c r="H21" s="75"/>
    </row>
    <row r="22" spans="1:8" x14ac:dyDescent="0.4">
      <c r="A22" s="75"/>
      <c r="B22" s="391">
        <v>2.1</v>
      </c>
      <c r="C22" s="386" t="s">
        <v>55</v>
      </c>
      <c r="D22" s="402"/>
      <c r="E22" s="397"/>
      <c r="F22" s="398"/>
      <c r="G22" s="75"/>
      <c r="H22" s="75"/>
    </row>
    <row r="23" spans="1:8" x14ac:dyDescent="0.4">
      <c r="A23" s="75"/>
      <c r="B23" s="391">
        <v>2.2000000000000002</v>
      </c>
      <c r="C23" s="386" t="s">
        <v>56</v>
      </c>
      <c r="D23" s="402"/>
      <c r="E23" s="392"/>
      <c r="F23" s="384"/>
      <c r="G23" s="75"/>
      <c r="H23" s="75"/>
    </row>
    <row r="24" spans="1:8" x14ac:dyDescent="0.4">
      <c r="A24" s="75"/>
      <c r="B24" s="391">
        <v>2.2999999999999998</v>
      </c>
      <c r="C24" s="386" t="s">
        <v>57</v>
      </c>
      <c r="D24" s="402"/>
      <c r="E24" s="392"/>
      <c r="F24" s="384"/>
      <c r="G24" s="75"/>
      <c r="H24" s="75"/>
    </row>
    <row r="25" spans="1:8" ht="15" thickBot="1" x14ac:dyDescent="0.45">
      <c r="A25" s="75"/>
      <c r="B25" s="394">
        <v>2.4</v>
      </c>
      <c r="C25" s="389" t="s">
        <v>58</v>
      </c>
      <c r="D25" s="403"/>
      <c r="E25" s="399"/>
      <c r="F25" s="396"/>
      <c r="G25" s="75"/>
      <c r="H25" s="75"/>
    </row>
    <row r="26" spans="1:8" ht="15" thickTop="1" x14ac:dyDescent="0.4">
      <c r="A26" s="75"/>
      <c r="B26" s="467" t="s">
        <v>59</v>
      </c>
      <c r="C26" s="468"/>
      <c r="D26" s="468"/>
      <c r="E26" s="468"/>
      <c r="F26" s="469"/>
      <c r="G26" s="75"/>
      <c r="H26" s="75"/>
    </row>
    <row r="27" spans="1:8" ht="15" customHeight="1" x14ac:dyDescent="0.4">
      <c r="A27" s="75"/>
      <c r="B27" s="391">
        <v>3.1</v>
      </c>
      <c r="C27" s="386" t="s">
        <v>60</v>
      </c>
      <c r="D27" s="402"/>
      <c r="E27" s="470" t="s">
        <v>61</v>
      </c>
      <c r="F27" s="471"/>
      <c r="G27" s="75"/>
      <c r="H27" s="75"/>
    </row>
    <row r="28" spans="1:8" ht="15" customHeight="1" x14ac:dyDescent="0.4">
      <c r="A28" s="75"/>
      <c r="B28" s="391">
        <v>3.2</v>
      </c>
      <c r="C28" s="386" t="s">
        <v>62</v>
      </c>
      <c r="D28" s="402"/>
      <c r="E28" s="470"/>
      <c r="F28" s="471"/>
      <c r="G28" s="75"/>
      <c r="H28" s="75"/>
    </row>
    <row r="29" spans="1:8" x14ac:dyDescent="0.4">
      <c r="A29" s="75"/>
      <c r="B29" s="391">
        <v>3.3</v>
      </c>
      <c r="C29" s="386" t="s">
        <v>63</v>
      </c>
      <c r="D29" s="401"/>
      <c r="E29" s="392"/>
      <c r="F29" s="384"/>
      <c r="G29" s="75"/>
      <c r="H29" s="75"/>
    </row>
    <row r="30" spans="1:8" ht="15" thickBot="1" x14ac:dyDescent="0.45">
      <c r="A30" s="75"/>
      <c r="B30" s="394">
        <v>3.4</v>
      </c>
      <c r="C30" s="389" t="s">
        <v>64</v>
      </c>
      <c r="D30" s="403"/>
      <c r="E30" s="395"/>
      <c r="F30" s="396"/>
      <c r="G30" s="75"/>
      <c r="H30" s="75"/>
    </row>
    <row r="31" spans="1:8" ht="15" thickTop="1" x14ac:dyDescent="0.4">
      <c r="A31" s="75"/>
      <c r="B31" s="467" t="s">
        <v>65</v>
      </c>
      <c r="C31" s="468"/>
      <c r="D31" s="468"/>
      <c r="E31" s="468"/>
      <c r="F31" s="469"/>
      <c r="G31" s="75"/>
      <c r="H31" s="75"/>
    </row>
    <row r="32" spans="1:8" x14ac:dyDescent="0.4">
      <c r="A32" s="75"/>
      <c r="B32" s="391">
        <v>4.0999999999999996</v>
      </c>
      <c r="C32" s="386" t="s">
        <v>66</v>
      </c>
      <c r="D32" s="402"/>
      <c r="E32" s="397"/>
      <c r="F32" s="398"/>
      <c r="G32" s="75"/>
      <c r="H32" s="75"/>
    </row>
    <row r="33" spans="1:8" x14ac:dyDescent="0.4">
      <c r="A33" s="75"/>
      <c r="B33" s="391">
        <v>4.2</v>
      </c>
      <c r="C33" s="386" t="s">
        <v>67</v>
      </c>
      <c r="D33" s="402"/>
      <c r="E33" s="392"/>
      <c r="F33" s="384"/>
      <c r="G33" s="75"/>
      <c r="H33" s="75"/>
    </row>
    <row r="34" spans="1:8" x14ac:dyDescent="0.4">
      <c r="A34" s="75"/>
      <c r="B34" s="391">
        <v>4.3</v>
      </c>
      <c r="C34" s="386" t="s">
        <v>68</v>
      </c>
      <c r="D34" s="402"/>
      <c r="E34" s="450" t="s">
        <v>69</v>
      </c>
      <c r="F34" s="404"/>
      <c r="G34" s="75"/>
      <c r="H34" s="75"/>
    </row>
    <row r="35" spans="1:8" x14ac:dyDescent="0.4">
      <c r="A35" s="75"/>
      <c r="B35" s="391">
        <v>4.4000000000000004</v>
      </c>
      <c r="C35" s="386" t="s">
        <v>70</v>
      </c>
      <c r="D35" s="402"/>
      <c r="E35" s="452" t="s">
        <v>71</v>
      </c>
      <c r="F35" s="404"/>
      <c r="G35" s="75"/>
      <c r="H35" s="75"/>
    </row>
    <row r="36" spans="1:8" x14ac:dyDescent="0.4">
      <c r="A36" s="75"/>
      <c r="B36" s="391">
        <v>4.5</v>
      </c>
      <c r="C36" s="386" t="s">
        <v>72</v>
      </c>
      <c r="D36" s="402"/>
      <c r="E36" s="392"/>
      <c r="F36" s="384"/>
      <c r="G36" s="75"/>
      <c r="H36" s="75"/>
    </row>
    <row r="37" spans="1:8" x14ac:dyDescent="0.4">
      <c r="A37" s="75"/>
      <c r="B37" s="391">
        <v>4.5999999999999996</v>
      </c>
      <c r="C37" s="386" t="s">
        <v>73</v>
      </c>
      <c r="D37" s="402"/>
      <c r="E37" s="392"/>
      <c r="F37" s="384"/>
      <c r="G37" s="75"/>
      <c r="H37" s="75"/>
    </row>
    <row r="38" spans="1:8" ht="15" thickBot="1" x14ac:dyDescent="0.45">
      <c r="A38" s="75"/>
      <c r="B38" s="394">
        <v>4.7</v>
      </c>
      <c r="C38" s="389" t="s">
        <v>74</v>
      </c>
      <c r="D38" s="403"/>
      <c r="E38" s="395"/>
      <c r="F38" s="396"/>
      <c r="G38" s="75"/>
      <c r="H38" s="75"/>
    </row>
    <row r="39" spans="1:8" ht="15" thickTop="1" x14ac:dyDescent="0.4">
      <c r="A39" s="75"/>
      <c r="B39" s="472" t="s">
        <v>75</v>
      </c>
      <c r="C39" s="473"/>
      <c r="D39" s="473"/>
      <c r="E39" s="473"/>
      <c r="F39" s="474"/>
      <c r="G39" s="75"/>
      <c r="H39" s="75"/>
    </row>
    <row r="40" spans="1:8" x14ac:dyDescent="0.4">
      <c r="A40" s="75"/>
      <c r="B40" s="400">
        <v>5.0999999999999996</v>
      </c>
      <c r="C40" s="382" t="s">
        <v>76</v>
      </c>
      <c r="D40" s="406"/>
      <c r="E40" s="392"/>
      <c r="F40" s="384"/>
      <c r="G40" s="75"/>
      <c r="H40" s="75"/>
    </row>
    <row r="41" spans="1:8" x14ac:dyDescent="0.4">
      <c r="A41" s="75"/>
      <c r="B41" s="391">
        <v>5.2</v>
      </c>
      <c r="C41" s="386" t="s">
        <v>77</v>
      </c>
      <c r="D41" s="407"/>
      <c r="E41" s="392"/>
      <c r="F41" s="384"/>
      <c r="G41" s="75"/>
      <c r="H41" s="75"/>
    </row>
    <row r="42" spans="1:8" ht="15" thickBot="1" x14ac:dyDescent="0.45">
      <c r="A42" s="75"/>
      <c r="B42" s="394">
        <v>5.3</v>
      </c>
      <c r="C42" s="389" t="s">
        <v>78</v>
      </c>
      <c r="D42" s="408"/>
      <c r="E42" s="395"/>
      <c r="F42" s="396"/>
      <c r="G42" s="75"/>
      <c r="H42" s="75"/>
    </row>
    <row r="43" spans="1:8" ht="15" thickTop="1" x14ac:dyDescent="0.4">
      <c r="A43" s="75"/>
      <c r="B43" s="75"/>
      <c r="C43" s="75"/>
      <c r="D43" s="75"/>
      <c r="E43" s="75"/>
      <c r="F43" s="75"/>
      <c r="G43" s="75"/>
      <c r="H43" s="75"/>
    </row>
    <row r="44" spans="1:8" x14ac:dyDescent="0.4">
      <c r="A44" s="75"/>
      <c r="B44" s="75"/>
      <c r="C44" s="75"/>
      <c r="D44" s="75"/>
      <c r="E44" s="75"/>
      <c r="F44" s="75"/>
      <c r="G44" s="75"/>
      <c r="H44" s="75"/>
    </row>
    <row r="45" spans="1:8" x14ac:dyDescent="0.4">
      <c r="A45" s="75"/>
      <c r="B45" s="75"/>
      <c r="C45" s="75"/>
      <c r="D45" s="75"/>
      <c r="E45" s="75"/>
      <c r="F45" s="75"/>
      <c r="G45" s="75"/>
      <c r="H45" s="75"/>
    </row>
    <row r="46" spans="1:8" x14ac:dyDescent="0.4">
      <c r="A46" s="75"/>
      <c r="B46" s="75"/>
      <c r="C46" s="75"/>
      <c r="D46" s="75"/>
      <c r="E46" s="75"/>
      <c r="F46" s="75"/>
      <c r="G46" s="75"/>
      <c r="H46" s="75"/>
    </row>
    <row r="47" spans="1:8" x14ac:dyDescent="0.4">
      <c r="A47" s="75"/>
      <c r="B47" s="75"/>
      <c r="C47" s="75"/>
      <c r="D47" s="75"/>
      <c r="E47" s="75"/>
      <c r="F47" s="75"/>
      <c r="G47" s="75"/>
      <c r="H47" s="75"/>
    </row>
    <row r="48" spans="1:8" x14ac:dyDescent="0.4">
      <c r="B48" s="75"/>
      <c r="C48" s="75"/>
      <c r="D48" s="75"/>
      <c r="E48" s="75"/>
      <c r="F48" s="75"/>
      <c r="G48" s="75"/>
      <c r="H48" s="75"/>
    </row>
  </sheetData>
  <mergeCells count="11">
    <mergeCell ref="B21:F21"/>
    <mergeCell ref="B4:C4"/>
    <mergeCell ref="B5:F5"/>
    <mergeCell ref="E10:E11"/>
    <mergeCell ref="F10:F11"/>
    <mergeCell ref="B13:F13"/>
    <mergeCell ref="B26:F26"/>
    <mergeCell ref="E27:E28"/>
    <mergeCell ref="F27:F28"/>
    <mergeCell ref="B31:F31"/>
    <mergeCell ref="B39:F39"/>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744C-C12B-405E-AE08-01B13CA8DC93}">
  <dimension ref="B1:H51"/>
  <sheetViews>
    <sheetView zoomScale="70" zoomScaleNormal="70" workbookViewId="0">
      <selection activeCell="K18" sqref="K18"/>
    </sheetView>
  </sheetViews>
  <sheetFormatPr defaultRowHeight="14.6" x14ac:dyDescent="0.4"/>
  <cols>
    <col min="2" max="2" width="30.53515625" customWidth="1"/>
    <col min="3" max="3" width="12.84375" customWidth="1"/>
    <col min="4" max="4" width="46.53515625" customWidth="1"/>
    <col min="5" max="5" width="24.69140625" customWidth="1"/>
    <col min="6" max="6" width="2.53515625" customWidth="1"/>
    <col min="7" max="7" width="71.84375" customWidth="1"/>
    <col min="8" max="8" width="22.15234375" customWidth="1"/>
    <col min="9" max="13" width="13.69140625" customWidth="1"/>
  </cols>
  <sheetData>
    <row r="1" spans="2:8" ht="15" thickBot="1" x14ac:dyDescent="0.45"/>
    <row r="2" spans="2:8" ht="18" thickTop="1" x14ac:dyDescent="0.4">
      <c r="B2" s="484" t="s">
        <v>79</v>
      </c>
      <c r="C2" s="490" t="s">
        <v>80</v>
      </c>
      <c r="D2" s="486" t="s">
        <v>81</v>
      </c>
      <c r="E2" s="488" t="s">
        <v>82</v>
      </c>
      <c r="F2" s="434"/>
      <c r="G2" s="478" t="s">
        <v>83</v>
      </c>
      <c r="H2" s="479"/>
    </row>
    <row r="3" spans="2:8" ht="35.15" customHeight="1" x14ac:dyDescent="0.4">
      <c r="B3" s="485"/>
      <c r="C3" s="491"/>
      <c r="D3" s="487"/>
      <c r="E3" s="489"/>
      <c r="F3" s="435"/>
      <c r="G3" s="480"/>
      <c r="H3" s="481"/>
    </row>
    <row r="4" spans="2:8" ht="16" customHeight="1" x14ac:dyDescent="0.4">
      <c r="B4" s="506" t="s">
        <v>27</v>
      </c>
      <c r="C4" s="507"/>
      <c r="D4" s="507"/>
      <c r="E4" s="508"/>
      <c r="F4" s="436"/>
      <c r="G4" s="509" t="s">
        <v>84</v>
      </c>
      <c r="H4" s="510"/>
    </row>
    <row r="5" spans="2:8" ht="18" customHeight="1" x14ac:dyDescent="0.4">
      <c r="B5" s="3" t="s">
        <v>28</v>
      </c>
      <c r="C5" s="513">
        <v>0</v>
      </c>
      <c r="D5" s="7" t="s">
        <v>29</v>
      </c>
      <c r="E5" s="152"/>
      <c r="F5" s="437"/>
      <c r="G5" s="511"/>
      <c r="H5" s="512"/>
    </row>
    <row r="6" spans="2:8" ht="18" customHeight="1" x14ac:dyDescent="0.4">
      <c r="B6" s="3" t="s">
        <v>30</v>
      </c>
      <c r="C6" s="514"/>
      <c r="D6" s="7" t="s">
        <v>31</v>
      </c>
      <c r="E6" s="152"/>
      <c r="F6" s="437"/>
      <c r="G6" s="511"/>
      <c r="H6" s="512"/>
    </row>
    <row r="7" spans="2:8" ht="18" customHeight="1" x14ac:dyDescent="0.4">
      <c r="B7" s="3" t="s">
        <v>32</v>
      </c>
      <c r="C7" s="514"/>
      <c r="D7" s="7" t="s">
        <v>33</v>
      </c>
      <c r="E7" s="153" t="s">
        <v>34</v>
      </c>
      <c r="F7" s="438"/>
      <c r="G7" s="511"/>
      <c r="H7" s="512"/>
    </row>
    <row r="8" spans="2:8" ht="18" customHeight="1" x14ac:dyDescent="0.4">
      <c r="B8" s="3" t="s">
        <v>35</v>
      </c>
      <c r="C8" s="514"/>
      <c r="D8" s="7" t="s">
        <v>36</v>
      </c>
      <c r="F8" s="439"/>
      <c r="G8" s="511"/>
      <c r="H8" s="512"/>
    </row>
    <row r="9" spans="2:8" ht="18" customHeight="1" x14ac:dyDescent="0.4">
      <c r="B9" s="3" t="s">
        <v>37</v>
      </c>
      <c r="C9" s="514"/>
      <c r="D9" s="7" t="s">
        <v>85</v>
      </c>
      <c r="E9" s="492" t="s">
        <v>39</v>
      </c>
      <c r="F9" s="440"/>
      <c r="G9" s="511"/>
      <c r="H9" s="512"/>
    </row>
    <row r="10" spans="2:8" ht="18" customHeight="1" x14ac:dyDescent="0.4">
      <c r="B10" s="3" t="s">
        <v>40</v>
      </c>
      <c r="C10" s="514"/>
      <c r="D10" s="7" t="s">
        <v>41</v>
      </c>
      <c r="E10" s="493"/>
      <c r="F10" s="440"/>
      <c r="G10" s="511"/>
      <c r="H10" s="512"/>
    </row>
    <row r="11" spans="2:8" ht="18" customHeight="1" x14ac:dyDescent="0.4">
      <c r="B11" s="3" t="s">
        <v>42</v>
      </c>
      <c r="C11" s="515"/>
      <c r="D11" s="7" t="s">
        <v>43</v>
      </c>
      <c r="E11" s="154" t="s">
        <v>44</v>
      </c>
      <c r="F11" s="440"/>
      <c r="G11" s="511"/>
      <c r="H11" s="512"/>
    </row>
    <row r="12" spans="2:8" ht="18" customHeight="1" x14ac:dyDescent="0.4">
      <c r="B12" s="156" t="s">
        <v>45</v>
      </c>
      <c r="C12" s="164">
        <f>SUM(C13:C19)</f>
        <v>200</v>
      </c>
      <c r="D12" s="449" t="s">
        <v>86</v>
      </c>
      <c r="E12" s="157"/>
      <c r="F12" s="441"/>
      <c r="G12" s="151"/>
      <c r="H12" s="56"/>
    </row>
    <row r="13" spans="2:8" ht="18" customHeight="1" x14ac:dyDescent="0.4">
      <c r="B13" s="4">
        <v>1.1000000000000001</v>
      </c>
      <c r="C13" s="218">
        <v>70</v>
      </c>
      <c r="D13" s="7" t="s">
        <v>46</v>
      </c>
      <c r="E13" s="154" t="s">
        <v>47</v>
      </c>
      <c r="F13" s="442"/>
      <c r="G13" s="494" t="s">
        <v>87</v>
      </c>
      <c r="H13" s="495"/>
    </row>
    <row r="14" spans="2:8" ht="18" customHeight="1" x14ac:dyDescent="0.4">
      <c r="B14" s="4">
        <v>1.2</v>
      </c>
      <c r="C14" s="218">
        <v>25</v>
      </c>
      <c r="D14" s="7" t="s">
        <v>48</v>
      </c>
      <c r="E14" s="153"/>
      <c r="F14" s="438"/>
      <c r="G14" s="496"/>
      <c r="H14" s="497"/>
    </row>
    <row r="15" spans="2:8" ht="18" customHeight="1" x14ac:dyDescent="0.4">
      <c r="B15" s="4">
        <v>1.3</v>
      </c>
      <c r="C15" s="218">
        <v>50</v>
      </c>
      <c r="D15" s="7" t="s">
        <v>49</v>
      </c>
      <c r="E15" s="154"/>
      <c r="F15" s="440"/>
      <c r="G15" s="496"/>
      <c r="H15" s="497"/>
    </row>
    <row r="16" spans="2:8" ht="18" customHeight="1" x14ac:dyDescent="0.4">
      <c r="B16" s="4">
        <v>1.4</v>
      </c>
      <c r="C16" s="218">
        <v>20</v>
      </c>
      <c r="D16" s="7" t="s">
        <v>50</v>
      </c>
      <c r="E16" s="153"/>
      <c r="F16" s="438"/>
      <c r="G16" s="496"/>
      <c r="H16" s="497"/>
    </row>
    <row r="17" spans="2:8" ht="18" customHeight="1" x14ac:dyDescent="0.4">
      <c r="B17" s="4">
        <v>1.5</v>
      </c>
      <c r="C17" s="218">
        <v>20</v>
      </c>
      <c r="D17" s="7" t="s">
        <v>51</v>
      </c>
      <c r="E17" s="153"/>
      <c r="F17" s="438"/>
      <c r="G17" s="496"/>
      <c r="H17" s="497"/>
    </row>
    <row r="18" spans="2:8" ht="18" customHeight="1" x14ac:dyDescent="0.4">
      <c r="B18" s="4">
        <v>1.6</v>
      </c>
      <c r="C18" s="218">
        <v>10</v>
      </c>
      <c r="D18" s="7" t="s">
        <v>52</v>
      </c>
      <c r="E18" s="153"/>
      <c r="F18" s="438"/>
      <c r="G18" s="496"/>
      <c r="H18" s="497"/>
    </row>
    <row r="19" spans="2:8" ht="18" customHeight="1" x14ac:dyDescent="0.4">
      <c r="B19" s="4">
        <v>1.7</v>
      </c>
      <c r="C19" s="218">
        <v>5</v>
      </c>
      <c r="D19" s="7" t="s">
        <v>53</v>
      </c>
      <c r="E19" s="153"/>
      <c r="F19" s="438"/>
      <c r="G19" s="498"/>
      <c r="H19" s="499"/>
    </row>
    <row r="20" spans="2:8" ht="18" customHeight="1" x14ac:dyDescent="0.4">
      <c r="B20" s="158" t="s">
        <v>54</v>
      </c>
      <c r="C20" s="164">
        <f>SUM(C21:C24)</f>
        <v>130</v>
      </c>
      <c r="D20" s="159"/>
      <c r="E20" s="160"/>
      <c r="F20" s="443"/>
      <c r="G20" s="500" t="s">
        <v>88</v>
      </c>
      <c r="H20" s="516">
        <v>4</v>
      </c>
    </row>
    <row r="21" spans="2:8" ht="18" customHeight="1" x14ac:dyDescent="0.4">
      <c r="B21" s="6">
        <v>2.1</v>
      </c>
      <c r="C21" s="218">
        <v>30</v>
      </c>
      <c r="D21" s="7" t="s">
        <v>55</v>
      </c>
      <c r="E21" s="153"/>
      <c r="F21" s="444"/>
      <c r="G21" s="501"/>
      <c r="H21" s="517"/>
    </row>
    <row r="22" spans="2:8" ht="18" customHeight="1" x14ac:dyDescent="0.4">
      <c r="B22" s="4">
        <v>2.2000000000000002</v>
      </c>
      <c r="C22" s="218">
        <v>25</v>
      </c>
      <c r="D22" s="7" t="s">
        <v>56</v>
      </c>
      <c r="E22" s="153"/>
      <c r="F22" s="444"/>
      <c r="G22" s="501"/>
      <c r="H22" s="517"/>
    </row>
    <row r="23" spans="2:8" ht="18" customHeight="1" x14ac:dyDescent="0.4">
      <c r="B23" s="4">
        <v>2.2999999999999998</v>
      </c>
      <c r="C23" s="218">
        <v>25</v>
      </c>
      <c r="D23" s="7" t="s">
        <v>57</v>
      </c>
      <c r="E23" s="153"/>
      <c r="F23" s="444"/>
      <c r="G23" s="501"/>
      <c r="H23" s="517"/>
    </row>
    <row r="24" spans="2:8" ht="18" customHeight="1" thickBot="1" x14ac:dyDescent="0.45">
      <c r="B24" s="4">
        <v>2.4</v>
      </c>
      <c r="C24" s="218">
        <v>50</v>
      </c>
      <c r="D24" s="7" t="s">
        <v>58</v>
      </c>
      <c r="E24" s="154"/>
      <c r="F24" s="445"/>
      <c r="G24" s="520"/>
      <c r="H24" s="518"/>
    </row>
    <row r="25" spans="2:8" ht="18" customHeight="1" x14ac:dyDescent="0.4">
      <c r="B25" s="161" t="s">
        <v>59</v>
      </c>
      <c r="C25" s="164">
        <f>SUM(C26:C29)</f>
        <v>110</v>
      </c>
      <c r="D25" s="162"/>
      <c r="E25" s="163"/>
      <c r="F25" s="446"/>
      <c r="G25" s="500" t="s">
        <v>89</v>
      </c>
      <c r="H25" s="503">
        <v>3</v>
      </c>
    </row>
    <row r="26" spans="2:8" ht="18" customHeight="1" x14ac:dyDescent="0.4">
      <c r="B26" s="4">
        <v>3.1</v>
      </c>
      <c r="C26" s="218">
        <v>30</v>
      </c>
      <c r="D26" s="7" t="s">
        <v>60</v>
      </c>
      <c r="E26" s="482" t="s">
        <v>61</v>
      </c>
      <c r="F26" s="444"/>
      <c r="G26" s="501"/>
      <c r="H26" s="504"/>
    </row>
    <row r="27" spans="2:8" ht="18" customHeight="1" x14ac:dyDescent="0.4">
      <c r="B27" s="4">
        <v>3.2</v>
      </c>
      <c r="C27" s="218">
        <v>30</v>
      </c>
      <c r="D27" s="7" t="s">
        <v>90</v>
      </c>
      <c r="E27" s="483"/>
      <c r="F27" s="444"/>
      <c r="G27" s="501"/>
      <c r="H27" s="504"/>
    </row>
    <row r="28" spans="2:8" ht="18" customHeight="1" x14ac:dyDescent="0.4">
      <c r="B28" s="4">
        <v>3.3</v>
      </c>
      <c r="C28" s="218">
        <v>30</v>
      </c>
      <c r="D28" s="7" t="s">
        <v>63</v>
      </c>
      <c r="E28" s="153"/>
      <c r="F28" s="444"/>
      <c r="G28" s="501"/>
      <c r="H28" s="504"/>
    </row>
    <row r="29" spans="2:8" ht="18" customHeight="1" thickBot="1" x14ac:dyDescent="0.45">
      <c r="B29" s="4">
        <v>3.4</v>
      </c>
      <c r="C29" s="218">
        <v>20</v>
      </c>
      <c r="D29" s="7" t="s">
        <v>64</v>
      </c>
      <c r="E29" s="153"/>
      <c r="F29" s="444"/>
      <c r="G29" s="520"/>
      <c r="H29" s="519"/>
    </row>
    <row r="30" spans="2:8" ht="18" customHeight="1" x14ac:dyDescent="0.4">
      <c r="B30" s="161" t="s">
        <v>65</v>
      </c>
      <c r="C30" s="164">
        <f>SUM(C31:C37)</f>
        <v>140</v>
      </c>
      <c r="D30" s="162"/>
      <c r="E30" s="163"/>
      <c r="F30" s="446"/>
      <c r="G30" s="500" t="s">
        <v>91</v>
      </c>
      <c r="H30" s="503">
        <v>2</v>
      </c>
    </row>
    <row r="31" spans="2:8" ht="18" customHeight="1" x14ac:dyDescent="0.4">
      <c r="B31" s="4">
        <v>4.0999999999999996</v>
      </c>
      <c r="C31" s="218">
        <v>20</v>
      </c>
      <c r="D31" s="7" t="s">
        <v>66</v>
      </c>
      <c r="E31" s="153"/>
      <c r="F31" s="444"/>
      <c r="G31" s="501"/>
      <c r="H31" s="504"/>
    </row>
    <row r="32" spans="2:8" ht="18" customHeight="1" x14ac:dyDescent="0.4">
      <c r="B32" s="4">
        <v>4.2</v>
      </c>
      <c r="C32" s="218">
        <v>20</v>
      </c>
      <c r="D32" s="7" t="s">
        <v>67</v>
      </c>
      <c r="E32" s="153"/>
      <c r="F32" s="444"/>
      <c r="G32" s="501"/>
      <c r="H32" s="504"/>
    </row>
    <row r="33" spans="2:8" ht="18" customHeight="1" x14ac:dyDescent="0.4">
      <c r="B33" s="4">
        <v>4.3</v>
      </c>
      <c r="C33" s="218">
        <v>15</v>
      </c>
      <c r="D33" s="7" t="s">
        <v>68</v>
      </c>
      <c r="E33" s="153" t="s">
        <v>69</v>
      </c>
      <c r="F33" s="444"/>
      <c r="G33" s="501"/>
      <c r="H33" s="504"/>
    </row>
    <row r="34" spans="2:8" ht="18" customHeight="1" x14ac:dyDescent="0.4">
      <c r="B34" s="4">
        <v>4.4000000000000004</v>
      </c>
      <c r="C34" s="218">
        <v>50</v>
      </c>
      <c r="D34" s="7" t="s">
        <v>92</v>
      </c>
      <c r="E34" s="154" t="s">
        <v>71</v>
      </c>
      <c r="F34" s="445"/>
      <c r="G34" s="520"/>
      <c r="H34" s="519"/>
    </row>
    <row r="35" spans="2:8" ht="18" customHeight="1" x14ac:dyDescent="0.4">
      <c r="B35" s="4">
        <v>4.5</v>
      </c>
      <c r="C35" s="218">
        <v>15</v>
      </c>
      <c r="D35" s="7" t="s">
        <v>72</v>
      </c>
      <c r="E35" s="153"/>
      <c r="F35" s="444"/>
      <c r="G35" s="500" t="s">
        <v>93</v>
      </c>
      <c r="H35" s="503">
        <v>1</v>
      </c>
    </row>
    <row r="36" spans="2:8" ht="18" customHeight="1" x14ac:dyDescent="0.4">
      <c r="B36" s="4">
        <v>4.5999999999999996</v>
      </c>
      <c r="C36" s="218">
        <v>10</v>
      </c>
      <c r="D36" s="7" t="s">
        <v>73</v>
      </c>
      <c r="E36" s="153"/>
      <c r="F36" s="444"/>
      <c r="G36" s="501"/>
      <c r="H36" s="504"/>
    </row>
    <row r="37" spans="2:8" ht="18" customHeight="1" x14ac:dyDescent="0.4">
      <c r="B37" s="4">
        <v>4.7</v>
      </c>
      <c r="C37" s="218">
        <v>10</v>
      </c>
      <c r="D37" s="7" t="s">
        <v>74</v>
      </c>
      <c r="E37" s="153"/>
      <c r="F37" s="444"/>
      <c r="G37" s="501"/>
      <c r="H37" s="504"/>
    </row>
    <row r="38" spans="2:8" ht="18" customHeight="1" thickBot="1" x14ac:dyDescent="0.45">
      <c r="B38" s="161" t="s">
        <v>75</v>
      </c>
      <c r="C38" s="164">
        <f>SUM(C39:C41)</f>
        <v>110</v>
      </c>
      <c r="D38" s="162"/>
      <c r="E38" s="163"/>
      <c r="F38" s="446"/>
      <c r="G38" s="501"/>
      <c r="H38" s="519"/>
    </row>
    <row r="39" spans="2:8" ht="18" customHeight="1" x14ac:dyDescent="0.4">
      <c r="B39" s="4">
        <v>5.0999999999999996</v>
      </c>
      <c r="C39" s="218">
        <v>50</v>
      </c>
      <c r="D39" s="7" t="s">
        <v>76</v>
      </c>
      <c r="E39" s="153"/>
      <c r="F39" s="444"/>
      <c r="G39" s="500" t="s">
        <v>94</v>
      </c>
      <c r="H39" s="503">
        <v>0</v>
      </c>
    </row>
    <row r="40" spans="2:8" ht="18" customHeight="1" x14ac:dyDescent="0.4">
      <c r="B40" s="4">
        <v>5.2</v>
      </c>
      <c r="C40" s="218">
        <v>30</v>
      </c>
      <c r="D40" s="7" t="s">
        <v>77</v>
      </c>
      <c r="E40" s="153"/>
      <c r="F40" s="444"/>
      <c r="G40" s="501"/>
      <c r="H40" s="504"/>
    </row>
    <row r="41" spans="2:8" ht="18" customHeight="1" thickBot="1" x14ac:dyDescent="0.45">
      <c r="B41" s="5">
        <v>5.3</v>
      </c>
      <c r="C41" s="219">
        <v>30</v>
      </c>
      <c r="D41" s="8" t="s">
        <v>78</v>
      </c>
      <c r="E41" s="155"/>
      <c r="F41" s="447"/>
      <c r="G41" s="502"/>
      <c r="H41" s="505"/>
    </row>
    <row r="42" spans="2:8" ht="15" thickTop="1" x14ac:dyDescent="0.4">
      <c r="B42" s="2"/>
      <c r="C42" s="2"/>
      <c r="D42" s="2"/>
      <c r="E42" s="2"/>
      <c r="F42" s="2"/>
      <c r="G42" s="2"/>
      <c r="H42" s="2"/>
    </row>
    <row r="43" spans="2:8" x14ac:dyDescent="0.4">
      <c r="B43" s="2"/>
      <c r="C43" s="2"/>
      <c r="D43" s="2"/>
      <c r="E43" s="2"/>
      <c r="F43" s="2"/>
      <c r="G43" s="2"/>
      <c r="H43" s="2"/>
    </row>
    <row r="44" spans="2:8" x14ac:dyDescent="0.4">
      <c r="B44" s="1"/>
      <c r="C44" s="1"/>
    </row>
    <row r="45" spans="2:8" x14ac:dyDescent="0.4">
      <c r="B45" s="1"/>
      <c r="C45" s="1"/>
    </row>
    <row r="46" spans="2:8" ht="18.649999999999999" customHeight="1" x14ac:dyDescent="0.4">
      <c r="B46" s="1"/>
      <c r="C46" s="1"/>
    </row>
    <row r="47" spans="2:8" x14ac:dyDescent="0.4">
      <c r="B47" s="1"/>
      <c r="C47" s="1"/>
    </row>
    <row r="48" spans="2:8" x14ac:dyDescent="0.4">
      <c r="B48" s="1"/>
      <c r="C48" s="1"/>
    </row>
    <row r="49" spans="2:3" ht="14.5" customHeight="1" x14ac:dyDescent="0.4">
      <c r="B49" s="1"/>
      <c r="C49" s="1"/>
    </row>
    <row r="50" spans="2:3" ht="14.5" customHeight="1" x14ac:dyDescent="0.4">
      <c r="B50" s="1"/>
      <c r="C50" s="1"/>
    </row>
    <row r="51" spans="2:3" ht="14.5" customHeight="1" x14ac:dyDescent="0.4">
      <c r="B51" s="1"/>
      <c r="C51" s="1"/>
    </row>
  </sheetData>
  <mergeCells count="21">
    <mergeCell ref="G39:G41"/>
    <mergeCell ref="H39:H41"/>
    <mergeCell ref="B4:E4"/>
    <mergeCell ref="G4:H11"/>
    <mergeCell ref="G35:G38"/>
    <mergeCell ref="C5:C11"/>
    <mergeCell ref="H20:H24"/>
    <mergeCell ref="H25:H29"/>
    <mergeCell ref="H35:H38"/>
    <mergeCell ref="H30:H34"/>
    <mergeCell ref="G20:G24"/>
    <mergeCell ref="G25:G29"/>
    <mergeCell ref="G30:G34"/>
    <mergeCell ref="G2:H3"/>
    <mergeCell ref="E26:E27"/>
    <mergeCell ref="B2:B3"/>
    <mergeCell ref="D2:D3"/>
    <mergeCell ref="E2:E3"/>
    <mergeCell ref="C2:C3"/>
    <mergeCell ref="E9:E10"/>
    <mergeCell ref="G13:H19"/>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8E67-A3EA-4924-90DB-0D9D8FE0F3AA}">
  <dimension ref="A1:E154"/>
  <sheetViews>
    <sheetView topLeftCell="A3" zoomScale="75" workbookViewId="0">
      <selection activeCell="D20" sqref="D20"/>
    </sheetView>
  </sheetViews>
  <sheetFormatPr defaultRowHeight="14.6" x14ac:dyDescent="0.4"/>
  <cols>
    <col min="2" max="2" width="18.3828125" customWidth="1"/>
    <col min="3" max="3" width="54.84375" customWidth="1"/>
    <col min="4" max="4" width="45.53515625" customWidth="1"/>
    <col min="5" max="5" width="73" customWidth="1"/>
  </cols>
  <sheetData>
    <row r="1" spans="1:5" ht="15" thickBot="1" x14ac:dyDescent="0.45"/>
    <row r="2" spans="1:5" ht="55.5" customHeight="1" thickTop="1" thickBot="1" x14ac:dyDescent="0.45">
      <c r="A2" s="75"/>
      <c r="B2" s="541" t="s">
        <v>95</v>
      </c>
      <c r="C2" s="542"/>
      <c r="D2" s="542"/>
      <c r="E2" s="543"/>
    </row>
    <row r="3" spans="1:5" ht="59.15" customHeight="1" thickTop="1" thickBot="1" x14ac:dyDescent="0.45">
      <c r="A3" s="75"/>
      <c r="B3" s="75" t="s">
        <v>96</v>
      </c>
      <c r="C3" s="75"/>
      <c r="D3" s="75"/>
    </row>
    <row r="4" spans="1:5" ht="22.5" customHeight="1" thickTop="1" x14ac:dyDescent="0.4">
      <c r="A4" s="75"/>
      <c r="B4" s="546" t="s">
        <v>97</v>
      </c>
      <c r="C4" s="547"/>
      <c r="D4" s="529" t="s">
        <v>98</v>
      </c>
      <c r="E4" s="532" t="s">
        <v>99</v>
      </c>
    </row>
    <row r="5" spans="1:5" ht="15.65" customHeight="1" x14ac:dyDescent="0.4">
      <c r="A5" s="75"/>
      <c r="B5" s="548"/>
      <c r="C5" s="549"/>
      <c r="D5" s="530"/>
      <c r="E5" s="522"/>
    </row>
    <row r="6" spans="1:5" ht="22.5" customHeight="1" x14ac:dyDescent="0.4">
      <c r="A6" s="75"/>
      <c r="B6" s="548"/>
      <c r="C6" s="549"/>
      <c r="D6" s="530"/>
      <c r="E6" s="522"/>
    </row>
    <row r="7" spans="1:5" ht="36" customHeight="1" thickBot="1" x14ac:dyDescent="0.45">
      <c r="A7" s="75"/>
      <c r="B7" s="548"/>
      <c r="C7" s="549"/>
      <c r="D7" s="531"/>
      <c r="E7" s="523"/>
    </row>
    <row r="8" spans="1:5" ht="18.649999999999999" customHeight="1" thickTop="1" x14ac:dyDescent="0.4">
      <c r="A8" s="75"/>
      <c r="B8" s="454" t="s">
        <v>100</v>
      </c>
      <c r="C8" s="276"/>
      <c r="D8" s="281"/>
      <c r="E8" s="281"/>
    </row>
    <row r="9" spans="1:5" ht="18.649999999999999" customHeight="1" x14ac:dyDescent="0.4">
      <c r="A9" s="75"/>
      <c r="B9" s="453" t="s">
        <v>101</v>
      </c>
      <c r="C9" s="277"/>
      <c r="D9" s="279"/>
      <c r="E9" s="279"/>
    </row>
    <row r="10" spans="1:5" ht="18.649999999999999" customHeight="1" thickBot="1" x14ac:dyDescent="0.45">
      <c r="A10" s="75"/>
      <c r="B10" s="68" t="s">
        <v>102</v>
      </c>
      <c r="C10" s="278"/>
      <c r="D10" s="282"/>
      <c r="E10" s="282"/>
    </row>
    <row r="11" spans="1:5" ht="18.649999999999999" customHeight="1" thickTop="1" x14ac:dyDescent="0.4">
      <c r="A11" s="75"/>
      <c r="B11" s="454" t="s">
        <v>103</v>
      </c>
      <c r="C11" s="276"/>
      <c r="D11" s="283"/>
      <c r="E11" s="283"/>
    </row>
    <row r="12" spans="1:5" ht="18.649999999999999" customHeight="1" x14ac:dyDescent="0.4">
      <c r="A12" s="75"/>
      <c r="B12" s="453" t="s">
        <v>101</v>
      </c>
      <c r="C12" s="277"/>
      <c r="D12" s="279"/>
      <c r="E12" s="279"/>
    </row>
    <row r="13" spans="1:5" ht="18.649999999999999" customHeight="1" thickBot="1" x14ac:dyDescent="0.45">
      <c r="A13" s="75"/>
      <c r="B13" s="68" t="s">
        <v>102</v>
      </c>
      <c r="C13" s="278"/>
      <c r="D13" s="280"/>
      <c r="E13" s="280"/>
    </row>
    <row r="14" spans="1:5" ht="18.649999999999999" customHeight="1" thickTop="1" x14ac:dyDescent="0.4">
      <c r="A14" s="75"/>
      <c r="B14" s="454" t="s">
        <v>104</v>
      </c>
      <c r="C14" s="276"/>
      <c r="D14" s="283"/>
      <c r="E14" s="283"/>
    </row>
    <row r="15" spans="1:5" ht="18.649999999999999" customHeight="1" x14ac:dyDescent="0.4">
      <c r="A15" s="75"/>
      <c r="B15" s="453" t="s">
        <v>101</v>
      </c>
      <c r="C15" s="277"/>
      <c r="D15" s="279"/>
      <c r="E15" s="279"/>
    </row>
    <row r="16" spans="1:5" ht="18.649999999999999" customHeight="1" thickBot="1" x14ac:dyDescent="0.45">
      <c r="A16" s="75"/>
      <c r="B16" s="68" t="s">
        <v>102</v>
      </c>
      <c r="C16" s="278"/>
      <c r="D16" s="280"/>
      <c r="E16" s="280"/>
    </row>
    <row r="17" spans="1:5" ht="18.649999999999999" customHeight="1" thickTop="1" x14ac:dyDescent="0.4">
      <c r="A17" s="75"/>
      <c r="B17" s="454" t="s">
        <v>105</v>
      </c>
      <c r="C17" s="276"/>
      <c r="D17" s="279"/>
      <c r="E17" s="279"/>
    </row>
    <row r="18" spans="1:5" ht="18.649999999999999" customHeight="1" x14ac:dyDescent="0.4">
      <c r="A18" s="75"/>
      <c r="B18" s="453" t="s">
        <v>101</v>
      </c>
      <c r="C18" s="277"/>
      <c r="D18" s="279"/>
      <c r="E18" s="279"/>
    </row>
    <row r="19" spans="1:5" ht="18.649999999999999" customHeight="1" thickBot="1" x14ac:dyDescent="0.45">
      <c r="A19" s="75"/>
      <c r="B19" s="68" t="s">
        <v>102</v>
      </c>
      <c r="C19" s="278"/>
      <c r="D19" s="280"/>
      <c r="E19" s="280"/>
    </row>
    <row r="20" spans="1:5" ht="43.5" customHeight="1" thickTop="1" x14ac:dyDescent="0.4">
      <c r="A20" s="75"/>
      <c r="B20" s="75"/>
      <c r="C20" s="75"/>
      <c r="D20" s="75"/>
    </row>
    <row r="21" spans="1:5" ht="43.5" customHeight="1" thickBot="1" x14ac:dyDescent="0.45">
      <c r="A21" s="75"/>
      <c r="B21" s="265" t="s">
        <v>106</v>
      </c>
      <c r="D21" s="75"/>
    </row>
    <row r="22" spans="1:5" ht="18" customHeight="1" thickTop="1" x14ac:dyDescent="0.4">
      <c r="A22" s="75"/>
      <c r="B22" s="546" t="s">
        <v>97</v>
      </c>
      <c r="C22" s="547"/>
      <c r="D22" s="529" t="s">
        <v>107</v>
      </c>
      <c r="E22" s="521" t="s">
        <v>99</v>
      </c>
    </row>
    <row r="23" spans="1:5" ht="18" customHeight="1" x14ac:dyDescent="0.4">
      <c r="A23" s="75"/>
      <c r="B23" s="548"/>
      <c r="C23" s="549"/>
      <c r="D23" s="530"/>
      <c r="E23" s="522"/>
    </row>
    <row r="24" spans="1:5" ht="18" customHeight="1" x14ac:dyDescent="0.4">
      <c r="A24" s="75"/>
      <c r="B24" s="548"/>
      <c r="C24" s="549"/>
      <c r="D24" s="530"/>
      <c r="E24" s="522"/>
    </row>
    <row r="25" spans="1:5" ht="27" customHeight="1" thickBot="1" x14ac:dyDescent="0.45">
      <c r="A25" s="75"/>
      <c r="B25" s="548"/>
      <c r="C25" s="549"/>
      <c r="D25" s="531"/>
      <c r="E25" s="523"/>
    </row>
    <row r="26" spans="1:5" ht="18" customHeight="1" thickTop="1" x14ac:dyDescent="0.4">
      <c r="A26" s="75"/>
      <c r="B26" s="266" t="s">
        <v>108</v>
      </c>
      <c r="C26" s="299" t="s">
        <v>109</v>
      </c>
      <c r="D26" s="285"/>
      <c r="E26" s="288"/>
    </row>
    <row r="27" spans="1:5" ht="18" customHeight="1" x14ac:dyDescent="0.4">
      <c r="A27" s="75"/>
      <c r="B27" s="267"/>
      <c r="C27" s="310" t="s">
        <v>110</v>
      </c>
      <c r="D27" s="286"/>
      <c r="E27" s="289"/>
    </row>
    <row r="28" spans="1:5" ht="18" customHeight="1" x14ac:dyDescent="0.4">
      <c r="A28" s="75"/>
      <c r="B28" s="267"/>
      <c r="C28" s="310" t="s">
        <v>111</v>
      </c>
      <c r="D28" s="286"/>
      <c r="E28" s="289"/>
    </row>
    <row r="29" spans="1:5" ht="18" customHeight="1" x14ac:dyDescent="0.4">
      <c r="A29" s="75"/>
      <c r="B29" s="267"/>
      <c r="C29" s="310" t="s">
        <v>112</v>
      </c>
      <c r="D29" s="286"/>
      <c r="E29" s="289"/>
    </row>
    <row r="30" spans="1:5" ht="18" customHeight="1" x14ac:dyDescent="0.4">
      <c r="A30" s="75"/>
      <c r="B30" s="267"/>
      <c r="C30" s="310" t="s">
        <v>113</v>
      </c>
      <c r="D30" s="286"/>
      <c r="E30" s="289"/>
    </row>
    <row r="31" spans="1:5" ht="18" customHeight="1" thickBot="1" x14ac:dyDescent="0.45">
      <c r="A31" s="75"/>
      <c r="B31" s="268" t="s">
        <v>109</v>
      </c>
      <c r="C31" s="284" t="s">
        <v>114</v>
      </c>
      <c r="D31" s="291"/>
      <c r="E31" s="292"/>
    </row>
    <row r="32" spans="1:5" ht="18" customHeight="1" thickTop="1" x14ac:dyDescent="0.4">
      <c r="A32" s="75"/>
      <c r="B32" s="266" t="s">
        <v>115</v>
      </c>
      <c r="C32" s="299" t="s">
        <v>109</v>
      </c>
      <c r="D32" s="285"/>
      <c r="E32" s="288"/>
    </row>
    <row r="33" spans="1:5" ht="18" customHeight="1" x14ac:dyDescent="0.4">
      <c r="A33" s="75"/>
      <c r="B33" s="269" t="s">
        <v>116</v>
      </c>
      <c r="C33" s="310" t="s">
        <v>117</v>
      </c>
      <c r="D33" s="286"/>
      <c r="E33" s="289"/>
    </row>
    <row r="34" spans="1:5" ht="18" customHeight="1" x14ac:dyDescent="0.4">
      <c r="A34" s="75"/>
      <c r="B34" s="267"/>
      <c r="C34" s="310" t="s">
        <v>118</v>
      </c>
      <c r="D34" s="286"/>
      <c r="E34" s="289"/>
    </row>
    <row r="35" spans="1:5" ht="18" customHeight="1" x14ac:dyDescent="0.4">
      <c r="A35" s="75"/>
      <c r="B35" s="267"/>
      <c r="C35" s="310" t="s">
        <v>119</v>
      </c>
      <c r="D35" s="286"/>
      <c r="E35" s="289"/>
    </row>
    <row r="36" spans="1:5" ht="18" customHeight="1" x14ac:dyDescent="0.4">
      <c r="A36" s="75"/>
      <c r="B36" s="267"/>
      <c r="C36" s="310" t="s">
        <v>120</v>
      </c>
      <c r="D36" s="286"/>
      <c r="E36" s="289"/>
    </row>
    <row r="37" spans="1:5" ht="18" customHeight="1" x14ac:dyDescent="0.4">
      <c r="A37" s="75"/>
      <c r="B37" s="267"/>
      <c r="C37" s="310" t="s">
        <v>121</v>
      </c>
      <c r="D37" s="286"/>
      <c r="E37" s="289"/>
    </row>
    <row r="38" spans="1:5" ht="18" customHeight="1" x14ac:dyDescent="0.4">
      <c r="A38" s="75"/>
      <c r="B38" s="267"/>
      <c r="C38" s="310" t="s">
        <v>122</v>
      </c>
      <c r="D38" s="286"/>
      <c r="E38" s="289"/>
    </row>
    <row r="39" spans="1:5" ht="18" customHeight="1" x14ac:dyDescent="0.4">
      <c r="A39" s="75"/>
      <c r="B39" s="267"/>
      <c r="C39" s="310" t="s">
        <v>123</v>
      </c>
      <c r="D39" s="286"/>
      <c r="E39" s="289"/>
    </row>
    <row r="40" spans="1:5" ht="18" customHeight="1" x14ac:dyDescent="0.4">
      <c r="A40" s="75"/>
      <c r="B40" s="267"/>
      <c r="C40" s="310" t="s">
        <v>124</v>
      </c>
      <c r="D40" s="286"/>
      <c r="E40" s="289"/>
    </row>
    <row r="41" spans="1:5" ht="18" customHeight="1" x14ac:dyDescent="0.4">
      <c r="A41" s="75"/>
      <c r="B41" s="270" t="s">
        <v>125</v>
      </c>
      <c r="C41" s="310" t="s">
        <v>126</v>
      </c>
      <c r="D41" s="286"/>
      <c r="E41" s="289"/>
    </row>
    <row r="42" spans="1:5" ht="18" customHeight="1" x14ac:dyDescent="0.4">
      <c r="A42" s="75"/>
      <c r="B42" s="267"/>
      <c r="C42" s="310" t="s">
        <v>127</v>
      </c>
      <c r="D42" s="286"/>
      <c r="E42" s="289"/>
    </row>
    <row r="43" spans="1:5" ht="18" customHeight="1" x14ac:dyDescent="0.4">
      <c r="A43" s="75"/>
      <c r="B43" s="267"/>
      <c r="C43" s="310" t="s">
        <v>128</v>
      </c>
      <c r="D43" s="286"/>
      <c r="E43" s="289"/>
    </row>
    <row r="44" spans="1:5" ht="18" customHeight="1" x14ac:dyDescent="0.4">
      <c r="A44" s="75"/>
      <c r="B44" s="267"/>
      <c r="C44" s="310" t="s">
        <v>129</v>
      </c>
      <c r="D44" s="286"/>
      <c r="E44" s="289"/>
    </row>
    <row r="45" spans="1:5" ht="18" customHeight="1" x14ac:dyDescent="0.4">
      <c r="A45" s="75"/>
      <c r="B45" s="346"/>
      <c r="C45" s="347" t="s">
        <v>130</v>
      </c>
      <c r="D45" s="291"/>
      <c r="E45" s="292"/>
    </row>
    <row r="46" spans="1:5" ht="18" customHeight="1" x14ac:dyDescent="0.4">
      <c r="A46" s="75"/>
      <c r="B46" s="348" t="s">
        <v>131</v>
      </c>
      <c r="C46" s="349" t="s">
        <v>132</v>
      </c>
      <c r="D46" s="350"/>
      <c r="E46" s="351"/>
    </row>
    <row r="47" spans="1:5" ht="18" customHeight="1" x14ac:dyDescent="0.4">
      <c r="A47" s="75"/>
      <c r="B47" s="267"/>
      <c r="C47" s="310" t="s">
        <v>133</v>
      </c>
      <c r="D47" s="286"/>
      <c r="E47" s="289"/>
    </row>
    <row r="48" spans="1:5" ht="18" customHeight="1" thickBot="1" x14ac:dyDescent="0.45">
      <c r="A48" s="75"/>
      <c r="B48" s="267"/>
      <c r="C48" s="310" t="s">
        <v>134</v>
      </c>
      <c r="D48" s="287"/>
      <c r="E48" s="290"/>
    </row>
    <row r="49" spans="1:5" ht="18" customHeight="1" thickTop="1" x14ac:dyDescent="0.4">
      <c r="A49" s="75"/>
      <c r="B49" s="266" t="s">
        <v>135</v>
      </c>
      <c r="C49" s="311"/>
      <c r="D49" s="293"/>
      <c r="E49" s="294"/>
    </row>
    <row r="50" spans="1:5" ht="18" customHeight="1" x14ac:dyDescent="0.4">
      <c r="A50" s="75"/>
      <c r="B50" s="272"/>
      <c r="C50" s="310" t="s">
        <v>136</v>
      </c>
      <c r="D50" s="286"/>
      <c r="E50" s="289"/>
    </row>
    <row r="51" spans="1:5" ht="18" customHeight="1" x14ac:dyDescent="0.4">
      <c r="A51" s="75"/>
      <c r="B51" s="267"/>
      <c r="C51" s="310" t="s">
        <v>137</v>
      </c>
      <c r="D51" s="286"/>
      <c r="E51" s="289"/>
    </row>
    <row r="52" spans="1:5" ht="18" customHeight="1" x14ac:dyDescent="0.4">
      <c r="A52" s="75"/>
      <c r="B52" s="267"/>
      <c r="C52" s="310" t="s">
        <v>138</v>
      </c>
      <c r="D52" s="286"/>
      <c r="E52" s="289"/>
    </row>
    <row r="53" spans="1:5" ht="18" customHeight="1" thickBot="1" x14ac:dyDescent="0.45">
      <c r="A53" s="75"/>
      <c r="B53" s="271"/>
      <c r="C53" s="284" t="s">
        <v>139</v>
      </c>
      <c r="D53" s="291"/>
      <c r="E53" s="292"/>
    </row>
    <row r="54" spans="1:5" ht="18" customHeight="1" thickTop="1" x14ac:dyDescent="0.4">
      <c r="A54" s="75"/>
      <c r="B54" s="273" t="s">
        <v>140</v>
      </c>
      <c r="C54" s="299"/>
      <c r="D54" s="285"/>
      <c r="E54" s="288"/>
    </row>
    <row r="55" spans="1:5" ht="18" customHeight="1" thickBot="1" x14ac:dyDescent="0.45">
      <c r="A55" s="75"/>
      <c r="B55" s="274"/>
      <c r="C55" s="312" t="s">
        <v>141</v>
      </c>
      <c r="D55" s="287"/>
      <c r="E55" s="290"/>
    </row>
    <row r="56" spans="1:5" ht="43.5" customHeight="1" thickTop="1" x14ac:dyDescent="0.4">
      <c r="A56" s="75"/>
      <c r="B56" s="75"/>
      <c r="C56" s="75"/>
      <c r="D56" s="75"/>
    </row>
    <row r="57" spans="1:5" x14ac:dyDescent="0.4">
      <c r="A57" s="75"/>
      <c r="B57" s="75"/>
      <c r="C57" s="75"/>
      <c r="D57" s="75"/>
    </row>
    <row r="58" spans="1:5" ht="13.5" customHeight="1" thickBot="1" x14ac:dyDescent="0.45">
      <c r="A58" s="75"/>
      <c r="B58" s="77" t="s">
        <v>142</v>
      </c>
      <c r="C58" s="77"/>
      <c r="D58" s="75"/>
    </row>
    <row r="59" spans="1:5" ht="19.5" customHeight="1" thickTop="1" x14ac:dyDescent="0.4">
      <c r="A59" s="75"/>
      <c r="B59" s="546" t="s">
        <v>97</v>
      </c>
      <c r="C59" s="547"/>
      <c r="D59" s="529" t="s">
        <v>107</v>
      </c>
      <c r="E59" s="521" t="s">
        <v>99</v>
      </c>
    </row>
    <row r="60" spans="1:5" x14ac:dyDescent="0.4">
      <c r="A60" s="75"/>
      <c r="B60" s="548"/>
      <c r="C60" s="549"/>
      <c r="D60" s="530"/>
      <c r="E60" s="522"/>
    </row>
    <row r="61" spans="1:5" x14ac:dyDescent="0.4">
      <c r="A61" s="75"/>
      <c r="B61" s="548"/>
      <c r="C61" s="549"/>
      <c r="D61" s="530"/>
      <c r="E61" s="522"/>
    </row>
    <row r="62" spans="1:5" ht="45" customHeight="1" thickBot="1" x14ac:dyDescent="0.45">
      <c r="A62" s="75"/>
      <c r="B62" s="548"/>
      <c r="C62" s="549"/>
      <c r="D62" s="531"/>
      <c r="E62" s="523"/>
    </row>
    <row r="63" spans="1:5" ht="17.5" customHeight="1" thickTop="1" x14ac:dyDescent="0.4">
      <c r="A63" s="75"/>
      <c r="B63" s="537" t="s">
        <v>100</v>
      </c>
      <c r="C63" s="295"/>
      <c r="D63" s="300"/>
      <c r="E63" s="305"/>
    </row>
    <row r="64" spans="1:5" ht="17.5" customHeight="1" x14ac:dyDescent="0.4">
      <c r="A64" s="75"/>
      <c r="B64" s="538"/>
      <c r="C64" s="296" t="s">
        <v>110</v>
      </c>
      <c r="D64" s="301"/>
      <c r="E64" s="306"/>
    </row>
    <row r="65" spans="1:5" ht="17.5" customHeight="1" x14ac:dyDescent="0.4">
      <c r="A65" s="75"/>
      <c r="B65" s="538"/>
      <c r="C65" s="296" t="s">
        <v>111</v>
      </c>
      <c r="D65" s="301"/>
      <c r="E65" s="306"/>
    </row>
    <row r="66" spans="1:5" ht="17.5" customHeight="1" x14ac:dyDescent="0.4">
      <c r="A66" s="75"/>
      <c r="B66" s="538"/>
      <c r="C66" s="296" t="s">
        <v>143</v>
      </c>
      <c r="D66" s="301"/>
      <c r="E66" s="306"/>
    </row>
    <row r="67" spans="1:5" ht="17.5" customHeight="1" thickBot="1" x14ac:dyDescent="0.45">
      <c r="A67" s="75"/>
      <c r="B67" s="539"/>
      <c r="C67" s="297" t="s">
        <v>113</v>
      </c>
      <c r="D67" s="302"/>
      <c r="E67" s="307"/>
    </row>
    <row r="68" spans="1:5" ht="17.5" customHeight="1" thickTop="1" x14ac:dyDescent="0.4">
      <c r="A68" s="75"/>
      <c r="B68" s="457" t="s">
        <v>103</v>
      </c>
      <c r="C68" s="295"/>
      <c r="D68" s="300"/>
      <c r="E68" s="305"/>
    </row>
    <row r="69" spans="1:5" ht="17.5" customHeight="1" x14ac:dyDescent="0.4">
      <c r="A69" s="75"/>
      <c r="B69" s="540" t="s">
        <v>144</v>
      </c>
      <c r="C69" s="296" t="s">
        <v>132</v>
      </c>
      <c r="D69" s="301"/>
      <c r="E69" s="306"/>
    </row>
    <row r="70" spans="1:5" ht="17.5" customHeight="1" x14ac:dyDescent="0.4">
      <c r="A70" s="75"/>
      <c r="B70" s="540"/>
      <c r="C70" s="296" t="s">
        <v>133</v>
      </c>
      <c r="D70" s="301"/>
      <c r="E70" s="306"/>
    </row>
    <row r="71" spans="1:5" ht="23.15" customHeight="1" x14ac:dyDescent="0.4">
      <c r="A71" s="75"/>
      <c r="B71" s="540"/>
      <c r="C71" s="296" t="s">
        <v>145</v>
      </c>
      <c r="D71" s="301"/>
      <c r="E71" s="306"/>
    </row>
    <row r="72" spans="1:5" ht="17.5" customHeight="1" x14ac:dyDescent="0.4">
      <c r="A72" s="75"/>
      <c r="B72" s="540" t="s">
        <v>146</v>
      </c>
      <c r="C72" s="296" t="s">
        <v>117</v>
      </c>
      <c r="D72" s="301"/>
      <c r="E72" s="306"/>
    </row>
    <row r="73" spans="1:5" ht="17.5" customHeight="1" x14ac:dyDescent="0.4">
      <c r="A73" s="75"/>
      <c r="B73" s="540"/>
      <c r="C73" s="296" t="s">
        <v>118</v>
      </c>
      <c r="D73" s="301"/>
      <c r="E73" s="306"/>
    </row>
    <row r="74" spans="1:5" ht="17.5" customHeight="1" x14ac:dyDescent="0.4">
      <c r="A74" s="75"/>
      <c r="B74" s="540"/>
      <c r="C74" s="296" t="s">
        <v>119</v>
      </c>
      <c r="D74" s="301"/>
      <c r="E74" s="306"/>
    </row>
    <row r="75" spans="1:5" ht="17.5" customHeight="1" x14ac:dyDescent="0.4">
      <c r="A75" s="75"/>
      <c r="B75" s="540"/>
      <c r="C75" s="296" t="s">
        <v>147</v>
      </c>
      <c r="D75" s="301"/>
      <c r="E75" s="306"/>
    </row>
    <row r="76" spans="1:5" ht="17.5" customHeight="1" x14ac:dyDescent="0.4">
      <c r="A76" s="75"/>
      <c r="B76" s="540"/>
      <c r="C76" s="296" t="s">
        <v>123</v>
      </c>
      <c r="D76" s="301"/>
      <c r="E76" s="306"/>
    </row>
    <row r="77" spans="1:5" ht="17.5" customHeight="1" x14ac:dyDescent="0.4">
      <c r="A77" s="75"/>
      <c r="B77" s="540" t="s">
        <v>148</v>
      </c>
      <c r="C77" s="296" t="s">
        <v>149</v>
      </c>
      <c r="D77" s="301"/>
      <c r="E77" s="306"/>
    </row>
    <row r="78" spans="1:5" ht="17.5" customHeight="1" x14ac:dyDescent="0.4">
      <c r="A78" s="75"/>
      <c r="B78" s="540"/>
      <c r="C78" s="296" t="s">
        <v>150</v>
      </c>
      <c r="D78" s="301"/>
      <c r="E78" s="306"/>
    </row>
    <row r="79" spans="1:5" ht="17.5" customHeight="1" x14ac:dyDescent="0.4">
      <c r="A79" s="75"/>
      <c r="B79" s="540"/>
      <c r="C79" s="296" t="s">
        <v>151</v>
      </c>
      <c r="D79" s="301"/>
      <c r="E79" s="306"/>
    </row>
    <row r="80" spans="1:5" ht="17.5" customHeight="1" thickBot="1" x14ac:dyDescent="0.45">
      <c r="A80" s="75"/>
      <c r="B80" s="544"/>
      <c r="C80" s="297" t="s">
        <v>152</v>
      </c>
      <c r="D80" s="303"/>
      <c r="E80" s="308"/>
    </row>
    <row r="81" spans="1:5" ht="17.5" customHeight="1" thickTop="1" x14ac:dyDescent="0.4">
      <c r="A81" s="75"/>
      <c r="B81" s="537" t="s">
        <v>104</v>
      </c>
      <c r="C81" s="295"/>
      <c r="D81" s="304"/>
      <c r="E81" s="309"/>
    </row>
    <row r="82" spans="1:5" ht="17.5" customHeight="1" x14ac:dyDescent="0.4">
      <c r="A82" s="75"/>
      <c r="B82" s="538"/>
      <c r="C82" s="296" t="s">
        <v>137</v>
      </c>
      <c r="D82" s="301"/>
      <c r="E82" s="306"/>
    </row>
    <row r="83" spans="1:5" ht="17.5" customHeight="1" x14ac:dyDescent="0.4">
      <c r="A83" s="75"/>
      <c r="B83" s="538"/>
      <c r="C83" s="296" t="s">
        <v>138</v>
      </c>
      <c r="D83" s="301"/>
      <c r="E83" s="306"/>
    </row>
    <row r="84" spans="1:5" ht="17.5" customHeight="1" thickBot="1" x14ac:dyDescent="0.45">
      <c r="A84" s="75"/>
      <c r="B84" s="545"/>
      <c r="C84" s="298" t="s">
        <v>153</v>
      </c>
      <c r="D84" s="302"/>
      <c r="E84" s="307"/>
    </row>
    <row r="85" spans="1:5" ht="17.5" customHeight="1" thickTop="1" x14ac:dyDescent="0.4">
      <c r="A85" s="75"/>
      <c r="B85" s="457" t="s">
        <v>105</v>
      </c>
      <c r="C85" s="295"/>
      <c r="D85" s="300"/>
      <c r="E85" s="305"/>
    </row>
    <row r="86" spans="1:5" ht="17.5" customHeight="1" thickBot="1" x14ac:dyDescent="0.45">
      <c r="A86" s="75"/>
      <c r="B86" s="96"/>
      <c r="C86" s="297" t="s">
        <v>154</v>
      </c>
      <c r="D86" s="303"/>
      <c r="E86" s="308"/>
    </row>
    <row r="87" spans="1:5" ht="43" customHeight="1" thickTop="1" x14ac:dyDescent="0.4">
      <c r="A87" s="75"/>
      <c r="B87" s="75"/>
      <c r="C87" s="75"/>
      <c r="D87" s="75"/>
    </row>
    <row r="88" spans="1:5" ht="15" thickBot="1" x14ac:dyDescent="0.45">
      <c r="A88" s="75"/>
      <c r="B88" s="77" t="s">
        <v>155</v>
      </c>
      <c r="C88" s="75"/>
      <c r="D88" s="75"/>
    </row>
    <row r="89" spans="1:5" ht="14.5" customHeight="1" thickTop="1" x14ac:dyDescent="0.4">
      <c r="A89" s="75"/>
      <c r="B89" s="533" t="s">
        <v>97</v>
      </c>
      <c r="C89" s="534"/>
      <c r="D89" s="529" t="s">
        <v>107</v>
      </c>
      <c r="E89" s="521" t="s">
        <v>99</v>
      </c>
    </row>
    <row r="90" spans="1:5" x14ac:dyDescent="0.4">
      <c r="A90" s="75"/>
      <c r="B90" s="535"/>
      <c r="C90" s="536"/>
      <c r="D90" s="530"/>
      <c r="E90" s="522"/>
    </row>
    <row r="91" spans="1:5" x14ac:dyDescent="0.4">
      <c r="A91" s="75"/>
      <c r="B91" s="535"/>
      <c r="C91" s="536"/>
      <c r="D91" s="530"/>
      <c r="E91" s="522"/>
    </row>
    <row r="92" spans="1:5" ht="63.75" customHeight="1" thickBot="1" x14ac:dyDescent="0.45">
      <c r="A92" s="75"/>
      <c r="B92" s="535"/>
      <c r="C92" s="536"/>
      <c r="D92" s="531"/>
      <c r="E92" s="523"/>
    </row>
    <row r="93" spans="1:5" ht="18" customHeight="1" thickTop="1" x14ac:dyDescent="0.4">
      <c r="A93" s="75"/>
      <c r="B93" s="526" t="s">
        <v>100</v>
      </c>
      <c r="C93" s="132"/>
      <c r="D93" s="285"/>
      <c r="E93" s="288"/>
    </row>
    <row r="94" spans="1:5" ht="18" customHeight="1" x14ac:dyDescent="0.4">
      <c r="A94" s="75"/>
      <c r="B94" s="527"/>
      <c r="C94" s="277" t="s">
        <v>110</v>
      </c>
      <c r="D94" s="286"/>
      <c r="E94" s="289"/>
    </row>
    <row r="95" spans="1:5" ht="18" customHeight="1" x14ac:dyDescent="0.4">
      <c r="A95" s="75"/>
      <c r="B95" s="527"/>
      <c r="C95" s="277" t="s">
        <v>111</v>
      </c>
      <c r="D95" s="286"/>
      <c r="E95" s="289"/>
    </row>
    <row r="96" spans="1:5" ht="18" customHeight="1" x14ac:dyDescent="0.4">
      <c r="A96" s="75"/>
      <c r="B96" s="527"/>
      <c r="C96" s="277" t="s">
        <v>143</v>
      </c>
      <c r="D96" s="286"/>
      <c r="E96" s="289"/>
    </row>
    <row r="97" spans="1:5" ht="18" customHeight="1" x14ac:dyDescent="0.4">
      <c r="A97" s="75"/>
      <c r="B97" s="527"/>
      <c r="C97" s="277" t="s">
        <v>156</v>
      </c>
      <c r="D97" s="286"/>
      <c r="E97" s="289"/>
    </row>
    <row r="98" spans="1:5" ht="18" customHeight="1" thickBot="1" x14ac:dyDescent="0.45">
      <c r="A98" s="75"/>
      <c r="B98" s="528"/>
      <c r="C98" s="362" t="s">
        <v>113</v>
      </c>
      <c r="D98" s="291"/>
      <c r="E98" s="292"/>
    </row>
    <row r="99" spans="1:5" ht="18" customHeight="1" thickTop="1" x14ac:dyDescent="0.4">
      <c r="A99" s="75"/>
      <c r="B99" s="454" t="s">
        <v>103</v>
      </c>
      <c r="C99" s="132"/>
      <c r="D99" s="285"/>
      <c r="E99" s="288"/>
    </row>
    <row r="100" spans="1:5" ht="18" customHeight="1" x14ac:dyDescent="0.4">
      <c r="A100" s="75"/>
      <c r="B100" s="524" t="s">
        <v>157</v>
      </c>
      <c r="C100" s="277" t="s">
        <v>117</v>
      </c>
      <c r="D100" s="286"/>
      <c r="E100" s="289"/>
    </row>
    <row r="101" spans="1:5" ht="18" customHeight="1" x14ac:dyDescent="0.4">
      <c r="A101" s="75"/>
      <c r="B101" s="524"/>
      <c r="C101" s="277" t="s">
        <v>133</v>
      </c>
      <c r="D101" s="286"/>
      <c r="E101" s="289"/>
    </row>
    <row r="102" spans="1:5" ht="18" customHeight="1" x14ac:dyDescent="0.4">
      <c r="A102" s="75"/>
      <c r="B102" s="524"/>
      <c r="C102" s="277" t="s">
        <v>158</v>
      </c>
      <c r="D102" s="286"/>
      <c r="E102" s="289"/>
    </row>
    <row r="103" spans="1:5" ht="18" customHeight="1" x14ac:dyDescent="0.4">
      <c r="A103" s="75"/>
      <c r="B103" s="524"/>
      <c r="C103" s="277" t="s">
        <v>159</v>
      </c>
      <c r="D103" s="286"/>
      <c r="E103" s="289"/>
    </row>
    <row r="104" spans="1:5" ht="18" customHeight="1" x14ac:dyDescent="0.4">
      <c r="A104" s="75"/>
      <c r="B104" s="524"/>
      <c r="C104" s="277" t="s">
        <v>160</v>
      </c>
      <c r="D104" s="286"/>
      <c r="E104" s="289"/>
    </row>
    <row r="105" spans="1:5" ht="18" customHeight="1" x14ac:dyDescent="0.4">
      <c r="A105" s="75"/>
      <c r="B105" s="524" t="s">
        <v>161</v>
      </c>
      <c r="C105" s="277" t="s">
        <v>117</v>
      </c>
      <c r="D105" s="286"/>
      <c r="E105" s="289"/>
    </row>
    <row r="106" spans="1:5" ht="18" customHeight="1" x14ac:dyDescent="0.4">
      <c r="A106" s="75"/>
      <c r="B106" s="524"/>
      <c r="C106" s="277" t="s">
        <v>162</v>
      </c>
      <c r="D106" s="286"/>
      <c r="E106" s="289"/>
    </row>
    <row r="107" spans="1:5" ht="18" customHeight="1" x14ac:dyDescent="0.4">
      <c r="A107" s="75"/>
      <c r="B107" s="524"/>
      <c r="C107" s="277" t="s">
        <v>163</v>
      </c>
      <c r="D107" s="286"/>
      <c r="E107" s="289"/>
    </row>
    <row r="108" spans="1:5" ht="18" customHeight="1" x14ac:dyDescent="0.4">
      <c r="A108" s="75"/>
      <c r="B108" s="524"/>
      <c r="C108" s="277" t="s">
        <v>164</v>
      </c>
      <c r="D108" s="286"/>
      <c r="E108" s="289"/>
    </row>
    <row r="109" spans="1:5" ht="18" customHeight="1" x14ac:dyDescent="0.4">
      <c r="A109" s="75"/>
      <c r="B109" s="524"/>
      <c r="C109" s="277" t="s">
        <v>165</v>
      </c>
      <c r="D109" s="286"/>
      <c r="E109" s="289"/>
    </row>
    <row r="110" spans="1:5" ht="18" customHeight="1" x14ac:dyDescent="0.4">
      <c r="A110" s="75"/>
      <c r="B110" s="524"/>
      <c r="C110" s="277" t="s">
        <v>166</v>
      </c>
      <c r="D110" s="286"/>
      <c r="E110" s="289"/>
    </row>
    <row r="111" spans="1:5" ht="18" customHeight="1" x14ac:dyDescent="0.4">
      <c r="A111" s="75"/>
      <c r="B111" s="524"/>
      <c r="C111" s="277" t="s">
        <v>167</v>
      </c>
      <c r="D111" s="286"/>
      <c r="E111" s="289"/>
    </row>
    <row r="112" spans="1:5" ht="18" customHeight="1" x14ac:dyDescent="0.4">
      <c r="A112" s="75"/>
      <c r="B112" s="524" t="s">
        <v>168</v>
      </c>
      <c r="C112" s="277" t="s">
        <v>117</v>
      </c>
      <c r="D112" s="286"/>
      <c r="E112" s="289"/>
    </row>
    <row r="113" spans="1:5" ht="18" customHeight="1" x14ac:dyDescent="0.4">
      <c r="A113" s="75"/>
      <c r="B113" s="524"/>
      <c r="C113" s="277" t="s">
        <v>169</v>
      </c>
      <c r="D113" s="286"/>
      <c r="E113" s="289"/>
    </row>
    <row r="114" spans="1:5" ht="18" customHeight="1" x14ac:dyDescent="0.4">
      <c r="A114" s="75"/>
      <c r="B114" s="524"/>
      <c r="C114" s="277" t="s">
        <v>170</v>
      </c>
      <c r="D114" s="286"/>
      <c r="E114" s="289"/>
    </row>
    <row r="115" spans="1:5" ht="18" customHeight="1" x14ac:dyDescent="0.4">
      <c r="A115" s="75"/>
      <c r="B115" s="524"/>
      <c r="C115" s="277" t="s">
        <v>171</v>
      </c>
      <c r="D115" s="286"/>
      <c r="E115" s="289"/>
    </row>
    <row r="116" spans="1:5" ht="18" customHeight="1" x14ac:dyDescent="0.4">
      <c r="A116" s="75"/>
      <c r="B116" s="524" t="s">
        <v>172</v>
      </c>
      <c r="C116" s="277" t="s">
        <v>117</v>
      </c>
      <c r="D116" s="286"/>
      <c r="E116" s="289"/>
    </row>
    <row r="117" spans="1:5" ht="18" customHeight="1" x14ac:dyDescent="0.4">
      <c r="A117" s="75"/>
      <c r="B117" s="524"/>
      <c r="C117" s="277" t="s">
        <v>173</v>
      </c>
      <c r="D117" s="286"/>
      <c r="E117" s="289"/>
    </row>
    <row r="118" spans="1:5" ht="18" customHeight="1" x14ac:dyDescent="0.4">
      <c r="A118" s="75"/>
      <c r="B118" s="524"/>
      <c r="C118" s="277" t="s">
        <v>174</v>
      </c>
      <c r="D118" s="286"/>
      <c r="E118" s="289"/>
    </row>
    <row r="119" spans="1:5" ht="18" customHeight="1" x14ac:dyDescent="0.4">
      <c r="A119" s="75"/>
      <c r="B119" s="524"/>
      <c r="C119" s="277" t="s">
        <v>175</v>
      </c>
      <c r="D119" s="286"/>
      <c r="E119" s="289"/>
    </row>
    <row r="120" spans="1:5" ht="18" customHeight="1" x14ac:dyDescent="0.4">
      <c r="A120" s="75"/>
      <c r="B120" s="524"/>
      <c r="C120" s="277" t="s">
        <v>176</v>
      </c>
      <c r="D120" s="286"/>
      <c r="E120" s="289"/>
    </row>
    <row r="121" spans="1:5" ht="18" customHeight="1" x14ac:dyDescent="0.4">
      <c r="A121" s="75"/>
      <c r="B121" s="524"/>
      <c r="C121" s="277" t="s">
        <v>123</v>
      </c>
      <c r="D121" s="286"/>
      <c r="E121" s="289"/>
    </row>
    <row r="122" spans="1:5" ht="18" customHeight="1" x14ac:dyDescent="0.4">
      <c r="A122" s="75"/>
      <c r="B122" s="524" t="s">
        <v>148</v>
      </c>
      <c r="C122" s="277" t="s">
        <v>149</v>
      </c>
      <c r="D122" s="286"/>
      <c r="E122" s="289"/>
    </row>
    <row r="123" spans="1:5" ht="18" customHeight="1" x14ac:dyDescent="0.4">
      <c r="A123" s="75"/>
      <c r="B123" s="524"/>
      <c r="C123" s="277" t="s">
        <v>177</v>
      </c>
      <c r="D123" s="286"/>
      <c r="E123" s="289"/>
    </row>
    <row r="124" spans="1:5" ht="18" customHeight="1" x14ac:dyDescent="0.4">
      <c r="A124" s="75"/>
      <c r="B124" s="524"/>
      <c r="C124" s="277" t="s">
        <v>178</v>
      </c>
      <c r="D124" s="286"/>
      <c r="E124" s="289"/>
    </row>
    <row r="125" spans="1:5" ht="18" customHeight="1" x14ac:dyDescent="0.4">
      <c r="A125" s="75"/>
      <c r="B125" s="524"/>
      <c r="C125" s="277" t="s">
        <v>179</v>
      </c>
      <c r="D125" s="286"/>
      <c r="E125" s="289"/>
    </row>
    <row r="126" spans="1:5" ht="18" customHeight="1" x14ac:dyDescent="0.4">
      <c r="A126" s="75"/>
      <c r="B126" s="524"/>
      <c r="C126" s="277" t="s">
        <v>180</v>
      </c>
      <c r="D126" s="286"/>
      <c r="E126" s="289"/>
    </row>
    <row r="127" spans="1:5" ht="18" customHeight="1" x14ac:dyDescent="0.4">
      <c r="A127" s="75"/>
      <c r="B127" s="524"/>
      <c r="C127" s="277" t="s">
        <v>181</v>
      </c>
      <c r="D127" s="286"/>
      <c r="E127" s="289"/>
    </row>
    <row r="128" spans="1:5" ht="18" customHeight="1" x14ac:dyDescent="0.4">
      <c r="A128" s="75"/>
      <c r="B128" s="524"/>
      <c r="C128" s="277" t="s">
        <v>182</v>
      </c>
      <c r="D128" s="286"/>
      <c r="E128" s="289"/>
    </row>
    <row r="129" spans="1:5" ht="18" customHeight="1" x14ac:dyDescent="0.4">
      <c r="A129" s="75"/>
      <c r="B129" s="524"/>
      <c r="C129" s="277" t="s">
        <v>183</v>
      </c>
      <c r="D129" s="286"/>
      <c r="E129" s="289"/>
    </row>
    <row r="130" spans="1:5" ht="18" customHeight="1" x14ac:dyDescent="0.4">
      <c r="A130" s="75"/>
      <c r="B130" s="524"/>
      <c r="C130" s="277" t="s">
        <v>184</v>
      </c>
      <c r="D130" s="286"/>
      <c r="E130" s="289"/>
    </row>
    <row r="131" spans="1:5" ht="18" customHeight="1" x14ac:dyDescent="0.4">
      <c r="A131" s="75"/>
      <c r="B131" s="524"/>
      <c r="C131" s="277" t="s">
        <v>185</v>
      </c>
      <c r="D131" s="286"/>
      <c r="E131" s="289"/>
    </row>
    <row r="132" spans="1:5" ht="18" customHeight="1" x14ac:dyDescent="0.4">
      <c r="A132" s="75"/>
      <c r="B132" s="524"/>
      <c r="C132" s="277" t="s">
        <v>186</v>
      </c>
      <c r="D132" s="286"/>
      <c r="E132" s="289"/>
    </row>
    <row r="133" spans="1:5" ht="18" customHeight="1" x14ac:dyDescent="0.4">
      <c r="A133" s="75"/>
      <c r="B133" s="524"/>
      <c r="C133" s="277" t="s">
        <v>187</v>
      </c>
      <c r="D133" s="286"/>
      <c r="E133" s="289"/>
    </row>
    <row r="134" spans="1:5" ht="18" customHeight="1" x14ac:dyDescent="0.4">
      <c r="A134" s="75"/>
      <c r="B134" s="524"/>
      <c r="C134" s="277" t="s">
        <v>188</v>
      </c>
      <c r="D134" s="286"/>
      <c r="E134" s="289"/>
    </row>
    <row r="135" spans="1:5" ht="18" customHeight="1" x14ac:dyDescent="0.4">
      <c r="A135" s="75"/>
      <c r="B135" s="524"/>
      <c r="C135" s="277" t="s">
        <v>189</v>
      </c>
      <c r="D135" s="286"/>
      <c r="E135" s="289"/>
    </row>
    <row r="136" spans="1:5" ht="18" customHeight="1" x14ac:dyDescent="0.4">
      <c r="A136" s="75"/>
      <c r="B136" s="524"/>
      <c r="C136" s="277" t="s">
        <v>190</v>
      </c>
      <c r="D136" s="286"/>
      <c r="E136" s="289"/>
    </row>
    <row r="137" spans="1:5" ht="18" customHeight="1" x14ac:dyDescent="0.4">
      <c r="A137" s="75"/>
      <c r="B137" s="524" t="s">
        <v>191</v>
      </c>
      <c r="C137" s="277" t="s">
        <v>132</v>
      </c>
      <c r="D137" s="286"/>
      <c r="E137" s="289"/>
    </row>
    <row r="138" spans="1:5" ht="18" customHeight="1" x14ac:dyDescent="0.4">
      <c r="A138" s="75"/>
      <c r="B138" s="524"/>
      <c r="C138" s="277" t="s">
        <v>192</v>
      </c>
      <c r="D138" s="286"/>
      <c r="E138" s="289"/>
    </row>
    <row r="139" spans="1:5" ht="18" customHeight="1" x14ac:dyDescent="0.4">
      <c r="A139" s="75"/>
      <c r="B139" s="524"/>
      <c r="C139" s="277" t="s">
        <v>193</v>
      </c>
      <c r="D139" s="286"/>
      <c r="E139" s="289"/>
    </row>
    <row r="140" spans="1:5" ht="18" customHeight="1" x14ac:dyDescent="0.4">
      <c r="A140" s="75"/>
      <c r="B140" s="524"/>
      <c r="C140" s="277" t="s">
        <v>194</v>
      </c>
      <c r="D140" s="286"/>
      <c r="E140" s="289"/>
    </row>
    <row r="141" spans="1:5" ht="18" customHeight="1" thickBot="1" x14ac:dyDescent="0.45">
      <c r="A141" s="75"/>
      <c r="B141" s="525"/>
      <c r="C141" s="362" t="s">
        <v>195</v>
      </c>
      <c r="D141" s="287"/>
      <c r="E141" s="290"/>
    </row>
    <row r="142" spans="1:5" ht="18" customHeight="1" thickTop="1" x14ac:dyDescent="0.4">
      <c r="A142" s="75"/>
      <c r="B142" s="526" t="s">
        <v>104</v>
      </c>
      <c r="C142" s="132"/>
      <c r="D142" s="293"/>
      <c r="E142" s="294"/>
    </row>
    <row r="143" spans="1:5" ht="18" customHeight="1" x14ac:dyDescent="0.4">
      <c r="A143" s="75"/>
      <c r="B143" s="527"/>
      <c r="C143" s="277" t="s">
        <v>137</v>
      </c>
      <c r="D143" s="286"/>
      <c r="E143" s="289"/>
    </row>
    <row r="144" spans="1:5" ht="18" customHeight="1" x14ac:dyDescent="0.4">
      <c r="A144" s="75"/>
      <c r="B144" s="527"/>
      <c r="C144" s="277" t="s">
        <v>138</v>
      </c>
      <c r="D144" s="286"/>
      <c r="E144" s="289"/>
    </row>
    <row r="145" spans="1:5" ht="18" customHeight="1" x14ac:dyDescent="0.4">
      <c r="A145" s="75"/>
      <c r="B145" s="527"/>
      <c r="C145" s="277" t="s">
        <v>196</v>
      </c>
      <c r="D145" s="286"/>
      <c r="E145" s="289"/>
    </row>
    <row r="146" spans="1:5" ht="18" customHeight="1" x14ac:dyDescent="0.4">
      <c r="A146" s="75"/>
      <c r="B146" s="527"/>
      <c r="C146" s="277" t="s">
        <v>197</v>
      </c>
      <c r="D146" s="286"/>
      <c r="E146" s="289"/>
    </row>
    <row r="147" spans="1:5" ht="18" customHeight="1" x14ac:dyDescent="0.4">
      <c r="A147" s="75"/>
      <c r="B147" s="527"/>
      <c r="C147" s="277" t="s">
        <v>198</v>
      </c>
      <c r="D147" s="286"/>
      <c r="E147" s="289"/>
    </row>
    <row r="148" spans="1:5" ht="18" customHeight="1" thickBot="1" x14ac:dyDescent="0.45">
      <c r="A148" s="75"/>
      <c r="B148" s="528"/>
      <c r="C148" s="344" t="s">
        <v>153</v>
      </c>
      <c r="D148" s="291"/>
      <c r="E148" s="292"/>
    </row>
    <row r="149" spans="1:5" ht="15" thickTop="1" x14ac:dyDescent="0.4">
      <c r="A149" s="75"/>
      <c r="B149" s="275" t="s">
        <v>140</v>
      </c>
      <c r="C149" s="299"/>
      <c r="D149" s="285"/>
      <c r="E149" s="288"/>
    </row>
    <row r="150" spans="1:5" ht="15" thickBot="1" x14ac:dyDescent="0.45">
      <c r="A150" s="75"/>
      <c r="B150" s="363"/>
      <c r="C150" s="284" t="s">
        <v>199</v>
      </c>
      <c r="D150" s="287"/>
      <c r="E150" s="290"/>
    </row>
    <row r="151" spans="1:5" ht="15" thickTop="1" x14ac:dyDescent="0.4">
      <c r="A151" s="75"/>
      <c r="B151" s="75"/>
      <c r="C151" s="75"/>
      <c r="D151" s="75"/>
    </row>
    <row r="152" spans="1:5" x14ac:dyDescent="0.4">
      <c r="A152" s="75"/>
      <c r="B152" s="75"/>
      <c r="C152" s="75"/>
      <c r="D152" s="75"/>
    </row>
    <row r="153" spans="1:5" x14ac:dyDescent="0.4">
      <c r="A153" s="75"/>
      <c r="B153" s="75"/>
      <c r="C153" s="75"/>
      <c r="D153" s="75"/>
    </row>
    <row r="154" spans="1:5" x14ac:dyDescent="0.4">
      <c r="A154" s="75"/>
      <c r="B154" s="75"/>
      <c r="C154" s="75"/>
      <c r="D154" s="75"/>
    </row>
  </sheetData>
  <mergeCells count="26">
    <mergeCell ref="B77:B80"/>
    <mergeCell ref="B81:B84"/>
    <mergeCell ref="B22:C25"/>
    <mergeCell ref="B59:C62"/>
    <mergeCell ref="B4:C7"/>
    <mergeCell ref="B2:E2"/>
    <mergeCell ref="D22:D25"/>
    <mergeCell ref="E22:E25"/>
    <mergeCell ref="D59:D62"/>
    <mergeCell ref="E59:E62"/>
    <mergeCell ref="E89:E92"/>
    <mergeCell ref="B137:B141"/>
    <mergeCell ref="B142:B148"/>
    <mergeCell ref="D4:D7"/>
    <mergeCell ref="E4:E7"/>
    <mergeCell ref="D89:D92"/>
    <mergeCell ref="B93:B98"/>
    <mergeCell ref="B100:B104"/>
    <mergeCell ref="B105:B111"/>
    <mergeCell ref="B112:B115"/>
    <mergeCell ref="B116:B121"/>
    <mergeCell ref="B122:B136"/>
    <mergeCell ref="B89:C92"/>
    <mergeCell ref="B63:B67"/>
    <mergeCell ref="B69:B71"/>
    <mergeCell ref="B72:B76"/>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85701-AFD9-4E0C-88F3-4ADB8EFE15DD}">
  <dimension ref="A1:AQ27"/>
  <sheetViews>
    <sheetView zoomScale="80" zoomScaleNormal="80" workbookViewId="0">
      <selection activeCell="K6" sqref="K6"/>
    </sheetView>
  </sheetViews>
  <sheetFormatPr defaultRowHeight="14.6" x14ac:dyDescent="0.4"/>
  <cols>
    <col min="2" max="2" width="17.53515625" customWidth="1"/>
    <col min="3" max="3" width="37.84375" customWidth="1"/>
    <col min="4" max="4" width="13.3828125" customWidth="1"/>
    <col min="5" max="6" width="15.15234375" customWidth="1"/>
    <col min="7" max="7" width="22.84375" customWidth="1"/>
    <col min="8" max="9" width="17.53515625" customWidth="1"/>
    <col min="10" max="10" width="25.15234375" customWidth="1"/>
    <col min="11" max="11" width="24.15234375" customWidth="1"/>
    <col min="12" max="12" width="15.84375" customWidth="1"/>
    <col min="13" max="13" width="14.3828125" customWidth="1"/>
    <col min="14" max="14" width="17.53515625" customWidth="1"/>
    <col min="15" max="15" width="37.84375" customWidth="1"/>
    <col min="16" max="16" width="13.3828125" customWidth="1"/>
    <col min="17" max="18" width="15.15234375" customWidth="1"/>
    <col min="19" max="19" width="25.84375" customWidth="1"/>
    <col min="20" max="21" width="17.53515625" customWidth="1"/>
    <col min="22" max="22" width="25.15234375" customWidth="1"/>
    <col min="23" max="23" width="18.84375" customWidth="1"/>
    <col min="24" max="24" width="15.84375" customWidth="1"/>
  </cols>
  <sheetData>
    <row r="1" spans="1:43" ht="55.5" customHeight="1" thickTop="1" thickBot="1" x14ac:dyDescent="0.45">
      <c r="A1" s="75"/>
      <c r="B1" s="551" t="s">
        <v>95</v>
      </c>
      <c r="C1" s="552"/>
      <c r="D1" s="552"/>
      <c r="E1" s="552"/>
      <c r="F1" s="552"/>
      <c r="G1" s="552"/>
      <c r="H1" s="552"/>
      <c r="I1" s="552"/>
      <c r="J1" s="552"/>
      <c r="K1" s="552"/>
      <c r="L1" s="553"/>
      <c r="N1" s="551" t="s">
        <v>200</v>
      </c>
      <c r="O1" s="552"/>
      <c r="P1" s="552"/>
      <c r="Q1" s="552"/>
      <c r="R1" s="552"/>
      <c r="S1" s="552"/>
      <c r="T1" s="552"/>
      <c r="U1" s="552"/>
      <c r="V1" s="552"/>
      <c r="W1" s="552"/>
      <c r="X1" s="553"/>
      <c r="Y1" s="75"/>
      <c r="Z1" s="75"/>
      <c r="AP1" s="75"/>
      <c r="AQ1" s="75"/>
    </row>
    <row r="2" spans="1:43" ht="54" customHeight="1" thickTop="1" thickBot="1" x14ac:dyDescent="0.45">
      <c r="A2" s="75"/>
      <c r="B2" s="550" t="s">
        <v>201</v>
      </c>
      <c r="C2" s="550"/>
      <c r="D2" s="550"/>
      <c r="E2" s="550"/>
      <c r="F2" s="550"/>
      <c r="G2" s="550"/>
      <c r="H2" s="550"/>
      <c r="I2" s="550"/>
      <c r="J2" s="550"/>
      <c r="K2" s="550"/>
      <c r="L2" s="550"/>
      <c r="M2" s="75"/>
      <c r="N2" s="75"/>
      <c r="O2" s="75"/>
      <c r="P2" s="75"/>
      <c r="Q2" s="75"/>
      <c r="R2" s="75"/>
      <c r="S2" s="75"/>
      <c r="T2" s="75"/>
      <c r="U2" s="75"/>
      <c r="V2" s="75"/>
      <c r="W2" s="75"/>
      <c r="X2" s="75"/>
      <c r="Y2" s="75"/>
      <c r="Z2" s="75"/>
      <c r="AP2" s="75"/>
      <c r="AQ2" s="75"/>
    </row>
    <row r="3" spans="1:43" ht="27.65" customHeight="1" thickTop="1" x14ac:dyDescent="0.4">
      <c r="A3" s="75"/>
      <c r="B3" s="554" t="s">
        <v>202</v>
      </c>
      <c r="C3" s="556" t="s">
        <v>203</v>
      </c>
      <c r="D3" s="558" t="s">
        <v>204</v>
      </c>
      <c r="E3" s="558" t="s">
        <v>205</v>
      </c>
      <c r="F3" s="558"/>
      <c r="G3" s="556" t="s">
        <v>206</v>
      </c>
      <c r="H3" s="556" t="s">
        <v>207</v>
      </c>
      <c r="I3" s="558" t="s">
        <v>208</v>
      </c>
      <c r="J3" s="560" t="s">
        <v>209</v>
      </c>
      <c r="K3" s="558" t="s">
        <v>210</v>
      </c>
      <c r="L3" s="562"/>
      <c r="M3" s="75"/>
      <c r="N3" s="554" t="s">
        <v>202</v>
      </c>
      <c r="O3" s="556" t="s">
        <v>203</v>
      </c>
      <c r="P3" s="558" t="s">
        <v>204</v>
      </c>
      <c r="Q3" s="558" t="s">
        <v>205</v>
      </c>
      <c r="R3" s="558"/>
      <c r="S3" s="556" t="s">
        <v>211</v>
      </c>
      <c r="T3" s="556" t="s">
        <v>212</v>
      </c>
      <c r="U3" s="558" t="s">
        <v>213</v>
      </c>
      <c r="V3" s="560" t="s">
        <v>214</v>
      </c>
      <c r="W3" s="558" t="s">
        <v>210</v>
      </c>
      <c r="X3" s="562"/>
      <c r="Y3" s="75"/>
      <c r="Z3" s="75"/>
      <c r="AP3" s="75"/>
      <c r="AQ3" s="75"/>
    </row>
    <row r="4" spans="1:43" ht="104.25" customHeight="1" thickBot="1" x14ac:dyDescent="0.45">
      <c r="A4" s="75"/>
      <c r="B4" s="555"/>
      <c r="C4" s="557"/>
      <c r="D4" s="559"/>
      <c r="E4" s="25" t="s">
        <v>215</v>
      </c>
      <c r="F4" s="25" t="s">
        <v>216</v>
      </c>
      <c r="G4" s="557"/>
      <c r="H4" s="557"/>
      <c r="I4" s="559"/>
      <c r="J4" s="561"/>
      <c r="K4" s="24" t="s">
        <v>217</v>
      </c>
      <c r="L4" s="26" t="s">
        <v>216</v>
      </c>
      <c r="M4" s="75"/>
      <c r="N4" s="555"/>
      <c r="O4" s="557"/>
      <c r="P4" s="559"/>
      <c r="Q4" s="25" t="s">
        <v>215</v>
      </c>
      <c r="R4" s="25" t="s">
        <v>216</v>
      </c>
      <c r="S4" s="557"/>
      <c r="T4" s="557"/>
      <c r="U4" s="559"/>
      <c r="V4" s="561"/>
      <c r="W4" s="24" t="s">
        <v>217</v>
      </c>
      <c r="X4" s="26" t="s">
        <v>216</v>
      </c>
      <c r="Y4" s="75"/>
      <c r="Z4" s="75"/>
      <c r="AP4" s="75"/>
      <c r="AQ4" s="75"/>
    </row>
    <row r="5" spans="1:43" ht="15" thickTop="1" x14ac:dyDescent="0.4">
      <c r="A5" s="75"/>
      <c r="B5" s="31" t="s">
        <v>218</v>
      </c>
      <c r="C5" s="40" t="s">
        <v>219</v>
      </c>
      <c r="D5" s="27" t="s">
        <v>219</v>
      </c>
      <c r="E5" s="27"/>
      <c r="F5" s="27" t="s">
        <v>219</v>
      </c>
      <c r="G5" s="27" t="s">
        <v>219</v>
      </c>
      <c r="H5" s="27" t="s">
        <v>219</v>
      </c>
      <c r="I5" s="27" t="s">
        <v>219</v>
      </c>
      <c r="J5" s="9"/>
      <c r="K5" s="9"/>
      <c r="L5" s="10"/>
      <c r="N5" s="31" t="s">
        <v>218</v>
      </c>
      <c r="O5" s="40" t="s">
        <v>219</v>
      </c>
      <c r="P5" s="27" t="s">
        <v>219</v>
      </c>
      <c r="Q5" s="27"/>
      <c r="R5" s="27" t="s">
        <v>219</v>
      </c>
      <c r="S5" s="27" t="s">
        <v>219</v>
      </c>
      <c r="T5" s="27" t="s">
        <v>219</v>
      </c>
      <c r="U5" s="27" t="s">
        <v>219</v>
      </c>
      <c r="V5" s="9"/>
      <c r="W5" s="9"/>
      <c r="X5" s="10"/>
      <c r="Y5" s="75"/>
      <c r="Z5" s="75"/>
      <c r="AP5" s="75"/>
      <c r="AQ5" s="75"/>
    </row>
    <row r="6" spans="1:43" x14ac:dyDescent="0.4">
      <c r="A6" s="75"/>
      <c r="B6" s="32" t="s">
        <v>220</v>
      </c>
      <c r="C6" s="41" t="s">
        <v>221</v>
      </c>
      <c r="D6" s="23" t="s">
        <v>222</v>
      </c>
      <c r="E6" s="23"/>
      <c r="F6" s="23"/>
      <c r="G6" s="23" t="s">
        <v>223</v>
      </c>
      <c r="H6" s="126">
        <v>44003</v>
      </c>
      <c r="I6" s="126">
        <v>44064</v>
      </c>
      <c r="J6" s="103" t="s">
        <v>224</v>
      </c>
      <c r="K6" s="41" t="s">
        <v>427</v>
      </c>
      <c r="L6" s="127" t="s">
        <v>225</v>
      </c>
      <c r="N6" s="32" t="s">
        <v>226</v>
      </c>
      <c r="O6" s="41"/>
      <c r="P6" s="23"/>
      <c r="Q6" s="23"/>
      <c r="R6" s="23"/>
      <c r="S6" s="23"/>
      <c r="T6" s="23"/>
      <c r="U6" s="23"/>
      <c r="V6" s="12"/>
      <c r="W6" s="12"/>
      <c r="X6" s="13"/>
      <c r="Y6" s="75"/>
      <c r="Z6" s="75"/>
      <c r="AP6" s="75"/>
      <c r="AQ6" s="75"/>
    </row>
    <row r="7" spans="1:43" x14ac:dyDescent="0.4">
      <c r="A7" s="75"/>
      <c r="B7" s="32" t="s">
        <v>227</v>
      </c>
      <c r="C7" s="41" t="s">
        <v>228</v>
      </c>
      <c r="D7" s="23" t="s">
        <v>229</v>
      </c>
      <c r="E7" s="41" t="s">
        <v>427</v>
      </c>
      <c r="F7" s="23" t="s">
        <v>230</v>
      </c>
      <c r="G7" s="23" t="s">
        <v>223</v>
      </c>
      <c r="H7" s="126">
        <v>44150</v>
      </c>
      <c r="I7" s="126">
        <v>44211</v>
      </c>
      <c r="J7" s="103" t="s">
        <v>231</v>
      </c>
      <c r="K7" s="12"/>
      <c r="L7" s="127"/>
      <c r="N7" s="32"/>
      <c r="O7" s="41"/>
      <c r="P7" s="23"/>
      <c r="Q7" s="23"/>
      <c r="R7" s="23"/>
      <c r="S7" s="23"/>
      <c r="T7" s="23"/>
      <c r="U7" s="23"/>
      <c r="V7" s="12"/>
      <c r="W7" s="12"/>
      <c r="X7" s="13"/>
      <c r="Y7" s="75"/>
      <c r="Z7" s="75"/>
      <c r="AP7" s="75"/>
      <c r="AQ7" s="75"/>
    </row>
    <row r="8" spans="1:43" x14ac:dyDescent="0.4">
      <c r="A8" s="75"/>
      <c r="B8" s="33" t="s">
        <v>232</v>
      </c>
      <c r="C8" s="41"/>
      <c r="D8" s="23"/>
      <c r="E8" s="23"/>
      <c r="F8" s="23"/>
      <c r="G8" s="23"/>
      <c r="H8" s="23"/>
      <c r="I8" s="23"/>
      <c r="J8" s="12"/>
      <c r="K8" s="12"/>
      <c r="L8" s="13"/>
      <c r="N8" s="33" t="s">
        <v>233</v>
      </c>
      <c r="O8" s="41"/>
      <c r="P8" s="23"/>
      <c r="Q8" s="23"/>
      <c r="R8" s="23"/>
      <c r="S8" s="23"/>
      <c r="T8" s="23"/>
      <c r="U8" s="23"/>
      <c r="V8" s="12"/>
      <c r="W8" s="12"/>
      <c r="X8" s="13"/>
      <c r="Y8" s="75"/>
      <c r="Z8" s="75"/>
      <c r="AP8" s="75"/>
      <c r="AQ8" s="75"/>
    </row>
    <row r="9" spans="1:43" x14ac:dyDescent="0.4">
      <c r="A9" s="75"/>
      <c r="B9" s="34" t="s">
        <v>102</v>
      </c>
      <c r="C9" s="41"/>
      <c r="D9" s="23"/>
      <c r="E9" s="23"/>
      <c r="F9" s="23"/>
      <c r="G9" s="23"/>
      <c r="H9" s="23"/>
      <c r="I9" s="23"/>
      <c r="J9" s="12"/>
      <c r="K9" s="12"/>
      <c r="L9" s="13"/>
      <c r="N9" s="34" t="s">
        <v>102</v>
      </c>
      <c r="O9" s="41"/>
      <c r="P9" s="23"/>
      <c r="Q9" s="23"/>
      <c r="R9" s="23"/>
      <c r="S9" s="23"/>
      <c r="T9" s="23"/>
      <c r="U9" s="23"/>
      <c r="V9" s="12"/>
      <c r="W9" s="12"/>
      <c r="X9" s="13"/>
      <c r="Y9" s="75"/>
      <c r="Z9" s="75"/>
      <c r="AP9" s="75"/>
      <c r="AQ9" s="75"/>
    </row>
    <row r="10" spans="1:43" x14ac:dyDescent="0.4">
      <c r="A10" s="75"/>
      <c r="B10" s="35"/>
      <c r="C10" s="41" t="s">
        <v>219</v>
      </c>
      <c r="D10" s="23" t="s">
        <v>219</v>
      </c>
      <c r="E10" s="23"/>
      <c r="F10" s="23" t="s">
        <v>219</v>
      </c>
      <c r="G10" s="23" t="s">
        <v>219</v>
      </c>
      <c r="H10" s="23" t="s">
        <v>219</v>
      </c>
      <c r="I10" s="23" t="s">
        <v>219</v>
      </c>
      <c r="J10" s="12"/>
      <c r="K10" s="12"/>
      <c r="L10" s="13"/>
      <c r="N10" s="35"/>
      <c r="O10" s="41" t="s">
        <v>219</v>
      </c>
      <c r="P10" s="23" t="s">
        <v>219</v>
      </c>
      <c r="Q10" s="23"/>
      <c r="R10" s="23" t="s">
        <v>219</v>
      </c>
      <c r="S10" s="23" t="s">
        <v>219</v>
      </c>
      <c r="T10" s="23" t="s">
        <v>219</v>
      </c>
      <c r="U10" s="23" t="s">
        <v>219</v>
      </c>
      <c r="V10" s="12"/>
      <c r="W10" s="12"/>
      <c r="X10" s="13"/>
      <c r="Y10" s="75"/>
      <c r="Z10" s="75"/>
      <c r="AP10" s="75"/>
      <c r="AQ10" s="75"/>
    </row>
    <row r="11" spans="1:43" x14ac:dyDescent="0.4">
      <c r="A11" s="75"/>
      <c r="B11" s="36" t="s">
        <v>234</v>
      </c>
      <c r="C11" s="41" t="s">
        <v>219</v>
      </c>
      <c r="D11" s="23" t="s">
        <v>219</v>
      </c>
      <c r="E11" s="23"/>
      <c r="F11" s="23" t="s">
        <v>219</v>
      </c>
      <c r="G11" s="23" t="s">
        <v>219</v>
      </c>
      <c r="H11" s="23" t="s">
        <v>219</v>
      </c>
      <c r="I11" s="23" t="s">
        <v>219</v>
      </c>
      <c r="J11" s="12"/>
      <c r="K11" s="12"/>
      <c r="L11" s="13"/>
      <c r="N11" s="36" t="s">
        <v>234</v>
      </c>
      <c r="O11" s="41" t="s">
        <v>219</v>
      </c>
      <c r="P11" s="23" t="s">
        <v>219</v>
      </c>
      <c r="Q11" s="23"/>
      <c r="R11" s="23" t="s">
        <v>219</v>
      </c>
      <c r="S11" s="23" t="s">
        <v>219</v>
      </c>
      <c r="T11" s="23" t="s">
        <v>219</v>
      </c>
      <c r="U11" s="23" t="s">
        <v>219</v>
      </c>
      <c r="V11" s="12"/>
      <c r="W11" s="12"/>
      <c r="X11" s="13"/>
      <c r="Y11" s="75"/>
      <c r="Z11" s="75"/>
      <c r="AP11" s="75"/>
      <c r="AQ11" s="75"/>
    </row>
    <row r="12" spans="1:43" x14ac:dyDescent="0.4">
      <c r="A12" s="75"/>
      <c r="B12" s="34" t="s">
        <v>102</v>
      </c>
      <c r="C12" s="41"/>
      <c r="D12" s="23"/>
      <c r="E12" s="23"/>
      <c r="F12" s="23"/>
      <c r="G12" s="23"/>
      <c r="H12" s="23"/>
      <c r="I12" s="23"/>
      <c r="J12" s="12"/>
      <c r="K12" s="12"/>
      <c r="L12" s="13"/>
      <c r="N12" s="34" t="s">
        <v>102</v>
      </c>
      <c r="O12" s="41"/>
      <c r="P12" s="23"/>
      <c r="Q12" s="23"/>
      <c r="R12" s="23"/>
      <c r="S12" s="23"/>
      <c r="T12" s="23"/>
      <c r="U12" s="23"/>
      <c r="V12" s="12"/>
      <c r="W12" s="12"/>
      <c r="X12" s="13"/>
      <c r="Y12" s="75"/>
      <c r="Z12" s="75"/>
      <c r="AP12" s="75"/>
      <c r="AQ12" s="75"/>
    </row>
    <row r="13" spans="1:43" x14ac:dyDescent="0.4">
      <c r="A13" s="75"/>
      <c r="B13" s="37"/>
      <c r="C13" s="41"/>
      <c r="D13" s="23"/>
      <c r="E13" s="23"/>
      <c r="F13" s="23"/>
      <c r="G13" s="23"/>
      <c r="H13" s="23"/>
      <c r="I13" s="23"/>
      <c r="J13" s="12"/>
      <c r="K13" s="12"/>
      <c r="L13" s="13"/>
      <c r="N13" s="37"/>
      <c r="O13" s="41"/>
      <c r="P13" s="23"/>
      <c r="Q13" s="23"/>
      <c r="R13" s="23"/>
      <c r="S13" s="23"/>
      <c r="T13" s="23"/>
      <c r="U13" s="23"/>
      <c r="V13" s="12"/>
      <c r="W13" s="12"/>
      <c r="X13" s="13"/>
      <c r="Y13" s="75"/>
      <c r="Z13" s="75"/>
      <c r="AP13" s="75"/>
      <c r="AQ13" s="75"/>
    </row>
    <row r="14" spans="1:43" x14ac:dyDescent="0.4">
      <c r="A14" s="75"/>
      <c r="B14" s="37"/>
      <c r="C14" s="41"/>
      <c r="D14" s="23"/>
      <c r="E14" s="23"/>
      <c r="F14" s="23"/>
      <c r="G14" s="23"/>
      <c r="H14" s="23"/>
      <c r="I14" s="23"/>
      <c r="J14" s="12"/>
      <c r="K14" s="12"/>
      <c r="L14" s="13"/>
      <c r="N14" s="37"/>
      <c r="O14" s="41"/>
      <c r="P14" s="23"/>
      <c r="Q14" s="23"/>
      <c r="R14" s="23"/>
      <c r="S14" s="23"/>
      <c r="T14" s="23"/>
      <c r="U14" s="23"/>
      <c r="V14" s="12"/>
      <c r="W14" s="12"/>
      <c r="X14" s="13"/>
      <c r="Y14" s="75"/>
      <c r="Z14" s="75"/>
      <c r="AP14" s="75"/>
      <c r="AQ14" s="75"/>
    </row>
    <row r="15" spans="1:43" x14ac:dyDescent="0.4">
      <c r="A15" s="75"/>
      <c r="B15" s="37"/>
      <c r="C15" s="41"/>
      <c r="D15" s="23"/>
      <c r="E15" s="23"/>
      <c r="F15" s="23"/>
      <c r="G15" s="23"/>
      <c r="H15" s="23"/>
      <c r="I15" s="23"/>
      <c r="J15" s="12"/>
      <c r="K15" s="12"/>
      <c r="L15" s="13"/>
      <c r="N15" s="37"/>
      <c r="O15" s="41"/>
      <c r="P15" s="23"/>
      <c r="Q15" s="23"/>
      <c r="R15" s="23"/>
      <c r="S15" s="23"/>
      <c r="T15" s="23"/>
      <c r="U15" s="23"/>
      <c r="V15" s="12"/>
      <c r="W15" s="12"/>
      <c r="X15" s="13"/>
      <c r="Y15" s="75"/>
      <c r="Z15" s="75"/>
      <c r="AP15" s="75"/>
      <c r="AQ15" s="75"/>
    </row>
    <row r="16" spans="1:43" x14ac:dyDescent="0.4">
      <c r="A16" s="75"/>
      <c r="B16" s="38"/>
      <c r="C16" s="41" t="s">
        <v>219</v>
      </c>
      <c r="D16" s="23" t="s">
        <v>219</v>
      </c>
      <c r="E16" s="23"/>
      <c r="F16" s="23" t="s">
        <v>219</v>
      </c>
      <c r="G16" s="23" t="s">
        <v>219</v>
      </c>
      <c r="H16" s="23" t="s">
        <v>219</v>
      </c>
      <c r="I16" s="23" t="s">
        <v>219</v>
      </c>
      <c r="J16" s="12"/>
      <c r="K16" s="12"/>
      <c r="L16" s="13"/>
      <c r="N16" s="38"/>
      <c r="O16" s="41" t="s">
        <v>219</v>
      </c>
      <c r="P16" s="23" t="s">
        <v>219</v>
      </c>
      <c r="Q16" s="23"/>
      <c r="R16" s="23" t="s">
        <v>219</v>
      </c>
      <c r="S16" s="23" t="s">
        <v>219</v>
      </c>
      <c r="T16" s="23" t="s">
        <v>219</v>
      </c>
      <c r="U16" s="23" t="s">
        <v>219</v>
      </c>
      <c r="V16" s="12"/>
      <c r="W16" s="12"/>
      <c r="X16" s="13"/>
      <c r="Y16" s="75"/>
      <c r="Z16" s="75"/>
      <c r="AP16" s="75"/>
      <c r="AQ16" s="75"/>
    </row>
    <row r="17" spans="1:43" x14ac:dyDescent="0.4">
      <c r="A17" s="75"/>
      <c r="B17" s="36" t="s">
        <v>235</v>
      </c>
      <c r="C17" s="41" t="s">
        <v>219</v>
      </c>
      <c r="D17" s="23" t="s">
        <v>219</v>
      </c>
      <c r="E17" s="23"/>
      <c r="F17" s="23" t="s">
        <v>219</v>
      </c>
      <c r="G17" s="23" t="s">
        <v>219</v>
      </c>
      <c r="H17" s="23" t="s">
        <v>219</v>
      </c>
      <c r="I17" s="23" t="s">
        <v>219</v>
      </c>
      <c r="J17" s="12"/>
      <c r="K17" s="12"/>
      <c r="L17" s="13"/>
      <c r="N17" s="36" t="s">
        <v>235</v>
      </c>
      <c r="O17" s="41" t="s">
        <v>219</v>
      </c>
      <c r="P17" s="23" t="s">
        <v>219</v>
      </c>
      <c r="Q17" s="23"/>
      <c r="R17" s="23" t="s">
        <v>219</v>
      </c>
      <c r="S17" s="23" t="s">
        <v>219</v>
      </c>
      <c r="T17" s="23" t="s">
        <v>219</v>
      </c>
      <c r="U17" s="23" t="s">
        <v>219</v>
      </c>
      <c r="V17" s="12"/>
      <c r="W17" s="12"/>
      <c r="X17" s="13"/>
      <c r="Y17" s="75"/>
      <c r="Z17" s="75"/>
      <c r="AP17" s="75"/>
      <c r="AQ17" s="75"/>
    </row>
    <row r="18" spans="1:43" x14ac:dyDescent="0.4">
      <c r="A18" s="75"/>
      <c r="B18" s="34" t="s">
        <v>102</v>
      </c>
      <c r="C18" s="41"/>
      <c r="D18" s="23"/>
      <c r="E18" s="23"/>
      <c r="F18" s="23"/>
      <c r="G18" s="23"/>
      <c r="H18" s="23"/>
      <c r="I18" s="23"/>
      <c r="J18" s="12"/>
      <c r="K18" s="12"/>
      <c r="L18" s="13"/>
      <c r="N18" s="34" t="s">
        <v>102</v>
      </c>
      <c r="O18" s="41"/>
      <c r="P18" s="23"/>
      <c r="Q18" s="23"/>
      <c r="R18" s="23"/>
      <c r="S18" s="23"/>
      <c r="T18" s="23"/>
      <c r="U18" s="23"/>
      <c r="V18" s="12"/>
      <c r="W18" s="12"/>
      <c r="X18" s="13"/>
      <c r="Y18" s="75"/>
      <c r="Z18" s="75"/>
      <c r="AP18" s="75"/>
      <c r="AQ18" s="75"/>
    </row>
    <row r="19" spans="1:43" x14ac:dyDescent="0.4">
      <c r="A19" s="75"/>
      <c r="B19" s="37"/>
      <c r="C19" s="41"/>
      <c r="D19" s="23"/>
      <c r="E19" s="23"/>
      <c r="F19" s="23"/>
      <c r="G19" s="23"/>
      <c r="H19" s="23"/>
      <c r="I19" s="23"/>
      <c r="J19" s="12"/>
      <c r="K19" s="12"/>
      <c r="L19" s="13"/>
      <c r="N19" s="37"/>
      <c r="O19" s="41"/>
      <c r="P19" s="23"/>
      <c r="Q19" s="23"/>
      <c r="R19" s="23"/>
      <c r="S19" s="23"/>
      <c r="T19" s="23"/>
      <c r="U19" s="23"/>
      <c r="V19" s="12"/>
      <c r="W19" s="12"/>
      <c r="X19" s="13"/>
      <c r="Y19" s="75"/>
      <c r="Z19" s="75"/>
      <c r="AP19" s="75"/>
      <c r="AQ19" s="75"/>
    </row>
    <row r="20" spans="1:43" x14ac:dyDescent="0.4">
      <c r="A20" s="75"/>
      <c r="B20" s="37"/>
      <c r="C20" s="41"/>
      <c r="D20" s="23"/>
      <c r="E20" s="23"/>
      <c r="F20" s="23"/>
      <c r="G20" s="23"/>
      <c r="H20" s="23"/>
      <c r="I20" s="23"/>
      <c r="J20" s="12"/>
      <c r="K20" s="12"/>
      <c r="L20" s="13"/>
      <c r="N20" s="37"/>
      <c r="O20" s="41"/>
      <c r="P20" s="23"/>
      <c r="Q20" s="23"/>
      <c r="R20" s="23"/>
      <c r="S20" s="23"/>
      <c r="T20" s="23"/>
      <c r="U20" s="23"/>
      <c r="V20" s="12"/>
      <c r="W20" s="12"/>
      <c r="X20" s="13"/>
      <c r="Y20" s="75"/>
      <c r="Z20" s="75"/>
      <c r="AP20" s="75"/>
      <c r="AQ20" s="75"/>
    </row>
    <row r="21" spans="1:43" ht="15" thickBot="1" x14ac:dyDescent="0.45">
      <c r="A21" s="75"/>
      <c r="B21" s="39"/>
      <c r="C21" s="42" t="s">
        <v>219</v>
      </c>
      <c r="D21" s="28" t="s">
        <v>219</v>
      </c>
      <c r="E21" s="28"/>
      <c r="F21" s="28" t="s">
        <v>219</v>
      </c>
      <c r="G21" s="28" t="s">
        <v>219</v>
      </c>
      <c r="H21" s="28" t="s">
        <v>219</v>
      </c>
      <c r="I21" s="28" t="s">
        <v>219</v>
      </c>
      <c r="J21" s="29"/>
      <c r="K21" s="29"/>
      <c r="L21" s="30"/>
      <c r="N21" s="39"/>
      <c r="O21" s="42" t="s">
        <v>219</v>
      </c>
      <c r="P21" s="28" t="s">
        <v>219</v>
      </c>
      <c r="Q21" s="28"/>
      <c r="R21" s="28" t="s">
        <v>219</v>
      </c>
      <c r="S21" s="28" t="s">
        <v>219</v>
      </c>
      <c r="T21" s="28" t="s">
        <v>219</v>
      </c>
      <c r="U21" s="28" t="s">
        <v>219</v>
      </c>
      <c r="V21" s="29"/>
      <c r="W21" s="29"/>
      <c r="X21" s="30"/>
      <c r="Y21" s="75"/>
      <c r="Z21" s="75"/>
      <c r="AP21" s="75"/>
      <c r="AQ21" s="75"/>
    </row>
    <row r="22" spans="1:43" ht="15" thickTop="1" x14ac:dyDescent="0.4">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P22" s="75"/>
      <c r="AQ22" s="75"/>
    </row>
    <row r="23" spans="1:43" x14ac:dyDescent="0.4">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P23" s="75"/>
      <c r="AQ23" s="75"/>
    </row>
    <row r="24" spans="1:43" x14ac:dyDescent="0.4">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P24" s="75"/>
      <c r="AQ24" s="75"/>
    </row>
    <row r="25" spans="1:43" x14ac:dyDescent="0.4">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43" x14ac:dyDescent="0.4">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row>
    <row r="27" spans="1:43" x14ac:dyDescent="0.4">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sheetData>
  <mergeCells count="21">
    <mergeCell ref="D3:D4"/>
    <mergeCell ref="C3:C4"/>
    <mergeCell ref="G3:G4"/>
    <mergeCell ref="H3:H4"/>
    <mergeCell ref="I3:I4"/>
    <mergeCell ref="B2:L2"/>
    <mergeCell ref="N1:X1"/>
    <mergeCell ref="N3:N4"/>
    <mergeCell ref="O3:O4"/>
    <mergeCell ref="P3:P4"/>
    <mergeCell ref="Q3:R3"/>
    <mergeCell ref="S3:S4"/>
    <mergeCell ref="T3:T4"/>
    <mergeCell ref="U3:U4"/>
    <mergeCell ref="V3:V4"/>
    <mergeCell ref="W3:X3"/>
    <mergeCell ref="B3:B4"/>
    <mergeCell ref="K3:L3"/>
    <mergeCell ref="J3:J4"/>
    <mergeCell ref="B1:L1"/>
    <mergeCell ref="E3:F3"/>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57F1A-E580-4F82-8FE4-F90CEAD14BF5}">
  <dimension ref="A1:AE66"/>
  <sheetViews>
    <sheetView topLeftCell="I4" zoomScale="80" zoomScaleNormal="80" workbookViewId="0">
      <selection activeCell="B3" sqref="B3"/>
    </sheetView>
  </sheetViews>
  <sheetFormatPr defaultRowHeight="14.6" x14ac:dyDescent="0.4"/>
  <cols>
    <col min="2" max="2" width="50.15234375" customWidth="1"/>
    <col min="3" max="3" width="15.53515625" customWidth="1"/>
    <col min="4" max="4" width="27.53515625" customWidth="1"/>
    <col min="5" max="5" width="20.15234375" customWidth="1"/>
    <col min="6" max="6" width="53.3046875" customWidth="1"/>
    <col min="7" max="7" width="22.84375" customWidth="1"/>
    <col min="8" max="8" width="20.53515625" customWidth="1"/>
    <col min="9" max="9" width="52.53515625" customWidth="1"/>
    <col min="10" max="10" width="24" customWidth="1"/>
    <col min="11" max="11" width="29.3828125" customWidth="1"/>
    <col min="12" max="12" width="25.69140625" customWidth="1"/>
    <col min="13" max="13" width="20.53515625" customWidth="1"/>
    <col min="14" max="15" width="33.53515625" customWidth="1"/>
    <col min="16" max="16" width="48.84375" customWidth="1"/>
    <col min="17" max="17" width="17.69140625" customWidth="1"/>
    <col min="18" max="18" width="20.15234375" customWidth="1"/>
    <col min="19" max="19" width="20.53515625" customWidth="1"/>
    <col min="20" max="20" width="48.15234375" customWidth="1"/>
    <col min="21" max="21" width="35.84375" customWidth="1"/>
    <col min="22" max="22" width="17" customWidth="1"/>
    <col min="23" max="23" width="19.53515625" customWidth="1"/>
    <col min="24" max="24" width="13.53515625" customWidth="1"/>
    <col min="25" max="25" width="34.3828125" customWidth="1"/>
    <col min="26" max="26" width="24.3828125" customWidth="1"/>
    <col min="27" max="27" width="62.3828125" customWidth="1"/>
    <col min="28" max="28" width="46.3828125" customWidth="1"/>
    <col min="29" max="29" width="46" customWidth="1"/>
  </cols>
  <sheetData>
    <row r="1" spans="1:31" ht="15" thickBot="1" x14ac:dyDescent="0.45"/>
    <row r="2" spans="1:31" ht="75.650000000000006" customHeight="1" thickTop="1" thickBot="1" x14ac:dyDescent="0.45">
      <c r="A2" s="75"/>
      <c r="B2" s="541" t="s">
        <v>95</v>
      </c>
      <c r="C2" s="542"/>
      <c r="D2" s="542"/>
      <c r="E2" s="542"/>
      <c r="F2" s="542"/>
      <c r="G2" s="542"/>
      <c r="H2" s="542"/>
      <c r="I2" s="542"/>
      <c r="J2" s="542"/>
      <c r="K2" s="542"/>
      <c r="L2" s="542"/>
      <c r="M2" s="542"/>
      <c r="N2" s="543"/>
      <c r="O2" s="99"/>
      <c r="P2" s="541" t="s">
        <v>200</v>
      </c>
      <c r="Q2" s="581"/>
      <c r="R2" s="581"/>
      <c r="S2" s="581"/>
      <c r="T2" s="581"/>
      <c r="U2" s="581"/>
      <c r="V2" s="581"/>
      <c r="W2" s="582"/>
      <c r="X2" s="113"/>
      <c r="Y2" s="563" t="s">
        <v>236</v>
      </c>
      <c r="Z2" s="564"/>
      <c r="AA2" s="564"/>
      <c r="AB2" s="564"/>
      <c r="AC2" s="565"/>
      <c r="AD2" s="75"/>
      <c r="AE2" s="75"/>
    </row>
    <row r="3" spans="1:31" ht="55" customHeight="1" thickTop="1" thickBot="1" x14ac:dyDescent="0.45">
      <c r="A3" s="99"/>
      <c r="B3" s="567" t="s">
        <v>237</v>
      </c>
      <c r="C3" s="567"/>
      <c r="D3" s="567"/>
      <c r="E3" s="567"/>
      <c r="F3" s="567"/>
      <c r="G3" s="567"/>
      <c r="H3" s="567"/>
      <c r="I3" s="567"/>
      <c r="J3" s="567"/>
      <c r="K3" s="567"/>
      <c r="L3" s="567"/>
      <c r="M3" s="567"/>
      <c r="N3" s="567"/>
      <c r="O3" s="113"/>
      <c r="P3" s="99"/>
      <c r="Q3" s="99"/>
      <c r="R3" s="99"/>
      <c r="S3" s="99"/>
      <c r="T3" s="99"/>
      <c r="U3" s="99"/>
      <c r="V3" s="99"/>
      <c r="W3" s="99"/>
      <c r="X3" s="99"/>
      <c r="Y3" s="566"/>
      <c r="Z3" s="566"/>
      <c r="AA3" s="566"/>
      <c r="AB3" s="566"/>
      <c r="AC3" s="566"/>
      <c r="AD3" s="99"/>
      <c r="AE3" s="99"/>
    </row>
    <row r="4" spans="1:31" ht="38.15" customHeight="1" thickTop="1" thickBot="1" x14ac:dyDescent="0.45">
      <c r="A4" s="75"/>
      <c r="B4" s="583" t="s">
        <v>238</v>
      </c>
      <c r="C4" s="55" t="s">
        <v>239</v>
      </c>
      <c r="D4" s="55" t="s">
        <v>240</v>
      </c>
      <c r="E4" s="573" t="s">
        <v>241</v>
      </c>
      <c r="F4" s="576"/>
      <c r="G4" s="577"/>
      <c r="H4" s="575"/>
      <c r="I4" s="573" t="s">
        <v>242</v>
      </c>
      <c r="J4" s="574"/>
      <c r="K4" s="575"/>
      <c r="L4" s="578" t="s">
        <v>243</v>
      </c>
      <c r="M4" s="579"/>
      <c r="N4" s="580"/>
      <c r="O4" s="114"/>
      <c r="P4" s="585" t="s">
        <v>244</v>
      </c>
      <c r="Q4" s="571"/>
      <c r="R4" s="571"/>
      <c r="S4" s="572"/>
      <c r="T4" s="570" t="s">
        <v>245</v>
      </c>
      <c r="U4" s="571"/>
      <c r="V4" s="571"/>
      <c r="W4" s="572"/>
      <c r="X4" s="122"/>
      <c r="Y4" s="568" t="s">
        <v>246</v>
      </c>
      <c r="Z4" s="569"/>
      <c r="AA4" s="569"/>
      <c r="AB4" s="569"/>
      <c r="AC4" s="115" t="s">
        <v>247</v>
      </c>
      <c r="AD4" s="75"/>
      <c r="AE4" s="75"/>
    </row>
    <row r="5" spans="1:31" ht="85" customHeight="1" thickBot="1" x14ac:dyDescent="0.45">
      <c r="A5" s="75"/>
      <c r="B5" s="584"/>
      <c r="C5" s="43" t="s">
        <v>248</v>
      </c>
      <c r="D5" s="43" t="s">
        <v>249</v>
      </c>
      <c r="E5" s="44" t="s">
        <v>250</v>
      </c>
      <c r="F5" s="45" t="s">
        <v>251</v>
      </c>
      <c r="G5" s="52" t="s">
        <v>252</v>
      </c>
      <c r="H5" s="46" t="s">
        <v>253</v>
      </c>
      <c r="I5" s="44" t="s">
        <v>254</v>
      </c>
      <c r="J5" s="52" t="s">
        <v>255</v>
      </c>
      <c r="K5" s="46" t="s">
        <v>256</v>
      </c>
      <c r="L5" s="44" t="s">
        <v>257</v>
      </c>
      <c r="M5" s="45" t="s">
        <v>258</v>
      </c>
      <c r="N5" s="46" t="s">
        <v>259</v>
      </c>
      <c r="O5" s="106"/>
      <c r="P5" s="120" t="s">
        <v>260</v>
      </c>
      <c r="Q5" s="462" t="s">
        <v>261</v>
      </c>
      <c r="R5" s="462" t="s">
        <v>262</v>
      </c>
      <c r="S5" s="121" t="s">
        <v>263</v>
      </c>
      <c r="T5" s="102" t="s">
        <v>260</v>
      </c>
      <c r="U5" s="462" t="s">
        <v>261</v>
      </c>
      <c r="V5" s="462" t="s">
        <v>262</v>
      </c>
      <c r="W5" s="121" t="s">
        <v>263</v>
      </c>
      <c r="X5" s="106"/>
      <c r="Y5" s="20" t="s">
        <v>264</v>
      </c>
      <c r="Z5" s="21" t="s">
        <v>265</v>
      </c>
      <c r="AA5" s="21" t="s">
        <v>266</v>
      </c>
      <c r="AB5" s="21" t="s">
        <v>267</v>
      </c>
      <c r="AC5" s="22" t="s">
        <v>268</v>
      </c>
      <c r="AD5" s="75"/>
      <c r="AE5" s="75"/>
    </row>
    <row r="6" spans="1:31" ht="18.649999999999999" customHeight="1" thickTop="1" thickBot="1" x14ac:dyDescent="0.45">
      <c r="A6" s="75"/>
      <c r="B6" s="223" t="s">
        <v>45</v>
      </c>
      <c r="C6" s="224"/>
      <c r="D6" s="224"/>
      <c r="E6" s="225"/>
      <c r="F6" s="226"/>
      <c r="G6" s="227"/>
      <c r="H6" s="228"/>
      <c r="I6" s="225"/>
      <c r="J6" s="229"/>
      <c r="K6" s="228"/>
      <c r="L6" s="230"/>
      <c r="M6" s="226"/>
      <c r="N6" s="228"/>
      <c r="O6" s="231"/>
      <c r="P6" s="232"/>
      <c r="Q6" s="233"/>
      <c r="R6" s="234"/>
      <c r="S6" s="235"/>
      <c r="T6" s="232"/>
      <c r="U6" s="233"/>
      <c r="V6" s="233"/>
      <c r="W6" s="236"/>
      <c r="X6" s="237"/>
      <c r="Y6" s="238"/>
      <c r="Z6" s="239"/>
      <c r="AA6" s="240"/>
      <c r="AB6" s="240"/>
      <c r="AC6" s="241"/>
      <c r="AD6" s="75"/>
      <c r="AE6" s="75"/>
    </row>
    <row r="7" spans="1:31" ht="18.649999999999999" customHeight="1" thickBot="1" x14ac:dyDescent="0.45">
      <c r="A7" s="75"/>
      <c r="B7" s="242" t="s">
        <v>269</v>
      </c>
      <c r="C7" s="243"/>
      <c r="D7" s="243"/>
      <c r="E7" s="244"/>
      <c r="F7" s="245"/>
      <c r="G7" s="246"/>
      <c r="H7" s="247"/>
      <c r="I7" s="244"/>
      <c r="J7" s="248"/>
      <c r="K7" s="247"/>
      <c r="L7" s="249"/>
      <c r="M7" s="245"/>
      <c r="N7" s="247"/>
      <c r="O7" s="231"/>
      <c r="P7" s="250"/>
      <c r="Q7" s="251"/>
      <c r="R7" s="251"/>
      <c r="S7" s="252"/>
      <c r="T7" s="250"/>
      <c r="U7" s="251"/>
      <c r="V7" s="251"/>
      <c r="W7" s="253"/>
      <c r="X7" s="254"/>
      <c r="Y7" s="255"/>
      <c r="Z7" s="256"/>
      <c r="AA7" s="257"/>
      <c r="AB7" s="257"/>
      <c r="AC7" s="258"/>
      <c r="AD7" s="75"/>
      <c r="AE7" s="75"/>
    </row>
    <row r="8" spans="1:31" ht="24.65" customHeight="1" thickBot="1" x14ac:dyDescent="0.45">
      <c r="A8" s="150"/>
      <c r="B8" s="259" t="s">
        <v>270</v>
      </c>
      <c r="C8" s="243" t="s">
        <v>271</v>
      </c>
      <c r="D8" s="243" t="s">
        <v>272</v>
      </c>
      <c r="E8" s="244" t="s">
        <v>273</v>
      </c>
      <c r="F8" s="245" t="s">
        <v>274</v>
      </c>
      <c r="G8" s="246" t="s">
        <v>275</v>
      </c>
      <c r="H8" s="247" t="s">
        <v>276</v>
      </c>
      <c r="I8" s="244" t="s">
        <v>277</v>
      </c>
      <c r="J8" s="248" t="s">
        <v>278</v>
      </c>
      <c r="K8" s="247" t="s">
        <v>279</v>
      </c>
      <c r="L8" s="249" t="s">
        <v>280</v>
      </c>
      <c r="M8" s="245" t="s">
        <v>281</v>
      </c>
      <c r="N8" s="247" t="s">
        <v>282</v>
      </c>
      <c r="O8" s="231"/>
      <c r="P8" s="250" t="s">
        <v>283</v>
      </c>
      <c r="Q8" s="251" t="s">
        <v>284</v>
      </c>
      <c r="R8" s="260">
        <v>0.8</v>
      </c>
      <c r="S8" s="261">
        <v>0.8</v>
      </c>
      <c r="T8" s="250" t="s">
        <v>285</v>
      </c>
      <c r="U8" s="262" t="str">
        <f>I8</f>
        <v>Master vendor list inclusive of low carbon Fabrication suppliers</v>
      </c>
      <c r="V8" s="260">
        <v>0</v>
      </c>
      <c r="W8" s="263">
        <v>0</v>
      </c>
      <c r="X8" s="254"/>
      <c r="Y8" s="221" t="s">
        <v>286</v>
      </c>
      <c r="Z8" s="222" t="s">
        <v>287</v>
      </c>
      <c r="AA8" s="257" t="s">
        <v>287</v>
      </c>
      <c r="AB8" s="257"/>
      <c r="AC8" s="258"/>
      <c r="AD8" s="75"/>
      <c r="AE8" s="75"/>
    </row>
    <row r="9" spans="1:31" ht="27.65" customHeight="1" thickBot="1" x14ac:dyDescent="0.45">
      <c r="A9" s="150"/>
      <c r="B9" s="259" t="s">
        <v>288</v>
      </c>
      <c r="C9" s="243" t="s">
        <v>271</v>
      </c>
      <c r="D9" s="243" t="s">
        <v>272</v>
      </c>
      <c r="E9" s="244" t="s">
        <v>289</v>
      </c>
      <c r="F9" s="245" t="s">
        <v>290</v>
      </c>
      <c r="G9" s="246" t="s">
        <v>291</v>
      </c>
      <c r="H9" s="247" t="s">
        <v>292</v>
      </c>
      <c r="I9" s="244" t="s">
        <v>293</v>
      </c>
      <c r="J9" s="248" t="s">
        <v>294</v>
      </c>
      <c r="K9" s="247" t="s">
        <v>295</v>
      </c>
      <c r="L9" s="249" t="s">
        <v>280</v>
      </c>
      <c r="M9" s="245" t="s">
        <v>281</v>
      </c>
      <c r="N9" s="247" t="s">
        <v>282</v>
      </c>
      <c r="O9" s="231"/>
      <c r="P9" s="250" t="s">
        <v>296</v>
      </c>
      <c r="Q9" s="251" t="s">
        <v>297</v>
      </c>
      <c r="R9" s="260">
        <v>1</v>
      </c>
      <c r="S9" s="261">
        <v>1</v>
      </c>
      <c r="T9" s="250" t="s">
        <v>298</v>
      </c>
      <c r="U9" s="262" t="str">
        <f>I9</f>
        <v>Sub-contractors compeitive on low carbon footprint rewarded in tender evaluation</v>
      </c>
      <c r="V9" s="260">
        <v>0.1</v>
      </c>
      <c r="W9" s="263">
        <v>0.2</v>
      </c>
      <c r="X9" s="254"/>
      <c r="Y9" s="221" t="s">
        <v>299</v>
      </c>
      <c r="Z9" s="222" t="s">
        <v>300</v>
      </c>
      <c r="AA9" s="256" t="s">
        <v>301</v>
      </c>
      <c r="AB9" s="257"/>
      <c r="AC9" s="258"/>
      <c r="AD9" s="75"/>
      <c r="AE9" s="75"/>
    </row>
    <row r="10" spans="1:31" ht="18.649999999999999" customHeight="1" thickBot="1" x14ac:dyDescent="0.45">
      <c r="A10" s="75"/>
      <c r="B10" s="264" t="s">
        <v>102</v>
      </c>
      <c r="C10" s="243"/>
      <c r="D10" s="243"/>
      <c r="E10" s="244"/>
      <c r="F10" s="245"/>
      <c r="G10" s="246"/>
      <c r="H10" s="247"/>
      <c r="I10" s="244"/>
      <c r="J10" s="248"/>
      <c r="K10" s="247"/>
      <c r="L10" s="249"/>
      <c r="M10" s="245"/>
      <c r="N10" s="247"/>
      <c r="O10" s="231"/>
      <c r="P10" s="250"/>
      <c r="Q10" s="251"/>
      <c r="R10" s="251"/>
      <c r="S10" s="252"/>
      <c r="T10" s="250"/>
      <c r="U10" s="251"/>
      <c r="V10" s="251"/>
      <c r="W10" s="253"/>
      <c r="X10" s="254"/>
      <c r="Y10" s="255"/>
      <c r="Z10" s="256"/>
      <c r="AA10" s="257"/>
      <c r="AB10" s="257"/>
      <c r="AC10" s="258"/>
      <c r="AD10" s="75"/>
      <c r="AE10" s="75"/>
    </row>
    <row r="11" spans="1:31" ht="18.649999999999999" customHeight="1" thickBot="1" x14ac:dyDescent="0.45">
      <c r="A11" s="75"/>
      <c r="B11" s="242" t="s">
        <v>302</v>
      </c>
      <c r="C11" s="243"/>
      <c r="D11" s="243"/>
      <c r="E11" s="244"/>
      <c r="F11" s="245"/>
      <c r="G11" s="246"/>
      <c r="H11" s="247"/>
      <c r="I11" s="244"/>
      <c r="J11" s="248"/>
      <c r="K11" s="247"/>
      <c r="L11" s="249"/>
      <c r="M11" s="245"/>
      <c r="N11" s="247"/>
      <c r="O11" s="231"/>
      <c r="P11" s="250"/>
      <c r="Q11" s="251"/>
      <c r="R11" s="251"/>
      <c r="S11" s="252"/>
      <c r="T11" s="250"/>
      <c r="U11" s="251"/>
      <c r="V11" s="251"/>
      <c r="W11" s="253"/>
      <c r="X11" s="254"/>
      <c r="Y11" s="255"/>
      <c r="Z11" s="256"/>
      <c r="AA11" s="257"/>
      <c r="AB11" s="257"/>
      <c r="AC11" s="258"/>
      <c r="AD11" s="75"/>
      <c r="AE11" s="75"/>
    </row>
    <row r="12" spans="1:31" ht="18.649999999999999" customHeight="1" thickBot="1" x14ac:dyDescent="0.45">
      <c r="A12" s="75"/>
      <c r="B12" s="264" t="s">
        <v>102</v>
      </c>
      <c r="C12" s="243"/>
      <c r="D12" s="243"/>
      <c r="E12" s="244"/>
      <c r="F12" s="245"/>
      <c r="G12" s="246"/>
      <c r="H12" s="247"/>
      <c r="I12" s="244"/>
      <c r="J12" s="248"/>
      <c r="K12" s="247"/>
      <c r="L12" s="249"/>
      <c r="M12" s="245"/>
      <c r="N12" s="247"/>
      <c r="O12" s="231"/>
      <c r="P12" s="250"/>
      <c r="Q12" s="251"/>
      <c r="R12" s="251"/>
      <c r="S12" s="252"/>
      <c r="T12" s="250"/>
      <c r="U12" s="251"/>
      <c r="V12" s="251"/>
      <c r="W12" s="253"/>
      <c r="X12" s="254"/>
      <c r="Y12" s="255"/>
      <c r="Z12" s="256"/>
      <c r="AA12" s="257"/>
      <c r="AB12" s="257"/>
      <c r="AC12" s="258"/>
      <c r="AD12" s="75"/>
      <c r="AE12" s="75"/>
    </row>
    <row r="13" spans="1:31" ht="18.649999999999999" customHeight="1" thickBot="1" x14ac:dyDescent="0.45">
      <c r="A13" s="75"/>
      <c r="B13" s="242" t="s">
        <v>303</v>
      </c>
      <c r="C13" s="243"/>
      <c r="D13" s="243"/>
      <c r="E13" s="244"/>
      <c r="F13" s="245"/>
      <c r="G13" s="246"/>
      <c r="H13" s="247"/>
      <c r="I13" s="244"/>
      <c r="J13" s="248"/>
      <c r="K13" s="247"/>
      <c r="L13" s="249"/>
      <c r="M13" s="245"/>
      <c r="N13" s="247"/>
      <c r="O13" s="231"/>
      <c r="P13" s="250"/>
      <c r="Q13" s="251"/>
      <c r="R13" s="251"/>
      <c r="S13" s="252"/>
      <c r="T13" s="250"/>
      <c r="U13" s="251"/>
      <c r="V13" s="251"/>
      <c r="W13" s="253"/>
      <c r="X13" s="254"/>
      <c r="Y13" s="255"/>
      <c r="Z13" s="256"/>
      <c r="AA13" s="257"/>
      <c r="AB13" s="257"/>
      <c r="AC13" s="258"/>
      <c r="AD13" s="75"/>
      <c r="AE13" s="75"/>
    </row>
    <row r="14" spans="1:31" ht="18.649999999999999" customHeight="1" thickBot="1" x14ac:dyDescent="0.45">
      <c r="A14" s="75"/>
      <c r="B14" s="17" t="s">
        <v>102</v>
      </c>
      <c r="C14" s="47"/>
      <c r="D14" s="47"/>
      <c r="E14" s="48"/>
      <c r="F14" s="49"/>
      <c r="G14" s="53"/>
      <c r="H14" s="50"/>
      <c r="I14" s="48"/>
      <c r="J14" s="54"/>
      <c r="K14" s="50"/>
      <c r="L14" s="51"/>
      <c r="M14" s="49"/>
      <c r="N14" s="50"/>
      <c r="O14" s="107"/>
      <c r="P14" s="139"/>
      <c r="Q14" s="140"/>
      <c r="R14" s="140"/>
      <c r="S14" s="141"/>
      <c r="T14" s="139"/>
      <c r="U14" s="140"/>
      <c r="V14" s="140"/>
      <c r="W14" s="142"/>
      <c r="X14" s="143"/>
      <c r="Y14" s="144"/>
      <c r="Z14" s="147"/>
      <c r="AA14" s="148"/>
      <c r="AB14" s="148"/>
      <c r="AC14" s="149"/>
      <c r="AD14" s="75"/>
      <c r="AE14" s="75"/>
    </row>
    <row r="15" spans="1:31" ht="18.649999999999999" customHeight="1" thickBot="1" x14ac:dyDescent="0.45">
      <c r="A15" s="75"/>
      <c r="B15" s="18" t="s">
        <v>304</v>
      </c>
      <c r="C15" s="47"/>
      <c r="D15" s="47"/>
      <c r="E15" s="48"/>
      <c r="F15" s="49"/>
      <c r="G15" s="53"/>
      <c r="H15" s="50"/>
      <c r="I15" s="48"/>
      <c r="J15" s="54"/>
      <c r="K15" s="50"/>
      <c r="L15" s="51"/>
      <c r="M15" s="49"/>
      <c r="N15" s="50"/>
      <c r="O15" s="107"/>
      <c r="P15" s="139"/>
      <c r="Q15" s="140"/>
      <c r="R15" s="140"/>
      <c r="S15" s="141"/>
      <c r="T15" s="139"/>
      <c r="U15" s="140"/>
      <c r="V15" s="140"/>
      <c r="W15" s="142"/>
      <c r="X15" s="143"/>
      <c r="Y15" s="144"/>
      <c r="Z15" s="147"/>
      <c r="AA15" s="148"/>
      <c r="AB15" s="148"/>
      <c r="AC15" s="149"/>
      <c r="AD15" s="75"/>
      <c r="AE15" s="75"/>
    </row>
    <row r="16" spans="1:31" ht="18.649999999999999" customHeight="1" thickBot="1" x14ac:dyDescent="0.45">
      <c r="A16" s="75"/>
      <c r="B16" s="17" t="s">
        <v>102</v>
      </c>
      <c r="C16" s="47"/>
      <c r="D16" s="47"/>
      <c r="E16" s="48"/>
      <c r="F16" s="49"/>
      <c r="G16" s="53"/>
      <c r="H16" s="50"/>
      <c r="I16" s="48"/>
      <c r="J16" s="54"/>
      <c r="K16" s="50"/>
      <c r="L16" s="51"/>
      <c r="M16" s="49"/>
      <c r="N16" s="50"/>
      <c r="O16" s="107"/>
      <c r="P16" s="139"/>
      <c r="Q16" s="140"/>
      <c r="R16" s="140"/>
      <c r="S16" s="141"/>
      <c r="T16" s="139"/>
      <c r="U16" s="140"/>
      <c r="V16" s="140"/>
      <c r="W16" s="142"/>
      <c r="X16" s="143"/>
      <c r="Y16" s="144"/>
      <c r="Z16" s="147"/>
      <c r="AA16" s="148"/>
      <c r="AB16" s="148"/>
      <c r="AC16" s="149"/>
      <c r="AD16" s="75"/>
      <c r="AE16" s="75"/>
    </row>
    <row r="17" spans="1:31" ht="18.649999999999999" customHeight="1" thickBot="1" x14ac:dyDescent="0.45">
      <c r="A17" s="75"/>
      <c r="B17" s="16" t="s">
        <v>305</v>
      </c>
      <c r="C17" s="47"/>
      <c r="D17" s="47"/>
      <c r="E17" s="48"/>
      <c r="F17" s="49"/>
      <c r="G17" s="53"/>
      <c r="H17" s="50"/>
      <c r="I17" s="48"/>
      <c r="J17" s="54"/>
      <c r="K17" s="50"/>
      <c r="L17" s="51"/>
      <c r="M17" s="49"/>
      <c r="N17" s="50"/>
      <c r="O17" s="107"/>
      <c r="P17" s="139"/>
      <c r="Q17" s="140"/>
      <c r="R17" s="140"/>
      <c r="S17" s="141"/>
      <c r="T17" s="139"/>
      <c r="U17" s="140"/>
      <c r="V17" s="140"/>
      <c r="W17" s="142"/>
      <c r="X17" s="143"/>
      <c r="Y17" s="144"/>
      <c r="Z17" s="147"/>
      <c r="AA17" s="148"/>
      <c r="AB17" s="148"/>
      <c r="AC17" s="149"/>
      <c r="AD17" s="75"/>
      <c r="AE17" s="75"/>
    </row>
    <row r="18" spans="1:31" ht="18.649999999999999" customHeight="1" thickBot="1" x14ac:dyDescent="0.45">
      <c r="A18" s="75"/>
      <c r="B18" s="17" t="s">
        <v>306</v>
      </c>
      <c r="C18" s="47"/>
      <c r="D18" s="47"/>
      <c r="E18" s="48"/>
      <c r="F18" s="49"/>
      <c r="G18" s="53"/>
      <c r="H18" s="50"/>
      <c r="I18" s="48"/>
      <c r="J18" s="54"/>
      <c r="K18" s="50"/>
      <c r="L18" s="51"/>
      <c r="M18" s="49"/>
      <c r="N18" s="50"/>
      <c r="O18" s="107"/>
      <c r="P18" s="139"/>
      <c r="Q18" s="140"/>
      <c r="R18" s="140"/>
      <c r="S18" s="141"/>
      <c r="T18" s="139"/>
      <c r="U18" s="140"/>
      <c r="V18" s="140"/>
      <c r="W18" s="142"/>
      <c r="X18" s="143"/>
      <c r="Y18" s="144"/>
      <c r="Z18" s="147"/>
      <c r="AA18" s="148"/>
      <c r="AB18" s="148"/>
      <c r="AC18" s="149"/>
      <c r="AD18" s="75"/>
      <c r="AE18" s="75"/>
    </row>
    <row r="19" spans="1:31" ht="18.649999999999999" customHeight="1" thickBot="1" x14ac:dyDescent="0.45">
      <c r="A19" s="75"/>
      <c r="B19" s="16" t="s">
        <v>307</v>
      </c>
      <c r="C19" s="47"/>
      <c r="D19" s="47"/>
      <c r="E19" s="48"/>
      <c r="F19" s="49"/>
      <c r="G19" s="53"/>
      <c r="H19" s="50"/>
      <c r="I19" s="48"/>
      <c r="J19" s="54"/>
      <c r="K19" s="50"/>
      <c r="L19" s="51"/>
      <c r="M19" s="49"/>
      <c r="N19" s="50"/>
      <c r="O19" s="107"/>
      <c r="P19" s="139"/>
      <c r="Q19" s="140"/>
      <c r="R19" s="140"/>
      <c r="S19" s="141"/>
      <c r="T19" s="139"/>
      <c r="U19" s="140"/>
      <c r="V19" s="140"/>
      <c r="W19" s="142"/>
      <c r="X19" s="143"/>
      <c r="Y19" s="144"/>
      <c r="Z19" s="147"/>
      <c r="AA19" s="148"/>
      <c r="AB19" s="148"/>
      <c r="AC19" s="149"/>
      <c r="AD19" s="75"/>
      <c r="AE19" s="75"/>
    </row>
    <row r="20" spans="1:31" ht="18.649999999999999" customHeight="1" thickBot="1" x14ac:dyDescent="0.45">
      <c r="A20" s="75"/>
      <c r="B20" s="17" t="s">
        <v>102</v>
      </c>
      <c r="C20" s="47"/>
      <c r="D20" s="47"/>
      <c r="E20" s="48"/>
      <c r="F20" s="49"/>
      <c r="G20" s="53"/>
      <c r="H20" s="50"/>
      <c r="I20" s="48"/>
      <c r="J20" s="54"/>
      <c r="K20" s="50"/>
      <c r="L20" s="51"/>
      <c r="M20" s="49"/>
      <c r="N20" s="50"/>
      <c r="O20" s="107"/>
      <c r="P20" s="139"/>
      <c r="Q20" s="140"/>
      <c r="R20" s="140"/>
      <c r="S20" s="141"/>
      <c r="T20" s="139"/>
      <c r="U20" s="140"/>
      <c r="V20" s="140"/>
      <c r="W20" s="142"/>
      <c r="X20" s="143"/>
      <c r="Y20" s="144"/>
      <c r="Z20" s="147"/>
      <c r="AA20" s="148"/>
      <c r="AB20" s="148"/>
      <c r="AC20" s="149"/>
      <c r="AD20" s="75"/>
      <c r="AE20" s="75"/>
    </row>
    <row r="21" spans="1:31" ht="18.649999999999999" customHeight="1" thickBot="1" x14ac:dyDescent="0.45">
      <c r="A21" s="75"/>
      <c r="B21" s="128" t="s">
        <v>54</v>
      </c>
      <c r="C21" s="47"/>
      <c r="D21" s="47"/>
      <c r="E21" s="48"/>
      <c r="F21" s="49"/>
      <c r="G21" s="53"/>
      <c r="H21" s="50"/>
      <c r="I21" s="48"/>
      <c r="J21" s="54"/>
      <c r="K21" s="50"/>
      <c r="L21" s="51"/>
      <c r="M21" s="49"/>
      <c r="N21" s="50"/>
      <c r="O21" s="107"/>
      <c r="P21" s="139"/>
      <c r="Q21" s="140"/>
      <c r="R21" s="140"/>
      <c r="S21" s="141"/>
      <c r="T21" s="139"/>
      <c r="U21" s="140"/>
      <c r="V21" s="140"/>
      <c r="W21" s="142"/>
      <c r="X21" s="143"/>
      <c r="Y21" s="144"/>
      <c r="Z21" s="147"/>
      <c r="AA21" s="148"/>
      <c r="AB21" s="148"/>
      <c r="AC21" s="149"/>
      <c r="AD21" s="75"/>
      <c r="AE21" s="75"/>
    </row>
    <row r="22" spans="1:31" ht="18.649999999999999" customHeight="1" thickBot="1" x14ac:dyDescent="0.45">
      <c r="A22" s="75"/>
      <c r="B22" s="15" t="s">
        <v>308</v>
      </c>
      <c r="C22" s="47"/>
      <c r="D22" s="47"/>
      <c r="E22" s="48"/>
      <c r="F22" s="49"/>
      <c r="G22" s="53"/>
      <c r="H22" s="50"/>
      <c r="I22" s="48"/>
      <c r="J22" s="54"/>
      <c r="K22" s="50"/>
      <c r="L22" s="51"/>
      <c r="M22" s="49"/>
      <c r="N22" s="50"/>
      <c r="O22" s="107"/>
      <c r="P22" s="139"/>
      <c r="Q22" s="140"/>
      <c r="R22" s="140"/>
      <c r="S22" s="141"/>
      <c r="T22" s="139"/>
      <c r="U22" s="140"/>
      <c r="V22" s="140"/>
      <c r="W22" s="142"/>
      <c r="X22" s="143"/>
      <c r="Y22" s="144"/>
      <c r="Z22" s="147"/>
      <c r="AA22" s="148"/>
      <c r="AB22" s="148"/>
      <c r="AC22" s="149"/>
      <c r="AD22" s="75"/>
      <c r="AE22" s="75"/>
    </row>
    <row r="23" spans="1:31" ht="18.649999999999999" customHeight="1" thickBot="1" x14ac:dyDescent="0.45">
      <c r="A23" s="75"/>
      <c r="B23" s="19" t="s">
        <v>102</v>
      </c>
      <c r="C23" s="47"/>
      <c r="D23" s="47"/>
      <c r="E23" s="48"/>
      <c r="F23" s="49"/>
      <c r="G23" s="53"/>
      <c r="H23" s="50"/>
      <c r="I23" s="48"/>
      <c r="J23" s="54"/>
      <c r="K23" s="50"/>
      <c r="L23" s="51"/>
      <c r="M23" s="49"/>
      <c r="N23" s="50"/>
      <c r="O23" s="107"/>
      <c r="P23" s="139"/>
      <c r="Q23" s="140"/>
      <c r="R23" s="140"/>
      <c r="S23" s="141"/>
      <c r="T23" s="139"/>
      <c r="U23" s="140"/>
      <c r="V23" s="140"/>
      <c r="W23" s="142"/>
      <c r="X23" s="143"/>
      <c r="Y23" s="144"/>
      <c r="Z23" s="147"/>
      <c r="AA23" s="148"/>
      <c r="AB23" s="148"/>
      <c r="AC23" s="149"/>
      <c r="AD23" s="75"/>
      <c r="AE23" s="75"/>
    </row>
    <row r="24" spans="1:31" ht="18.649999999999999" customHeight="1" thickBot="1" x14ac:dyDescent="0.45">
      <c r="A24" s="75"/>
      <c r="B24" s="15" t="s">
        <v>309</v>
      </c>
      <c r="C24" s="47"/>
      <c r="D24" s="47"/>
      <c r="E24" s="48"/>
      <c r="F24" s="49"/>
      <c r="G24" s="53"/>
      <c r="H24" s="50"/>
      <c r="I24" s="48"/>
      <c r="J24" s="54"/>
      <c r="K24" s="50"/>
      <c r="L24" s="51"/>
      <c r="M24" s="49"/>
      <c r="N24" s="50"/>
      <c r="O24" s="107"/>
      <c r="P24" s="139"/>
      <c r="Q24" s="140"/>
      <c r="R24" s="140"/>
      <c r="S24" s="141"/>
      <c r="T24" s="139"/>
      <c r="U24" s="140"/>
      <c r="V24" s="140"/>
      <c r="W24" s="142"/>
      <c r="X24" s="143"/>
      <c r="Y24" s="144"/>
      <c r="Z24" s="147"/>
      <c r="AA24" s="148"/>
      <c r="AB24" s="148"/>
      <c r="AC24" s="149"/>
      <c r="AD24" s="75"/>
      <c r="AE24" s="75"/>
    </row>
    <row r="25" spans="1:31" ht="18.649999999999999" customHeight="1" thickBot="1" x14ac:dyDescent="0.45">
      <c r="A25" s="75"/>
      <c r="B25" s="19" t="s">
        <v>102</v>
      </c>
      <c r="C25" s="47"/>
      <c r="D25" s="47"/>
      <c r="E25" s="48"/>
      <c r="F25" s="49"/>
      <c r="G25" s="53"/>
      <c r="H25" s="50"/>
      <c r="I25" s="48"/>
      <c r="J25" s="54"/>
      <c r="K25" s="50"/>
      <c r="L25" s="51"/>
      <c r="M25" s="49"/>
      <c r="N25" s="50"/>
      <c r="O25" s="107"/>
      <c r="P25" s="139"/>
      <c r="Q25" s="140"/>
      <c r="R25" s="140"/>
      <c r="S25" s="141"/>
      <c r="T25" s="139"/>
      <c r="U25" s="140"/>
      <c r="V25" s="140"/>
      <c r="W25" s="142"/>
      <c r="X25" s="143"/>
      <c r="Y25" s="144"/>
      <c r="Z25" s="147"/>
      <c r="AA25" s="148"/>
      <c r="AB25" s="148"/>
      <c r="AC25" s="149"/>
      <c r="AD25" s="75"/>
      <c r="AE25" s="75"/>
    </row>
    <row r="26" spans="1:31" ht="18.649999999999999" customHeight="1" thickBot="1" x14ac:dyDescent="0.45">
      <c r="A26" s="75"/>
      <c r="B26" s="15" t="s">
        <v>310</v>
      </c>
      <c r="C26" s="47"/>
      <c r="D26" s="47"/>
      <c r="E26" s="48"/>
      <c r="F26" s="49"/>
      <c r="G26" s="53"/>
      <c r="H26" s="50"/>
      <c r="I26" s="48"/>
      <c r="J26" s="54"/>
      <c r="K26" s="50"/>
      <c r="L26" s="51"/>
      <c r="M26" s="49"/>
      <c r="N26" s="50"/>
      <c r="O26" s="107"/>
      <c r="P26" s="139"/>
      <c r="Q26" s="140"/>
      <c r="R26" s="140"/>
      <c r="S26" s="141"/>
      <c r="T26" s="139"/>
      <c r="U26" s="140"/>
      <c r="V26" s="140"/>
      <c r="W26" s="142"/>
      <c r="X26" s="143"/>
      <c r="Y26" s="144"/>
      <c r="Z26" s="147"/>
      <c r="AA26" s="148"/>
      <c r="AB26" s="148"/>
      <c r="AC26" s="149"/>
      <c r="AD26" s="75"/>
      <c r="AE26" s="75"/>
    </row>
    <row r="27" spans="1:31" ht="18.649999999999999" customHeight="1" thickBot="1" x14ac:dyDescent="0.45">
      <c r="A27" s="75"/>
      <c r="B27" s="19" t="s">
        <v>102</v>
      </c>
      <c r="C27" s="47"/>
      <c r="D27" s="47"/>
      <c r="E27" s="48"/>
      <c r="F27" s="49"/>
      <c r="G27" s="53"/>
      <c r="H27" s="50"/>
      <c r="I27" s="48"/>
      <c r="J27" s="54"/>
      <c r="K27" s="50"/>
      <c r="L27" s="51"/>
      <c r="M27" s="49"/>
      <c r="N27" s="50"/>
      <c r="O27" s="107"/>
      <c r="P27" s="139"/>
      <c r="Q27" s="140"/>
      <c r="R27" s="140"/>
      <c r="S27" s="141"/>
      <c r="T27" s="139"/>
      <c r="U27" s="140"/>
      <c r="V27" s="140"/>
      <c r="W27" s="142"/>
      <c r="X27" s="143"/>
      <c r="Y27" s="144"/>
      <c r="Z27" s="147"/>
      <c r="AA27" s="148"/>
      <c r="AB27" s="148"/>
      <c r="AC27" s="149"/>
      <c r="AD27" s="75"/>
      <c r="AE27" s="75"/>
    </row>
    <row r="28" spans="1:31" ht="18.649999999999999" customHeight="1" thickBot="1" x14ac:dyDescent="0.45">
      <c r="A28" s="75"/>
      <c r="B28" s="15" t="s">
        <v>311</v>
      </c>
      <c r="C28" s="47"/>
      <c r="D28" s="47"/>
      <c r="E28" s="48"/>
      <c r="F28" s="49"/>
      <c r="G28" s="53"/>
      <c r="H28" s="50"/>
      <c r="I28" s="48"/>
      <c r="J28" s="54"/>
      <c r="K28" s="50"/>
      <c r="L28" s="51"/>
      <c r="M28" s="49"/>
      <c r="N28" s="50"/>
      <c r="O28" s="107"/>
      <c r="P28" s="139"/>
      <c r="Q28" s="140"/>
      <c r="R28" s="140"/>
      <c r="S28" s="141"/>
      <c r="T28" s="139"/>
      <c r="U28" s="140"/>
      <c r="V28" s="140"/>
      <c r="W28" s="142"/>
      <c r="X28" s="143"/>
      <c r="Y28" s="144"/>
      <c r="Z28" s="147"/>
      <c r="AA28" s="148"/>
      <c r="AB28" s="148"/>
      <c r="AC28" s="149"/>
      <c r="AD28" s="75"/>
      <c r="AE28" s="75"/>
    </row>
    <row r="29" spans="1:31" ht="18.649999999999999" customHeight="1" thickBot="1" x14ac:dyDescent="0.45">
      <c r="A29" s="75"/>
      <c r="B29" s="19" t="s">
        <v>102</v>
      </c>
      <c r="C29" s="47"/>
      <c r="D29" s="47"/>
      <c r="E29" s="48"/>
      <c r="F29" s="49"/>
      <c r="G29" s="53"/>
      <c r="H29" s="50"/>
      <c r="I29" s="48"/>
      <c r="J29" s="54"/>
      <c r="K29" s="50"/>
      <c r="L29" s="51"/>
      <c r="M29" s="49"/>
      <c r="N29" s="50"/>
      <c r="O29" s="107"/>
      <c r="P29" s="139"/>
      <c r="Q29" s="140"/>
      <c r="R29" s="140"/>
      <c r="S29" s="141"/>
      <c r="T29" s="139"/>
      <c r="U29" s="140"/>
      <c r="V29" s="140"/>
      <c r="W29" s="142"/>
      <c r="X29" s="143"/>
      <c r="Y29" s="144"/>
      <c r="Z29" s="147"/>
      <c r="AA29" s="148"/>
      <c r="AB29" s="148"/>
      <c r="AC29" s="149"/>
      <c r="AD29" s="75"/>
      <c r="AE29" s="75"/>
    </row>
    <row r="30" spans="1:31" ht="18.649999999999999" customHeight="1" thickBot="1" x14ac:dyDescent="0.45">
      <c r="A30" s="75"/>
      <c r="B30" s="15" t="s">
        <v>59</v>
      </c>
      <c r="C30" s="47"/>
      <c r="D30" s="47"/>
      <c r="E30" s="48"/>
      <c r="F30" s="49"/>
      <c r="G30" s="53"/>
      <c r="H30" s="50"/>
      <c r="I30" s="48"/>
      <c r="J30" s="54"/>
      <c r="K30" s="50"/>
      <c r="L30" s="51"/>
      <c r="M30" s="49"/>
      <c r="N30" s="50"/>
      <c r="O30" s="107"/>
      <c r="P30" s="139"/>
      <c r="Q30" s="140"/>
      <c r="R30" s="140"/>
      <c r="S30" s="141"/>
      <c r="T30" s="139"/>
      <c r="U30" s="140"/>
      <c r="V30" s="140"/>
      <c r="W30" s="142"/>
      <c r="X30" s="143"/>
      <c r="Y30" s="144"/>
      <c r="Z30" s="147"/>
      <c r="AA30" s="148"/>
      <c r="AB30" s="148"/>
      <c r="AC30" s="149"/>
      <c r="AD30" s="75"/>
      <c r="AE30" s="75"/>
    </row>
    <row r="31" spans="1:31" ht="18.649999999999999" customHeight="1" thickBot="1" x14ac:dyDescent="0.45">
      <c r="A31" s="75"/>
      <c r="B31" s="15" t="s">
        <v>312</v>
      </c>
      <c r="C31" s="47"/>
      <c r="D31" s="47"/>
      <c r="E31" s="48"/>
      <c r="F31" s="49"/>
      <c r="G31" s="53"/>
      <c r="H31" s="50"/>
      <c r="I31" s="48"/>
      <c r="J31" s="54"/>
      <c r="K31" s="50"/>
      <c r="L31" s="51"/>
      <c r="M31" s="49"/>
      <c r="N31" s="50"/>
      <c r="O31" s="107"/>
      <c r="P31" s="139"/>
      <c r="Q31" s="140"/>
      <c r="R31" s="140"/>
      <c r="S31" s="141"/>
      <c r="T31" s="139"/>
      <c r="U31" s="140"/>
      <c r="V31" s="140"/>
      <c r="W31" s="142"/>
      <c r="X31" s="143"/>
      <c r="Y31" s="144"/>
      <c r="Z31" s="147"/>
      <c r="AA31" s="148"/>
      <c r="AB31" s="148"/>
      <c r="AC31" s="149"/>
      <c r="AD31" s="75"/>
      <c r="AE31" s="75"/>
    </row>
    <row r="32" spans="1:31" ht="18.649999999999999" customHeight="1" thickBot="1" x14ac:dyDescent="0.45">
      <c r="A32" s="75"/>
      <c r="B32" s="19" t="s">
        <v>102</v>
      </c>
      <c r="C32" s="47"/>
      <c r="D32" s="47"/>
      <c r="E32" s="48"/>
      <c r="F32" s="49"/>
      <c r="G32" s="53"/>
      <c r="H32" s="50"/>
      <c r="I32" s="48"/>
      <c r="J32" s="54"/>
      <c r="K32" s="50"/>
      <c r="L32" s="51"/>
      <c r="M32" s="49"/>
      <c r="N32" s="50"/>
      <c r="O32" s="107"/>
      <c r="P32" s="139"/>
      <c r="Q32" s="140"/>
      <c r="R32" s="140"/>
      <c r="S32" s="141"/>
      <c r="T32" s="139"/>
      <c r="U32" s="140"/>
      <c r="V32" s="140"/>
      <c r="W32" s="142"/>
      <c r="X32" s="143"/>
      <c r="Y32" s="144"/>
      <c r="Z32" s="147"/>
      <c r="AA32" s="148"/>
      <c r="AB32" s="148"/>
      <c r="AC32" s="149"/>
      <c r="AD32" s="75"/>
      <c r="AE32" s="75"/>
    </row>
    <row r="33" spans="1:31" ht="18.649999999999999" customHeight="1" thickBot="1" x14ac:dyDescent="0.45">
      <c r="A33" s="75"/>
      <c r="B33" s="15" t="s">
        <v>313</v>
      </c>
      <c r="C33" s="47"/>
      <c r="D33" s="47"/>
      <c r="E33" s="48"/>
      <c r="F33" s="49"/>
      <c r="G33" s="53"/>
      <c r="H33" s="50"/>
      <c r="I33" s="48"/>
      <c r="J33" s="54"/>
      <c r="K33" s="50"/>
      <c r="L33" s="51"/>
      <c r="M33" s="49"/>
      <c r="N33" s="50"/>
      <c r="O33" s="107"/>
      <c r="P33" s="139"/>
      <c r="Q33" s="140"/>
      <c r="R33" s="140"/>
      <c r="S33" s="141"/>
      <c r="T33" s="139"/>
      <c r="U33" s="140"/>
      <c r="V33" s="140"/>
      <c r="W33" s="142"/>
      <c r="X33" s="143"/>
      <c r="Y33" s="144"/>
      <c r="Z33" s="147"/>
      <c r="AA33" s="148"/>
      <c r="AB33" s="148"/>
      <c r="AC33" s="149"/>
      <c r="AD33" s="75"/>
      <c r="AE33" s="75"/>
    </row>
    <row r="34" spans="1:31" ht="18.649999999999999" customHeight="1" thickBot="1" x14ac:dyDescent="0.45">
      <c r="A34" s="75"/>
      <c r="B34" s="19" t="s">
        <v>102</v>
      </c>
      <c r="C34" s="47"/>
      <c r="D34" s="47"/>
      <c r="E34" s="48"/>
      <c r="F34" s="49"/>
      <c r="G34" s="53"/>
      <c r="H34" s="50"/>
      <c r="I34" s="48"/>
      <c r="J34" s="54"/>
      <c r="K34" s="50"/>
      <c r="L34" s="51"/>
      <c r="M34" s="49"/>
      <c r="N34" s="50"/>
      <c r="O34" s="107"/>
      <c r="P34" s="139"/>
      <c r="Q34" s="140"/>
      <c r="R34" s="140"/>
      <c r="S34" s="141"/>
      <c r="T34" s="139"/>
      <c r="U34" s="140"/>
      <c r="V34" s="140"/>
      <c r="W34" s="142"/>
      <c r="X34" s="143"/>
      <c r="Y34" s="144"/>
      <c r="Z34" s="147"/>
      <c r="AA34" s="148"/>
      <c r="AB34" s="148"/>
      <c r="AC34" s="149"/>
      <c r="AD34" s="75"/>
      <c r="AE34" s="75"/>
    </row>
    <row r="35" spans="1:31" ht="18.649999999999999" customHeight="1" thickBot="1" x14ac:dyDescent="0.45">
      <c r="A35" s="75"/>
      <c r="B35" s="15" t="s">
        <v>314</v>
      </c>
      <c r="C35" s="47"/>
      <c r="D35" s="47"/>
      <c r="E35" s="48"/>
      <c r="F35" s="49"/>
      <c r="G35" s="53"/>
      <c r="H35" s="50"/>
      <c r="I35" s="48"/>
      <c r="J35" s="54"/>
      <c r="K35" s="50"/>
      <c r="L35" s="51"/>
      <c r="M35" s="49"/>
      <c r="N35" s="50"/>
      <c r="O35" s="107"/>
      <c r="P35" s="139"/>
      <c r="Q35" s="140"/>
      <c r="R35" s="140"/>
      <c r="S35" s="141"/>
      <c r="T35" s="139"/>
      <c r="U35" s="140"/>
      <c r="V35" s="140"/>
      <c r="W35" s="142"/>
      <c r="X35" s="143"/>
      <c r="Y35" s="144"/>
      <c r="Z35" s="147"/>
      <c r="AA35" s="148"/>
      <c r="AB35" s="148"/>
      <c r="AC35" s="149"/>
      <c r="AD35" s="75"/>
      <c r="AE35" s="75"/>
    </row>
    <row r="36" spans="1:31" ht="18.649999999999999" customHeight="1" thickBot="1" x14ac:dyDescent="0.45">
      <c r="A36" s="75"/>
      <c r="B36" s="19" t="s">
        <v>102</v>
      </c>
      <c r="C36" s="47"/>
      <c r="D36" s="47"/>
      <c r="E36" s="48"/>
      <c r="F36" s="49"/>
      <c r="G36" s="53"/>
      <c r="H36" s="50"/>
      <c r="I36" s="48"/>
      <c r="J36" s="54"/>
      <c r="K36" s="50"/>
      <c r="L36" s="51"/>
      <c r="M36" s="49"/>
      <c r="N36" s="50"/>
      <c r="O36" s="107"/>
      <c r="P36" s="139"/>
      <c r="Q36" s="140"/>
      <c r="R36" s="140"/>
      <c r="S36" s="141"/>
      <c r="T36" s="139"/>
      <c r="U36" s="140"/>
      <c r="V36" s="140"/>
      <c r="W36" s="142"/>
      <c r="X36" s="143"/>
      <c r="Y36" s="144"/>
      <c r="Z36" s="147"/>
      <c r="AA36" s="148"/>
      <c r="AB36" s="148"/>
      <c r="AC36" s="149"/>
      <c r="AD36" s="75"/>
      <c r="AE36" s="75"/>
    </row>
    <row r="37" spans="1:31" ht="18.649999999999999" customHeight="1" thickBot="1" x14ac:dyDescent="0.45">
      <c r="A37" s="75"/>
      <c r="B37" s="15" t="s">
        <v>315</v>
      </c>
      <c r="C37" s="47"/>
      <c r="D37" s="47"/>
      <c r="E37" s="48"/>
      <c r="F37" s="49"/>
      <c r="G37" s="53"/>
      <c r="H37" s="50"/>
      <c r="I37" s="48"/>
      <c r="J37" s="54"/>
      <c r="K37" s="50"/>
      <c r="L37" s="51"/>
      <c r="M37" s="49"/>
      <c r="N37" s="50"/>
      <c r="O37" s="107"/>
      <c r="P37" s="139"/>
      <c r="Q37" s="140"/>
      <c r="R37" s="140"/>
      <c r="S37" s="141"/>
      <c r="T37" s="139"/>
      <c r="U37" s="140"/>
      <c r="V37" s="140"/>
      <c r="W37" s="142"/>
      <c r="X37" s="143"/>
      <c r="Y37" s="144"/>
      <c r="Z37" s="147"/>
      <c r="AA37" s="148"/>
      <c r="AB37" s="148"/>
      <c r="AC37" s="149"/>
      <c r="AD37" s="75"/>
      <c r="AE37" s="75"/>
    </row>
    <row r="38" spans="1:31" ht="18.649999999999999" customHeight="1" thickBot="1" x14ac:dyDescent="0.45">
      <c r="A38" s="75"/>
      <c r="B38" s="19" t="s">
        <v>102</v>
      </c>
      <c r="C38" s="47"/>
      <c r="D38" s="47"/>
      <c r="E38" s="48"/>
      <c r="F38" s="49"/>
      <c r="G38" s="53"/>
      <c r="H38" s="50"/>
      <c r="I38" s="48"/>
      <c r="J38" s="54"/>
      <c r="K38" s="50"/>
      <c r="L38" s="51"/>
      <c r="M38" s="49"/>
      <c r="N38" s="50"/>
      <c r="O38" s="107"/>
      <c r="P38" s="139"/>
      <c r="Q38" s="140"/>
      <c r="R38" s="140"/>
      <c r="S38" s="141"/>
      <c r="T38" s="139"/>
      <c r="U38" s="140"/>
      <c r="V38" s="140"/>
      <c r="W38" s="142"/>
      <c r="X38" s="143"/>
      <c r="Y38" s="144"/>
      <c r="Z38" s="147"/>
      <c r="AA38" s="148"/>
      <c r="AB38" s="148"/>
      <c r="AC38" s="149"/>
      <c r="AD38" s="75"/>
      <c r="AE38" s="75"/>
    </row>
    <row r="39" spans="1:31" ht="18.649999999999999" customHeight="1" thickBot="1" x14ac:dyDescent="0.45">
      <c r="A39" s="75"/>
      <c r="B39" s="128" t="s">
        <v>65</v>
      </c>
      <c r="C39" s="47"/>
      <c r="D39" s="47"/>
      <c r="E39" s="48"/>
      <c r="F39" s="49"/>
      <c r="G39" s="53"/>
      <c r="H39" s="50"/>
      <c r="I39" s="48"/>
      <c r="J39" s="54"/>
      <c r="K39" s="50"/>
      <c r="L39" s="51"/>
      <c r="M39" s="49"/>
      <c r="N39" s="50"/>
      <c r="O39" s="107"/>
      <c r="P39" s="139"/>
      <c r="Q39" s="140"/>
      <c r="R39" s="140"/>
      <c r="S39" s="141"/>
      <c r="T39" s="139"/>
      <c r="U39" s="140"/>
      <c r="V39" s="140"/>
      <c r="W39" s="142"/>
      <c r="X39" s="143"/>
      <c r="Y39" s="144"/>
      <c r="Z39" s="147"/>
      <c r="AA39" s="148"/>
      <c r="AB39" s="148"/>
      <c r="AC39" s="149"/>
      <c r="AD39" s="75"/>
      <c r="AE39" s="75"/>
    </row>
    <row r="40" spans="1:31" ht="18.649999999999999" customHeight="1" thickBot="1" x14ac:dyDescent="0.45">
      <c r="A40" s="75"/>
      <c r="B40" s="15" t="s">
        <v>316</v>
      </c>
      <c r="C40" s="47"/>
      <c r="D40" s="47"/>
      <c r="E40" s="48"/>
      <c r="F40" s="49"/>
      <c r="G40" s="53"/>
      <c r="H40" s="50"/>
      <c r="I40" s="48"/>
      <c r="J40" s="54"/>
      <c r="K40" s="50"/>
      <c r="L40" s="51"/>
      <c r="M40" s="49"/>
      <c r="N40" s="50"/>
      <c r="O40" s="107"/>
      <c r="P40" s="139"/>
      <c r="Q40" s="140"/>
      <c r="R40" s="140"/>
      <c r="S40" s="141"/>
      <c r="T40" s="139"/>
      <c r="U40" s="140"/>
      <c r="V40" s="140"/>
      <c r="W40" s="142"/>
      <c r="X40" s="143"/>
      <c r="Y40" s="144"/>
      <c r="Z40" s="147"/>
      <c r="AA40" s="148"/>
      <c r="AB40" s="148"/>
      <c r="AC40" s="149"/>
      <c r="AD40" s="75"/>
      <c r="AE40" s="75"/>
    </row>
    <row r="41" spans="1:31" ht="18.649999999999999" customHeight="1" thickBot="1" x14ac:dyDescent="0.45">
      <c r="A41" s="75"/>
      <c r="B41" s="19" t="s">
        <v>102</v>
      </c>
      <c r="C41" s="47"/>
      <c r="D41" s="47"/>
      <c r="E41" s="48"/>
      <c r="F41" s="49"/>
      <c r="G41" s="53"/>
      <c r="H41" s="50"/>
      <c r="I41" s="48"/>
      <c r="J41" s="54"/>
      <c r="K41" s="50"/>
      <c r="L41" s="51"/>
      <c r="M41" s="49"/>
      <c r="N41" s="50"/>
      <c r="O41" s="107"/>
      <c r="P41" s="139"/>
      <c r="Q41" s="140"/>
      <c r="R41" s="140"/>
      <c r="S41" s="141"/>
      <c r="T41" s="139"/>
      <c r="U41" s="140"/>
      <c r="V41" s="140"/>
      <c r="W41" s="142"/>
      <c r="X41" s="143"/>
      <c r="Y41" s="144"/>
      <c r="Z41" s="147"/>
      <c r="AA41" s="148"/>
      <c r="AB41" s="148"/>
      <c r="AC41" s="149"/>
      <c r="AD41" s="75"/>
      <c r="AE41" s="75"/>
    </row>
    <row r="42" spans="1:31" ht="18.649999999999999" customHeight="1" thickBot="1" x14ac:dyDescent="0.45">
      <c r="A42" s="75"/>
      <c r="B42" s="15" t="s">
        <v>317</v>
      </c>
      <c r="C42" s="47"/>
      <c r="D42" s="47"/>
      <c r="E42" s="48"/>
      <c r="F42" s="49"/>
      <c r="G42" s="53"/>
      <c r="H42" s="50"/>
      <c r="I42" s="48"/>
      <c r="J42" s="54"/>
      <c r="K42" s="50"/>
      <c r="L42" s="51"/>
      <c r="M42" s="49"/>
      <c r="N42" s="50"/>
      <c r="O42" s="107"/>
      <c r="P42" s="139"/>
      <c r="Q42" s="140"/>
      <c r="R42" s="140"/>
      <c r="S42" s="141"/>
      <c r="T42" s="139"/>
      <c r="U42" s="140"/>
      <c r="V42" s="140"/>
      <c r="W42" s="142"/>
      <c r="X42" s="143"/>
      <c r="Y42" s="144"/>
      <c r="Z42" s="147"/>
      <c r="AA42" s="148"/>
      <c r="AB42" s="148"/>
      <c r="AC42" s="149"/>
      <c r="AD42" s="75"/>
      <c r="AE42" s="75"/>
    </row>
    <row r="43" spans="1:31" ht="18.649999999999999" customHeight="1" thickBot="1" x14ac:dyDescent="0.45">
      <c r="A43" s="75"/>
      <c r="B43" s="19" t="s">
        <v>102</v>
      </c>
      <c r="C43" s="47"/>
      <c r="D43" s="47"/>
      <c r="E43" s="48"/>
      <c r="F43" s="49"/>
      <c r="G43" s="53"/>
      <c r="H43" s="50"/>
      <c r="I43" s="48"/>
      <c r="J43" s="54"/>
      <c r="K43" s="50"/>
      <c r="L43" s="51"/>
      <c r="M43" s="49"/>
      <c r="N43" s="50"/>
      <c r="O43" s="107"/>
      <c r="P43" s="139"/>
      <c r="Q43" s="140"/>
      <c r="R43" s="140"/>
      <c r="S43" s="141"/>
      <c r="T43" s="139"/>
      <c r="U43" s="140"/>
      <c r="V43" s="140"/>
      <c r="W43" s="142"/>
      <c r="X43" s="143"/>
      <c r="Y43" s="144"/>
      <c r="Z43" s="147"/>
      <c r="AA43" s="148"/>
      <c r="AB43" s="148"/>
      <c r="AC43" s="149"/>
      <c r="AD43" s="75"/>
      <c r="AE43" s="75"/>
    </row>
    <row r="44" spans="1:31" ht="18.649999999999999" customHeight="1" thickBot="1" x14ac:dyDescent="0.45">
      <c r="A44" s="75"/>
      <c r="B44" s="15" t="s">
        <v>318</v>
      </c>
      <c r="C44" s="47"/>
      <c r="D44" s="47"/>
      <c r="E44" s="48"/>
      <c r="F44" s="49"/>
      <c r="G44" s="53"/>
      <c r="H44" s="50"/>
      <c r="I44" s="48"/>
      <c r="J44" s="54"/>
      <c r="K44" s="50"/>
      <c r="L44" s="51"/>
      <c r="M44" s="49"/>
      <c r="N44" s="50"/>
      <c r="O44" s="107"/>
      <c r="P44" s="139"/>
      <c r="Q44" s="140"/>
      <c r="R44" s="140"/>
      <c r="S44" s="141"/>
      <c r="T44" s="139"/>
      <c r="U44" s="140"/>
      <c r="V44" s="140"/>
      <c r="W44" s="142"/>
      <c r="X44" s="143"/>
      <c r="Y44" s="144"/>
      <c r="Z44" s="147"/>
      <c r="AA44" s="148"/>
      <c r="AB44" s="148"/>
      <c r="AC44" s="149"/>
      <c r="AD44" s="75"/>
      <c r="AE44" s="75"/>
    </row>
    <row r="45" spans="1:31" ht="18.649999999999999" customHeight="1" thickBot="1" x14ac:dyDescent="0.45">
      <c r="A45" s="75"/>
      <c r="B45" s="19" t="s">
        <v>102</v>
      </c>
      <c r="C45" s="47"/>
      <c r="D45" s="47"/>
      <c r="E45" s="48"/>
      <c r="F45" s="49"/>
      <c r="G45" s="53"/>
      <c r="H45" s="50"/>
      <c r="I45" s="48"/>
      <c r="J45" s="54"/>
      <c r="K45" s="50"/>
      <c r="L45" s="51"/>
      <c r="M45" s="49"/>
      <c r="N45" s="50"/>
      <c r="O45" s="107"/>
      <c r="P45" s="139"/>
      <c r="Q45" s="140"/>
      <c r="R45" s="140"/>
      <c r="S45" s="141"/>
      <c r="T45" s="139"/>
      <c r="U45" s="140"/>
      <c r="V45" s="140"/>
      <c r="W45" s="142"/>
      <c r="X45" s="143"/>
      <c r="Y45" s="144"/>
      <c r="Z45" s="147"/>
      <c r="AA45" s="148"/>
      <c r="AB45" s="148"/>
      <c r="AC45" s="149"/>
      <c r="AD45" s="75"/>
      <c r="AE45" s="75"/>
    </row>
    <row r="46" spans="1:31" ht="18.649999999999999" customHeight="1" thickBot="1" x14ac:dyDescent="0.45">
      <c r="A46" s="75"/>
      <c r="B46" s="15" t="s">
        <v>319</v>
      </c>
      <c r="C46" s="47"/>
      <c r="D46" s="47"/>
      <c r="E46" s="48"/>
      <c r="F46" s="49"/>
      <c r="G46" s="53"/>
      <c r="H46" s="50"/>
      <c r="I46" s="48"/>
      <c r="J46" s="54"/>
      <c r="K46" s="50"/>
      <c r="L46" s="51"/>
      <c r="M46" s="49"/>
      <c r="N46" s="50"/>
      <c r="O46" s="107"/>
      <c r="P46" s="139"/>
      <c r="Q46" s="140"/>
      <c r="R46" s="140"/>
      <c r="S46" s="141"/>
      <c r="T46" s="139"/>
      <c r="U46" s="140"/>
      <c r="V46" s="140"/>
      <c r="W46" s="142"/>
      <c r="X46" s="143"/>
      <c r="Y46" s="144"/>
      <c r="Z46" s="147"/>
      <c r="AA46" s="148"/>
      <c r="AB46" s="148"/>
      <c r="AC46" s="149"/>
      <c r="AD46" s="75"/>
      <c r="AE46" s="75"/>
    </row>
    <row r="47" spans="1:31" ht="18.649999999999999" customHeight="1" thickBot="1" x14ac:dyDescent="0.45">
      <c r="A47" s="75"/>
      <c r="B47" s="19" t="s">
        <v>102</v>
      </c>
      <c r="C47" s="47"/>
      <c r="D47" s="47"/>
      <c r="E47" s="48"/>
      <c r="F47" s="49"/>
      <c r="G47" s="53"/>
      <c r="H47" s="50"/>
      <c r="I47" s="48"/>
      <c r="J47" s="54"/>
      <c r="K47" s="50"/>
      <c r="L47" s="51"/>
      <c r="M47" s="49"/>
      <c r="N47" s="50"/>
      <c r="O47" s="107"/>
      <c r="P47" s="139"/>
      <c r="Q47" s="140"/>
      <c r="R47" s="140"/>
      <c r="S47" s="141"/>
      <c r="T47" s="139"/>
      <c r="U47" s="140"/>
      <c r="V47" s="140"/>
      <c r="W47" s="142"/>
      <c r="X47" s="143"/>
      <c r="Y47" s="144"/>
      <c r="Z47" s="147"/>
      <c r="AA47" s="148"/>
      <c r="AB47" s="148"/>
      <c r="AC47" s="149"/>
      <c r="AD47" s="75"/>
      <c r="AE47" s="75"/>
    </row>
    <row r="48" spans="1:31" ht="18.649999999999999" customHeight="1" thickBot="1" x14ac:dyDescent="0.45">
      <c r="A48" s="75"/>
      <c r="B48" s="15" t="s">
        <v>320</v>
      </c>
      <c r="C48" s="47"/>
      <c r="D48" s="47"/>
      <c r="E48" s="48"/>
      <c r="F48" s="49"/>
      <c r="G48" s="53"/>
      <c r="H48" s="50"/>
      <c r="I48" s="48"/>
      <c r="J48" s="54"/>
      <c r="K48" s="50"/>
      <c r="L48" s="51"/>
      <c r="M48" s="49"/>
      <c r="N48" s="50"/>
      <c r="O48" s="107"/>
      <c r="P48" s="139"/>
      <c r="Q48" s="140"/>
      <c r="R48" s="140"/>
      <c r="S48" s="141"/>
      <c r="T48" s="139"/>
      <c r="U48" s="140"/>
      <c r="V48" s="140"/>
      <c r="W48" s="142"/>
      <c r="X48" s="143"/>
      <c r="Y48" s="144"/>
      <c r="Z48" s="147"/>
      <c r="AA48" s="148"/>
      <c r="AB48" s="148"/>
      <c r="AC48" s="149"/>
      <c r="AD48" s="75"/>
      <c r="AE48" s="75"/>
    </row>
    <row r="49" spans="1:31" ht="18.649999999999999" customHeight="1" thickBot="1" x14ac:dyDescent="0.45">
      <c r="A49" s="75"/>
      <c r="B49" s="19" t="s">
        <v>102</v>
      </c>
      <c r="C49" s="47"/>
      <c r="D49" s="47"/>
      <c r="E49" s="48"/>
      <c r="F49" s="49"/>
      <c r="G49" s="53"/>
      <c r="H49" s="50"/>
      <c r="I49" s="48"/>
      <c r="J49" s="54"/>
      <c r="K49" s="50"/>
      <c r="L49" s="51"/>
      <c r="M49" s="49"/>
      <c r="N49" s="50"/>
      <c r="O49" s="107"/>
      <c r="P49" s="139"/>
      <c r="Q49" s="140"/>
      <c r="R49" s="140"/>
      <c r="S49" s="141"/>
      <c r="T49" s="139"/>
      <c r="U49" s="140"/>
      <c r="V49" s="140"/>
      <c r="W49" s="142"/>
      <c r="X49" s="143"/>
      <c r="Y49" s="144"/>
      <c r="Z49" s="147"/>
      <c r="AA49" s="148"/>
      <c r="AB49" s="148"/>
      <c r="AC49" s="149"/>
      <c r="AD49" s="75"/>
      <c r="AE49" s="75"/>
    </row>
    <row r="50" spans="1:31" ht="18.649999999999999" customHeight="1" thickBot="1" x14ac:dyDescent="0.45">
      <c r="A50" s="75"/>
      <c r="B50" s="15" t="s">
        <v>321</v>
      </c>
      <c r="C50" s="47"/>
      <c r="D50" s="47"/>
      <c r="E50" s="48"/>
      <c r="F50" s="49"/>
      <c r="G50" s="53"/>
      <c r="H50" s="50"/>
      <c r="I50" s="48"/>
      <c r="J50" s="54"/>
      <c r="K50" s="50"/>
      <c r="L50" s="51"/>
      <c r="M50" s="49"/>
      <c r="N50" s="50"/>
      <c r="O50" s="107"/>
      <c r="P50" s="139"/>
      <c r="Q50" s="140"/>
      <c r="R50" s="140"/>
      <c r="S50" s="141"/>
      <c r="T50" s="139"/>
      <c r="U50" s="140"/>
      <c r="V50" s="140"/>
      <c r="W50" s="142"/>
      <c r="X50" s="143"/>
      <c r="Y50" s="144"/>
      <c r="Z50" s="147"/>
      <c r="AA50" s="148"/>
      <c r="AB50" s="148"/>
      <c r="AC50" s="149"/>
      <c r="AD50" s="75"/>
      <c r="AE50" s="75"/>
    </row>
    <row r="51" spans="1:31" ht="18.649999999999999" customHeight="1" thickBot="1" x14ac:dyDescent="0.45">
      <c r="A51" s="75"/>
      <c r="B51" s="19" t="s">
        <v>102</v>
      </c>
      <c r="C51" s="47"/>
      <c r="D51" s="47"/>
      <c r="E51" s="48"/>
      <c r="F51" s="49"/>
      <c r="G51" s="53"/>
      <c r="H51" s="50"/>
      <c r="I51" s="48"/>
      <c r="J51" s="54"/>
      <c r="K51" s="50"/>
      <c r="L51" s="51"/>
      <c r="M51" s="49"/>
      <c r="N51" s="50"/>
      <c r="O51" s="107"/>
      <c r="P51" s="139"/>
      <c r="Q51" s="140"/>
      <c r="R51" s="140"/>
      <c r="S51" s="141"/>
      <c r="T51" s="139"/>
      <c r="U51" s="140"/>
      <c r="V51" s="140"/>
      <c r="W51" s="142"/>
      <c r="X51" s="143"/>
      <c r="Y51" s="144"/>
      <c r="Z51" s="147"/>
      <c r="AA51" s="148"/>
      <c r="AB51" s="148"/>
      <c r="AC51" s="149"/>
      <c r="AD51" s="75"/>
      <c r="AE51" s="75"/>
    </row>
    <row r="52" spans="1:31" ht="18.649999999999999" customHeight="1" thickBot="1" x14ac:dyDescent="0.45">
      <c r="A52" s="75"/>
      <c r="B52" s="15" t="s">
        <v>322</v>
      </c>
      <c r="C52" s="47"/>
      <c r="D52" s="47"/>
      <c r="E52" s="48"/>
      <c r="F52" s="49"/>
      <c r="G52" s="53"/>
      <c r="H52" s="50"/>
      <c r="I52" s="48"/>
      <c r="J52" s="54"/>
      <c r="K52" s="50"/>
      <c r="L52" s="51"/>
      <c r="M52" s="49"/>
      <c r="N52" s="50"/>
      <c r="O52" s="107"/>
      <c r="P52" s="139"/>
      <c r="Q52" s="140"/>
      <c r="R52" s="140"/>
      <c r="S52" s="141"/>
      <c r="T52" s="139"/>
      <c r="U52" s="140"/>
      <c r="V52" s="140"/>
      <c r="W52" s="142"/>
      <c r="X52" s="143"/>
      <c r="Y52" s="144"/>
      <c r="Z52" s="147"/>
      <c r="AA52" s="148"/>
      <c r="AB52" s="148"/>
      <c r="AC52" s="149"/>
      <c r="AD52" s="75"/>
      <c r="AE52" s="75"/>
    </row>
    <row r="53" spans="1:31" ht="18.649999999999999" customHeight="1" thickBot="1" x14ac:dyDescent="0.45">
      <c r="A53" s="75"/>
      <c r="B53" s="19" t="s">
        <v>102</v>
      </c>
      <c r="C53" s="47"/>
      <c r="D53" s="47"/>
      <c r="E53" s="48"/>
      <c r="F53" s="49"/>
      <c r="G53" s="53"/>
      <c r="H53" s="50"/>
      <c r="I53" s="48"/>
      <c r="J53" s="54"/>
      <c r="K53" s="50"/>
      <c r="L53" s="51"/>
      <c r="M53" s="49"/>
      <c r="N53" s="50"/>
      <c r="O53" s="107"/>
      <c r="P53" s="139"/>
      <c r="Q53" s="140"/>
      <c r="R53" s="140"/>
      <c r="S53" s="141"/>
      <c r="T53" s="139"/>
      <c r="U53" s="140"/>
      <c r="V53" s="140"/>
      <c r="W53" s="142"/>
      <c r="X53" s="143"/>
      <c r="Y53" s="144"/>
      <c r="Z53" s="147"/>
      <c r="AA53" s="148"/>
      <c r="AB53" s="148"/>
      <c r="AC53" s="149"/>
      <c r="AD53" s="75"/>
      <c r="AE53" s="75"/>
    </row>
    <row r="54" spans="1:31" ht="18.649999999999999" customHeight="1" thickBot="1" x14ac:dyDescent="0.45">
      <c r="A54" s="75"/>
      <c r="B54" s="15" t="s">
        <v>323</v>
      </c>
      <c r="C54" s="47"/>
      <c r="D54" s="47"/>
      <c r="E54" s="48"/>
      <c r="F54" s="49"/>
      <c r="G54" s="53"/>
      <c r="H54" s="50"/>
      <c r="I54" s="48"/>
      <c r="J54" s="54"/>
      <c r="K54" s="50"/>
      <c r="L54" s="51"/>
      <c r="M54" s="49"/>
      <c r="N54" s="50"/>
      <c r="O54" s="107"/>
      <c r="P54" s="139"/>
      <c r="Q54" s="140"/>
      <c r="R54" s="140"/>
      <c r="S54" s="141"/>
      <c r="T54" s="139"/>
      <c r="U54" s="140"/>
      <c r="V54" s="140"/>
      <c r="W54" s="142"/>
      <c r="X54" s="143"/>
      <c r="Y54" s="144"/>
      <c r="Z54" s="147"/>
      <c r="AA54" s="148"/>
      <c r="AB54" s="148"/>
      <c r="AC54" s="149"/>
      <c r="AD54" s="75"/>
      <c r="AE54" s="75"/>
    </row>
    <row r="55" spans="1:31" ht="18.649999999999999" customHeight="1" thickBot="1" x14ac:dyDescent="0.45">
      <c r="A55" s="75"/>
      <c r="B55" s="19" t="s">
        <v>102</v>
      </c>
      <c r="C55" s="47"/>
      <c r="D55" s="47"/>
      <c r="E55" s="48"/>
      <c r="F55" s="49"/>
      <c r="G55" s="53"/>
      <c r="H55" s="50"/>
      <c r="I55" s="48"/>
      <c r="J55" s="54"/>
      <c r="K55" s="50"/>
      <c r="L55" s="51"/>
      <c r="M55" s="49"/>
      <c r="N55" s="50"/>
      <c r="O55" s="107"/>
      <c r="P55" s="139"/>
      <c r="Q55" s="140"/>
      <c r="R55" s="140"/>
      <c r="S55" s="141"/>
      <c r="T55" s="139"/>
      <c r="U55" s="140"/>
      <c r="V55" s="140"/>
      <c r="W55" s="142"/>
      <c r="X55" s="143"/>
      <c r="Y55" s="144"/>
      <c r="Z55" s="147"/>
      <c r="AA55" s="148"/>
      <c r="AB55" s="148"/>
      <c r="AC55" s="149"/>
      <c r="AD55" s="75"/>
      <c r="AE55" s="75"/>
    </row>
    <row r="56" spans="1:31" ht="18.649999999999999" customHeight="1" thickBot="1" x14ac:dyDescent="0.45">
      <c r="A56" s="75"/>
      <c r="B56" s="128" t="s">
        <v>75</v>
      </c>
      <c r="C56" s="47"/>
      <c r="D56" s="47"/>
      <c r="E56" s="48"/>
      <c r="F56" s="49"/>
      <c r="G56" s="53"/>
      <c r="H56" s="50"/>
      <c r="I56" s="48"/>
      <c r="J56" s="54"/>
      <c r="K56" s="50"/>
      <c r="L56" s="51"/>
      <c r="M56" s="49"/>
      <c r="N56" s="50"/>
      <c r="O56" s="107"/>
      <c r="P56" s="139"/>
      <c r="Q56" s="140"/>
      <c r="R56" s="140"/>
      <c r="S56" s="141"/>
      <c r="T56" s="139"/>
      <c r="U56" s="140"/>
      <c r="V56" s="140"/>
      <c r="W56" s="142"/>
      <c r="X56" s="143"/>
      <c r="Y56" s="144"/>
      <c r="Z56" s="147"/>
      <c r="AA56" s="148"/>
      <c r="AB56" s="148"/>
      <c r="AC56" s="149"/>
      <c r="AD56" s="75"/>
      <c r="AE56" s="75"/>
    </row>
    <row r="57" spans="1:31" ht="18.649999999999999" customHeight="1" thickBot="1" x14ac:dyDescent="0.45">
      <c r="A57" s="75"/>
      <c r="B57" s="15" t="s">
        <v>324</v>
      </c>
      <c r="C57" s="47"/>
      <c r="D57" s="47"/>
      <c r="E57" s="48"/>
      <c r="F57" s="49"/>
      <c r="G57" s="53"/>
      <c r="H57" s="50"/>
      <c r="I57" s="48"/>
      <c r="J57" s="54"/>
      <c r="K57" s="50"/>
      <c r="L57" s="51"/>
      <c r="M57" s="49"/>
      <c r="N57" s="50"/>
      <c r="O57" s="107"/>
      <c r="P57" s="139"/>
      <c r="Q57" s="140"/>
      <c r="R57" s="140"/>
      <c r="S57" s="141"/>
      <c r="T57" s="139"/>
      <c r="U57" s="140"/>
      <c r="V57" s="140"/>
      <c r="W57" s="142"/>
      <c r="X57" s="143"/>
      <c r="Y57" s="144"/>
      <c r="Z57" s="147"/>
      <c r="AA57" s="148"/>
      <c r="AB57" s="148"/>
      <c r="AC57" s="149"/>
      <c r="AD57" s="75"/>
      <c r="AE57" s="75"/>
    </row>
    <row r="58" spans="1:31" ht="18.649999999999999" customHeight="1" thickBot="1" x14ac:dyDescent="0.45">
      <c r="A58" s="75"/>
      <c r="B58" s="19" t="s">
        <v>102</v>
      </c>
      <c r="C58" s="47"/>
      <c r="D58" s="47"/>
      <c r="E58" s="48"/>
      <c r="F58" s="49"/>
      <c r="G58" s="53"/>
      <c r="H58" s="50"/>
      <c r="I58" s="48"/>
      <c r="J58" s="54"/>
      <c r="K58" s="50"/>
      <c r="L58" s="51"/>
      <c r="M58" s="49"/>
      <c r="N58" s="50"/>
      <c r="O58" s="107"/>
      <c r="P58" s="139"/>
      <c r="Q58" s="140"/>
      <c r="R58" s="140"/>
      <c r="S58" s="141"/>
      <c r="T58" s="139"/>
      <c r="U58" s="140"/>
      <c r="V58" s="140"/>
      <c r="W58" s="142"/>
      <c r="X58" s="143"/>
      <c r="Y58" s="144"/>
      <c r="Z58" s="147"/>
      <c r="AA58" s="148"/>
      <c r="AB58" s="148"/>
      <c r="AC58" s="149"/>
      <c r="AD58" s="75"/>
      <c r="AE58" s="75"/>
    </row>
    <row r="59" spans="1:31" ht="18.649999999999999" customHeight="1" thickBot="1" x14ac:dyDescent="0.45">
      <c r="A59" s="75"/>
      <c r="B59" s="15" t="s">
        <v>325</v>
      </c>
      <c r="C59" s="47"/>
      <c r="D59" s="47"/>
      <c r="E59" s="48"/>
      <c r="F59" s="49"/>
      <c r="G59" s="53"/>
      <c r="H59" s="50"/>
      <c r="I59" s="48"/>
      <c r="J59" s="54"/>
      <c r="K59" s="50"/>
      <c r="L59" s="51"/>
      <c r="M59" s="49"/>
      <c r="N59" s="50"/>
      <c r="O59" s="107"/>
      <c r="P59" s="139"/>
      <c r="Q59" s="140"/>
      <c r="R59" s="140"/>
      <c r="S59" s="141"/>
      <c r="T59" s="139"/>
      <c r="U59" s="140"/>
      <c r="V59" s="140"/>
      <c r="W59" s="142"/>
      <c r="X59" s="143"/>
      <c r="Y59" s="144"/>
      <c r="Z59" s="147"/>
      <c r="AA59" s="148"/>
      <c r="AB59" s="148"/>
      <c r="AC59" s="149"/>
      <c r="AD59" s="75"/>
      <c r="AE59" s="75"/>
    </row>
    <row r="60" spans="1:31" ht="18.649999999999999" customHeight="1" thickBot="1" x14ac:dyDescent="0.45">
      <c r="A60" s="75"/>
      <c r="B60" s="19" t="s">
        <v>102</v>
      </c>
      <c r="C60" s="47"/>
      <c r="D60" s="47"/>
      <c r="E60" s="48"/>
      <c r="F60" s="49"/>
      <c r="G60" s="53"/>
      <c r="H60" s="50"/>
      <c r="I60" s="48"/>
      <c r="J60" s="54"/>
      <c r="K60" s="50"/>
      <c r="L60" s="51"/>
      <c r="M60" s="49"/>
      <c r="N60" s="50"/>
      <c r="O60" s="107"/>
      <c r="P60" s="139"/>
      <c r="Q60" s="140"/>
      <c r="R60" s="140"/>
      <c r="S60" s="141"/>
      <c r="T60" s="139"/>
      <c r="U60" s="140"/>
      <c r="V60" s="140"/>
      <c r="W60" s="142"/>
      <c r="X60" s="143"/>
      <c r="Y60" s="144"/>
      <c r="Z60" s="147"/>
      <c r="AA60" s="148"/>
      <c r="AB60" s="148"/>
      <c r="AC60" s="149"/>
      <c r="AD60" s="75"/>
      <c r="AE60" s="75"/>
    </row>
    <row r="61" spans="1:31" ht="18.649999999999999" customHeight="1" thickBot="1" x14ac:dyDescent="0.45">
      <c r="A61" s="75"/>
      <c r="B61" s="15" t="s">
        <v>326</v>
      </c>
      <c r="C61" s="47"/>
      <c r="D61" s="47"/>
      <c r="E61" s="48"/>
      <c r="F61" s="49"/>
      <c r="G61" s="53"/>
      <c r="H61" s="50"/>
      <c r="I61" s="48"/>
      <c r="J61" s="54"/>
      <c r="K61" s="50"/>
      <c r="L61" s="51"/>
      <c r="M61" s="49"/>
      <c r="N61" s="50"/>
      <c r="O61" s="107"/>
      <c r="P61" s="139"/>
      <c r="Q61" s="140"/>
      <c r="R61" s="140"/>
      <c r="S61" s="141"/>
      <c r="T61" s="139"/>
      <c r="U61" s="140"/>
      <c r="V61" s="140"/>
      <c r="W61" s="142"/>
      <c r="X61" s="143"/>
      <c r="Y61" s="144"/>
      <c r="Z61" s="147"/>
      <c r="AA61" s="148"/>
      <c r="AB61" s="148"/>
      <c r="AC61" s="149"/>
      <c r="AD61" s="75"/>
      <c r="AE61" s="75"/>
    </row>
    <row r="62" spans="1:31" ht="18.649999999999999" customHeight="1" thickBot="1" x14ac:dyDescent="0.45">
      <c r="A62" s="75"/>
      <c r="B62" s="19" t="s">
        <v>102</v>
      </c>
      <c r="C62" s="47"/>
      <c r="D62" s="47"/>
      <c r="E62" s="48"/>
      <c r="F62" s="49"/>
      <c r="G62" s="53"/>
      <c r="H62" s="50"/>
      <c r="I62" s="48"/>
      <c r="J62" s="54"/>
      <c r="K62" s="50"/>
      <c r="L62" s="51"/>
      <c r="M62" s="49"/>
      <c r="N62" s="50"/>
      <c r="O62" s="107"/>
      <c r="P62" s="139"/>
      <c r="Q62" s="140"/>
      <c r="R62" s="140"/>
      <c r="S62" s="141"/>
      <c r="T62" s="139"/>
      <c r="U62" s="140"/>
      <c r="V62" s="140"/>
      <c r="W62" s="142"/>
      <c r="X62" s="143"/>
      <c r="Y62" s="144"/>
      <c r="Z62" s="147"/>
      <c r="AA62" s="148"/>
      <c r="AB62" s="148"/>
      <c r="AC62" s="149"/>
      <c r="AD62" s="75"/>
      <c r="AE62" s="75"/>
    </row>
    <row r="63" spans="1:31" ht="15" thickTop="1" x14ac:dyDescent="0.4">
      <c r="A63" s="75"/>
      <c r="B63" s="75"/>
      <c r="C63" s="75"/>
      <c r="D63" s="75"/>
      <c r="E63" s="75"/>
      <c r="F63" s="75"/>
      <c r="G63" s="75"/>
      <c r="H63" s="75"/>
      <c r="I63" s="75"/>
      <c r="J63" s="75"/>
      <c r="K63" s="75"/>
      <c r="L63" s="75"/>
      <c r="M63" s="75"/>
      <c r="N63" s="75"/>
      <c r="O63" s="99"/>
      <c r="P63" s="145"/>
      <c r="Q63" s="145"/>
      <c r="R63" s="145"/>
      <c r="S63" s="145"/>
      <c r="T63" s="145"/>
      <c r="U63" s="145"/>
      <c r="V63" s="145"/>
      <c r="W63" s="145"/>
      <c r="X63" s="145"/>
      <c r="Y63" s="145"/>
      <c r="Z63" s="85"/>
      <c r="AA63" s="85"/>
      <c r="AB63" s="85"/>
      <c r="AC63" s="75"/>
      <c r="AD63" s="75"/>
      <c r="AE63" s="75"/>
    </row>
    <row r="64" spans="1:31" x14ac:dyDescent="0.4">
      <c r="A64" s="75"/>
      <c r="B64" s="75"/>
      <c r="C64" s="75"/>
      <c r="D64" s="75"/>
      <c r="E64" s="75"/>
      <c r="F64" s="75"/>
      <c r="G64" s="75"/>
      <c r="H64" s="75"/>
      <c r="I64" s="75"/>
      <c r="J64" s="75"/>
      <c r="K64" s="75"/>
      <c r="L64" s="75"/>
      <c r="M64" s="75"/>
      <c r="N64" s="75"/>
      <c r="O64" s="99"/>
      <c r="P64" s="146"/>
      <c r="Q64" s="146"/>
      <c r="R64" s="146"/>
      <c r="S64" s="146"/>
      <c r="T64" s="146"/>
      <c r="U64" s="146"/>
      <c r="V64" s="146"/>
      <c r="W64" s="146"/>
      <c r="X64" s="146"/>
      <c r="Y64" s="146"/>
      <c r="Z64" s="75"/>
      <c r="AA64" s="75"/>
      <c r="AB64" s="75"/>
      <c r="AC64" s="75"/>
      <c r="AD64" s="75"/>
      <c r="AE64" s="75"/>
    </row>
    <row r="65" spans="1:31" x14ac:dyDescent="0.4">
      <c r="A65" s="75"/>
      <c r="B65" s="75"/>
      <c r="C65" s="75"/>
      <c r="D65" s="75"/>
      <c r="E65" s="75"/>
      <c r="F65" s="75"/>
      <c r="G65" s="75"/>
      <c r="H65" s="75"/>
      <c r="I65" s="75"/>
      <c r="J65" s="75"/>
      <c r="K65" s="75"/>
      <c r="L65" s="75"/>
      <c r="M65" s="75"/>
      <c r="N65" s="75"/>
      <c r="O65" s="75"/>
      <c r="P65" s="146"/>
      <c r="Q65" s="146"/>
      <c r="R65" s="146"/>
      <c r="S65" s="146"/>
      <c r="T65" s="146"/>
      <c r="U65" s="146"/>
      <c r="V65" s="146"/>
      <c r="W65" s="146"/>
      <c r="X65" s="146"/>
      <c r="Y65" s="146"/>
      <c r="Z65" s="75"/>
      <c r="AA65" s="75"/>
      <c r="AB65" s="75"/>
      <c r="AC65" s="75"/>
      <c r="AD65" s="75"/>
      <c r="AE65" s="75"/>
    </row>
    <row r="66" spans="1:31" x14ac:dyDescent="0.4">
      <c r="P66" s="72"/>
      <c r="Q66" s="72"/>
      <c r="R66" s="72"/>
      <c r="S66" s="72"/>
      <c r="T66" s="72"/>
      <c r="U66" s="72"/>
      <c r="V66" s="72"/>
      <c r="W66" s="72"/>
      <c r="X66" s="72"/>
      <c r="Y66" s="72"/>
    </row>
  </sheetData>
  <mergeCells count="12">
    <mergeCell ref="B2:N2"/>
    <mergeCell ref="Y2:AC2"/>
    <mergeCell ref="Y3:AC3"/>
    <mergeCell ref="B3:N3"/>
    <mergeCell ref="Y4:AB4"/>
    <mergeCell ref="T4:W4"/>
    <mergeCell ref="I4:K4"/>
    <mergeCell ref="E4:H4"/>
    <mergeCell ref="L4:N4"/>
    <mergeCell ref="P2:W2"/>
    <mergeCell ref="B4:B5"/>
    <mergeCell ref="P4:S4"/>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FA903-C1D2-452A-9170-5201D99DEAF7}">
  <dimension ref="A1:N55"/>
  <sheetViews>
    <sheetView topLeftCell="A3" zoomScale="70" zoomScaleNormal="70" workbookViewId="0">
      <selection activeCell="D4" sqref="D4"/>
    </sheetView>
  </sheetViews>
  <sheetFormatPr defaultRowHeight="14.6" x14ac:dyDescent="0.4"/>
  <cols>
    <col min="2" max="2" width="52.69140625" customWidth="1"/>
    <col min="3" max="3" width="41" customWidth="1"/>
    <col min="4" max="4" width="35.84375" customWidth="1"/>
    <col min="5" max="5" width="11.53515625" customWidth="1"/>
    <col min="6" max="6" width="54.3046875" customWidth="1"/>
    <col min="7" max="7" width="28.15234375" customWidth="1"/>
    <col min="8" max="8" width="52" customWidth="1"/>
    <col min="9" max="12" width="23.84375" customWidth="1"/>
    <col min="13" max="13" width="19.3046875" customWidth="1"/>
  </cols>
  <sheetData>
    <row r="1" spans="1:14" ht="15" thickBot="1" x14ac:dyDescent="0.45"/>
    <row r="2" spans="1:14" ht="50.5" customHeight="1" thickTop="1" thickBot="1" x14ac:dyDescent="0.45">
      <c r="A2" s="75"/>
      <c r="B2" s="541" t="s">
        <v>95</v>
      </c>
      <c r="C2" s="542"/>
      <c r="D2" s="542"/>
      <c r="E2" s="543"/>
      <c r="F2" s="105"/>
      <c r="G2" s="75"/>
      <c r="H2" s="551" t="s">
        <v>327</v>
      </c>
      <c r="I2" s="586"/>
      <c r="J2" s="586"/>
      <c r="K2" s="586"/>
      <c r="L2" s="587"/>
      <c r="M2" s="84"/>
    </row>
    <row r="3" spans="1:14" ht="50.5" customHeight="1" thickTop="1" thickBot="1" x14ac:dyDescent="0.45">
      <c r="A3" s="75"/>
      <c r="B3" s="105"/>
      <c r="C3" s="113"/>
      <c r="D3" s="113"/>
      <c r="E3" s="113"/>
      <c r="F3" s="113"/>
      <c r="G3" s="99"/>
      <c r="H3" s="458"/>
      <c r="I3" s="458"/>
      <c r="J3" s="458"/>
      <c r="K3" s="458"/>
      <c r="L3" s="458"/>
      <c r="M3" s="119"/>
      <c r="N3" s="99"/>
    </row>
    <row r="4" spans="1:14" ht="38.5" customHeight="1" thickTop="1" thickBot="1" x14ac:dyDescent="0.45">
      <c r="A4" s="75"/>
      <c r="B4" s="118" t="s">
        <v>328</v>
      </c>
      <c r="C4" s="75"/>
      <c r="D4" s="75"/>
      <c r="E4" s="75"/>
      <c r="F4" s="75"/>
      <c r="G4" s="75"/>
      <c r="H4" s="588" t="s">
        <v>239</v>
      </c>
      <c r="I4" s="592" t="s">
        <v>329</v>
      </c>
      <c r="J4" s="593"/>
      <c r="K4" s="592" t="s">
        <v>330</v>
      </c>
      <c r="L4" s="593"/>
      <c r="M4" s="75"/>
    </row>
    <row r="5" spans="1:14" ht="56.25" customHeight="1" thickTop="1" thickBot="1" x14ac:dyDescent="0.45">
      <c r="A5" s="75"/>
      <c r="B5" s="177" t="s">
        <v>239</v>
      </c>
      <c r="C5" s="167" t="s">
        <v>331</v>
      </c>
      <c r="D5" s="167" t="s">
        <v>332</v>
      </c>
      <c r="E5" s="183" t="s">
        <v>333</v>
      </c>
      <c r="F5" s="448" t="s">
        <v>334</v>
      </c>
      <c r="G5" s="78"/>
      <c r="H5" s="589"/>
      <c r="I5" s="466" t="s">
        <v>335</v>
      </c>
      <c r="J5" s="62" t="s">
        <v>336</v>
      </c>
      <c r="K5" s="466" t="s">
        <v>337</v>
      </c>
      <c r="L5" s="62" t="s">
        <v>336</v>
      </c>
      <c r="M5" s="75"/>
    </row>
    <row r="6" spans="1:14" ht="24" customHeight="1" thickTop="1" thickBot="1" x14ac:dyDescent="0.45">
      <c r="A6" s="75"/>
      <c r="B6" s="184" t="s">
        <v>100</v>
      </c>
      <c r="C6" s="180">
        <v>0</v>
      </c>
      <c r="D6" s="178">
        <f>E6*C6</f>
        <v>0</v>
      </c>
      <c r="E6" s="186">
        <v>0</v>
      </c>
      <c r="F6" s="316"/>
      <c r="G6" s="79"/>
      <c r="H6" s="98" t="s">
        <v>100</v>
      </c>
      <c r="I6" s="188">
        <v>0</v>
      </c>
      <c r="J6" s="129">
        <f>IF(C6=0,0,I6/C6)</f>
        <v>0</v>
      </c>
      <c r="K6" s="137">
        <f>SUM(I6*E6)</f>
        <v>0</v>
      </c>
      <c r="L6" s="129">
        <f>IF(C6=0,0,(K6/D6))</f>
        <v>0</v>
      </c>
      <c r="M6" s="75"/>
    </row>
    <row r="7" spans="1:14" ht="24" customHeight="1" thickBot="1" x14ac:dyDescent="0.45">
      <c r="A7" s="75"/>
      <c r="B7" s="184" t="s">
        <v>103</v>
      </c>
      <c r="C7" s="180">
        <v>0</v>
      </c>
      <c r="D7" s="178">
        <f>E7*C7</f>
        <v>0</v>
      </c>
      <c r="E7" s="186">
        <v>0</v>
      </c>
      <c r="F7" s="317"/>
      <c r="G7" s="79"/>
      <c r="H7" s="98" t="s">
        <v>103</v>
      </c>
      <c r="I7" s="188">
        <v>0</v>
      </c>
      <c r="J7" s="129">
        <f>IF(C7=0,0,I7/C7)</f>
        <v>0</v>
      </c>
      <c r="K7" s="137">
        <f>SUM(I7*E7)</f>
        <v>0</v>
      </c>
      <c r="L7" s="129">
        <f>IF(C7=0,0,(K7/D7))</f>
        <v>0</v>
      </c>
      <c r="M7" s="75"/>
    </row>
    <row r="8" spans="1:14" ht="24" customHeight="1" thickBot="1" x14ac:dyDescent="0.45">
      <c r="A8" s="75"/>
      <c r="B8" s="184" t="s">
        <v>104</v>
      </c>
      <c r="C8" s="180">
        <v>0</v>
      </c>
      <c r="D8" s="178">
        <f>E8*C8</f>
        <v>0</v>
      </c>
      <c r="E8" s="186">
        <v>0</v>
      </c>
      <c r="F8" s="317"/>
      <c r="G8" s="79"/>
      <c r="H8" s="98" t="s">
        <v>104</v>
      </c>
      <c r="I8" s="188">
        <v>0</v>
      </c>
      <c r="J8" s="129">
        <f>IF(C8=0,0,I8/C8)</f>
        <v>0</v>
      </c>
      <c r="K8" s="137">
        <f>SUM(I8*E8)</f>
        <v>0</v>
      </c>
      <c r="L8" s="129">
        <f>IF(C8=0,0,(K8/D8))</f>
        <v>0</v>
      </c>
      <c r="M8" s="75"/>
    </row>
    <row r="9" spans="1:14" ht="24" customHeight="1" thickBot="1" x14ac:dyDescent="0.45">
      <c r="A9" s="75"/>
      <c r="B9" s="184" t="s">
        <v>105</v>
      </c>
      <c r="C9" s="180">
        <v>0</v>
      </c>
      <c r="D9" s="178">
        <f>E9*C9</f>
        <v>0</v>
      </c>
      <c r="E9" s="186">
        <v>0</v>
      </c>
      <c r="F9" s="318"/>
      <c r="G9" s="79"/>
      <c r="H9" s="98" t="s">
        <v>105</v>
      </c>
      <c r="I9" s="188">
        <v>0</v>
      </c>
      <c r="J9" s="129">
        <f>IF(C9=0,0,I9/C9)</f>
        <v>0</v>
      </c>
      <c r="K9" s="137">
        <f>SUM(I9*E9)</f>
        <v>0</v>
      </c>
      <c r="L9" s="129">
        <f>IF(C9=0,0,(K9/D9))</f>
        <v>0</v>
      </c>
      <c r="M9" s="75"/>
    </row>
    <row r="10" spans="1:14" ht="24" customHeight="1" thickBot="1" x14ac:dyDescent="0.45">
      <c r="A10" s="75"/>
      <c r="B10" s="171" t="s">
        <v>338</v>
      </c>
      <c r="C10" s="172" t="s">
        <v>339</v>
      </c>
      <c r="D10" s="179">
        <f>SUM(D6+D7+D8+D9)</f>
        <v>0</v>
      </c>
      <c r="E10" s="185">
        <f>SUM(E6+E7+E8+E9)</f>
        <v>0</v>
      </c>
      <c r="F10" s="313"/>
      <c r="G10" s="80"/>
      <c r="H10" s="110" t="s">
        <v>338</v>
      </c>
      <c r="I10" s="61" t="s">
        <v>339</v>
      </c>
      <c r="J10" s="109"/>
      <c r="K10" s="138">
        <f>SUM(K6:K9)</f>
        <v>0</v>
      </c>
      <c r="L10" s="217">
        <f>IF(K10=0,0,(K10/D10))</f>
        <v>0</v>
      </c>
      <c r="M10" s="75"/>
    </row>
    <row r="11" spans="1:14" ht="76.5" customHeight="1" thickTop="1" thickBot="1" x14ac:dyDescent="0.45">
      <c r="A11" s="75"/>
      <c r="B11" s="75"/>
      <c r="C11" s="75"/>
      <c r="D11" s="75"/>
      <c r="E11" s="75"/>
      <c r="F11" s="75"/>
      <c r="G11" s="75"/>
      <c r="H11" s="75"/>
      <c r="I11" s="75"/>
      <c r="J11" s="75"/>
      <c r="K11" s="75"/>
      <c r="L11" s="75"/>
      <c r="M11" s="75"/>
    </row>
    <row r="12" spans="1:14" ht="39" customHeight="1" thickTop="1" thickBot="1" x14ac:dyDescent="0.45">
      <c r="A12" s="75"/>
      <c r="B12" s="118" t="s">
        <v>340</v>
      </c>
      <c r="C12" s="77"/>
      <c r="D12" s="75"/>
      <c r="E12" s="75"/>
      <c r="F12" s="75"/>
      <c r="G12" s="75"/>
      <c r="H12" s="588" t="s">
        <v>239</v>
      </c>
      <c r="I12" s="592" t="s">
        <v>329</v>
      </c>
      <c r="J12" s="593"/>
      <c r="K12" s="592" t="s">
        <v>330</v>
      </c>
      <c r="L12" s="593"/>
      <c r="M12" s="75"/>
    </row>
    <row r="13" spans="1:14" ht="58.5" customHeight="1" thickTop="1" thickBot="1" x14ac:dyDescent="0.45">
      <c r="A13" s="75"/>
      <c r="B13" s="165" t="s">
        <v>341</v>
      </c>
      <c r="C13" s="166" t="s">
        <v>331</v>
      </c>
      <c r="D13" s="167" t="s">
        <v>332</v>
      </c>
      <c r="E13" s="168" t="s">
        <v>333</v>
      </c>
      <c r="F13" s="459" t="s">
        <v>334</v>
      </c>
      <c r="G13" s="78"/>
      <c r="H13" s="589"/>
      <c r="I13" s="466" t="s">
        <v>335</v>
      </c>
      <c r="J13" s="62" t="s">
        <v>336</v>
      </c>
      <c r="K13" s="466" t="s">
        <v>337</v>
      </c>
      <c r="L13" s="62" t="s">
        <v>336</v>
      </c>
      <c r="M13" s="75"/>
    </row>
    <row r="14" spans="1:14" ht="24" customHeight="1" thickTop="1" thickBot="1" x14ac:dyDescent="0.45">
      <c r="A14" s="75"/>
      <c r="B14" s="169" t="s">
        <v>100</v>
      </c>
      <c r="C14" s="180">
        <v>0</v>
      </c>
      <c r="D14" s="178">
        <f t="shared" ref="D14:D20" si="0">E14*C14</f>
        <v>0</v>
      </c>
      <c r="E14" s="186">
        <v>7.8E-2</v>
      </c>
      <c r="F14" s="316"/>
      <c r="G14" s="81"/>
      <c r="H14" s="123" t="s">
        <v>100</v>
      </c>
      <c r="I14" s="195">
        <v>0</v>
      </c>
      <c r="J14" s="409">
        <f t="shared" ref="J14:J20" si="1">IF(C14=0,0,I14/C14)</f>
        <v>0</v>
      </c>
      <c r="K14" s="410">
        <f t="shared" ref="K14:K20" si="2">SUM(I14*E14)</f>
        <v>0</v>
      </c>
      <c r="L14" s="409">
        <f t="shared" ref="L14:L20" si="3">IF(C14=0,0,(K14/D14))</f>
        <v>0</v>
      </c>
      <c r="M14" s="75"/>
    </row>
    <row r="15" spans="1:14" ht="24" customHeight="1" thickBot="1" x14ac:dyDescent="0.45">
      <c r="A15" s="75"/>
      <c r="B15" s="169" t="s">
        <v>103</v>
      </c>
      <c r="C15" s="180">
        <v>0</v>
      </c>
      <c r="D15" s="178">
        <f t="shared" si="0"/>
        <v>0</v>
      </c>
      <c r="E15" s="186">
        <v>0.51200000000000001</v>
      </c>
      <c r="F15" s="317"/>
      <c r="G15" s="81"/>
      <c r="H15" s="123" t="s">
        <v>103</v>
      </c>
      <c r="I15" s="195">
        <v>0</v>
      </c>
      <c r="J15" s="409">
        <f t="shared" si="1"/>
        <v>0</v>
      </c>
      <c r="K15" s="410">
        <f t="shared" si="2"/>
        <v>0</v>
      </c>
      <c r="L15" s="409">
        <f t="shared" si="3"/>
        <v>0</v>
      </c>
      <c r="M15" s="75"/>
    </row>
    <row r="16" spans="1:14" ht="24" customHeight="1" thickBot="1" x14ac:dyDescent="0.45">
      <c r="A16" s="75"/>
      <c r="B16" s="170" t="s">
        <v>342</v>
      </c>
      <c r="C16" s="191">
        <v>0</v>
      </c>
      <c r="D16" s="190">
        <f t="shared" si="0"/>
        <v>0</v>
      </c>
      <c r="E16" s="192">
        <v>0</v>
      </c>
      <c r="F16" s="317"/>
      <c r="G16" s="81"/>
      <c r="H16" s="170" t="s">
        <v>342</v>
      </c>
      <c r="I16" s="193">
        <v>0</v>
      </c>
      <c r="J16" s="194">
        <f t="shared" si="1"/>
        <v>0</v>
      </c>
      <c r="K16" s="196">
        <f t="shared" si="2"/>
        <v>0</v>
      </c>
      <c r="L16" s="194">
        <f t="shared" si="3"/>
        <v>0</v>
      </c>
      <c r="M16" s="75"/>
    </row>
    <row r="17" spans="1:13" ht="24" customHeight="1" thickBot="1" x14ac:dyDescent="0.45">
      <c r="A17" s="75"/>
      <c r="B17" s="170" t="s">
        <v>343</v>
      </c>
      <c r="C17" s="191">
        <v>0</v>
      </c>
      <c r="D17" s="190">
        <f t="shared" si="0"/>
        <v>0</v>
      </c>
      <c r="E17" s="192">
        <v>0</v>
      </c>
      <c r="F17" s="317"/>
      <c r="G17" s="81"/>
      <c r="H17" s="170" t="s">
        <v>343</v>
      </c>
      <c r="I17" s="193">
        <v>0</v>
      </c>
      <c r="J17" s="194">
        <f t="shared" si="1"/>
        <v>0</v>
      </c>
      <c r="K17" s="196">
        <f t="shared" si="2"/>
        <v>0</v>
      </c>
      <c r="L17" s="194">
        <f t="shared" si="3"/>
        <v>0</v>
      </c>
      <c r="M17" s="75"/>
    </row>
    <row r="18" spans="1:13" ht="24" customHeight="1" thickBot="1" x14ac:dyDescent="0.45">
      <c r="A18" s="75"/>
      <c r="B18" s="170" t="s">
        <v>144</v>
      </c>
      <c r="C18" s="191">
        <v>0</v>
      </c>
      <c r="D18" s="190">
        <f t="shared" si="0"/>
        <v>0</v>
      </c>
      <c r="E18" s="192">
        <v>0</v>
      </c>
      <c r="F18" s="317"/>
      <c r="G18" s="81"/>
      <c r="H18" s="170" t="s">
        <v>144</v>
      </c>
      <c r="I18" s="193">
        <v>0</v>
      </c>
      <c r="J18" s="194">
        <f t="shared" si="1"/>
        <v>0</v>
      </c>
      <c r="K18" s="196">
        <f t="shared" si="2"/>
        <v>0</v>
      </c>
      <c r="L18" s="194">
        <f t="shared" si="3"/>
        <v>0</v>
      </c>
      <c r="M18" s="75"/>
    </row>
    <row r="19" spans="1:13" ht="24" customHeight="1" thickBot="1" x14ac:dyDescent="0.45">
      <c r="A19" s="75"/>
      <c r="B19" s="169" t="s">
        <v>104</v>
      </c>
      <c r="C19" s="180">
        <v>0</v>
      </c>
      <c r="D19" s="178">
        <f t="shared" si="0"/>
        <v>0</v>
      </c>
      <c r="E19" s="186">
        <v>0.371</v>
      </c>
      <c r="F19" s="317"/>
      <c r="G19" s="81"/>
      <c r="H19" s="123" t="s">
        <v>104</v>
      </c>
      <c r="I19" s="195">
        <v>0</v>
      </c>
      <c r="J19" s="409">
        <f t="shared" si="1"/>
        <v>0</v>
      </c>
      <c r="K19" s="410">
        <f t="shared" si="2"/>
        <v>0</v>
      </c>
      <c r="L19" s="409">
        <f t="shared" si="3"/>
        <v>0</v>
      </c>
      <c r="M19" s="75"/>
    </row>
    <row r="20" spans="1:13" ht="24" customHeight="1" thickBot="1" x14ac:dyDescent="0.45">
      <c r="A20" s="75"/>
      <c r="B20" s="169" t="s">
        <v>271</v>
      </c>
      <c r="C20" s="180">
        <v>0</v>
      </c>
      <c r="D20" s="178">
        <f t="shared" si="0"/>
        <v>0</v>
      </c>
      <c r="E20" s="186">
        <v>3.9E-2</v>
      </c>
      <c r="F20" s="318"/>
      <c r="G20" s="81"/>
      <c r="H20" s="123" t="s">
        <v>271</v>
      </c>
      <c r="I20" s="195">
        <v>0</v>
      </c>
      <c r="J20" s="409">
        <f t="shared" si="1"/>
        <v>0</v>
      </c>
      <c r="K20" s="410">
        <f t="shared" si="2"/>
        <v>0</v>
      </c>
      <c r="L20" s="409">
        <f t="shared" si="3"/>
        <v>0</v>
      </c>
      <c r="M20" s="75"/>
    </row>
    <row r="21" spans="1:13" ht="24" customHeight="1" thickBot="1" x14ac:dyDescent="0.45">
      <c r="A21" s="75"/>
      <c r="B21" s="171" t="s">
        <v>338</v>
      </c>
      <c r="C21" s="172" t="s">
        <v>339</v>
      </c>
      <c r="D21" s="181">
        <f>D14+D15+D19+D20</f>
        <v>0</v>
      </c>
      <c r="E21" s="182">
        <f>E14+E15+E19+E20</f>
        <v>1</v>
      </c>
      <c r="F21" s="314"/>
      <c r="G21" s="80"/>
      <c r="H21" s="124" t="s">
        <v>338</v>
      </c>
      <c r="I21" s="111" t="s">
        <v>339</v>
      </c>
      <c r="J21" s="112"/>
      <c r="K21" s="138">
        <f>SUM(K14:K20)</f>
        <v>0</v>
      </c>
      <c r="L21" s="217">
        <f>IF(K21=0,0,(K21/D21))</f>
        <v>0</v>
      </c>
      <c r="M21" s="75"/>
    </row>
    <row r="22" spans="1:13" ht="81" customHeight="1" thickTop="1" thickBot="1" x14ac:dyDescent="0.45">
      <c r="A22" s="75"/>
      <c r="B22" s="75"/>
      <c r="C22" s="75"/>
      <c r="D22" s="75"/>
      <c r="E22" s="175"/>
      <c r="F22" s="175"/>
      <c r="G22" s="75"/>
      <c r="H22" s="75"/>
      <c r="I22" s="75"/>
      <c r="J22" s="75"/>
      <c r="K22" s="75"/>
      <c r="L22" s="75"/>
      <c r="M22" s="75"/>
    </row>
    <row r="23" spans="1:13" ht="43.5" customHeight="1" thickTop="1" thickBot="1" x14ac:dyDescent="0.45">
      <c r="A23" s="75"/>
      <c r="B23" s="590" t="s">
        <v>344</v>
      </c>
      <c r="C23" s="590"/>
      <c r="D23" s="590"/>
      <c r="E23" s="176"/>
      <c r="F23" s="220"/>
      <c r="G23" s="82"/>
      <c r="H23" s="588" t="s">
        <v>239</v>
      </c>
      <c r="I23" s="592" t="s">
        <v>329</v>
      </c>
      <c r="J23" s="593"/>
      <c r="K23" s="592" t="s">
        <v>330</v>
      </c>
      <c r="L23" s="593"/>
      <c r="M23" s="75"/>
    </row>
    <row r="24" spans="1:13" ht="58" customHeight="1" thickTop="1" thickBot="1" x14ac:dyDescent="0.45">
      <c r="A24" s="75"/>
      <c r="B24" s="58" t="s">
        <v>239</v>
      </c>
      <c r="C24" s="166" t="s">
        <v>331</v>
      </c>
      <c r="D24" s="167" t="s">
        <v>332</v>
      </c>
      <c r="E24" s="168" t="s">
        <v>333</v>
      </c>
      <c r="F24" s="459" t="s">
        <v>334</v>
      </c>
      <c r="G24" s="78"/>
      <c r="H24" s="589"/>
      <c r="I24" s="466" t="s">
        <v>335</v>
      </c>
      <c r="J24" s="62" t="s">
        <v>336</v>
      </c>
      <c r="K24" s="466" t="s">
        <v>337</v>
      </c>
      <c r="L24" s="62" t="s">
        <v>336</v>
      </c>
      <c r="M24" s="75"/>
    </row>
    <row r="25" spans="1:13" ht="25" customHeight="1" thickTop="1" thickBot="1" x14ac:dyDescent="0.45">
      <c r="A25" s="75"/>
      <c r="B25" s="57" t="s">
        <v>100</v>
      </c>
      <c r="C25" s="180">
        <v>0</v>
      </c>
      <c r="D25" s="178">
        <f>E25*C25</f>
        <v>0</v>
      </c>
      <c r="E25" s="187">
        <v>2.1000000000000001E-2</v>
      </c>
      <c r="F25" s="316"/>
      <c r="G25" s="81"/>
      <c r="H25" s="123" t="s">
        <v>100</v>
      </c>
      <c r="I25" s="195">
        <v>0</v>
      </c>
      <c r="J25" s="409">
        <f t="shared" ref="J25:J31" si="4">IF(C25=0,0,I25/C25)</f>
        <v>0</v>
      </c>
      <c r="K25" s="410">
        <f t="shared" ref="K25:K31" si="5">SUM(I25*E25)</f>
        <v>0</v>
      </c>
      <c r="L25" s="409">
        <f t="shared" ref="L25:L31" si="6">IF(C25=0,0,(K25/D25))</f>
        <v>0</v>
      </c>
      <c r="M25" s="75"/>
    </row>
    <row r="26" spans="1:13" ht="25" customHeight="1" thickBot="1" x14ac:dyDescent="0.45">
      <c r="A26" s="75"/>
      <c r="B26" s="57" t="s">
        <v>103</v>
      </c>
      <c r="C26" s="180">
        <v>0</v>
      </c>
      <c r="D26" s="178">
        <f>E26*C26</f>
        <v>0</v>
      </c>
      <c r="E26" s="187">
        <v>0.36</v>
      </c>
      <c r="F26" s="317"/>
      <c r="G26" s="81"/>
      <c r="H26" s="123" t="s">
        <v>103</v>
      </c>
      <c r="I26" s="195">
        <v>0</v>
      </c>
      <c r="J26" s="409">
        <f t="shared" si="4"/>
        <v>0</v>
      </c>
      <c r="K26" s="410">
        <f t="shared" si="5"/>
        <v>0</v>
      </c>
      <c r="L26" s="409">
        <f t="shared" si="6"/>
        <v>0</v>
      </c>
      <c r="M26" s="75"/>
    </row>
    <row r="27" spans="1:13" ht="25" customHeight="1" thickBot="1" x14ac:dyDescent="0.45">
      <c r="A27" s="75"/>
      <c r="B27" s="59" t="s">
        <v>148</v>
      </c>
      <c r="C27" s="191">
        <v>0</v>
      </c>
      <c r="D27" s="190" t="s">
        <v>345</v>
      </c>
      <c r="E27" s="189">
        <v>0</v>
      </c>
      <c r="F27" s="317"/>
      <c r="G27" s="81"/>
      <c r="H27" s="59" t="s">
        <v>148</v>
      </c>
      <c r="I27" s="193">
        <v>0</v>
      </c>
      <c r="J27" s="194">
        <f t="shared" si="4"/>
        <v>0</v>
      </c>
      <c r="K27" s="196">
        <f t="shared" si="5"/>
        <v>0</v>
      </c>
      <c r="L27" s="194">
        <f t="shared" si="6"/>
        <v>0</v>
      </c>
      <c r="M27" s="75"/>
    </row>
    <row r="28" spans="1:13" ht="25" customHeight="1" thickBot="1" x14ac:dyDescent="0.45">
      <c r="A28" s="75"/>
      <c r="B28" s="59" t="s">
        <v>116</v>
      </c>
      <c r="C28" s="191">
        <v>0</v>
      </c>
      <c r="D28" s="190" t="s">
        <v>345</v>
      </c>
      <c r="E28" s="189">
        <v>0</v>
      </c>
      <c r="F28" s="317"/>
      <c r="G28" s="81"/>
      <c r="H28" s="59" t="s">
        <v>116</v>
      </c>
      <c r="I28" s="193">
        <v>0</v>
      </c>
      <c r="J28" s="194">
        <f t="shared" si="4"/>
        <v>0</v>
      </c>
      <c r="K28" s="196">
        <f t="shared" si="5"/>
        <v>0</v>
      </c>
      <c r="L28" s="194">
        <f t="shared" si="6"/>
        <v>0</v>
      </c>
      <c r="M28" s="75"/>
    </row>
    <row r="29" spans="1:13" ht="25" customHeight="1" thickBot="1" x14ac:dyDescent="0.45">
      <c r="A29" s="75"/>
      <c r="B29" s="59" t="s">
        <v>144</v>
      </c>
      <c r="C29" s="191">
        <v>0</v>
      </c>
      <c r="D29" s="190" t="s">
        <v>345</v>
      </c>
      <c r="E29" s="189">
        <v>0</v>
      </c>
      <c r="F29" s="317"/>
      <c r="G29" s="81"/>
      <c r="H29" s="59" t="s">
        <v>144</v>
      </c>
      <c r="I29" s="193">
        <v>0</v>
      </c>
      <c r="J29" s="194">
        <f t="shared" si="4"/>
        <v>0</v>
      </c>
      <c r="K29" s="196">
        <f t="shared" si="5"/>
        <v>0</v>
      </c>
      <c r="L29" s="194">
        <f t="shared" si="6"/>
        <v>0</v>
      </c>
      <c r="M29" s="75"/>
    </row>
    <row r="30" spans="1:13" ht="25" customHeight="1" thickBot="1" x14ac:dyDescent="0.45">
      <c r="A30" s="75"/>
      <c r="B30" s="57" t="s">
        <v>104</v>
      </c>
      <c r="C30" s="180">
        <v>0</v>
      </c>
      <c r="D30" s="178">
        <f>E30*C30</f>
        <v>0</v>
      </c>
      <c r="E30" s="187">
        <v>0.59499999999999997</v>
      </c>
      <c r="F30" s="317"/>
      <c r="G30" s="81"/>
      <c r="H30" s="123" t="s">
        <v>104</v>
      </c>
      <c r="I30" s="195">
        <v>0</v>
      </c>
      <c r="J30" s="409">
        <f t="shared" si="4"/>
        <v>0</v>
      </c>
      <c r="K30" s="410">
        <f t="shared" si="5"/>
        <v>0</v>
      </c>
      <c r="L30" s="409">
        <f t="shared" si="6"/>
        <v>0</v>
      </c>
      <c r="M30" s="75"/>
    </row>
    <row r="31" spans="1:13" ht="25" customHeight="1" thickBot="1" x14ac:dyDescent="0.45">
      <c r="A31" s="75"/>
      <c r="B31" s="57" t="s">
        <v>105</v>
      </c>
      <c r="C31" s="180">
        <v>0</v>
      </c>
      <c r="D31" s="178">
        <f>E31*C31</f>
        <v>0</v>
      </c>
      <c r="E31" s="187">
        <v>2.4E-2</v>
      </c>
      <c r="F31" s="318"/>
      <c r="G31" s="81"/>
      <c r="H31" s="123" t="s">
        <v>271</v>
      </c>
      <c r="I31" s="195">
        <v>0</v>
      </c>
      <c r="J31" s="409">
        <f t="shared" si="4"/>
        <v>0</v>
      </c>
      <c r="K31" s="410">
        <f t="shared" si="5"/>
        <v>0</v>
      </c>
      <c r="L31" s="409">
        <f t="shared" si="6"/>
        <v>0</v>
      </c>
      <c r="M31" s="75"/>
    </row>
    <row r="32" spans="1:13" ht="25" customHeight="1" thickBot="1" x14ac:dyDescent="0.45">
      <c r="A32" s="75"/>
      <c r="B32" s="57" t="s">
        <v>338</v>
      </c>
      <c r="C32" s="172" t="s">
        <v>339</v>
      </c>
      <c r="D32" s="173">
        <f>D25+D26+D30+D31</f>
        <v>0</v>
      </c>
      <c r="E32" s="174">
        <f>E25+E26+E30+E31</f>
        <v>1</v>
      </c>
      <c r="F32" s="315"/>
      <c r="G32" s="81"/>
      <c r="H32" s="124" t="s">
        <v>338</v>
      </c>
      <c r="I32" s="111" t="s">
        <v>339</v>
      </c>
      <c r="J32" s="112"/>
      <c r="K32" s="138">
        <f>SUM(K25:K31)</f>
        <v>0</v>
      </c>
      <c r="L32" s="217">
        <f>IF(K32=0,0,(K32/D32))</f>
        <v>0</v>
      </c>
      <c r="M32" s="75"/>
    </row>
    <row r="33" spans="1:13" ht="85" customHeight="1" thickBot="1" x14ac:dyDescent="0.45">
      <c r="A33" s="75"/>
      <c r="B33" s="75"/>
      <c r="C33" s="75"/>
      <c r="D33" s="75"/>
      <c r="E33" s="75"/>
      <c r="F33" s="75"/>
      <c r="G33" s="75"/>
      <c r="H33" s="75"/>
      <c r="I33" s="75"/>
      <c r="J33" s="75"/>
      <c r="K33" s="75"/>
      <c r="L33" s="75"/>
      <c r="M33" s="75"/>
    </row>
    <row r="34" spans="1:13" ht="41.5" customHeight="1" thickTop="1" thickBot="1" x14ac:dyDescent="0.45">
      <c r="A34" s="75"/>
      <c r="B34" s="591" t="s">
        <v>346</v>
      </c>
      <c r="C34" s="591"/>
      <c r="D34" s="591"/>
      <c r="E34" s="460"/>
      <c r="F34" s="460"/>
      <c r="G34" s="83"/>
      <c r="H34" s="588" t="s">
        <v>239</v>
      </c>
      <c r="I34" s="592" t="s">
        <v>329</v>
      </c>
      <c r="J34" s="593"/>
      <c r="K34" s="592" t="s">
        <v>330</v>
      </c>
      <c r="L34" s="593"/>
      <c r="M34" s="75"/>
    </row>
    <row r="35" spans="1:13" ht="57.65" customHeight="1" thickTop="1" thickBot="1" x14ac:dyDescent="0.45">
      <c r="A35" s="75"/>
      <c r="B35" s="177" t="s">
        <v>239</v>
      </c>
      <c r="C35" s="166" t="s">
        <v>331</v>
      </c>
      <c r="D35" s="167" t="s">
        <v>332</v>
      </c>
      <c r="E35" s="168" t="s">
        <v>333</v>
      </c>
      <c r="F35" s="459" t="s">
        <v>334</v>
      </c>
      <c r="G35" s="78"/>
      <c r="H35" s="589"/>
      <c r="I35" s="466" t="s">
        <v>335</v>
      </c>
      <c r="J35" s="62" t="s">
        <v>336</v>
      </c>
      <c r="K35" s="466" t="s">
        <v>337</v>
      </c>
      <c r="L35" s="62" t="s">
        <v>336</v>
      </c>
      <c r="M35" s="75"/>
    </row>
    <row r="36" spans="1:13" ht="21.65" customHeight="1" thickTop="1" thickBot="1" x14ac:dyDescent="0.45">
      <c r="A36" s="75"/>
      <c r="B36" s="169" t="s">
        <v>100</v>
      </c>
      <c r="C36" s="180">
        <v>0</v>
      </c>
      <c r="D36" s="178">
        <f t="shared" ref="D36:D51" si="7">E36*C36</f>
        <v>0</v>
      </c>
      <c r="E36" s="187">
        <v>0.04</v>
      </c>
      <c r="F36" s="316"/>
      <c r="G36" s="81"/>
      <c r="H36" s="123" t="s">
        <v>100</v>
      </c>
      <c r="I36" s="195">
        <v>0</v>
      </c>
      <c r="J36" s="409">
        <f t="shared" ref="J36:J51" si="8">IF(C36=0,0,I36/C36)</f>
        <v>0</v>
      </c>
      <c r="K36" s="410">
        <f t="shared" ref="K36:K51" si="9">SUM(I36*E36)</f>
        <v>0</v>
      </c>
      <c r="L36" s="409">
        <f t="shared" ref="L36:L51" si="10">IF(C36=0,0,(K36/D36))</f>
        <v>0</v>
      </c>
      <c r="M36" s="75"/>
    </row>
    <row r="37" spans="1:13" ht="21.65" customHeight="1" thickBot="1" x14ac:dyDescent="0.45">
      <c r="A37" s="75"/>
      <c r="B37" s="169" t="s">
        <v>103</v>
      </c>
      <c r="C37" s="180">
        <v>0</v>
      </c>
      <c r="D37" s="178">
        <f t="shared" si="7"/>
        <v>0</v>
      </c>
      <c r="E37" s="343">
        <f>SUM(E38:E49)</f>
        <v>0.58000000000000007</v>
      </c>
      <c r="F37" s="317"/>
      <c r="G37" s="81">
        <v>0.57999999999999996</v>
      </c>
      <c r="H37" s="123" t="s">
        <v>103</v>
      </c>
      <c r="I37" s="195">
        <v>0</v>
      </c>
      <c r="J37" s="409">
        <f t="shared" si="8"/>
        <v>0</v>
      </c>
      <c r="K37" s="410">
        <f t="shared" si="9"/>
        <v>0</v>
      </c>
      <c r="L37" s="409">
        <f t="shared" si="10"/>
        <v>0</v>
      </c>
      <c r="M37" s="75"/>
    </row>
    <row r="38" spans="1:13" ht="21.65" customHeight="1" thickBot="1" x14ac:dyDescent="0.45">
      <c r="A38" s="75"/>
      <c r="B38" s="170" t="s">
        <v>347</v>
      </c>
      <c r="C38" s="191">
        <v>0</v>
      </c>
      <c r="D38" s="190">
        <f t="shared" si="7"/>
        <v>0</v>
      </c>
      <c r="E38" s="189">
        <v>7.0000000000000007E-2</v>
      </c>
      <c r="F38" s="317"/>
      <c r="G38" s="81">
        <f>E38*$G$37*100</f>
        <v>4.0600000000000005</v>
      </c>
      <c r="H38" s="170" t="s">
        <v>347</v>
      </c>
      <c r="I38" s="193">
        <v>0</v>
      </c>
      <c r="J38" s="194">
        <f t="shared" si="8"/>
        <v>0</v>
      </c>
      <c r="K38" s="196">
        <f t="shared" si="9"/>
        <v>0</v>
      </c>
      <c r="L38" s="194">
        <f t="shared" si="10"/>
        <v>0</v>
      </c>
      <c r="M38" s="75"/>
    </row>
    <row r="39" spans="1:13" ht="21.65" customHeight="1" thickBot="1" x14ac:dyDescent="0.45">
      <c r="A39" s="75"/>
      <c r="B39" s="170" t="s">
        <v>348</v>
      </c>
      <c r="C39" s="191">
        <v>0</v>
      </c>
      <c r="D39" s="190">
        <f t="shared" ref="D39:D40" si="11">E39*C39</f>
        <v>0</v>
      </c>
      <c r="E39" s="189">
        <v>0.11</v>
      </c>
      <c r="F39" s="317"/>
      <c r="G39" s="81">
        <f t="shared" ref="G39:G49" si="12">E39*$G$37*100</f>
        <v>6.38</v>
      </c>
      <c r="H39" s="170" t="s">
        <v>348</v>
      </c>
      <c r="I39" s="193">
        <v>0</v>
      </c>
      <c r="J39" s="194">
        <f t="shared" ref="J39:J40" si="13">IF(C39=0,0,I39/C39)</f>
        <v>0</v>
      </c>
      <c r="K39" s="196">
        <f t="shared" ref="K39:K40" si="14">SUM(I39*E39)</f>
        <v>0</v>
      </c>
      <c r="L39" s="194">
        <f t="shared" ref="L39:L40" si="15">IF(C39=0,0,(K39/D39))</f>
        <v>0</v>
      </c>
      <c r="M39" s="75"/>
    </row>
    <row r="40" spans="1:13" ht="21.65" customHeight="1" thickBot="1" x14ac:dyDescent="0.45">
      <c r="A40" s="75"/>
      <c r="B40" s="170" t="s">
        <v>349</v>
      </c>
      <c r="C40" s="191">
        <v>0</v>
      </c>
      <c r="D40" s="190">
        <f t="shared" si="11"/>
        <v>0</v>
      </c>
      <c r="E40" s="189">
        <v>0.02</v>
      </c>
      <c r="F40" s="317"/>
      <c r="G40" s="81">
        <f t="shared" si="12"/>
        <v>1.1599999999999999</v>
      </c>
      <c r="H40" s="170" t="s">
        <v>349</v>
      </c>
      <c r="I40" s="193">
        <v>0</v>
      </c>
      <c r="J40" s="194">
        <f t="shared" si="13"/>
        <v>0</v>
      </c>
      <c r="K40" s="196">
        <f t="shared" si="14"/>
        <v>0</v>
      </c>
      <c r="L40" s="194">
        <f t="shared" si="15"/>
        <v>0</v>
      </c>
      <c r="M40" s="75"/>
    </row>
    <row r="41" spans="1:13" ht="21.65" customHeight="1" thickBot="1" x14ac:dyDescent="0.45">
      <c r="A41" s="75"/>
      <c r="B41" s="170" t="s">
        <v>350</v>
      </c>
      <c r="C41" s="191">
        <v>0</v>
      </c>
      <c r="D41" s="190">
        <f t="shared" si="7"/>
        <v>0</v>
      </c>
      <c r="E41" s="189">
        <v>0.04</v>
      </c>
      <c r="F41" s="317"/>
      <c r="G41" s="81">
        <f t="shared" si="12"/>
        <v>2.3199999999999998</v>
      </c>
      <c r="H41" s="170" t="s">
        <v>350</v>
      </c>
      <c r="I41" s="193">
        <v>0</v>
      </c>
      <c r="J41" s="194">
        <f t="shared" si="8"/>
        <v>0</v>
      </c>
      <c r="K41" s="196">
        <f t="shared" si="9"/>
        <v>0</v>
      </c>
      <c r="L41" s="194">
        <f t="shared" si="10"/>
        <v>0</v>
      </c>
      <c r="M41" s="75"/>
    </row>
    <row r="42" spans="1:13" ht="21.65" customHeight="1" thickBot="1" x14ac:dyDescent="0.45">
      <c r="A42" s="75"/>
      <c r="B42" s="170" t="s">
        <v>351</v>
      </c>
      <c r="C42" s="191">
        <v>0</v>
      </c>
      <c r="D42" s="190">
        <f t="shared" si="7"/>
        <v>0</v>
      </c>
      <c r="E42" s="189">
        <v>0.04</v>
      </c>
      <c r="F42" s="317"/>
      <c r="G42" s="81">
        <f t="shared" si="12"/>
        <v>2.3199999999999998</v>
      </c>
      <c r="H42" s="170" t="s">
        <v>351</v>
      </c>
      <c r="I42" s="193">
        <v>0</v>
      </c>
      <c r="J42" s="194">
        <f t="shared" si="8"/>
        <v>0</v>
      </c>
      <c r="K42" s="196">
        <f t="shared" si="9"/>
        <v>0</v>
      </c>
      <c r="L42" s="194">
        <f t="shared" si="10"/>
        <v>0</v>
      </c>
      <c r="M42" s="75"/>
    </row>
    <row r="43" spans="1:13" ht="21.65" customHeight="1" thickBot="1" x14ac:dyDescent="0.45">
      <c r="A43" s="75"/>
      <c r="B43" s="170" t="s">
        <v>352</v>
      </c>
      <c r="C43" s="191">
        <v>0</v>
      </c>
      <c r="D43" s="190">
        <f t="shared" si="7"/>
        <v>0</v>
      </c>
      <c r="E43" s="189">
        <v>0.06</v>
      </c>
      <c r="F43" s="317"/>
      <c r="G43" s="81">
        <f t="shared" si="12"/>
        <v>3.4799999999999995</v>
      </c>
      <c r="H43" s="170" t="s">
        <v>352</v>
      </c>
      <c r="I43" s="193">
        <v>0</v>
      </c>
      <c r="J43" s="194">
        <f t="shared" si="8"/>
        <v>0</v>
      </c>
      <c r="K43" s="196">
        <f t="shared" si="9"/>
        <v>0</v>
      </c>
      <c r="L43" s="194">
        <f t="shared" si="10"/>
        <v>0</v>
      </c>
      <c r="M43" s="75"/>
    </row>
    <row r="44" spans="1:13" ht="21.65" customHeight="1" thickBot="1" x14ac:dyDescent="0.45">
      <c r="A44" s="75"/>
      <c r="B44" s="170" t="s">
        <v>353</v>
      </c>
      <c r="C44" s="191">
        <v>0</v>
      </c>
      <c r="D44" s="190">
        <f t="shared" si="7"/>
        <v>0</v>
      </c>
      <c r="E44" s="189">
        <v>0.02</v>
      </c>
      <c r="F44" s="317"/>
      <c r="G44" s="81">
        <f t="shared" si="12"/>
        <v>1.1599999999999999</v>
      </c>
      <c r="H44" s="170" t="s">
        <v>353</v>
      </c>
      <c r="I44" s="193">
        <v>0</v>
      </c>
      <c r="J44" s="194">
        <f t="shared" si="8"/>
        <v>0</v>
      </c>
      <c r="K44" s="196">
        <f t="shared" si="9"/>
        <v>0</v>
      </c>
      <c r="L44" s="194">
        <f t="shared" si="10"/>
        <v>0</v>
      </c>
      <c r="M44" s="75"/>
    </row>
    <row r="45" spans="1:13" ht="21.65" customHeight="1" thickBot="1" x14ac:dyDescent="0.45">
      <c r="A45" s="75"/>
      <c r="B45" s="170" t="s">
        <v>354</v>
      </c>
      <c r="C45" s="191">
        <v>0</v>
      </c>
      <c r="D45" s="190">
        <f t="shared" ref="D45" si="16">E45*C45</f>
        <v>0</v>
      </c>
      <c r="E45" s="189">
        <v>0.03</v>
      </c>
      <c r="F45" s="317"/>
      <c r="G45" s="81">
        <f t="shared" si="12"/>
        <v>1.7399999999999998</v>
      </c>
      <c r="H45" s="170" t="s">
        <v>354</v>
      </c>
      <c r="I45" s="193">
        <v>0</v>
      </c>
      <c r="J45" s="194">
        <f t="shared" ref="J45" si="17">IF(C45=0,0,I45/C45)</f>
        <v>0</v>
      </c>
      <c r="K45" s="196">
        <f t="shared" ref="K45" si="18">SUM(I45*E45)</f>
        <v>0</v>
      </c>
      <c r="L45" s="194">
        <f t="shared" ref="L45" si="19">IF(C45=0,0,(K45/D45))</f>
        <v>0</v>
      </c>
      <c r="M45" s="75"/>
    </row>
    <row r="46" spans="1:13" ht="21.65" customHeight="1" thickBot="1" x14ac:dyDescent="0.45">
      <c r="A46" s="75"/>
      <c r="B46" s="170" t="s">
        <v>355</v>
      </c>
      <c r="C46" s="191">
        <v>0</v>
      </c>
      <c r="D46" s="190">
        <f t="shared" ref="D46:D48" si="20">E46*C46</f>
        <v>0</v>
      </c>
      <c r="E46" s="189">
        <v>0.04</v>
      </c>
      <c r="F46" s="317"/>
      <c r="G46" s="81">
        <f t="shared" si="12"/>
        <v>2.3199999999999998</v>
      </c>
      <c r="H46" s="170" t="s">
        <v>355</v>
      </c>
      <c r="I46" s="193">
        <v>0</v>
      </c>
      <c r="J46" s="194">
        <f t="shared" ref="J46:J48" si="21">IF(C46=0,0,I46/C46)</f>
        <v>0</v>
      </c>
      <c r="K46" s="196">
        <f t="shared" ref="K46:K48" si="22">SUM(I46*E46)</f>
        <v>0</v>
      </c>
      <c r="L46" s="194">
        <f t="shared" ref="L46:L48" si="23">IF(C46=0,0,(K46/D46))</f>
        <v>0</v>
      </c>
      <c r="M46" s="75"/>
    </row>
    <row r="47" spans="1:13" ht="21.65" customHeight="1" thickBot="1" x14ac:dyDescent="0.45">
      <c r="A47" s="75"/>
      <c r="B47" s="170" t="s">
        <v>356</v>
      </c>
      <c r="C47" s="191">
        <v>0</v>
      </c>
      <c r="D47" s="190">
        <f t="shared" si="20"/>
        <v>0</v>
      </c>
      <c r="E47" s="189">
        <v>7.0000000000000007E-2</v>
      </c>
      <c r="F47" s="317"/>
      <c r="G47" s="81">
        <f t="shared" si="12"/>
        <v>4.0600000000000005</v>
      </c>
      <c r="H47" s="170" t="s">
        <v>356</v>
      </c>
      <c r="I47" s="193">
        <v>0</v>
      </c>
      <c r="J47" s="194">
        <f t="shared" si="21"/>
        <v>0</v>
      </c>
      <c r="K47" s="196">
        <f t="shared" si="22"/>
        <v>0</v>
      </c>
      <c r="L47" s="194">
        <f t="shared" si="23"/>
        <v>0</v>
      </c>
      <c r="M47" s="75"/>
    </row>
    <row r="48" spans="1:13" ht="21.65" customHeight="1" thickBot="1" x14ac:dyDescent="0.45">
      <c r="A48" s="75"/>
      <c r="B48" s="170" t="s">
        <v>357</v>
      </c>
      <c r="C48" s="191">
        <v>0</v>
      </c>
      <c r="D48" s="190">
        <f t="shared" si="20"/>
        <v>0</v>
      </c>
      <c r="E48" s="189">
        <v>0.02</v>
      </c>
      <c r="F48" s="317"/>
      <c r="G48" s="81">
        <f t="shared" si="12"/>
        <v>1.1599999999999999</v>
      </c>
      <c r="H48" s="170" t="s">
        <v>357</v>
      </c>
      <c r="I48" s="193">
        <v>0</v>
      </c>
      <c r="J48" s="194">
        <f t="shared" si="21"/>
        <v>0</v>
      </c>
      <c r="K48" s="196">
        <f t="shared" si="22"/>
        <v>0</v>
      </c>
      <c r="L48" s="194">
        <f t="shared" si="23"/>
        <v>0</v>
      </c>
      <c r="M48" s="75"/>
    </row>
    <row r="49" spans="1:13" ht="21.65" customHeight="1" thickBot="1" x14ac:dyDescent="0.45">
      <c r="A49" s="75"/>
      <c r="B49" s="170" t="s">
        <v>358</v>
      </c>
      <c r="C49" s="191">
        <v>0</v>
      </c>
      <c r="D49" s="190">
        <f t="shared" ref="D49" si="24">E49*C49</f>
        <v>0</v>
      </c>
      <c r="E49" s="189">
        <v>0.06</v>
      </c>
      <c r="F49" s="317"/>
      <c r="G49" s="81">
        <f t="shared" si="12"/>
        <v>3.4799999999999995</v>
      </c>
      <c r="H49" s="170" t="s">
        <v>358</v>
      </c>
      <c r="I49" s="193">
        <v>0</v>
      </c>
      <c r="J49" s="194">
        <f t="shared" ref="J49" si="25">IF(C49=0,0,I49/C49)</f>
        <v>0</v>
      </c>
      <c r="K49" s="196">
        <f t="shared" ref="K49" si="26">SUM(I49*E49)</f>
        <v>0</v>
      </c>
      <c r="L49" s="194">
        <f t="shared" ref="L49" si="27">IF(C49=0,0,(K49/D49))</f>
        <v>0</v>
      </c>
      <c r="M49" s="75"/>
    </row>
    <row r="50" spans="1:13" ht="21.65" customHeight="1" thickBot="1" x14ac:dyDescent="0.45">
      <c r="A50" s="75"/>
      <c r="B50" s="169" t="s">
        <v>104</v>
      </c>
      <c r="C50" s="180">
        <v>0</v>
      </c>
      <c r="D50" s="178">
        <f t="shared" si="7"/>
        <v>0</v>
      </c>
      <c r="E50" s="187">
        <v>0.34</v>
      </c>
      <c r="F50" s="317"/>
      <c r="G50" s="81"/>
      <c r="H50" s="123" t="s">
        <v>104</v>
      </c>
      <c r="I50" s="195">
        <v>0</v>
      </c>
      <c r="J50" s="409">
        <f t="shared" si="8"/>
        <v>0</v>
      </c>
      <c r="K50" s="410">
        <f t="shared" si="9"/>
        <v>0</v>
      </c>
      <c r="L50" s="409">
        <f t="shared" si="10"/>
        <v>0</v>
      </c>
      <c r="M50" s="75"/>
    </row>
    <row r="51" spans="1:13" ht="21.65" customHeight="1" thickBot="1" x14ac:dyDescent="0.45">
      <c r="A51" s="75"/>
      <c r="B51" s="169" t="s">
        <v>271</v>
      </c>
      <c r="C51" s="180">
        <v>0</v>
      </c>
      <c r="D51" s="178">
        <f t="shared" si="7"/>
        <v>0</v>
      </c>
      <c r="E51" s="187">
        <v>0.04</v>
      </c>
      <c r="F51" s="318"/>
      <c r="G51" s="81"/>
      <c r="H51" s="123" t="s">
        <v>271</v>
      </c>
      <c r="I51" s="195">
        <v>0</v>
      </c>
      <c r="J51" s="409">
        <f t="shared" si="8"/>
        <v>0</v>
      </c>
      <c r="K51" s="410">
        <f t="shared" si="9"/>
        <v>0</v>
      </c>
      <c r="L51" s="409">
        <f t="shared" si="10"/>
        <v>0</v>
      </c>
      <c r="M51" s="75"/>
    </row>
    <row r="52" spans="1:13" ht="21.65" customHeight="1" thickBot="1" x14ac:dyDescent="0.45">
      <c r="A52" s="75"/>
      <c r="B52" s="171" t="s">
        <v>338</v>
      </c>
      <c r="C52" s="172" t="s">
        <v>339</v>
      </c>
      <c r="D52" s="179">
        <f>SUM(D36+D37+D50+D51)</f>
        <v>0</v>
      </c>
      <c r="E52" s="174">
        <f>E36+E37+E50+E51</f>
        <v>1.0000000000000002</v>
      </c>
      <c r="F52" s="315"/>
      <c r="G52" s="81"/>
      <c r="H52" s="125" t="s">
        <v>338</v>
      </c>
      <c r="I52" s="111" t="s">
        <v>339</v>
      </c>
      <c r="J52" s="112"/>
      <c r="K52" s="138">
        <f>SUM(K36:K51)</f>
        <v>0</v>
      </c>
      <c r="L52" s="217">
        <f>IF(K52=0,0,(K52/D52))</f>
        <v>0</v>
      </c>
      <c r="M52" s="75"/>
    </row>
    <row r="53" spans="1:13" ht="15" thickTop="1" x14ac:dyDescent="0.4">
      <c r="A53" s="75"/>
      <c r="B53" s="75"/>
      <c r="C53" s="75"/>
      <c r="D53" s="75"/>
      <c r="E53" s="75"/>
      <c r="F53" s="75"/>
      <c r="G53" s="75"/>
      <c r="H53" s="75"/>
      <c r="I53" s="75"/>
      <c r="J53" s="75"/>
      <c r="K53" s="75"/>
      <c r="L53" s="75"/>
      <c r="M53" s="75"/>
    </row>
    <row r="54" spans="1:13" x14ac:dyDescent="0.4">
      <c r="A54" s="75"/>
      <c r="B54" s="75"/>
      <c r="C54" s="75"/>
      <c r="D54" s="75"/>
      <c r="E54" s="75"/>
      <c r="F54" s="75"/>
      <c r="G54" s="75"/>
      <c r="H54" s="75"/>
      <c r="I54" s="75"/>
      <c r="J54" s="75"/>
      <c r="K54" s="75"/>
      <c r="L54" s="75"/>
      <c r="M54" s="75"/>
    </row>
    <row r="55" spans="1:13" x14ac:dyDescent="0.4">
      <c r="A55" s="75"/>
      <c r="C55" s="75"/>
      <c r="D55" s="75"/>
      <c r="E55" s="75"/>
      <c r="F55" s="75"/>
      <c r="G55" s="75"/>
      <c r="H55" s="75"/>
      <c r="I55" s="75"/>
      <c r="J55" s="75"/>
      <c r="K55" s="75"/>
      <c r="L55" s="75"/>
      <c r="M55" s="75"/>
    </row>
  </sheetData>
  <mergeCells count="16">
    <mergeCell ref="B34:D34"/>
    <mergeCell ref="K4:L4"/>
    <mergeCell ref="I4:J4"/>
    <mergeCell ref="I12:J12"/>
    <mergeCell ref="H23:H24"/>
    <mergeCell ref="I23:J23"/>
    <mergeCell ref="H34:H35"/>
    <mergeCell ref="K12:L12"/>
    <mergeCell ref="K23:L23"/>
    <mergeCell ref="K34:L34"/>
    <mergeCell ref="I34:J34"/>
    <mergeCell ref="H2:L2"/>
    <mergeCell ref="H4:H5"/>
    <mergeCell ref="H12:H13"/>
    <mergeCell ref="B23:D23"/>
    <mergeCell ref="B2:E2"/>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5CB2-7F5D-4501-AFD4-5D5B1AC525DF}">
  <dimension ref="A1:M21"/>
  <sheetViews>
    <sheetView topLeftCell="F1" zoomScale="70" zoomScaleNormal="70" workbookViewId="0">
      <selection activeCell="D19" sqref="D19"/>
    </sheetView>
  </sheetViews>
  <sheetFormatPr defaultRowHeight="14.6" x14ac:dyDescent="0.4"/>
  <cols>
    <col min="2" max="2" width="17.15234375" customWidth="1"/>
    <col min="3" max="3" width="11.84375" customWidth="1"/>
    <col min="4" max="4" width="29" customWidth="1"/>
    <col min="5" max="5" width="29.84375" customWidth="1"/>
    <col min="6" max="6" width="28.69140625" customWidth="1"/>
    <col min="7" max="12" width="19.84375" customWidth="1"/>
  </cols>
  <sheetData>
    <row r="1" spans="1:13" ht="15" thickBot="1" x14ac:dyDescent="0.45"/>
    <row r="2" spans="1:13" ht="53.5" customHeight="1" thickTop="1" thickBot="1" x14ac:dyDescent="0.45">
      <c r="A2" s="75"/>
      <c r="B2" s="541" t="s">
        <v>95</v>
      </c>
      <c r="C2" s="542"/>
      <c r="D2" s="542"/>
      <c r="E2" s="542"/>
      <c r="F2" s="542"/>
      <c r="G2" s="542"/>
      <c r="H2" s="542"/>
      <c r="I2" s="542"/>
      <c r="J2" s="542"/>
      <c r="K2" s="542"/>
      <c r="L2" s="543"/>
      <c r="M2" s="75"/>
    </row>
    <row r="3" spans="1:13" ht="46" customHeight="1" thickTop="1" thickBot="1" x14ac:dyDescent="0.45">
      <c r="A3" s="75"/>
      <c r="B3" s="77" t="s">
        <v>359</v>
      </c>
      <c r="C3" s="75"/>
      <c r="D3" s="75"/>
      <c r="E3" s="75"/>
      <c r="F3" s="75"/>
      <c r="G3" s="75"/>
      <c r="H3" s="75"/>
      <c r="I3" s="75"/>
      <c r="J3" s="75"/>
      <c r="K3" s="75"/>
      <c r="L3" s="75"/>
      <c r="M3" s="75"/>
    </row>
    <row r="4" spans="1:13" ht="22.5" customHeight="1" thickTop="1" x14ac:dyDescent="0.4">
      <c r="A4" s="75"/>
      <c r="B4" s="603" t="s">
        <v>360</v>
      </c>
      <c r="C4" s="604"/>
      <c r="D4" s="116" t="s">
        <v>361</v>
      </c>
      <c r="E4" s="116" t="s">
        <v>362</v>
      </c>
      <c r="F4" s="116" t="s">
        <v>363</v>
      </c>
      <c r="G4" s="116" t="s">
        <v>364</v>
      </c>
      <c r="H4" s="117" t="s">
        <v>257</v>
      </c>
      <c r="I4" s="600" t="s">
        <v>365</v>
      </c>
      <c r="J4" s="600" t="s">
        <v>366</v>
      </c>
      <c r="K4" s="600" t="s">
        <v>258</v>
      </c>
      <c r="L4" s="594" t="s">
        <v>367</v>
      </c>
      <c r="M4" s="75"/>
    </row>
    <row r="5" spans="1:13" ht="15.65" customHeight="1" x14ac:dyDescent="0.4">
      <c r="A5" s="75"/>
      <c r="B5" s="605"/>
      <c r="C5" s="606"/>
      <c r="D5" s="596" t="s">
        <v>368</v>
      </c>
      <c r="E5" s="596" t="s">
        <v>368</v>
      </c>
      <c r="F5" s="598" t="s">
        <v>369</v>
      </c>
      <c r="G5" s="596" t="s">
        <v>370</v>
      </c>
      <c r="H5" s="597" t="s">
        <v>371</v>
      </c>
      <c r="I5" s="601"/>
      <c r="J5" s="601"/>
      <c r="K5" s="601"/>
      <c r="L5" s="595"/>
      <c r="M5" s="75"/>
    </row>
    <row r="6" spans="1:13" ht="22.5" customHeight="1" x14ac:dyDescent="0.4">
      <c r="A6" s="75"/>
      <c r="B6" s="605"/>
      <c r="C6" s="606"/>
      <c r="D6" s="597"/>
      <c r="E6" s="597"/>
      <c r="F6" s="599"/>
      <c r="G6" s="597"/>
      <c r="H6" s="597"/>
      <c r="I6" s="601"/>
      <c r="J6" s="601"/>
      <c r="K6" s="601"/>
      <c r="L6" s="595"/>
      <c r="M6" s="75"/>
    </row>
    <row r="7" spans="1:13" ht="20.149999999999999" customHeight="1" thickBot="1" x14ac:dyDescent="0.45">
      <c r="A7" s="75"/>
      <c r="B7" s="605"/>
      <c r="C7" s="606"/>
      <c r="D7" s="597"/>
      <c r="E7" s="597"/>
      <c r="F7" s="599"/>
      <c r="G7" s="597"/>
      <c r="H7" s="597"/>
      <c r="I7" s="601"/>
      <c r="J7" s="602"/>
      <c r="K7" s="601"/>
      <c r="L7" s="595"/>
      <c r="M7" s="75"/>
    </row>
    <row r="8" spans="1:13" ht="18.649999999999999" customHeight="1" thickTop="1" x14ac:dyDescent="0.4">
      <c r="A8" s="75"/>
      <c r="B8" s="454" t="s">
        <v>100</v>
      </c>
      <c r="C8" s="65"/>
      <c r="D8" s="63"/>
      <c r="E8" s="63"/>
      <c r="F8" s="63"/>
      <c r="G8" s="63"/>
      <c r="H8" s="63"/>
      <c r="I8" s="63"/>
      <c r="J8" s="63"/>
      <c r="K8" s="63"/>
      <c r="L8" s="64"/>
      <c r="M8" s="75"/>
    </row>
    <row r="9" spans="1:13" ht="18.649999999999999" customHeight="1" x14ac:dyDescent="0.4">
      <c r="A9" s="75"/>
      <c r="B9" s="453" t="s">
        <v>270</v>
      </c>
      <c r="C9" s="66"/>
      <c r="D9" s="66"/>
      <c r="E9" s="66"/>
      <c r="F9" s="66"/>
      <c r="G9" s="66"/>
      <c r="H9" s="66"/>
      <c r="I9" s="66"/>
      <c r="J9" s="66"/>
      <c r="K9" s="66"/>
      <c r="L9" s="67"/>
      <c r="M9" s="75"/>
    </row>
    <row r="10" spans="1:13" ht="18.649999999999999" customHeight="1" thickBot="1" x14ac:dyDescent="0.45">
      <c r="A10" s="75"/>
      <c r="B10" s="68" t="s">
        <v>102</v>
      </c>
      <c r="C10" s="69"/>
      <c r="D10" s="70"/>
      <c r="E10" s="70"/>
      <c r="F10" s="70"/>
      <c r="G10" s="70"/>
      <c r="H10" s="70"/>
      <c r="I10" s="70"/>
      <c r="J10" s="70"/>
      <c r="K10" s="70"/>
      <c r="L10" s="71"/>
      <c r="M10" s="75"/>
    </row>
    <row r="11" spans="1:13" ht="18.649999999999999" customHeight="1" thickTop="1" x14ac:dyDescent="0.4">
      <c r="A11" s="75"/>
      <c r="B11" s="454" t="s">
        <v>103</v>
      </c>
      <c r="C11" s="65"/>
      <c r="D11" s="63"/>
      <c r="E11" s="63"/>
      <c r="F11" s="63"/>
      <c r="G11" s="63"/>
      <c r="H11" s="63"/>
      <c r="I11" s="63"/>
      <c r="J11" s="63"/>
      <c r="K11" s="63"/>
      <c r="L11" s="64"/>
      <c r="M11" s="75"/>
    </row>
    <row r="12" spans="1:13" ht="18.649999999999999" customHeight="1" x14ac:dyDescent="0.4">
      <c r="A12" s="75"/>
      <c r="B12" s="453" t="s">
        <v>270</v>
      </c>
      <c r="C12" s="66"/>
      <c r="D12" s="66"/>
      <c r="E12" s="66"/>
      <c r="F12" s="66"/>
      <c r="G12" s="66"/>
      <c r="H12" s="66"/>
      <c r="I12" s="66"/>
      <c r="J12" s="66"/>
      <c r="K12" s="66"/>
      <c r="L12" s="67"/>
      <c r="M12" s="75"/>
    </row>
    <row r="13" spans="1:13" ht="18.649999999999999" customHeight="1" thickBot="1" x14ac:dyDescent="0.45">
      <c r="A13" s="75"/>
      <c r="B13" s="68" t="s">
        <v>102</v>
      </c>
      <c r="C13" s="69"/>
      <c r="D13" s="70"/>
      <c r="E13" s="70"/>
      <c r="F13" s="70"/>
      <c r="G13" s="70"/>
      <c r="H13" s="70"/>
      <c r="I13" s="70"/>
      <c r="J13" s="70"/>
      <c r="K13" s="70"/>
      <c r="L13" s="71"/>
      <c r="M13" s="75"/>
    </row>
    <row r="14" spans="1:13" ht="18.649999999999999" customHeight="1" thickTop="1" x14ac:dyDescent="0.4">
      <c r="A14" s="75"/>
      <c r="B14" s="454" t="s">
        <v>104</v>
      </c>
      <c r="C14" s="65"/>
      <c r="D14" s="63"/>
      <c r="E14" s="63"/>
      <c r="F14" s="63"/>
      <c r="G14" s="63"/>
      <c r="H14" s="63"/>
      <c r="I14" s="63"/>
      <c r="J14" s="63"/>
      <c r="K14" s="63"/>
      <c r="L14" s="64"/>
      <c r="M14" s="75"/>
    </row>
    <row r="15" spans="1:13" ht="18.649999999999999" customHeight="1" x14ac:dyDescent="0.4">
      <c r="A15" s="75"/>
      <c r="B15" s="453" t="s">
        <v>270</v>
      </c>
      <c r="C15" s="66"/>
      <c r="D15" s="66"/>
      <c r="E15" s="66"/>
      <c r="F15" s="66"/>
      <c r="G15" s="66"/>
      <c r="H15" s="66"/>
      <c r="I15" s="66"/>
      <c r="J15" s="66"/>
      <c r="K15" s="66"/>
      <c r="L15" s="67"/>
      <c r="M15" s="75"/>
    </row>
    <row r="16" spans="1:13" ht="18.649999999999999" customHeight="1" thickBot="1" x14ac:dyDescent="0.45">
      <c r="A16" s="75"/>
      <c r="B16" s="68" t="s">
        <v>102</v>
      </c>
      <c r="C16" s="69"/>
      <c r="D16" s="70"/>
      <c r="E16" s="70"/>
      <c r="F16" s="70"/>
      <c r="G16" s="70"/>
      <c r="H16" s="70"/>
      <c r="I16" s="70"/>
      <c r="J16" s="70"/>
      <c r="K16" s="70"/>
      <c r="L16" s="71"/>
      <c r="M16" s="75"/>
    </row>
    <row r="17" spans="1:13" ht="18.649999999999999" customHeight="1" thickTop="1" x14ac:dyDescent="0.4">
      <c r="A17" s="75"/>
      <c r="B17" s="454" t="s">
        <v>105</v>
      </c>
      <c r="C17" s="65"/>
      <c r="D17" s="63"/>
      <c r="E17" s="63"/>
      <c r="F17" s="63"/>
      <c r="G17" s="63"/>
      <c r="H17" s="63"/>
      <c r="I17" s="63"/>
      <c r="J17" s="63"/>
      <c r="K17" s="63"/>
      <c r="L17" s="64"/>
      <c r="M17" s="75"/>
    </row>
    <row r="18" spans="1:13" ht="18.649999999999999" customHeight="1" x14ac:dyDescent="0.4">
      <c r="A18" s="75"/>
      <c r="B18" s="453" t="s">
        <v>270</v>
      </c>
      <c r="C18" s="66"/>
      <c r="D18" s="66"/>
      <c r="E18" s="66"/>
      <c r="F18" s="66"/>
      <c r="G18" s="66"/>
      <c r="H18" s="66"/>
      <c r="I18" s="66"/>
      <c r="J18" s="66"/>
      <c r="K18" s="66"/>
      <c r="L18" s="67"/>
      <c r="M18" s="75"/>
    </row>
    <row r="19" spans="1:13" ht="18.649999999999999" customHeight="1" thickBot="1" x14ac:dyDescent="0.45">
      <c r="A19" s="75"/>
      <c r="B19" s="68" t="s">
        <v>102</v>
      </c>
      <c r="C19" s="69"/>
      <c r="D19" s="70"/>
      <c r="E19" s="70"/>
      <c r="F19" s="70"/>
      <c r="G19" s="70"/>
      <c r="H19" s="70"/>
      <c r="I19" s="70"/>
      <c r="J19" s="70"/>
      <c r="K19" s="70"/>
      <c r="L19" s="71"/>
      <c r="M19" s="75"/>
    </row>
    <row r="20" spans="1:13" ht="43.5" customHeight="1" thickTop="1" x14ac:dyDescent="0.4">
      <c r="A20" s="75"/>
      <c r="B20" s="75"/>
      <c r="C20" s="75"/>
      <c r="D20" s="75"/>
      <c r="E20" s="75"/>
      <c r="F20" s="75"/>
      <c r="G20" s="75"/>
      <c r="H20" s="75"/>
      <c r="I20" s="75"/>
      <c r="J20" s="75"/>
      <c r="K20" s="75"/>
      <c r="L20" s="75"/>
      <c r="M20" s="75"/>
    </row>
    <row r="21" spans="1:13" x14ac:dyDescent="0.4">
      <c r="A21" s="75"/>
      <c r="B21" s="75"/>
      <c r="C21" s="75"/>
      <c r="D21" s="75"/>
      <c r="E21" s="75"/>
      <c r="F21" s="75"/>
      <c r="G21" s="75"/>
      <c r="H21" s="75"/>
      <c r="I21" s="75"/>
      <c r="J21" s="75"/>
      <c r="K21" s="75"/>
      <c r="L21" s="75"/>
      <c r="M21" s="75"/>
    </row>
  </sheetData>
  <mergeCells count="11">
    <mergeCell ref="B2:L2"/>
    <mergeCell ref="L4:L7"/>
    <mergeCell ref="D5:D7"/>
    <mergeCell ref="F5:F7"/>
    <mergeCell ref="G5:G7"/>
    <mergeCell ref="H5:H7"/>
    <mergeCell ref="E5:E7"/>
    <mergeCell ref="J4:J7"/>
    <mergeCell ref="B4:C7"/>
    <mergeCell ref="I4:I7"/>
    <mergeCell ref="K4:K7"/>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54FF-A341-4A08-B099-1414D6F734D3}">
  <dimension ref="A1:V13"/>
  <sheetViews>
    <sheetView topLeftCell="A3" zoomScale="80" zoomScaleNormal="80" workbookViewId="0">
      <selection activeCell="A9" sqref="A9"/>
    </sheetView>
  </sheetViews>
  <sheetFormatPr defaultRowHeight="14.6" x14ac:dyDescent="0.4"/>
  <cols>
    <col min="2" max="2" width="27.53515625" customWidth="1"/>
    <col min="3" max="5" width="32.69140625" customWidth="1"/>
    <col min="6" max="6" width="23.84375" customWidth="1"/>
    <col min="7" max="7" width="14" customWidth="1"/>
    <col min="8" max="8" width="41.3828125" customWidth="1"/>
    <col min="9" max="14" width="14.53515625" customWidth="1"/>
    <col min="15" max="15" width="7.15234375" customWidth="1"/>
    <col min="16" max="16" width="33.69140625" customWidth="1"/>
    <col min="17" max="17" width="25.69140625" customWidth="1"/>
    <col min="18" max="18" width="60.69140625" customWidth="1"/>
    <col min="19" max="19" width="46.3828125" customWidth="1"/>
    <col min="20" max="20" width="46" customWidth="1"/>
  </cols>
  <sheetData>
    <row r="1" spans="1:22" ht="15" thickBot="1" x14ac:dyDescent="0.45">
      <c r="A1" s="75"/>
      <c r="B1" s="75"/>
      <c r="C1" s="75"/>
      <c r="D1" s="75"/>
      <c r="E1" s="75"/>
      <c r="F1" s="75"/>
      <c r="G1" s="75"/>
      <c r="H1" s="75"/>
      <c r="I1" s="75"/>
      <c r="J1" s="75"/>
      <c r="K1" s="75"/>
      <c r="L1" s="75"/>
      <c r="M1" s="75"/>
      <c r="N1" s="75"/>
      <c r="O1" s="75"/>
      <c r="P1" s="75"/>
      <c r="Q1" s="75"/>
      <c r="R1" s="75"/>
      <c r="S1" s="75"/>
      <c r="T1" s="75"/>
      <c r="U1" s="75"/>
    </row>
    <row r="2" spans="1:22" ht="44.15" customHeight="1" thickTop="1" thickBot="1" x14ac:dyDescent="0.6">
      <c r="A2" s="75"/>
      <c r="B2" s="607" t="s">
        <v>95</v>
      </c>
      <c r="C2" s="608"/>
      <c r="D2" s="608"/>
      <c r="E2" s="609"/>
      <c r="F2" s="99"/>
      <c r="G2" s="551" t="s">
        <v>200</v>
      </c>
      <c r="H2" s="586"/>
      <c r="I2" s="586"/>
      <c r="J2" s="586"/>
      <c r="K2" s="586"/>
      <c r="L2" s="586"/>
      <c r="M2" s="586"/>
      <c r="N2" s="587"/>
      <c r="O2" s="88"/>
      <c r="P2" s="610" t="s">
        <v>236</v>
      </c>
      <c r="Q2" s="611"/>
      <c r="R2" s="611"/>
      <c r="S2" s="611"/>
      <c r="T2" s="612"/>
      <c r="U2" s="99"/>
      <c r="V2" s="99"/>
    </row>
    <row r="3" spans="1:22" ht="40.5" customHeight="1" thickTop="1" thickBot="1" x14ac:dyDescent="0.45">
      <c r="A3" s="75"/>
      <c r="B3" s="77" t="s">
        <v>372</v>
      </c>
      <c r="C3" s="75"/>
      <c r="D3" s="75"/>
      <c r="E3" s="75"/>
      <c r="F3" s="99"/>
      <c r="G3" s="99"/>
      <c r="H3" s="99"/>
      <c r="I3" s="99"/>
      <c r="J3" s="99"/>
      <c r="K3" s="99"/>
      <c r="L3" s="99"/>
      <c r="M3" s="99"/>
      <c r="N3" s="99"/>
      <c r="O3" s="105"/>
      <c r="P3" s="75"/>
      <c r="Q3" s="75"/>
      <c r="R3" s="75"/>
      <c r="S3" s="75"/>
      <c r="T3" s="75"/>
      <c r="U3" s="75"/>
      <c r="V3" s="75"/>
    </row>
    <row r="4" spans="1:22" ht="46" customHeight="1" thickTop="1" x14ac:dyDescent="0.4">
      <c r="A4" s="75"/>
      <c r="B4" s="618" t="s">
        <v>239</v>
      </c>
      <c r="C4" s="104" t="s">
        <v>373</v>
      </c>
      <c r="D4" s="463" t="s">
        <v>374</v>
      </c>
      <c r="E4" s="464" t="s">
        <v>375</v>
      </c>
      <c r="F4" s="75"/>
      <c r="G4" s="613" t="s">
        <v>376</v>
      </c>
      <c r="H4" s="614" t="s">
        <v>377</v>
      </c>
      <c r="I4" s="614" t="s">
        <v>378</v>
      </c>
      <c r="J4" s="614"/>
      <c r="K4" s="616" t="s">
        <v>379</v>
      </c>
      <c r="L4" s="616"/>
      <c r="M4" s="614" t="s">
        <v>375</v>
      </c>
      <c r="N4" s="617"/>
      <c r="O4" s="101"/>
      <c r="P4" s="568" t="s">
        <v>246</v>
      </c>
      <c r="Q4" s="569"/>
      <c r="R4" s="569"/>
      <c r="S4" s="569"/>
      <c r="T4" s="115" t="s">
        <v>247</v>
      </c>
      <c r="U4" s="75"/>
      <c r="V4" s="75"/>
    </row>
    <row r="5" spans="1:22" ht="117.75" customHeight="1" thickBot="1" x14ac:dyDescent="0.45">
      <c r="A5" s="75"/>
      <c r="B5" s="619"/>
      <c r="C5" s="73" t="s">
        <v>380</v>
      </c>
      <c r="D5" s="73" t="s">
        <v>380</v>
      </c>
      <c r="E5" s="74" t="s">
        <v>380</v>
      </c>
      <c r="F5" s="75"/>
      <c r="G5" s="525"/>
      <c r="H5" s="615"/>
      <c r="I5" s="214" t="s">
        <v>381</v>
      </c>
      <c r="J5" s="214" t="s">
        <v>382</v>
      </c>
      <c r="K5" s="214" t="s">
        <v>381</v>
      </c>
      <c r="L5" s="214" t="s">
        <v>382</v>
      </c>
      <c r="M5" s="214" t="s">
        <v>381</v>
      </c>
      <c r="N5" s="411" t="s">
        <v>382</v>
      </c>
      <c r="O5" s="100"/>
      <c r="P5" s="20" t="s">
        <v>264</v>
      </c>
      <c r="Q5" s="21" t="s">
        <v>265</v>
      </c>
      <c r="R5" s="21" t="s">
        <v>266</v>
      </c>
      <c r="S5" s="21" t="s">
        <v>267</v>
      </c>
      <c r="T5" s="22" t="s">
        <v>268</v>
      </c>
      <c r="U5" s="75"/>
      <c r="V5" s="75"/>
    </row>
    <row r="6" spans="1:22" ht="23.15" customHeight="1" thickTop="1" x14ac:dyDescent="0.4">
      <c r="A6" s="75"/>
      <c r="B6" s="454" t="s">
        <v>100</v>
      </c>
      <c r="C6" s="205">
        <v>0</v>
      </c>
      <c r="D6" s="205">
        <v>0</v>
      </c>
      <c r="E6" s="206">
        <v>0</v>
      </c>
      <c r="F6" s="75"/>
      <c r="G6" s="209" t="s">
        <v>100</v>
      </c>
      <c r="H6" s="210"/>
      <c r="I6" s="211">
        <v>0</v>
      </c>
      <c r="J6" s="212">
        <f>IF(C6=0,0,(I6/C6))</f>
        <v>0</v>
      </c>
      <c r="K6" s="213">
        <v>0</v>
      </c>
      <c r="L6" s="212">
        <f>IF(D6=0,0,(K6/D6))</f>
        <v>0</v>
      </c>
      <c r="M6" s="211">
        <v>0</v>
      </c>
      <c r="N6" s="412">
        <f>IF(E6=0,0,(M6/E6))</f>
        <v>0</v>
      </c>
      <c r="O6" s="99"/>
      <c r="P6" s="14"/>
      <c r="Q6" s="9"/>
      <c r="R6" s="9"/>
      <c r="S6" s="9"/>
      <c r="T6" s="10"/>
      <c r="U6" s="75"/>
      <c r="V6" s="75"/>
    </row>
    <row r="7" spans="1:22" ht="23.15" customHeight="1" x14ac:dyDescent="0.4">
      <c r="A7" s="75"/>
      <c r="B7" s="455" t="s">
        <v>103</v>
      </c>
      <c r="C7" s="413">
        <v>0</v>
      </c>
      <c r="D7" s="413">
        <v>0</v>
      </c>
      <c r="E7" s="414">
        <v>0</v>
      </c>
      <c r="F7" s="75"/>
      <c r="G7" s="207" t="s">
        <v>103</v>
      </c>
      <c r="H7" s="12"/>
      <c r="I7" s="415">
        <v>0</v>
      </c>
      <c r="J7" s="416">
        <f>IF(C7=0,0,(I7/C7))</f>
        <v>0</v>
      </c>
      <c r="K7" s="417">
        <v>0</v>
      </c>
      <c r="L7" s="416">
        <f>IF(D7=0,0,(K7/D7))</f>
        <v>0</v>
      </c>
      <c r="M7" s="415">
        <v>0</v>
      </c>
      <c r="N7" s="418">
        <f>IF(E7=0,0,(M7/E7))</f>
        <v>0</v>
      </c>
      <c r="O7" s="99"/>
      <c r="P7" s="11"/>
      <c r="Q7" s="12"/>
      <c r="R7" s="12"/>
      <c r="S7" s="12"/>
      <c r="T7" s="13"/>
      <c r="U7" s="75"/>
      <c r="V7" s="75"/>
    </row>
    <row r="8" spans="1:22" ht="23.15" customHeight="1" thickBot="1" x14ac:dyDescent="0.45">
      <c r="A8" s="75"/>
      <c r="B8" s="456" t="s">
        <v>104</v>
      </c>
      <c r="C8" s="419">
        <v>0</v>
      </c>
      <c r="D8" s="419">
        <v>0</v>
      </c>
      <c r="E8" s="420">
        <v>0</v>
      </c>
      <c r="F8" s="75"/>
      <c r="G8" s="208" t="s">
        <v>104</v>
      </c>
      <c r="H8" s="29"/>
      <c r="I8" s="421">
        <v>0</v>
      </c>
      <c r="J8" s="422">
        <f>IF(C8=0,0,(I8/C8))</f>
        <v>0</v>
      </c>
      <c r="K8" s="423">
        <v>0</v>
      </c>
      <c r="L8" s="422">
        <f>IF(D8=0,0,(K8/D8))</f>
        <v>0</v>
      </c>
      <c r="M8" s="421">
        <v>0</v>
      </c>
      <c r="N8" s="424">
        <f>IF(E8=0,0,(M8/E8))</f>
        <v>0</v>
      </c>
      <c r="O8" s="99"/>
      <c r="P8" s="96"/>
      <c r="Q8" s="29"/>
      <c r="R8" s="29"/>
      <c r="S8" s="29"/>
      <c r="T8" s="30"/>
      <c r="U8" s="75"/>
      <c r="V8" s="75"/>
    </row>
    <row r="9" spans="1:22" ht="15" thickTop="1" x14ac:dyDescent="0.4">
      <c r="A9" s="75"/>
      <c r="B9" s="75"/>
      <c r="C9" s="75"/>
      <c r="D9" s="75"/>
      <c r="E9" s="75"/>
      <c r="F9" s="75"/>
      <c r="G9" s="75"/>
      <c r="H9" s="75"/>
      <c r="I9" s="75"/>
      <c r="J9" s="75"/>
      <c r="K9" s="75"/>
      <c r="L9" s="75"/>
      <c r="M9" s="75"/>
      <c r="N9" s="75"/>
      <c r="O9" s="75"/>
      <c r="P9" s="75"/>
      <c r="Q9" s="75"/>
      <c r="R9" s="75"/>
      <c r="S9" s="75"/>
      <c r="T9" s="75"/>
      <c r="U9" s="75"/>
      <c r="V9" s="75"/>
    </row>
    <row r="10" spans="1:22" x14ac:dyDescent="0.4">
      <c r="A10" s="75"/>
      <c r="B10" s="75"/>
      <c r="C10" s="75"/>
      <c r="D10" s="75"/>
      <c r="E10" s="75"/>
      <c r="F10" s="75"/>
      <c r="G10" s="75"/>
      <c r="H10" s="75"/>
      <c r="I10" s="75"/>
      <c r="J10" s="75"/>
      <c r="K10" s="75"/>
      <c r="L10" s="75"/>
      <c r="M10" s="75"/>
      <c r="N10" s="75"/>
      <c r="O10" s="75"/>
      <c r="P10" s="75"/>
      <c r="Q10" s="75"/>
      <c r="R10" s="75"/>
      <c r="S10" s="75"/>
      <c r="T10" s="75"/>
      <c r="U10" s="75"/>
      <c r="V10" s="75"/>
    </row>
    <row r="11" spans="1:22" x14ac:dyDescent="0.4">
      <c r="A11" s="75"/>
      <c r="B11" s="75"/>
      <c r="C11" s="75"/>
      <c r="D11" s="75"/>
      <c r="E11" s="75"/>
      <c r="F11" s="75"/>
      <c r="G11" s="75"/>
      <c r="H11" s="75"/>
      <c r="I11" s="75"/>
      <c r="J11" s="75"/>
      <c r="K11" s="75"/>
      <c r="L11" s="75"/>
      <c r="M11" s="75"/>
      <c r="N11" s="75"/>
      <c r="O11" s="75"/>
      <c r="P11" s="75"/>
      <c r="Q11" s="75"/>
      <c r="R11" s="75"/>
      <c r="S11" s="75"/>
      <c r="T11" s="75"/>
      <c r="U11" s="75"/>
      <c r="V11" s="75"/>
    </row>
    <row r="12" spans="1:22" x14ac:dyDescent="0.4">
      <c r="A12" s="75"/>
      <c r="B12" s="75"/>
      <c r="C12" s="75"/>
      <c r="D12" s="75"/>
      <c r="E12" s="75"/>
      <c r="F12" s="75"/>
      <c r="G12" s="75"/>
      <c r="H12" s="75"/>
      <c r="I12" s="75"/>
      <c r="J12" s="75"/>
      <c r="K12" s="75"/>
      <c r="L12" s="75"/>
      <c r="M12" s="75"/>
      <c r="N12" s="75"/>
      <c r="O12" s="75"/>
      <c r="P12" s="75"/>
      <c r="Q12" s="75"/>
      <c r="R12" s="75"/>
      <c r="S12" s="75"/>
      <c r="T12" s="75"/>
      <c r="U12" s="75"/>
      <c r="V12" s="75"/>
    </row>
    <row r="13" spans="1:22" x14ac:dyDescent="0.4">
      <c r="A13" s="75"/>
      <c r="B13" s="75"/>
      <c r="C13" s="75"/>
      <c r="D13" s="75"/>
      <c r="E13" s="75"/>
      <c r="F13" s="75"/>
      <c r="G13" s="75"/>
      <c r="H13" s="75"/>
      <c r="I13" s="75"/>
      <c r="J13" s="75"/>
      <c r="K13" s="75"/>
      <c r="L13" s="75"/>
      <c r="M13" s="75"/>
      <c r="N13" s="75"/>
      <c r="O13" s="75"/>
      <c r="P13" s="75"/>
      <c r="Q13" s="75"/>
      <c r="R13" s="75"/>
      <c r="S13" s="75"/>
      <c r="T13" s="75"/>
      <c r="U13" s="75"/>
      <c r="V13" s="75"/>
    </row>
  </sheetData>
  <mergeCells count="10">
    <mergeCell ref="B2:E2"/>
    <mergeCell ref="P2:T2"/>
    <mergeCell ref="G4:G5"/>
    <mergeCell ref="H4:H5"/>
    <mergeCell ref="I4:J4"/>
    <mergeCell ref="P4:S4"/>
    <mergeCell ref="K4:L4"/>
    <mergeCell ref="M4:N4"/>
    <mergeCell ref="B4:B5"/>
    <mergeCell ref="G2:N2"/>
  </mergeCell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2020-11-04T16:41:11+00:00</Date_x0020_Opened>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0063f72e-ace3-48fb-9c1f-5b513408b31f">
      <Value>591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BEIS:Energy and Security:Clean Power, Strategy ＆ Deployment</TermName>
          <TermId xmlns="http://schemas.microsoft.com/office/infopath/2007/PartnerControls">c35352b5-f117-4dfc-9c44-587ae1063e96</TermId>
        </TermInfo>
      </Terms>
    </m975189f4ba442ecbf67d4147307b177>
    <_dlc_DocId xmlns="0063f72e-ace3-48fb-9c1f-5b513408b31f">2QFN7KK647Q6-708952219-25406</_dlc_DocId>
    <_dlc_DocIdUrl xmlns="0063f72e-ace3-48fb-9c1f-5b513408b31f">
      <Url>https://beisgov.sharepoint.com/sites/beis/367/_layouts/15/DocIdRedir.aspx?ID=2QFN7KK647Q6-708952219-25406</Url>
      <Description>2QFN7KK647Q6-708952219-25406</Description>
    </_dlc_DocIdUrl>
    <SharedWithUsers xmlns="0063f72e-ace3-48fb-9c1f-5b513408b31f">
      <UserInfo>
        <DisplayName>Transition and Transformation 0002 Information Managers</DisplayName>
        <AccountId>21</AccountId>
        <AccountType/>
      </UserInfo>
      <UserInfo>
        <DisplayName>Cirrus Programme 0003 Information Managers</DisplayName>
        <AccountId>25</AccountId>
        <AccountType/>
      </UserInfo>
      <UserInfo>
        <DisplayName>Information Managers</DisplayName>
        <AccountId>14</AccountId>
        <AccountType/>
      </UserInfo>
      <UserInfo>
        <DisplayName>Information Managers</DisplayName>
        <AccountId>13</AccountId>
        <AccountType/>
      </UserInfo>
      <UserInfo>
        <DisplayName>Cirrus Programme 0003 Visitors</DisplayName>
        <AccountId>26</AccountId>
        <AccountType/>
      </UserInfo>
      <UserInfo>
        <DisplayName>Richardson, Kate (Consumer &amp; Competition)</DisplayName>
        <AccountId>49775</AccountId>
        <AccountType/>
      </UserInfo>
    </SharedWithUsers>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IconOverlay xmlns="http://schemas.microsoft.com/sharepoint/v4"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a172083e-e40c-4314-b43a-827352a1ed2c" xsi:nil="true"/>
    <Handling_x0020_Instructions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D8348C23CA5624B9B974636511AC89E" ma:contentTypeVersion="18086" ma:contentTypeDescription="Create a new document." ma:contentTypeScope="" ma:versionID="fda38cbdc0ea4e82cea041f6baab7c7e">
  <xsd:schema xmlns:xsd="http://www.w3.org/2001/XMLSchema" xmlns:xs="http://www.w3.org/2001/XMLSchema" xmlns:p="http://schemas.microsoft.com/office/2006/metadata/properties" xmlns:ns1="http://schemas.microsoft.com/sharepoint/v3" xmlns:ns2="b67a7830-db79-4a49-bf27-2aff92a2201a" xmlns:ns3="b413c3fd-5a3b-4239-b985-69032e371c04" xmlns:ns4="0063f72e-ace3-48fb-9c1f-5b513408b31f" xmlns:ns5="a8f60570-4bd3-4f2b-950b-a996de8ab151" xmlns:ns6="a172083e-e40c-4314-b43a-827352a1ed2c" xmlns:ns7="c963a4c1-1bb4-49f2-a011-9c776a7eed2a" xmlns:ns8="5faa24c4-62df-4be1-9c0a-bf7fe819436c" xmlns:ns9="http://schemas.microsoft.com/sharepoint/v4" targetNamespace="http://schemas.microsoft.com/office/2006/metadata/properties" ma:root="true" ma:fieldsID="aebfd82930a678bf5f6d83fb27566b6c" ns1:_="" ns2:_="" ns3:_="" ns4:_="" ns5:_="" ns6:_="" ns7:_="" ns8:_="" ns9:_="">
    <xsd:import namespace="http://schemas.microsoft.com/sharepoint/v3"/>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5faa24c4-62df-4be1-9c0a-bf7fe819436c"/>
    <xsd:import namespace="http://schemas.microsoft.com/sharepoint/v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element ref="ns8:MediaServiceMetadata" minOccurs="0"/>
                <xsd:element ref="ns8:MediaServiceFastMetadata" minOccurs="0"/>
                <xsd:element ref="ns4:SharedWithUsers" minOccurs="0"/>
                <xsd:element ref="ns4:SharedWithDetails" minOccurs="0"/>
                <xsd:element ref="ns8:MediaServiceDateTaken" minOccurs="0"/>
                <xsd:element ref="ns8:MediaServiceAutoTags" minOccurs="0"/>
                <xsd:element ref="ns8:MediaServiceOCR" minOccurs="0"/>
                <xsd:element ref="ns8:MediaServiceGenerationTime" minOccurs="0"/>
                <xsd:element ref="ns8:MediaServiceEventHashCode" minOccurs="0"/>
                <xsd:element ref="ns9:IconOverlay" minOccurs="0"/>
                <xsd:element ref="ns1:_vti_ItemDeclaredRecord" minOccurs="0"/>
                <xsd:element ref="ns1:_vti_ItemHoldRecordStatus"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77" nillable="true" ma:displayName="Declared Record" ma:hidden="true" ma:internalName="_vti_ItemDeclaredRecord" ma:readOnly="true">
      <xsd:simpleType>
        <xsd:restriction base="dms:DateTime"/>
      </xsd:simpleType>
    </xsd:element>
    <xsd:element name="_vti_ItemHoldRecordStatus" ma:index="7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aa24c4-62df-4be1-9c0a-bf7fe819436c" elementFormDefault="qualified">
    <xsd:import namespace="http://schemas.microsoft.com/office/2006/documentManagement/types"/>
    <xsd:import namespace="http://schemas.microsoft.com/office/infopath/2007/PartnerControls"/>
    <xsd:element name="MediaServiceMetadata" ma:index="67" nillable="true" ma:displayName="MediaServiceMetadata" ma:hidden="true" ma:internalName="MediaServiceMetadata" ma:readOnly="true">
      <xsd:simpleType>
        <xsd:restriction base="dms:Note"/>
      </xsd:simpleType>
    </xsd:element>
    <xsd:element name="MediaServiceFastMetadata" ma:index="68" nillable="true" ma:displayName="MediaServiceFastMetadata" ma:hidden="true" ma:internalName="MediaServiceFastMetadata" ma:readOnly="true">
      <xsd:simpleType>
        <xsd:restriction base="dms:Note"/>
      </xsd:simpleType>
    </xsd:element>
    <xsd:element name="MediaServiceDateTaken" ma:index="71" nillable="true" ma:displayName="MediaServiceDateTaken" ma:hidden="true" ma:internalName="MediaServiceDateTaken" ma:readOnly="true">
      <xsd:simpleType>
        <xsd:restriction base="dms:Text"/>
      </xsd:simpleType>
    </xsd:element>
    <xsd:element name="MediaServiceAutoTags" ma:index="72" nillable="true" ma:displayName="Tags" ma:internalName="MediaServiceAutoTags" ma:readOnly="true">
      <xsd:simpleType>
        <xsd:restriction base="dms:Text"/>
      </xsd:simpleType>
    </xsd:element>
    <xsd:element name="MediaServiceOCR" ma:index="73" nillable="true" ma:displayName="Extracted Text" ma:internalName="MediaServiceOCR" ma:readOnly="true">
      <xsd:simpleType>
        <xsd:restriction base="dms:Note">
          <xsd:maxLength value="255"/>
        </xsd:restriction>
      </xsd:simpleType>
    </xsd:element>
    <xsd:element name="MediaServiceGenerationTime" ma:index="74" nillable="true" ma:displayName="MediaServiceGenerationTime" ma:hidden="true" ma:internalName="MediaServiceGenerationTime" ma:readOnly="true">
      <xsd:simpleType>
        <xsd:restriction base="dms:Text"/>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AutoKeyPoints" ma:index="79" nillable="true" ma:displayName="MediaServiceAutoKeyPoints" ma:hidden="true" ma:internalName="MediaServiceAutoKeyPoints" ma:readOnly="true">
      <xsd:simpleType>
        <xsd:restriction base="dms:Note"/>
      </xsd:simpleType>
    </xsd:element>
    <xsd:element name="MediaServiceKeyPoints" ma:index="8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1A8E1A-F3CD-41E9-AE4D-2172B25443E4}">
  <ds:schemaRefs>
    <ds:schemaRef ds:uri="http://schemas.microsoft.com/sharepoint/v3"/>
    <ds:schemaRef ds:uri="5faa24c4-62df-4be1-9c0a-bf7fe819436c"/>
    <ds:schemaRef ds:uri="a8f60570-4bd3-4f2b-950b-a996de8ab151"/>
    <ds:schemaRef ds:uri="a172083e-e40c-4314-b43a-827352a1ed2c"/>
    <ds:schemaRef ds:uri="http://purl.org/dc/terms/"/>
    <ds:schemaRef ds:uri="http://schemas.microsoft.com/office/2006/metadata/properties"/>
    <ds:schemaRef ds:uri="http://purl.org/dc/elements/1.1/"/>
    <ds:schemaRef ds:uri="http://purl.org/dc/dcmitype/"/>
    <ds:schemaRef ds:uri="0063f72e-ace3-48fb-9c1f-5b513408b31f"/>
    <ds:schemaRef ds:uri="b67a7830-db79-4a49-bf27-2aff92a2201a"/>
    <ds:schemaRef ds:uri="http://schemas.microsoft.com/sharepoint/v4"/>
    <ds:schemaRef ds:uri="http://schemas.openxmlformats.org/package/2006/metadata/core-properties"/>
    <ds:schemaRef ds:uri="http://schemas.microsoft.com/office/infopath/2007/PartnerControls"/>
    <ds:schemaRef ds:uri="http://www.w3.org/XML/1998/namespace"/>
    <ds:schemaRef ds:uri="b413c3fd-5a3b-4239-b985-69032e371c04"/>
    <ds:schemaRef ds:uri="http://schemas.microsoft.com/office/2006/documentManagement/types"/>
    <ds:schemaRef ds:uri="c963a4c1-1bb4-49f2-a011-9c776a7eed2a"/>
  </ds:schemaRefs>
</ds:datastoreItem>
</file>

<file path=customXml/itemProps2.xml><?xml version="1.0" encoding="utf-8"?>
<ds:datastoreItem xmlns:ds="http://schemas.openxmlformats.org/officeDocument/2006/customXml" ds:itemID="{48A947CF-E076-41B6-8671-B9A0315D9ED7}">
  <ds:schemaRefs>
    <ds:schemaRef ds:uri="http://schemas.microsoft.com/sharepoint/events"/>
  </ds:schemaRefs>
</ds:datastoreItem>
</file>

<file path=customXml/itemProps3.xml><?xml version="1.0" encoding="utf-8"?>
<ds:datastoreItem xmlns:ds="http://schemas.openxmlformats.org/officeDocument/2006/customXml" ds:itemID="{EF9A1C06-0649-43DF-BE6C-5167474E37DA}">
  <ds:schemaRefs>
    <ds:schemaRef ds:uri="http://schemas.microsoft.com/sharepoint/v3/contenttype/forms"/>
  </ds:schemaRefs>
</ds:datastoreItem>
</file>

<file path=customXml/itemProps4.xml><?xml version="1.0" encoding="utf-8"?>
<ds:datastoreItem xmlns:ds="http://schemas.openxmlformats.org/officeDocument/2006/customXml" ds:itemID="{0565D676-49D7-49FD-A77C-DA48C8807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5faa24c4-62df-4be1-9c0a-bf7fe819436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SCP Checklist</vt:lpstr>
      <vt:lpstr>Scoring Guidance</vt:lpstr>
      <vt:lpstr>Table PS1</vt:lpstr>
      <vt:lpstr>Table PS2</vt:lpstr>
      <vt:lpstr>Table PS3</vt:lpstr>
      <vt:lpstr>Table 1.1</vt:lpstr>
      <vt:lpstr>Table 3.1</vt:lpstr>
      <vt:lpstr>Table 4.1 </vt:lpstr>
      <vt:lpstr>Table 4.2</vt:lpstr>
      <vt:lpstr>Table H1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Warner, Michael (BEIS)</dc:creator>
  <cp:keywords/>
  <dc:description/>
  <cp:lastModifiedBy>Gibson, Rachel (Communications &amp; Partnerships)</cp:lastModifiedBy>
  <cp:revision/>
  <dcterms:created xsi:type="dcterms:W3CDTF">2020-11-03T09:34:51Z</dcterms:created>
  <dcterms:modified xsi:type="dcterms:W3CDTF">2021-01-14T16:28:55Z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0x0101006D8348C23CA5624B9B974636511AC89E</vt:lpwstr>
  </property>
  <property fmtid="{D5CDD505-2E9C-101B-9397-08002B2CF9AE}" pid="3" name="Business Unit">
    <vt:lpwstr>591;#BEIS:Energy and Security:Clean Power, Strategy ＆ Deployment|c35352b5-f117-4dfc-9c44-587ae1063e96</vt:lpwstr>
  </property>
  <property fmtid="{D5CDD505-2E9C-101B-9397-08002B2CF9AE}" pid="4" name="_dlc_DocIdItemGuid">
    <vt:lpwstr>5554eecb-c71b-4cdc-98c5-7df0ed14a49c</vt:lpwstr>
  </property>
  <property fmtid="{D5CDD505-2E9C-101B-9397-08002B2CF9AE}" pid="5" name="MSIP_Label_763276b7-4862-4157-9b1f-d4a137a1b171_Enabled">
    <vt:lpwstr>true</vt:lpwstr>
  </property>
  <property fmtid="{D5CDD505-2E9C-101B-9397-08002B2CF9AE}" pid="6" name="MSIP_Label_763276b7-4862-4157-9b1f-d4a137a1b171_SetDate">
    <vt:lpwstr>2021-01-14T16:28:55Z</vt:lpwstr>
  </property>
  <property fmtid="{D5CDD505-2E9C-101B-9397-08002B2CF9AE}" pid="7" name="MSIP_Label_763276b7-4862-4157-9b1f-d4a137a1b171_Method">
    <vt:lpwstr>Privileged</vt:lpwstr>
  </property>
  <property fmtid="{D5CDD505-2E9C-101B-9397-08002B2CF9AE}" pid="8" name="MSIP_Label_763276b7-4862-4157-9b1f-d4a137a1b171_Name">
    <vt:lpwstr>OS</vt:lpwstr>
  </property>
  <property fmtid="{D5CDD505-2E9C-101B-9397-08002B2CF9AE}" pid="9" name="MSIP_Label_763276b7-4862-4157-9b1f-d4a137a1b171_SiteId">
    <vt:lpwstr>cbac7005-02c1-43eb-b497-e6492d1b2dd8</vt:lpwstr>
  </property>
  <property fmtid="{D5CDD505-2E9C-101B-9397-08002B2CF9AE}" pid="10" name="MSIP_Label_763276b7-4862-4157-9b1f-d4a137a1b171_ActionId">
    <vt:lpwstr>a457de7a-5552-48fe-b268-460a60b18699</vt:lpwstr>
  </property>
  <property fmtid="{D5CDD505-2E9C-101B-9397-08002B2CF9AE}" pid="11" name="MSIP_Label_763276b7-4862-4157-9b1f-d4a137a1b171_ContentBits">
    <vt:lpwstr>3</vt:lpwstr>
  </property>
</Properties>
</file>