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URT\YOUTH Engagement\Publications\Publication 2019_20\Final Publication &amp; Tables\"/>
    </mc:Choice>
  </mc:AlternateContent>
  <bookViews>
    <workbookView xWindow="480" yWindow="180" windowWidth="27795" windowHeight="14310" firstSheet="1" activeTab="5"/>
  </bookViews>
  <sheets>
    <sheet name="1819 q3 provisional" sheetId="8" state="hidden" r:id="rId1"/>
    <sheet name="metadata" sheetId="6" r:id="rId2"/>
    <sheet name="index" sheetId="24" r:id="rId3"/>
    <sheet name="Table 1" sheetId="12" r:id="rId4"/>
    <sheet name="Table 2" sheetId="13" r:id="rId5"/>
    <sheet name="Table 3" sheetId="14" r:id="rId6"/>
    <sheet name="Table 4" sheetId="15" r:id="rId7"/>
    <sheet name="Table 5" sheetId="16" r:id="rId8"/>
    <sheet name="Table 6" sheetId="17" r:id="rId9"/>
    <sheet name="Table 7" sheetId="18" r:id="rId10"/>
    <sheet name="Table 8" sheetId="19" r:id="rId11"/>
    <sheet name="Table 9" sheetId="20" r:id="rId12"/>
    <sheet name="Table 10" sheetId="22" r:id="rId13"/>
    <sheet name="Table 11" sheetId="23" r:id="rId14"/>
    <sheet name="Table 12" sheetId="25" r:id="rId15"/>
    <sheet name="Table 13" sheetId="26" r:id="rId16"/>
  </sheets>
  <calcPr calcId="152511"/>
</workbook>
</file>

<file path=xl/calcChain.xml><?xml version="1.0" encoding="utf-8"?>
<calcChain xmlns="http://schemas.openxmlformats.org/spreadsheetml/2006/main">
  <c r="D9" i="14" l="1"/>
  <c r="C9" i="14"/>
  <c r="B9" i="14"/>
  <c r="E9" i="14" s="1"/>
  <c r="E8" i="14"/>
  <c r="E7" i="14"/>
  <c r="E6" i="14"/>
  <c r="E5" i="14"/>
  <c r="E4" i="14"/>
  <c r="D14" i="13"/>
  <c r="C14" i="13"/>
  <c r="B14" i="13"/>
  <c r="D13" i="13"/>
  <c r="C13" i="13"/>
  <c r="B13" i="13"/>
  <c r="D12" i="13"/>
  <c r="C12" i="13"/>
  <c r="B12" i="13"/>
  <c r="D11" i="13"/>
  <c r="C11" i="13"/>
  <c r="B11" i="13"/>
  <c r="G231" i="8" l="1"/>
  <c r="G232" i="8"/>
  <c r="G233" i="8"/>
  <c r="G234" i="8"/>
  <c r="G235" i="8"/>
  <c r="G236" i="8"/>
  <c r="G237" i="8"/>
  <c r="G238" i="8"/>
  <c r="G239" i="8"/>
  <c r="G240" i="8"/>
  <c r="G241" i="8"/>
  <c r="G242" i="8"/>
  <c r="G230" i="8"/>
  <c r="E213" i="8"/>
  <c r="E214" i="8"/>
  <c r="E215" i="8"/>
  <c r="E216" i="8"/>
  <c r="E217" i="8"/>
  <c r="E218" i="8"/>
  <c r="E219" i="8"/>
  <c r="E220" i="8"/>
  <c r="E221" i="8"/>
  <c r="E222" i="8"/>
  <c r="E223" i="8"/>
  <c r="E224" i="8"/>
  <c r="E212" i="8"/>
  <c r="C29" i="8" l="1"/>
  <c r="D29" i="8"/>
  <c r="B29" i="8"/>
  <c r="E28" i="8"/>
  <c r="C87" i="8"/>
  <c r="D87" i="8"/>
  <c r="E87" i="8"/>
  <c r="F87" i="8"/>
  <c r="G87" i="8"/>
  <c r="H87" i="8"/>
  <c r="B87" i="8"/>
  <c r="I86" i="8"/>
  <c r="C16" i="8"/>
  <c r="D16" i="8"/>
  <c r="B16" i="8"/>
  <c r="D113" i="8" l="1"/>
  <c r="C113" i="8"/>
  <c r="B113" i="8"/>
  <c r="E112" i="8"/>
  <c r="E111" i="8"/>
  <c r="E110" i="8"/>
  <c r="E109" i="8"/>
  <c r="E108" i="8"/>
  <c r="E107" i="8"/>
  <c r="E106" i="8"/>
  <c r="E105" i="8"/>
  <c r="E104" i="8"/>
  <c r="E103" i="8"/>
  <c r="E102" i="8"/>
  <c r="E101" i="8"/>
  <c r="H95" i="8"/>
  <c r="G95" i="8"/>
  <c r="F95" i="8"/>
  <c r="E95" i="8"/>
  <c r="D95" i="8"/>
  <c r="C95" i="8"/>
  <c r="B95" i="8"/>
  <c r="I94" i="8"/>
  <c r="I93" i="8"/>
  <c r="I85" i="8"/>
  <c r="I84" i="8"/>
  <c r="I83" i="8"/>
  <c r="I82" i="8"/>
  <c r="I81" i="8"/>
  <c r="H74" i="8"/>
  <c r="G74" i="8"/>
  <c r="F74" i="8"/>
  <c r="E74" i="8"/>
  <c r="D74" i="8"/>
  <c r="C74" i="8"/>
  <c r="B74" i="8"/>
  <c r="I73" i="8"/>
  <c r="I72" i="8"/>
  <c r="E203" i="8" s="1"/>
  <c r="I71" i="8"/>
  <c r="C202" i="8" s="1"/>
  <c r="I70" i="8"/>
  <c r="E201" i="8" s="1"/>
  <c r="I69" i="8"/>
  <c r="C200" i="8" s="1"/>
  <c r="I68" i="8"/>
  <c r="E199" i="8" s="1"/>
  <c r="I67" i="8"/>
  <c r="C198" i="8" s="1"/>
  <c r="I66" i="8"/>
  <c r="E197" i="8" s="1"/>
  <c r="I65" i="8"/>
  <c r="C196" i="8" s="1"/>
  <c r="I64" i="8"/>
  <c r="E195" i="8" s="1"/>
  <c r="I63" i="8"/>
  <c r="C194" i="8" s="1"/>
  <c r="I62" i="8"/>
  <c r="E193" i="8" s="1"/>
  <c r="D55" i="8"/>
  <c r="C55" i="8"/>
  <c r="B55" i="8"/>
  <c r="E54" i="8"/>
  <c r="E53" i="8"/>
  <c r="E52" i="8"/>
  <c r="E51" i="8"/>
  <c r="E50" i="8"/>
  <c r="E49" i="8"/>
  <c r="E48" i="8"/>
  <c r="E47" i="8"/>
  <c r="E46" i="8"/>
  <c r="E45" i="8"/>
  <c r="E44" i="8"/>
  <c r="E43" i="8"/>
  <c r="D37" i="8"/>
  <c r="C37" i="8"/>
  <c r="B37" i="8"/>
  <c r="E36" i="8"/>
  <c r="E35" i="8"/>
  <c r="E27" i="8"/>
  <c r="E26" i="8"/>
  <c r="E25" i="8"/>
  <c r="E24" i="8"/>
  <c r="E23" i="8"/>
  <c r="E15" i="8"/>
  <c r="E14" i="8"/>
  <c r="E13" i="8"/>
  <c r="E12" i="8"/>
  <c r="E11" i="8"/>
  <c r="E10" i="8"/>
  <c r="E9" i="8"/>
  <c r="E8" i="8"/>
  <c r="E7" i="8"/>
  <c r="E6" i="8"/>
  <c r="E5" i="8"/>
  <c r="E4" i="8"/>
  <c r="E29" i="8" l="1"/>
  <c r="F28" i="8" s="1"/>
  <c r="E37" i="8"/>
  <c r="F37" i="8" s="1"/>
  <c r="I87" i="8"/>
  <c r="E55" i="8"/>
  <c r="D56" i="8" s="1"/>
  <c r="I95" i="8"/>
  <c r="E113" i="8"/>
  <c r="C114" i="8"/>
  <c r="E198" i="8"/>
  <c r="E202" i="8"/>
  <c r="C197" i="8"/>
  <c r="E194" i="8"/>
  <c r="E200" i="8"/>
  <c r="C193" i="8"/>
  <c r="I74" i="8"/>
  <c r="E75" i="8" s="1"/>
  <c r="E196" i="8"/>
  <c r="C201" i="8"/>
  <c r="F35" i="8"/>
  <c r="F29" i="8"/>
  <c r="E16" i="8"/>
  <c r="D17" i="8" s="1"/>
  <c r="C195" i="8"/>
  <c r="C199" i="8"/>
  <c r="C203" i="8"/>
  <c r="F36" i="8" l="1"/>
  <c r="C17" i="8"/>
  <c r="B56" i="8"/>
  <c r="E114" i="8"/>
  <c r="E56" i="8"/>
  <c r="C56" i="8"/>
  <c r="F27" i="8"/>
  <c r="F23" i="8"/>
  <c r="E17" i="8"/>
  <c r="B17" i="8"/>
  <c r="F25" i="8"/>
  <c r="F24" i="8"/>
  <c r="D114" i="8"/>
  <c r="B114" i="8"/>
  <c r="C205" i="8"/>
  <c r="D75" i="8"/>
  <c r="I75" i="8"/>
  <c r="G75" i="8"/>
  <c r="E205" i="8"/>
  <c r="B75" i="8"/>
  <c r="C75" i="8"/>
  <c r="H75" i="8"/>
  <c r="F75" i="8"/>
  <c r="F26" i="8"/>
</calcChain>
</file>

<file path=xl/sharedStrings.xml><?xml version="1.0" encoding="utf-8"?>
<sst xmlns="http://schemas.openxmlformats.org/spreadsheetml/2006/main" count="534" uniqueCount="198">
  <si>
    <t>Suitable for Youth Engagement</t>
  </si>
  <si>
    <t>Awaiting PPS decision</t>
  </si>
  <si>
    <t>Total</t>
  </si>
  <si>
    <t>Age</t>
  </si>
  <si>
    <t>10 - 13</t>
  </si>
  <si>
    <t>Gender</t>
  </si>
  <si>
    <t>Male</t>
  </si>
  <si>
    <t>Female</t>
  </si>
  <si>
    <t>Prosecution</t>
  </si>
  <si>
    <t>No further action</t>
  </si>
  <si>
    <t>Informed warning</t>
  </si>
  <si>
    <t>Youth conference</t>
  </si>
  <si>
    <t>Outcome pending</t>
  </si>
  <si>
    <t>Removed post clinic 
(see Table 4)</t>
  </si>
  <si>
    <t>Diversion refused</t>
  </si>
  <si>
    <t>Did not attend</t>
  </si>
  <si>
    <t>Returned for prosecution post clinic</t>
  </si>
  <si>
    <t>Reason unknown/other</t>
  </si>
  <si>
    <t>Mean</t>
  </si>
  <si>
    <t>Median</t>
  </si>
  <si>
    <t>Minimum</t>
  </si>
  <si>
    <t>Maximum</t>
  </si>
  <si>
    <t>Cases</t>
  </si>
  <si>
    <t>%</t>
  </si>
  <si>
    <t>Note:</t>
  </si>
  <si>
    <t>Removed post-clinic (see Table 4)</t>
  </si>
  <si>
    <t>other/unknown</t>
  </si>
  <si>
    <t>NI Total</t>
  </si>
  <si>
    <t>Police District</t>
  </si>
  <si>
    <t>Not known/stated</t>
  </si>
  <si>
    <t>Deemed Not Suitable for YE (see tab 2)</t>
  </si>
  <si>
    <t>They do not include dates which were scheduled but were listed as postponed.</t>
  </si>
  <si>
    <t>Victim or their representative present</t>
  </si>
  <si>
    <t>n.a.</t>
  </si>
  <si>
    <t>2. Figures relating to scheduled clinic dates are taken as those on which the clinic occurred or which were scheduled but which the defendant did not attend.</t>
  </si>
  <si>
    <t>Suitability (%)</t>
  </si>
  <si>
    <t>Age as % of total</t>
  </si>
  <si>
    <t>Reason removed (%)</t>
  </si>
  <si>
    <t>Clinic outcomes (%)</t>
  </si>
  <si>
    <t>Reason removed post clinic (%)</t>
  </si>
  <si>
    <t>Belfast (A)</t>
  </si>
  <si>
    <t>Lisburn and Castlereagh (B)</t>
  </si>
  <si>
    <t>Ards and North Down (C)</t>
  </si>
  <si>
    <t>Newry, Mourne and Down (D)</t>
  </si>
  <si>
    <t>Mid Ulster (F)</t>
  </si>
  <si>
    <t>Fermanagh and Omagh (G)</t>
  </si>
  <si>
    <t>Derry and Strabane (H)</t>
  </si>
  <si>
    <t>Causeway Coast and Glens (J)</t>
  </si>
  <si>
    <t>Mid and East Antrim (K)</t>
  </si>
  <si>
    <t>Antrim and Newtownabbey (L)</t>
  </si>
  <si>
    <t>Armagh, Banbridge &amp; Craigavon (E)</t>
  </si>
  <si>
    <t>Legal representation offered but declined by family</t>
  </si>
  <si>
    <t>Legal representation attendance at clinic</t>
  </si>
  <si>
    <t xml:space="preserve">No Victim </t>
  </si>
  <si>
    <t>Legal advice obtained prior to clinic</t>
  </si>
  <si>
    <t>Victim Impact Statement</t>
  </si>
  <si>
    <t>Victim views obtained &amp; shared by YDO</t>
  </si>
  <si>
    <t>Victim declined to participate</t>
  </si>
  <si>
    <t>Restorative Caution</t>
  </si>
  <si>
    <t>More than 42 days</t>
  </si>
  <si>
    <t>Up to 42 days</t>
  </si>
  <si>
    <t>No. clinics held where restorative caution was outcome</t>
  </si>
  <si>
    <t>No. clinics held</t>
  </si>
  <si>
    <t>1. Figures in Tables 3 - 9 relate to cases recorded in the 'suitable for YE' column in Table 1.</t>
  </si>
  <si>
    <t xml:space="preserve">3. Figures in tables 5 - 9 relate to the number of calendar days between the listed dates for each table.  </t>
  </si>
  <si>
    <t>5. Percentages in tables 8 and 9 exclude cases where clinic has not yet occurred.</t>
  </si>
  <si>
    <t>Table 1b: YE referrals and cases deemed not suitable for YE, by age (at offence) of young person involved, Q3 2018/19</t>
  </si>
  <si>
    <t>Table 1c: YE referrals and cases deemed not suitable for YE, by gender of young person involved, Q3 2018/19</t>
  </si>
  <si>
    <t>Table 2: Reasons Cases deemed not suitable for YE by, by Police District Q3 2018/19</t>
  </si>
  <si>
    <t>Table 3a: Clinic outcomes by police district, Q3 2018/19</t>
  </si>
  <si>
    <t>Table 3b: Clinic outcomes by age, Q3 2018/19</t>
  </si>
  <si>
    <t>Table 3c: Clinic outcomes by gender, Q3 2018/19</t>
  </si>
  <si>
    <t>Table 4: Reason for removal from process post-clinic, by police district, Q3 2018/19</t>
  </si>
  <si>
    <t>Table 5: Stage 1 - Time in days from date accused informed to date file submitted to PPS by police district,  Q3 2018/19</t>
  </si>
  <si>
    <t>Table 6: Stage 2 - Time in days from date file submitted to PPS to date of PPS decision by police district,  Q3 2018/19</t>
  </si>
  <si>
    <t>Table 7: Stage 3 - Time in days from PPS decision date to date of clinic (1st appointment) by police district, Q3 2018/19</t>
  </si>
  <si>
    <t>Table 8: Time in days from date ‘accused informed’ to date of clinic (1st appointment), by police district, Q3 2018/19</t>
  </si>
  <si>
    <t>Table 9: Number of clinics scheduled (1st appointment) within specified time period from date accused informed by police district, Q3 2018/19</t>
  </si>
  <si>
    <t>Table 10: Cases where there was Legal representation at clinics, by police district, Q3 2018/19</t>
  </si>
  <si>
    <t>Table 11: Number of cases with victim/representative involvement by police district – Restorative Cautions only, Q3 2018/19</t>
  </si>
  <si>
    <t>Table 1a: YE referrals and cases deemed not suitable for YE by Police district Q3 2018/19 (Provisional)</t>
  </si>
  <si>
    <t>4. Tables 1 to 9 relate to cases where the suspect was reported within the period specified.</t>
  </si>
  <si>
    <t>6. Figures in Tables 10 and 11 are supplied by PSNI.  They relate to clinics which occurred within the period specified.</t>
  </si>
  <si>
    <t>8. Table 11 shows victim representation for those clinics resulting in a restorative caution only.  Victim representation at youth conferences is recorded and reported separately by the PSNI.</t>
  </si>
  <si>
    <t>7. Figures in Table 10 and 11, for number of clinics held, are derived from information held by YJA and relate to the final meeting date.</t>
  </si>
  <si>
    <t>No Further Action</t>
  </si>
  <si>
    <t>Reason Unknown/other</t>
  </si>
  <si>
    <t>Number of Cases</t>
  </si>
  <si>
    <t>Informed Warning</t>
  </si>
  <si>
    <t>Youth Conference</t>
  </si>
  <si>
    <t>Outcome Pending</t>
  </si>
  <si>
    <t>Outcome</t>
  </si>
  <si>
    <t>Stage of process</t>
  </si>
  <si>
    <t>Legal representation offered, but declined by family</t>
  </si>
  <si>
    <t>Number</t>
  </si>
  <si>
    <t>All</t>
  </si>
  <si>
    <t>Victim views obtained &amp; shared by Youth Diversion Officer</t>
  </si>
  <si>
    <t>Removed Post Clinic (see Table 8)</t>
  </si>
  <si>
    <t>Returned for PPS Decision</t>
  </si>
  <si>
    <t>Number of cases</t>
  </si>
  <si>
    <t>Official Statistics Theme:</t>
  </si>
  <si>
    <t>Justice</t>
  </si>
  <si>
    <t>Publication Date</t>
  </si>
  <si>
    <t>Data Subset:</t>
  </si>
  <si>
    <t>Prosecutions and Convictions</t>
  </si>
  <si>
    <t>Report Title:</t>
  </si>
  <si>
    <t>Source:</t>
  </si>
  <si>
    <t>Department of Justice</t>
  </si>
  <si>
    <t>Contact:</t>
  </si>
  <si>
    <t>Analytical Services Group</t>
  </si>
  <si>
    <t>02890 520 188</t>
  </si>
  <si>
    <t>statistics.research@justice-ni.x.gsi.gov.uk</t>
  </si>
  <si>
    <t>National Statistics Data?</t>
  </si>
  <si>
    <t>No</t>
  </si>
  <si>
    <t>Responsible Statistician:</t>
  </si>
  <si>
    <t>Ivor Graham</t>
  </si>
  <si>
    <t>Description of Report</t>
  </si>
  <si>
    <t>Time Period</t>
  </si>
  <si>
    <t>Details of the information held on this dataset are outlined below:</t>
  </si>
  <si>
    <t>Data Sources</t>
  </si>
  <si>
    <t>Concepts and Definitions</t>
  </si>
  <si>
    <t>https://www.justice-ni.gov.uk/publications/methodology-paper-adoption-and-implementation-principal-offence-northern-ireland</t>
  </si>
  <si>
    <t>Accuracy</t>
  </si>
  <si>
    <t xml:space="preserve">Although various validation exercises have been conducted in relation to both prosecutions data and diversions data, to ensure data quality, the statistics contained in this publication nevertheless still originate from various administrative data sources and caution should therefore be exercised when making comparisons with previous years.  These data sources have different aims and objectives and are kept for non-statistical purposes. </t>
  </si>
  <si>
    <t>Further Information</t>
  </si>
  <si>
    <t>Table index</t>
  </si>
  <si>
    <t xml:space="preserve">The data for this bulletin were taken from the Causeway Data Sharing Mechanism (DSM1). They were extracted primarily based on records contained on the Criminal Records Viewer (CRV). The CRV is held on Causeway and utilises data which originated in the PSNI, PPS and from Northern Ireland Courts and Tribunals Service (NICTS). Causeway is an interconnected information system, launched as a joint undertaking by the Criminal Justice Organisations (CJOs) in Northern Ireland. Data relating to youth engagement clinic dates and outcomes, sourced from the YJA Management Information System, are matched with the information from Causeway, to complete the dataset and information in relation to legal representation at clinics, as well as in relation to victim involvement, is sourced from PSNI. </t>
  </si>
  <si>
    <t>What are we counting?</t>
  </si>
  <si>
    <t>Where an offender has been charged with, or accused of, several offences on the same occasion, only one offence, the principal offence, is counted. The ‘principal’ offence is generally the most serious offence in terms of the potential penalties in law and is set in each case at the time the file is submitted to PPS from police. Principal offence methodology may be viewed on the DoJ website at:</t>
  </si>
  <si>
    <t>This bulletin does not include cases where young people coming into contact with the police are dealt with by way of an informal out of court community resolution, as these allow officers to use their professional judgement in managing low level and local crimes through the use of discretion and, therefore, are dealt with in a different way.  Information on numbers of community resolution notices issued are published separately by PSNI. Information on comunity resolution notices can be viewed on the PSNI website at:</t>
  </si>
  <si>
    <t xml:space="preserve">https://www.psni.police.uk/advice_information/community-resolution/ </t>
  </si>
  <si>
    <t>What is not included?</t>
  </si>
  <si>
    <t>For the purposes of this publication, scheduled clinic dates are taken as those on which the clinic occurred or which were scheduled but on which the defendant did not attend.  They do not include dates which were scheduled but were listed as postponed.</t>
  </si>
  <si>
    <t>1. Tables 1 to 9 relate to cases where the suspect was reported within the period specified.</t>
  </si>
  <si>
    <t>2. Figures relating to scheduled clinic dates are taken as those on which the clinic occurred or which were scheduled but on which the defendant did not attend.  They do not include dates which were scheduled but were listed as postponed.</t>
  </si>
  <si>
    <t xml:space="preserve">5. Figures in Table 9 relate to the number of calendar days between the listed dates for each stage.  </t>
  </si>
  <si>
    <t>6. Figures relating to legal representation and to victim participation in Tables 10 and 11 are supplied by PSNI.  They relate to clinics which occurred within the period specified.</t>
  </si>
  <si>
    <t>Table Notes:</t>
  </si>
  <si>
    <t>3. To allow full information to be provided without the need for suppression, figures for males in Tables 2 and 6 include a small number of young people for whom gender was not recorded or who identified as transgender.</t>
  </si>
  <si>
    <t>2018-19</t>
  </si>
  <si>
    <t>2019-20</t>
  </si>
  <si>
    <t>2019-20 %</t>
  </si>
  <si>
    <t>Not suitable for Youth Engagement</t>
  </si>
  <si>
    <t>Table 1: Youth Engagement Referrals and Cases Assessed Not Suitable for Youth Engagement, 2018-19 to 2019-20</t>
  </si>
  <si>
    <t>Table 2: Youth Engagement Referrals and Cases Assessed Not Suitable for Youth Engagement by Gender of Young Person Involved, 2019-2020</t>
  </si>
  <si>
    <r>
      <t>Number of Cases</t>
    </r>
    <r>
      <rPr>
        <b/>
        <vertAlign val="superscript"/>
        <sz val="12"/>
        <color rgb="FF000000"/>
        <rFont val="Tw Cen MT"/>
        <family val="2"/>
      </rPr>
      <t>1</t>
    </r>
  </si>
  <si>
    <t>% Cases</t>
  </si>
  <si>
    <t>% Suitable for Youth Engagement</t>
  </si>
  <si>
    <t>% Not suitable for Youth Engagement</t>
  </si>
  <si>
    <t>% Awaiting PPS decision</t>
  </si>
  <si>
    <t>1. Figures for males include a small number of young people whose gender is unknown.</t>
  </si>
  <si>
    <t>Table 3a: Number of referrals and cases assessed as not suitable for Youth Engagement by age of young person (at offence), 2019-20</t>
  </si>
  <si>
    <t>Age at Offence</t>
  </si>
  <si>
    <t>Suitable</t>
  </si>
  <si>
    <t>Not Suitable (see Table 4)</t>
  </si>
  <si>
    <t>Table 3b: Percentage of referrals and cases assessed as not suitable for Youth Engagement by age of young person (at offence), 2019-20</t>
  </si>
  <si>
    <t>% Suitable</t>
  </si>
  <si>
    <t>% Not Suitable (see Table 4)</t>
  </si>
  <si>
    <t>Table 4: Reasons Cases Assessed as Not Suitable for Youth Engagement, 2019-2020</t>
  </si>
  <si>
    <t>Not Suitable for Youth Engagement</t>
  </si>
  <si>
    <t>Table 5: Outcomes of Youth Engagement Clinics, 2018-19 to 2019-2020</t>
  </si>
  <si>
    <t>Table 6: Outcomes of Youth Engagement Clinics by Gender of Young Person Involved, 2019-2020</t>
  </si>
  <si>
    <t>Table 7: Outcomes of Youth Engagement Clinics by Age of Young Person (at offence), 2019-2020</t>
  </si>
  <si>
    <t>Table 8: Reason for removal from process post-clinic, 2018-2019 to 2019-2020</t>
  </si>
  <si>
    <t>2018-19 Median</t>
  </si>
  <si>
    <t>2018-19 80th Percentile</t>
  </si>
  <si>
    <t>2019-20 Median</t>
  </si>
  <si>
    <t>2019-20 80th Percentile</t>
  </si>
  <si>
    <t>2019-20 Minimum</t>
  </si>
  <si>
    <t>2019-20 Maximum</t>
  </si>
  <si>
    <t>Stage 1 - Date accused informed to date file submitted to PPS</t>
  </si>
  <si>
    <t>Stage 2 - Date file submitted to PPS to date of PPS decision</t>
  </si>
  <si>
    <t>Stage 3 - Date of PPS decision to date of clinic (1st appointment)</t>
  </si>
  <si>
    <t>End to End - Date ‘accused informed’ to date of clinic (1st appointment)</t>
  </si>
  <si>
    <t>Table 9:  Stages in the Youth Engagement Process (Days), 2018-19 to 2019-20</t>
  </si>
  <si>
    <t>Table 10: Cases where there was Legal representation at clinics, 2018-19 to 2019-20</t>
  </si>
  <si>
    <t>Table 11: Number of cases with victim/representative involvement  – Restorative Cautions only, 2018-19 to 2019-20</t>
  </si>
  <si>
    <t>Yes</t>
  </si>
  <si>
    <t xml:space="preserve">No </t>
  </si>
  <si>
    <t>Don't know</t>
  </si>
  <si>
    <t>Youth Engagement Statistics for Northern Ireland, 2019-20</t>
  </si>
  <si>
    <t xml:space="preserve">This bulletin presents data on cases relating to young people coming into formal contact with the criminal justice system in Northern Ireland during the year 1 April 2019 – 31 March 2020.  It provides detail on those referred for the youth engagement process, alongside information on the time taken for that process to complete and on subsequent outcomes.  Detail on the structure of the population concerned is also included.  </t>
  </si>
  <si>
    <t>Figures are for the period 1 April 2019 – 31 March 2020.</t>
  </si>
  <si>
    <t>The original Youth Engagements Statistics for Northern Ireland, 2019-20 report which these tables come from, can be found on the DoJ website here:</t>
  </si>
  <si>
    <t>https://www.justice-ni.gov.uk/topics/statistics-and-research/prosecution-and-conviction-statistics</t>
  </si>
  <si>
    <t xml:space="preserve">The figures reported in Tables 1 – 9 of this bulletin relate to cases where the date of charge (for charge cases), or date accused informed (for summons cases) falls within the year specified, where the case was prosecuted by the PPS on behalf of PSNI, Harbour Police, Airport Constabulary or the National Crime Agency (NCA).  Those in Tables 10 to 13 are based on youth engagement clinics which happened within the year 2019-20.  All tables relate to young people aged under 18 at time of offence. </t>
  </si>
  <si>
    <t>4. Figures in Tables 5 - 9 relate to cases recorded as 'Suitable for Youth Engagement' in Table 1.</t>
  </si>
  <si>
    <t>8. Figures in Tables 10 - 13 relate to clinics which occurred within the period specified.</t>
  </si>
  <si>
    <t>9. Figures in Tables 12 and 13 are sourced from the YJA Youth Engagement Clinic Satisfaction Survey.</t>
  </si>
  <si>
    <t>10. Table 12  - 29 survey respondents did not answer this question.</t>
  </si>
  <si>
    <t>11. Table 13 - 27 survey respondents did not answer this question.</t>
  </si>
  <si>
    <t>7. Table 11 shows victim representation for those clinics resulting in a restorative caution only.</t>
  </si>
  <si>
    <t>The YE clinic helped me understand the choices available after the meeting</t>
  </si>
  <si>
    <t xml:space="preserve">Table 12: YJA Youth Engagement Clinic Satisfaction Survey  - Young Person survey, 2019-20 </t>
  </si>
  <si>
    <t>The YE clinic helped me understand the choices available to the young person concerned following the meeting</t>
  </si>
  <si>
    <t xml:space="preserve">Table 13: YJA Youth Engagement Clinic Satisfaction Survey  - Parent/Carer survey, 2019-20 </t>
  </si>
  <si>
    <t>Age group as percentage of Suitability</t>
  </si>
  <si>
    <t>Suitability as percentage of Age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</si>
</sst>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0_ ;\-#,##0\ "/>
  </numFmts>
  <fonts count="33" x14ac:knownFonts="1">
    <font>
      <sz val="11"/>
      <color theme="1"/>
      <name val="Calibri"/>
      <family val="2"/>
      <scheme val="minor"/>
    </font>
    <font>
      <sz val="11"/>
      <color rgb="FF000000"/>
      <name val="Calibri"/>
      <family val="2"/>
      <scheme val="minor"/>
    </font>
    <font>
      <sz val="11"/>
      <name val="Calibri"/>
      <family val="2"/>
    </font>
    <font>
      <b/>
      <sz val="11"/>
      <name val="Calibri"/>
      <family val="2"/>
    </font>
    <font>
      <b/>
      <sz val="11"/>
      <color rgb="FF00000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Calibri"/>
      <family val="2"/>
      <scheme val="minor"/>
    </font>
    <font>
      <sz val="10"/>
      <color theme="1"/>
      <name val="Arial"/>
      <family val="2"/>
    </font>
    <font>
      <b/>
      <sz val="10"/>
      <color rgb="FF000080"/>
      <name val="Arial"/>
      <family val="2"/>
    </font>
    <font>
      <b/>
      <sz val="10"/>
      <color theme="1"/>
      <name val="Arial"/>
      <family val="2"/>
    </font>
    <font>
      <u/>
      <sz val="10"/>
      <color indexed="12"/>
      <name val="Arial"/>
      <family val="2"/>
    </font>
    <font>
      <sz val="12"/>
      <name val="Arial"/>
      <family val="2"/>
    </font>
    <font>
      <u/>
      <sz val="10.45"/>
      <color indexed="12"/>
      <name val="Arial"/>
      <family val="2"/>
    </font>
    <font>
      <u/>
      <sz val="10"/>
      <color theme="10"/>
      <name val="Arial"/>
      <family val="2"/>
    </font>
    <font>
      <sz val="10"/>
      <color indexed="8"/>
      <name val="Arial"/>
      <family val="2"/>
    </font>
    <font>
      <b/>
      <sz val="10"/>
      <name val="Arial"/>
      <family val="2"/>
    </font>
    <font>
      <b/>
      <sz val="11"/>
      <color theme="1"/>
      <name val="Calibri"/>
      <family val="2"/>
      <scheme val="minor"/>
    </font>
    <font>
      <b/>
      <sz val="13"/>
      <color theme="3"/>
      <name val="Calibri"/>
      <family val="2"/>
      <scheme val="minor"/>
    </font>
    <font>
      <b/>
      <sz val="12"/>
      <color rgb="FF000000"/>
      <name val="Tw Cen MT"/>
      <family val="2"/>
    </font>
    <font>
      <sz val="12"/>
      <color rgb="FF000000"/>
      <name val="Tw Cen MT"/>
      <family val="2"/>
    </font>
    <font>
      <sz val="12"/>
      <color indexed="8"/>
      <name val="Tw Cen MT"/>
      <family val="2"/>
    </font>
    <font>
      <sz val="12"/>
      <color theme="1"/>
      <name val="Tw Cen MT"/>
      <family val="2"/>
    </font>
    <font>
      <sz val="12"/>
      <name val="Tw Cen MT"/>
      <family val="2"/>
    </font>
    <font>
      <b/>
      <sz val="12"/>
      <color theme="1"/>
      <name val="Tw Cen MT"/>
      <family val="2"/>
    </font>
    <font>
      <b/>
      <vertAlign val="superscript"/>
      <sz val="12"/>
      <color rgb="FF000000"/>
      <name val="Tw Cen MT"/>
      <family val="2"/>
    </font>
    <font>
      <b/>
      <sz val="12"/>
      <name val="Tw Cen MT"/>
      <family val="2"/>
    </font>
    <font>
      <b/>
      <sz val="11"/>
      <color rgb="FF000000"/>
      <name val="Tw Cen MT"/>
      <family val="2"/>
    </font>
    <font>
      <sz val="11"/>
      <color indexed="8"/>
      <name val="Tw Cen MT"/>
      <family val="2"/>
    </font>
    <font>
      <sz val="11"/>
      <name val="Tw Cen MT"/>
      <family val="2"/>
    </font>
    <font>
      <b/>
      <sz val="13"/>
      <name val="Tw Cen MT"/>
      <family val="2"/>
    </font>
    <font>
      <sz val="10"/>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7" tint="0.59996337778862885"/>
        <bgColor indexed="64"/>
      </patternFill>
    </fill>
    <fill>
      <patternFill patternType="solid">
        <fgColor rgb="FFE4DFEC"/>
        <bgColor indexed="64"/>
      </patternFill>
    </fill>
    <fill>
      <patternFill patternType="solid">
        <fgColor theme="7" tint="0.79998168889431442"/>
        <bgColor indexed="64"/>
      </patternFill>
    </fill>
    <fill>
      <patternFill patternType="solid">
        <fgColor theme="0"/>
        <bgColor indexed="64"/>
      </patternFill>
    </fill>
    <fill>
      <patternFill patternType="solid">
        <fgColor rgb="FF00008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ck">
        <color theme="4" tint="0.499984740745262"/>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9" fontId="8"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xf numFmtId="0"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8" fillId="0" borderId="0" applyFont="0" applyFill="0" applyBorder="0" applyAlignment="0" applyProtection="0"/>
    <xf numFmtId="0" fontId="19" fillId="0" borderId="8" applyNumberFormat="0" applyFill="0" applyAlignment="0" applyProtection="0"/>
    <xf numFmtId="0" fontId="32" fillId="0" borderId="0"/>
  </cellStyleXfs>
  <cellXfs count="173">
    <xf numFmtId="0" fontId="0" fillId="0" borderId="0" xfId="0"/>
    <xf numFmtId="0" fontId="3" fillId="0" borderId="0" xfId="0" applyFont="1" applyFill="1" applyBorder="1"/>
    <xf numFmtId="0" fontId="2" fillId="0" borderId="0" xfId="0" applyFont="1" applyFill="1" applyBorder="1"/>
    <xf numFmtId="41"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3" fillId="0" borderId="0" xfId="1" applyFont="1" applyFill="1" applyBorder="1"/>
    <xf numFmtId="41" fontId="2" fillId="0" borderId="1" xfId="0" applyNumberFormat="1" applyFont="1" applyFill="1" applyBorder="1" applyAlignment="1"/>
    <xf numFmtId="0" fontId="3" fillId="2" borderId="1" xfId="1" applyFont="1" applyFill="1" applyBorder="1" applyAlignment="1">
      <alignment wrapText="1"/>
    </xf>
    <xf numFmtId="0" fontId="3" fillId="2" borderId="1" xfId="1" applyFont="1" applyFill="1" applyBorder="1" applyAlignment="1">
      <alignment horizontal="center" wrapText="1"/>
    </xf>
    <xf numFmtId="0" fontId="3" fillId="2" borderId="1" xfId="0" applyFont="1" applyFill="1" applyBorder="1" applyAlignment="1">
      <alignment wrapText="1"/>
    </xf>
    <xf numFmtId="0" fontId="2" fillId="2" borderId="1" xfId="0" applyFont="1" applyFill="1" applyBorder="1"/>
    <xf numFmtId="0" fontId="3" fillId="2" borderId="1" xfId="0" applyFont="1" applyFill="1" applyBorder="1" applyAlignment="1">
      <alignment horizontal="center" wrapText="1"/>
    </xf>
    <xf numFmtId="0" fontId="3" fillId="2" borderId="1" xfId="0" applyFont="1" applyFill="1" applyBorder="1"/>
    <xf numFmtId="0" fontId="3" fillId="2" borderId="1" xfId="1" applyFont="1" applyFill="1" applyBorder="1"/>
    <xf numFmtId="0" fontId="3" fillId="2" borderId="1" xfId="1" applyFont="1" applyFill="1" applyBorder="1" applyAlignment="1">
      <alignment horizontal="left"/>
    </xf>
    <xf numFmtId="0" fontId="3" fillId="3" borderId="1" xfId="0" applyFont="1" applyFill="1" applyBorder="1"/>
    <xf numFmtId="0" fontId="3" fillId="3" borderId="1" xfId="0" applyFont="1" applyFill="1" applyBorder="1" applyAlignment="1">
      <alignment horizontal="center" wrapText="1"/>
    </xf>
    <xf numFmtId="41" fontId="2" fillId="0" borderId="1" xfId="0" applyNumberFormat="1" applyFont="1" applyFill="1" applyBorder="1"/>
    <xf numFmtId="41" fontId="2" fillId="0" borderId="1" xfId="1" applyNumberFormat="1" applyFont="1" applyFill="1" applyBorder="1" applyAlignment="1">
      <alignment horizontal="center"/>
    </xf>
    <xf numFmtId="41" fontId="2" fillId="0" borderId="0" xfId="0" applyNumberFormat="1" applyFont="1" applyFill="1" applyBorder="1"/>
    <xf numFmtId="0" fontId="2" fillId="0" borderId="0" xfId="1" applyFont="1" applyFill="1" applyBorder="1"/>
    <xf numFmtId="41" fontId="2" fillId="0" borderId="1" xfId="0" applyNumberFormat="1" applyFont="1" applyFill="1" applyBorder="1" applyAlignment="1">
      <alignment wrapText="1"/>
    </xf>
    <xf numFmtId="41" fontId="2" fillId="0" borderId="1" xfId="1" applyNumberFormat="1" applyFont="1" applyFill="1" applyBorder="1"/>
    <xf numFmtId="164" fontId="2" fillId="0" borderId="1" xfId="1" applyNumberFormat="1" applyFont="1" applyFill="1" applyBorder="1" applyAlignment="1">
      <alignment horizontal="right"/>
    </xf>
    <xf numFmtId="164" fontId="2" fillId="0" borderId="1" xfId="0" applyNumberFormat="1" applyFont="1" applyFill="1" applyBorder="1" applyAlignment="1"/>
    <xf numFmtId="164" fontId="2" fillId="0" borderId="1" xfId="1" applyNumberFormat="1" applyFont="1" applyFill="1" applyBorder="1"/>
    <xf numFmtId="164" fontId="2" fillId="0" borderId="4" xfId="1" applyNumberFormat="1" applyFont="1" applyFill="1" applyBorder="1" applyAlignment="1">
      <alignment horizontal="right"/>
    </xf>
    <xf numFmtId="164" fontId="2" fillId="0" borderId="0" xfId="0" applyNumberFormat="1" applyFont="1" applyFill="1" applyBorder="1"/>
    <xf numFmtId="41" fontId="0" fillId="0" borderId="1" xfId="0" applyNumberFormat="1" applyBorder="1"/>
    <xf numFmtId="0" fontId="0" fillId="2" borderId="1" xfId="0" applyFill="1" applyBorder="1"/>
    <xf numFmtId="0" fontId="4" fillId="2" borderId="1" xfId="0" applyFont="1" applyFill="1" applyBorder="1" applyAlignment="1">
      <alignment horizontal="center" wrapText="1"/>
    </xf>
    <xf numFmtId="0" fontId="4" fillId="2" borderId="1" xfId="0" applyFont="1" applyFill="1" applyBorder="1"/>
    <xf numFmtId="41" fontId="2" fillId="0" borderId="1" xfId="0" applyNumberFormat="1" applyFont="1" applyFill="1" applyBorder="1" applyAlignment="1">
      <alignment horizontal="right"/>
    </xf>
    <xf numFmtId="164" fontId="2" fillId="0" borderId="0" xfId="1" applyNumberFormat="1" applyFont="1" applyFill="1" applyBorder="1" applyAlignment="1">
      <alignment horizontal="right"/>
    </xf>
    <xf numFmtId="0" fontId="5" fillId="0" borderId="0" xfId="0" applyFont="1"/>
    <xf numFmtId="0" fontId="6" fillId="0" borderId="0" xfId="0" applyFont="1"/>
    <xf numFmtId="0" fontId="7" fillId="0" borderId="0" xfId="0" applyFont="1"/>
    <xf numFmtId="0" fontId="6" fillId="0" borderId="0" xfId="0" applyFont="1" applyBorder="1"/>
    <xf numFmtId="164" fontId="6" fillId="0" borderId="0" xfId="2" applyNumberFormat="1" applyFont="1"/>
    <xf numFmtId="164" fontId="6" fillId="0" borderId="0" xfId="0" applyNumberFormat="1" applyFont="1"/>
    <xf numFmtId="0" fontId="6" fillId="0" borderId="0" xfId="0" applyFont="1" applyAlignment="1">
      <alignment vertical="center"/>
    </xf>
    <xf numFmtId="0" fontId="8" fillId="0" borderId="0" xfId="3" applyFill="1" applyBorder="1"/>
    <xf numFmtId="0" fontId="9" fillId="0" borderId="0" xfId="3" applyFont="1" applyFill="1" applyBorder="1" applyAlignment="1">
      <alignment horizontal="center"/>
    </xf>
    <xf numFmtId="0" fontId="8" fillId="0" borderId="0" xfId="3"/>
    <xf numFmtId="0" fontId="10" fillId="0" borderId="0" xfId="3" applyFont="1" applyBorder="1" applyAlignment="1">
      <alignment horizontal="left" wrapText="1"/>
    </xf>
    <xf numFmtId="0" fontId="11" fillId="0" borderId="0" xfId="3" applyFont="1" applyBorder="1" applyAlignment="1">
      <alignment horizontal="left" wrapText="1"/>
    </xf>
    <xf numFmtId="0" fontId="10" fillId="0" borderId="0" xfId="3" applyFont="1" applyBorder="1" applyAlignment="1">
      <alignment horizontal="left" vertical="top"/>
    </xf>
    <xf numFmtId="0" fontId="10" fillId="0" borderId="0" xfId="3" applyFont="1" applyBorder="1" applyAlignment="1">
      <alignment vertical="center" wrapText="1"/>
    </xf>
    <xf numFmtId="0" fontId="10" fillId="0" borderId="0" xfId="3" applyFont="1" applyFill="1" applyBorder="1" applyAlignment="1">
      <alignment vertical="center" wrapText="1"/>
    </xf>
    <xf numFmtId="0" fontId="11" fillId="0" borderId="0" xfId="3" applyFont="1" applyFill="1" applyBorder="1" applyAlignment="1">
      <alignment wrapText="1"/>
    </xf>
    <xf numFmtId="0" fontId="9" fillId="0" borderId="0" xfId="3" applyFont="1" applyFill="1" applyBorder="1" applyAlignment="1">
      <alignment vertical="top"/>
    </xf>
    <xf numFmtId="0" fontId="8" fillId="0" borderId="0" xfId="3" applyBorder="1"/>
    <xf numFmtId="0" fontId="11" fillId="0" borderId="0" xfId="3" applyFont="1" applyFill="1" applyBorder="1" applyAlignment="1">
      <alignment horizontal="center"/>
    </xf>
    <xf numFmtId="0" fontId="10" fillId="0" borderId="0" xfId="3" applyFont="1" applyBorder="1" applyAlignment="1">
      <alignment wrapText="1"/>
    </xf>
    <xf numFmtId="0" fontId="9" fillId="0" borderId="0" xfId="3" applyFont="1" applyBorder="1" applyAlignment="1">
      <alignment wrapText="1"/>
    </xf>
    <xf numFmtId="0" fontId="8" fillId="0" borderId="0" xfId="3" applyFont="1" applyBorder="1"/>
    <xf numFmtId="0" fontId="12" fillId="0" borderId="0" xfId="4" applyBorder="1" applyAlignment="1" applyProtection="1">
      <alignment wrapText="1"/>
    </xf>
    <xf numFmtId="0" fontId="10" fillId="0" borderId="0" xfId="5" applyFont="1" applyFill="1" applyBorder="1" applyAlignment="1">
      <alignment horizontal="left" vertical="center"/>
    </xf>
    <xf numFmtId="0" fontId="9" fillId="0" borderId="0" xfId="5" applyFont="1" applyFill="1" applyBorder="1" applyAlignment="1">
      <alignment horizontal="left" vertical="center" wrapText="1"/>
    </xf>
    <xf numFmtId="0" fontId="8" fillId="0" borderId="0" xfId="3" applyFill="1"/>
    <xf numFmtId="0" fontId="9" fillId="0" borderId="0" xfId="6" applyFont="1" applyFill="1" applyBorder="1" applyAlignment="1" applyProtection="1">
      <alignment horizontal="left" wrapText="1"/>
    </xf>
    <xf numFmtId="0" fontId="9" fillId="0" borderId="0" xfId="5" applyFont="1" applyFill="1" applyBorder="1" applyAlignment="1">
      <alignment horizontal="left" wrapText="1"/>
    </xf>
    <xf numFmtId="0" fontId="9" fillId="0" borderId="0" xfId="3" applyFont="1"/>
    <xf numFmtId="0" fontId="17" fillId="0" borderId="0" xfId="0" applyFont="1"/>
    <xf numFmtId="0" fontId="12" fillId="0" borderId="0" xfId="4" applyAlignment="1" applyProtection="1"/>
    <xf numFmtId="15" fontId="11" fillId="0" borderId="0" xfId="3" applyNumberFormat="1" applyFont="1" applyBorder="1" applyAlignment="1">
      <alignment horizontal="left" vertical="top"/>
    </xf>
    <xf numFmtId="0" fontId="18" fillId="0" borderId="0" xfId="0" applyFont="1"/>
    <xf numFmtId="0" fontId="0" fillId="0" borderId="0" xfId="0"/>
    <xf numFmtId="0" fontId="20" fillId="4" borderId="1" xfId="0" applyFont="1" applyFill="1" applyBorder="1" applyAlignment="1">
      <alignment vertical="center" wrapText="1" readingOrder="1"/>
    </xf>
    <xf numFmtId="0" fontId="21" fillId="4" borderId="1" xfId="0" applyFont="1" applyFill="1" applyBorder="1" applyAlignment="1">
      <alignment vertical="center" wrapText="1" readingOrder="1"/>
    </xf>
    <xf numFmtId="0" fontId="25" fillId="0" borderId="0" xfId="0" applyFont="1"/>
    <xf numFmtId="0" fontId="20" fillId="0" borderId="0" xfId="0" applyFont="1" applyFill="1" applyBorder="1" applyAlignment="1">
      <alignment vertical="center" wrapText="1" readingOrder="1"/>
    </xf>
    <xf numFmtId="0" fontId="23" fillId="0" borderId="0" xfId="0" applyFont="1"/>
    <xf numFmtId="0" fontId="27" fillId="0" borderId="0" xfId="0" applyFont="1" applyAlignment="1">
      <alignment horizontal="left" vertical="center" readingOrder="1"/>
    </xf>
    <xf numFmtId="0" fontId="28" fillId="4" borderId="5" xfId="0" applyFont="1" applyFill="1" applyBorder="1" applyAlignment="1">
      <alignment horizontal="left" vertical="center" wrapText="1" readingOrder="1"/>
    </xf>
    <xf numFmtId="49" fontId="28" fillId="5" borderId="5" xfId="0" applyNumberFormat="1" applyFont="1" applyFill="1" applyBorder="1" applyAlignment="1">
      <alignment horizontal="left" vertical="center" wrapText="1"/>
    </xf>
    <xf numFmtId="0" fontId="28" fillId="5" borderId="5" xfId="0" applyFont="1" applyFill="1" applyBorder="1" applyAlignment="1">
      <alignment horizontal="left" vertical="center" wrapText="1"/>
    </xf>
    <xf numFmtId="9" fontId="23" fillId="0" borderId="0" xfId="0" applyNumberFormat="1" applyFont="1" applyAlignment="1">
      <alignment horizontal="center"/>
    </xf>
    <xf numFmtId="3" fontId="29" fillId="0" borderId="0" xfId="8" applyNumberFormat="1" applyFont="1" applyBorder="1" applyAlignment="1">
      <alignment horizontal="center" vertical="center"/>
    </xf>
    <xf numFmtId="3" fontId="30" fillId="0" borderId="0" xfId="8" applyNumberFormat="1" applyFont="1" applyBorder="1" applyAlignment="1">
      <alignment horizontal="center" vertical="center" wrapText="1"/>
    </xf>
    <xf numFmtId="0" fontId="28" fillId="0" borderId="0" xfId="0" applyFont="1" applyFill="1" applyBorder="1" applyAlignment="1">
      <alignment horizontal="left" vertical="center" wrapText="1"/>
    </xf>
    <xf numFmtId="0" fontId="20" fillId="4" borderId="5" xfId="0" applyFont="1" applyFill="1" applyBorder="1" applyAlignment="1">
      <alignment vertical="center" wrapText="1" readingOrder="1"/>
    </xf>
    <xf numFmtId="0" fontId="21" fillId="0" borderId="5" xfId="0" applyFont="1" applyFill="1" applyBorder="1" applyAlignment="1">
      <alignment vertical="center" wrapText="1" readingOrder="1"/>
    </xf>
    <xf numFmtId="0" fontId="20" fillId="0" borderId="5" xfId="0" applyFont="1" applyFill="1" applyBorder="1" applyAlignment="1">
      <alignment vertical="center" wrapText="1" readingOrder="1"/>
    </xf>
    <xf numFmtId="0" fontId="27" fillId="0" borderId="0" xfId="0" applyFont="1" applyAlignment="1">
      <alignment vertical="center"/>
    </xf>
    <xf numFmtId="0" fontId="20" fillId="4" borderId="7" xfId="0" applyFont="1" applyFill="1" applyBorder="1" applyAlignment="1">
      <alignment vertical="center" wrapText="1" readingOrder="1"/>
    </xf>
    <xf numFmtId="0" fontId="21" fillId="0" borderId="5" xfId="0" applyFont="1" applyBorder="1" applyAlignment="1">
      <alignment horizontal="left" vertical="center" wrapText="1" readingOrder="1"/>
    </xf>
    <xf numFmtId="0" fontId="21" fillId="0" borderId="1" xfId="0" applyFont="1" applyBorder="1" applyAlignment="1">
      <alignment horizontal="left" vertical="center" wrapText="1" readingOrder="1"/>
    </xf>
    <xf numFmtId="0" fontId="23" fillId="0" borderId="0" xfId="0" applyFont="1" applyAlignment="1">
      <alignment vertical="center"/>
    </xf>
    <xf numFmtId="0" fontId="25" fillId="0" borderId="0" xfId="0" applyFont="1" applyAlignment="1">
      <alignment vertical="center"/>
    </xf>
    <xf numFmtId="0" fontId="20" fillId="5" borderId="5" xfId="0" applyFont="1" applyFill="1" applyBorder="1" applyAlignment="1">
      <alignment horizontal="left" vertical="center" wrapText="1"/>
    </xf>
    <xf numFmtId="0" fontId="21" fillId="0" borderId="5" xfId="0" applyFont="1" applyBorder="1" applyAlignment="1">
      <alignment horizontal="left" vertical="center" wrapText="1"/>
    </xf>
    <xf numFmtId="0" fontId="31" fillId="5" borderId="1" xfId="9" applyFont="1" applyFill="1" applyBorder="1" applyAlignment="1">
      <alignment horizontal="left" vertical="center" wrapText="1"/>
    </xf>
    <xf numFmtId="0" fontId="23" fillId="5" borderId="1" xfId="0" applyFont="1" applyFill="1" applyBorder="1" applyAlignment="1">
      <alignment wrapText="1"/>
    </xf>
    <xf numFmtId="0" fontId="27" fillId="0" borderId="0" xfId="0" applyFont="1" applyFill="1" applyBorder="1" applyAlignment="1">
      <alignment vertical="center"/>
    </xf>
    <xf numFmtId="0" fontId="27" fillId="5"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left" vertical="center" wrapText="1" readingOrder="1"/>
    </xf>
    <xf numFmtId="0" fontId="24" fillId="0" borderId="0" xfId="0" applyFont="1"/>
    <xf numFmtId="0" fontId="22" fillId="0" borderId="1" xfId="10" applyFont="1" applyBorder="1" applyAlignment="1">
      <alignment horizontal="left" vertical="top" wrapText="1"/>
    </xf>
    <xf numFmtId="0" fontId="27" fillId="5" borderId="1" xfId="0" applyFont="1" applyFill="1" applyBorder="1" applyAlignment="1">
      <alignment horizontal="left" vertical="center" wrapText="1"/>
    </xf>
    <xf numFmtId="0" fontId="12" fillId="0" borderId="0" xfId="4" applyAlignment="1" applyProtection="1">
      <alignment horizontal="left" vertical="center" readingOrder="1"/>
    </xf>
    <xf numFmtId="3" fontId="29" fillId="0" borderId="1" xfId="8" applyNumberFormat="1" applyFont="1" applyBorder="1" applyAlignment="1">
      <alignment horizontal="right" vertical="center"/>
    </xf>
    <xf numFmtId="3" fontId="30" fillId="0" borderId="1" xfId="8" applyNumberFormat="1" applyFont="1" applyBorder="1" applyAlignment="1">
      <alignment horizontal="right" vertical="center" wrapText="1"/>
    </xf>
    <xf numFmtId="0" fontId="28" fillId="4" borderId="5" xfId="0" applyFont="1" applyFill="1" applyBorder="1" applyAlignment="1">
      <alignment horizontal="right" vertical="center" wrapText="1"/>
    </xf>
    <xf numFmtId="164" fontId="30" fillId="0" borderId="5" xfId="2" applyNumberFormat="1" applyFont="1" applyBorder="1" applyAlignment="1">
      <alignment horizontal="right" vertical="center" wrapText="1"/>
    </xf>
    <xf numFmtId="165" fontId="20" fillId="4" borderId="1" xfId="8" applyNumberFormat="1" applyFont="1" applyFill="1" applyBorder="1" applyAlignment="1">
      <alignment horizontal="right" vertical="center" wrapText="1"/>
    </xf>
    <xf numFmtId="0" fontId="20" fillId="5" borderId="9" xfId="0" applyFont="1" applyFill="1" applyBorder="1" applyAlignment="1">
      <alignment horizontal="right" vertical="center" wrapText="1"/>
    </xf>
    <xf numFmtId="165" fontId="21" fillId="0" borderId="1" xfId="8" applyNumberFormat="1" applyFont="1" applyFill="1" applyBorder="1" applyAlignment="1">
      <alignment horizontal="right" vertical="center" wrapText="1"/>
    </xf>
    <xf numFmtId="165" fontId="22" fillId="0" borderId="1" xfId="8" applyNumberFormat="1" applyFont="1" applyBorder="1" applyAlignment="1">
      <alignment horizontal="right" vertical="center"/>
    </xf>
    <xf numFmtId="164" fontId="23" fillId="0" borderId="1" xfId="2" applyNumberFormat="1" applyFont="1" applyBorder="1" applyAlignment="1">
      <alignment horizontal="right" vertical="center"/>
    </xf>
    <xf numFmtId="165" fontId="24" fillId="0" borderId="1" xfId="8" applyNumberFormat="1" applyFont="1" applyBorder="1" applyAlignment="1">
      <alignment horizontal="right" vertical="center" wrapText="1"/>
    </xf>
    <xf numFmtId="0" fontId="20" fillId="5" borderId="1" xfId="0" applyFont="1" applyFill="1" applyBorder="1" applyAlignment="1">
      <alignment horizontal="right" vertical="center" wrapText="1"/>
    </xf>
    <xf numFmtId="165" fontId="24" fillId="0" borderId="1" xfId="0" applyNumberFormat="1" applyFont="1" applyBorder="1" applyAlignment="1">
      <alignment horizontal="right" vertical="center" wrapText="1"/>
    </xf>
    <xf numFmtId="165" fontId="27" fillId="0" borderId="1" xfId="0" applyNumberFormat="1" applyFont="1" applyBorder="1" applyAlignment="1">
      <alignment horizontal="right" vertical="center" wrapText="1"/>
    </xf>
    <xf numFmtId="41" fontId="24" fillId="0" borderId="0" xfId="0" applyNumberFormat="1" applyFont="1" applyBorder="1" applyAlignment="1">
      <alignment horizontal="right" vertical="center" wrapText="1"/>
    </xf>
    <xf numFmtId="0" fontId="23" fillId="0" borderId="0" xfId="0" applyFont="1" applyAlignment="1">
      <alignment horizontal="right" vertical="center"/>
    </xf>
    <xf numFmtId="164" fontId="23" fillId="0" borderId="1" xfId="0" applyNumberFormat="1" applyFont="1" applyBorder="1" applyAlignment="1">
      <alignment horizontal="right" vertical="center"/>
    </xf>
    <xf numFmtId="0" fontId="20" fillId="4" borderId="5" xfId="0" applyFont="1" applyFill="1" applyBorder="1" applyAlignment="1">
      <alignment horizontal="right" vertical="center" wrapText="1"/>
    </xf>
    <xf numFmtId="165" fontId="24" fillId="0" borderId="5" xfId="0" applyNumberFormat="1" applyFont="1" applyBorder="1" applyAlignment="1">
      <alignment horizontal="right" vertical="center" wrapText="1"/>
    </xf>
    <xf numFmtId="164" fontId="24" fillId="0" borderId="5" xfId="2" applyNumberFormat="1" applyFont="1" applyBorder="1" applyAlignment="1">
      <alignment horizontal="right" vertical="center" wrapText="1"/>
    </xf>
    <xf numFmtId="165" fontId="27" fillId="0" borderId="5" xfId="0" applyNumberFormat="1" applyFont="1" applyBorder="1" applyAlignment="1">
      <alignment horizontal="right" vertical="center" wrapText="1"/>
    </xf>
    <xf numFmtId="0" fontId="20" fillId="4" borderId="1" xfId="0" applyFont="1" applyFill="1" applyBorder="1" applyAlignment="1">
      <alignment horizontal="right" vertical="center" wrapText="1"/>
    </xf>
    <xf numFmtId="0" fontId="20" fillId="4" borderId="6" xfId="0" applyFont="1" applyFill="1" applyBorder="1" applyAlignment="1">
      <alignment horizontal="right" vertical="center" wrapText="1"/>
    </xf>
    <xf numFmtId="164" fontId="24" fillId="0" borderId="5" xfId="0" applyNumberFormat="1" applyFont="1" applyBorder="1" applyAlignment="1">
      <alignment horizontal="right" vertical="center" wrapText="1"/>
    </xf>
    <xf numFmtId="164" fontId="24" fillId="0" borderId="1" xfId="0" applyNumberFormat="1" applyFont="1" applyBorder="1" applyAlignment="1">
      <alignment horizontal="right" vertical="center" wrapText="1"/>
    </xf>
    <xf numFmtId="165" fontId="20" fillId="4" borderId="1" xfId="0" applyNumberFormat="1" applyFont="1" applyFill="1" applyBorder="1" applyAlignment="1">
      <alignment horizontal="right" vertical="center" wrapText="1"/>
    </xf>
    <xf numFmtId="165" fontId="24" fillId="6" borderId="1" xfId="8" applyNumberFormat="1" applyFont="1" applyFill="1" applyBorder="1" applyAlignment="1">
      <alignment horizontal="right" vertical="center" wrapText="1"/>
    </xf>
    <xf numFmtId="2" fontId="20" fillId="4" borderId="5" xfId="0" applyNumberFormat="1" applyFont="1" applyFill="1" applyBorder="1" applyAlignment="1">
      <alignment horizontal="right" vertical="center" wrapText="1"/>
    </xf>
    <xf numFmtId="1" fontId="20" fillId="4" borderId="5" xfId="0" applyNumberFormat="1" applyFont="1" applyFill="1" applyBorder="1" applyAlignment="1">
      <alignment horizontal="right" vertical="center" wrapText="1"/>
    </xf>
    <xf numFmtId="0" fontId="20" fillId="5" borderId="5" xfId="0" applyFont="1" applyFill="1" applyBorder="1" applyAlignment="1">
      <alignment horizontal="right" vertical="center" wrapText="1"/>
    </xf>
    <xf numFmtId="3" fontId="25" fillId="5" borderId="1" xfId="0" applyNumberFormat="1" applyFont="1" applyFill="1" applyBorder="1" applyAlignment="1">
      <alignment horizontal="right" vertical="center" wrapText="1"/>
    </xf>
    <xf numFmtId="0" fontId="31" fillId="5" borderId="1" xfId="9" applyFont="1" applyFill="1" applyBorder="1" applyAlignment="1">
      <alignment horizontal="right" vertical="center" wrapText="1"/>
    </xf>
    <xf numFmtId="165" fontId="23" fillId="0" borderId="1" xfId="0" applyNumberFormat="1" applyFont="1" applyBorder="1" applyAlignment="1">
      <alignment horizontal="right" vertical="center"/>
    </xf>
    <xf numFmtId="165" fontId="23" fillId="0" borderId="1" xfId="0" applyNumberFormat="1" applyFont="1" applyBorder="1" applyAlignment="1">
      <alignment horizontal="right" vertical="center" wrapText="1"/>
    </xf>
    <xf numFmtId="0" fontId="27" fillId="5" borderId="1" xfId="0" applyFont="1" applyFill="1" applyBorder="1" applyAlignment="1">
      <alignment horizontal="right" vertical="center"/>
    </xf>
    <xf numFmtId="3" fontId="21" fillId="0" borderId="1" xfId="0" applyNumberFormat="1" applyFont="1" applyFill="1" applyBorder="1" applyAlignment="1">
      <alignment horizontal="right" vertical="center" wrapText="1"/>
    </xf>
    <xf numFmtId="165" fontId="21" fillId="0" borderId="1" xfId="0" applyNumberFormat="1" applyFont="1" applyFill="1" applyBorder="1" applyAlignment="1">
      <alignment horizontal="right" vertical="center" wrapText="1"/>
    </xf>
    <xf numFmtId="164" fontId="21" fillId="0" borderId="1" xfId="0" applyNumberFormat="1" applyFont="1" applyFill="1" applyBorder="1" applyAlignment="1">
      <alignment horizontal="right" vertical="center" wrapText="1"/>
    </xf>
    <xf numFmtId="1" fontId="24" fillId="0" borderId="1" xfId="0" applyNumberFormat="1" applyFont="1" applyFill="1" applyBorder="1" applyAlignment="1">
      <alignment horizontal="right" vertical="center" wrapText="1"/>
    </xf>
    <xf numFmtId="164" fontId="24" fillId="0" borderId="1" xfId="0" applyNumberFormat="1" applyFont="1" applyFill="1" applyBorder="1" applyAlignment="1">
      <alignment horizontal="right" vertical="center" wrapText="1"/>
    </xf>
    <xf numFmtId="3" fontId="23" fillId="0" borderId="1" xfId="0" applyNumberFormat="1" applyFont="1" applyBorder="1" applyAlignment="1">
      <alignment horizontal="right" vertical="center"/>
    </xf>
    <xf numFmtId="0" fontId="22" fillId="0" borderId="1" xfId="10" applyFont="1" applyFill="1" applyBorder="1" applyAlignment="1">
      <alignment horizontal="left" vertical="top" wrapText="1"/>
    </xf>
    <xf numFmtId="0" fontId="0" fillId="0" borderId="0" xfId="0" applyFont="1"/>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1" xfId="0" applyFont="1" applyFill="1" applyBorder="1" applyAlignment="1">
      <alignment horizontal="center"/>
    </xf>
    <xf numFmtId="0" fontId="12" fillId="0" borderId="0" xfId="4" applyAlignment="1" applyProtection="1">
      <alignment horizontal="left" vertical="top" wrapText="1"/>
    </xf>
    <xf numFmtId="0" fontId="16" fillId="0" borderId="0" xfId="7" applyFont="1" applyAlignment="1" applyProtection="1">
      <alignment horizontal="left" vertical="top" wrapText="1"/>
    </xf>
    <xf numFmtId="0" fontId="8" fillId="7" borderId="0" xfId="3" applyFill="1" applyBorder="1" applyAlignment="1">
      <alignment horizontal="center"/>
    </xf>
    <xf numFmtId="0" fontId="11" fillId="0" borderId="0" xfId="3" applyFont="1" applyBorder="1" applyAlignment="1">
      <alignment wrapText="1"/>
    </xf>
    <xf numFmtId="0" fontId="10" fillId="0" borderId="0" xfId="3" applyFont="1" applyBorder="1" applyAlignment="1">
      <alignment wrapText="1"/>
    </xf>
    <xf numFmtId="0" fontId="9" fillId="0" borderId="0" xfId="6" applyFont="1" applyFill="1" applyBorder="1" applyAlignment="1" applyProtection="1">
      <alignment horizontal="justify" vertical="top" wrapText="1"/>
    </xf>
    <xf numFmtId="0" fontId="9" fillId="0" borderId="0" xfId="5" applyFont="1" applyFill="1" applyBorder="1" applyAlignment="1">
      <alignment horizontal="justify" vertical="top" wrapText="1"/>
    </xf>
    <xf numFmtId="0" fontId="9" fillId="0" borderId="0" xfId="6" applyFont="1" applyFill="1" applyBorder="1" applyAlignment="1" applyProtection="1">
      <alignment horizontal="left" wrapText="1"/>
    </xf>
    <xf numFmtId="0" fontId="9" fillId="0" borderId="0" xfId="5" applyFont="1" applyFill="1" applyBorder="1" applyAlignment="1">
      <alignment horizontal="left" wrapText="1"/>
    </xf>
    <xf numFmtId="0" fontId="0" fillId="0" borderId="0" xfId="0" applyAlignment="1">
      <alignment horizontal="justify" vertical="top" wrapText="1"/>
    </xf>
    <xf numFmtId="0" fontId="9" fillId="0" borderId="0" xfId="5" quotePrefix="1" applyFont="1" applyFill="1" applyBorder="1" applyAlignment="1">
      <alignment horizontal="justify" vertical="top" wrapText="1"/>
    </xf>
    <xf numFmtId="0" fontId="9" fillId="0" borderId="0" xfId="3" applyFont="1" applyBorder="1" applyAlignment="1">
      <alignment vertical="top" wrapText="1"/>
    </xf>
    <xf numFmtId="0" fontId="12" fillId="0" borderId="0" xfId="4" applyFill="1" applyBorder="1" applyAlignment="1" applyProtection="1">
      <alignment horizontal="left" vertical="top" wrapText="1"/>
    </xf>
    <xf numFmtId="0" fontId="9" fillId="0" borderId="0" xfId="5" applyFont="1" applyFill="1" applyBorder="1" applyAlignment="1">
      <alignment horizontal="left" vertical="top" wrapText="1"/>
    </xf>
    <xf numFmtId="0" fontId="11" fillId="0" borderId="0" xfId="6" applyFont="1" applyFill="1" applyBorder="1" applyAlignment="1" applyProtection="1">
      <alignment horizontal="left" vertical="top" wrapText="1"/>
    </xf>
    <xf numFmtId="0" fontId="11" fillId="0" borderId="0" xfId="5" applyFont="1" applyFill="1" applyBorder="1" applyAlignment="1">
      <alignment horizontal="left" vertical="top" wrapText="1"/>
    </xf>
    <xf numFmtId="0" fontId="9" fillId="0" borderId="0" xfId="5" quotePrefix="1" applyFont="1" applyFill="1" applyBorder="1" applyAlignment="1">
      <alignment horizontal="left" vertical="top" wrapText="1"/>
    </xf>
    <xf numFmtId="0" fontId="9" fillId="0" borderId="0" xfId="3" applyFont="1" applyBorder="1" applyAlignment="1">
      <alignment horizontal="justify" vertical="top" wrapText="1"/>
    </xf>
    <xf numFmtId="0" fontId="9" fillId="0" borderId="0" xfId="3" applyFont="1" applyBorder="1" applyAlignment="1">
      <alignment wrapText="1"/>
    </xf>
    <xf numFmtId="0" fontId="9" fillId="0" borderId="0" xfId="5" applyFont="1" applyFill="1" applyBorder="1" applyAlignment="1">
      <alignment horizontal="left" vertical="center" wrapText="1"/>
    </xf>
    <xf numFmtId="0" fontId="9" fillId="0" borderId="0" xfId="5" quotePrefix="1" applyFont="1" applyFill="1" applyBorder="1" applyAlignment="1">
      <alignment horizontal="left" vertical="center" wrapText="1"/>
    </xf>
    <xf numFmtId="0" fontId="0" fillId="0" borderId="0" xfId="0"/>
    <xf numFmtId="0" fontId="11" fillId="0" borderId="0" xfId="3" applyFont="1" applyBorder="1" applyAlignment="1">
      <alignment horizontal="left" vertical="center" wrapText="1"/>
    </xf>
    <xf numFmtId="0" fontId="9" fillId="0" borderId="0" xfId="3" applyFont="1" applyBorder="1" applyAlignment="1">
      <alignment horizontal="center" vertical="top" wrapText="1"/>
    </xf>
    <xf numFmtId="0" fontId="8" fillId="7" borderId="0" xfId="3" applyFill="1" applyAlignment="1">
      <alignment horizontal="center"/>
    </xf>
  </cellXfs>
  <cellStyles count="11">
    <cellStyle name="Comma" xfId="8" builtinId="3"/>
    <cellStyle name="Heading 2" xfId="9" builtinId="17"/>
    <cellStyle name="Hyperlink" xfId="4" builtinId="8"/>
    <cellStyle name="Hyperlink 2" xfId="7"/>
    <cellStyle name="Hyperlink 3" xfId="6"/>
    <cellStyle name="Normal" xfId="0" builtinId="0"/>
    <cellStyle name="Normal 2" xfId="1"/>
    <cellStyle name="Normal 2 2" xfId="3"/>
    <cellStyle name="Normal_HB_Claim_2004 2" xfId="5"/>
    <cellStyle name="Normal_Sheet1" xf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xdr:colOff>
      <xdr:row>8</xdr:row>
      <xdr:rowOff>95249</xdr:rowOff>
    </xdr:from>
    <xdr:to>
      <xdr:col>3</xdr:col>
      <xdr:colOff>2774156</xdr:colOff>
      <xdr:row>14</xdr:row>
      <xdr:rowOff>11906</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428749"/>
          <a:ext cx="2769394" cy="105965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ni.gov.uk/publications/methodology-paper-adoption-and-implementation-principal-offence-northern-ireland" TargetMode="External"/><Relationship Id="rId2" Type="http://schemas.openxmlformats.org/officeDocument/2006/relationships/hyperlink" Target="https://www.justice-ni.gov.uk/topics/statistics-and-research/prosecution-and-conviction-statistics" TargetMode="External"/><Relationship Id="rId1" Type="http://schemas.openxmlformats.org/officeDocument/2006/relationships/hyperlink" Target="mailto:statistics.research@justice-ni.x.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sni.police.uk/advice_information/community-resolu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topLeftCell="A217" workbookViewId="0">
      <selection activeCell="A254" sqref="A254"/>
    </sheetView>
  </sheetViews>
  <sheetFormatPr defaultRowHeight="15" x14ac:dyDescent="0.25"/>
  <cols>
    <col min="1" max="1" width="37.7109375" style="2" bestFit="1" customWidth="1"/>
    <col min="2" max="2" width="20.7109375" style="2" customWidth="1"/>
    <col min="3" max="3" width="25.28515625" style="2" customWidth="1"/>
    <col min="4" max="4" width="22.7109375" style="2" customWidth="1"/>
    <col min="5" max="5" width="18.7109375" style="2" customWidth="1"/>
    <col min="6" max="6" width="20" style="2" customWidth="1"/>
    <col min="7" max="7" width="22" style="2" customWidth="1"/>
    <col min="8" max="8" width="15.7109375" style="2" customWidth="1"/>
    <col min="9" max="9" width="12.140625" style="2" customWidth="1"/>
    <col min="10" max="10" width="11" style="2" customWidth="1"/>
    <col min="11" max="11" width="12.42578125" style="2" bestFit="1" customWidth="1"/>
    <col min="12" max="12" width="9.5703125" style="2" bestFit="1" customWidth="1"/>
    <col min="13" max="13" width="11.7109375" style="2" bestFit="1" customWidth="1"/>
    <col min="14" max="14" width="11.28515625" style="2" bestFit="1" customWidth="1"/>
    <col min="15" max="17" width="13.28515625" style="2" bestFit="1" customWidth="1"/>
    <col min="18" max="18" width="22" style="2" customWidth="1"/>
    <col min="19" max="19" width="7.140625" style="2" customWidth="1"/>
    <col min="20" max="20" width="15.28515625" style="2" customWidth="1"/>
    <col min="21" max="21" width="12.85546875" style="2" customWidth="1"/>
    <col min="22" max="26" width="9.140625" style="2"/>
    <col min="27" max="27" width="10.42578125" style="2" customWidth="1"/>
    <col min="28" max="16384" width="9.140625" style="2"/>
  </cols>
  <sheetData>
    <row r="1" spans="1:5" x14ac:dyDescent="0.25">
      <c r="A1" s="1" t="s">
        <v>80</v>
      </c>
    </row>
    <row r="3" spans="1:5" ht="36.75" customHeight="1" x14ac:dyDescent="0.25">
      <c r="A3" s="7" t="s">
        <v>28</v>
      </c>
      <c r="B3" s="8" t="s">
        <v>0</v>
      </c>
      <c r="C3" s="8" t="s">
        <v>30</v>
      </c>
      <c r="D3" s="8" t="s">
        <v>1</v>
      </c>
      <c r="E3" s="8" t="s">
        <v>2</v>
      </c>
    </row>
    <row r="4" spans="1:5" x14ac:dyDescent="0.25">
      <c r="A4" s="9" t="s">
        <v>40</v>
      </c>
      <c r="B4" s="18">
        <v>23</v>
      </c>
      <c r="C4" s="18">
        <v>85</v>
      </c>
      <c r="D4" s="18">
        <v>3</v>
      </c>
      <c r="E4" s="18">
        <f t="shared" ref="E4:E15" si="0">D4+B4+C4</f>
        <v>111</v>
      </c>
    </row>
    <row r="5" spans="1:5" x14ac:dyDescent="0.25">
      <c r="A5" s="9" t="s">
        <v>41</v>
      </c>
      <c r="B5" s="18">
        <v>18</v>
      </c>
      <c r="C5" s="18">
        <v>18</v>
      </c>
      <c r="D5" s="18">
        <v>0</v>
      </c>
      <c r="E5" s="18">
        <f t="shared" si="0"/>
        <v>36</v>
      </c>
    </row>
    <row r="6" spans="1:5" x14ac:dyDescent="0.25">
      <c r="A6" s="9" t="s">
        <v>42</v>
      </c>
      <c r="B6" s="18">
        <v>23</v>
      </c>
      <c r="C6" s="18">
        <v>42</v>
      </c>
      <c r="D6" s="18">
        <v>1</v>
      </c>
      <c r="E6" s="18">
        <f t="shared" si="0"/>
        <v>66</v>
      </c>
    </row>
    <row r="7" spans="1:5" x14ac:dyDescent="0.25">
      <c r="A7" s="9" t="s">
        <v>43</v>
      </c>
      <c r="B7" s="18">
        <v>23</v>
      </c>
      <c r="C7" s="18">
        <v>30</v>
      </c>
      <c r="D7" s="18">
        <v>2</v>
      </c>
      <c r="E7" s="18">
        <f t="shared" si="0"/>
        <v>55</v>
      </c>
    </row>
    <row r="8" spans="1:5" x14ac:dyDescent="0.25">
      <c r="A8" s="9" t="s">
        <v>50</v>
      </c>
      <c r="B8" s="18">
        <v>25</v>
      </c>
      <c r="C8" s="18">
        <v>50</v>
      </c>
      <c r="D8" s="18">
        <v>1</v>
      </c>
      <c r="E8" s="18">
        <f t="shared" si="0"/>
        <v>76</v>
      </c>
    </row>
    <row r="9" spans="1:5" x14ac:dyDescent="0.25">
      <c r="A9" s="9" t="s">
        <v>44</v>
      </c>
      <c r="B9" s="18">
        <v>16</v>
      </c>
      <c r="C9" s="18">
        <v>25</v>
      </c>
      <c r="D9" s="18">
        <v>4</v>
      </c>
      <c r="E9" s="18">
        <f t="shared" si="0"/>
        <v>45</v>
      </c>
    </row>
    <row r="10" spans="1:5" x14ac:dyDescent="0.25">
      <c r="A10" s="9" t="s">
        <v>45</v>
      </c>
      <c r="B10" s="18">
        <v>24</v>
      </c>
      <c r="C10" s="18">
        <v>34</v>
      </c>
      <c r="D10" s="18">
        <v>6</v>
      </c>
      <c r="E10" s="18">
        <f t="shared" si="0"/>
        <v>64</v>
      </c>
    </row>
    <row r="11" spans="1:5" x14ac:dyDescent="0.25">
      <c r="A11" s="12" t="s">
        <v>46</v>
      </c>
      <c r="B11" s="18">
        <v>22</v>
      </c>
      <c r="C11" s="18">
        <v>42</v>
      </c>
      <c r="D11" s="18">
        <v>10</v>
      </c>
      <c r="E11" s="18">
        <f t="shared" si="0"/>
        <v>74</v>
      </c>
    </row>
    <row r="12" spans="1:5" x14ac:dyDescent="0.25">
      <c r="A12" s="12" t="s">
        <v>47</v>
      </c>
      <c r="B12" s="18">
        <v>14</v>
      </c>
      <c r="C12" s="18">
        <v>17</v>
      </c>
      <c r="D12" s="18">
        <v>6</v>
      </c>
      <c r="E12" s="18">
        <f t="shared" si="0"/>
        <v>37</v>
      </c>
    </row>
    <row r="13" spans="1:5" x14ac:dyDescent="0.25">
      <c r="A13" s="12" t="s">
        <v>48</v>
      </c>
      <c r="B13" s="18">
        <v>11</v>
      </c>
      <c r="C13" s="18">
        <v>25</v>
      </c>
      <c r="D13" s="18">
        <v>3</v>
      </c>
      <c r="E13" s="18">
        <f t="shared" si="0"/>
        <v>39</v>
      </c>
    </row>
    <row r="14" spans="1:5" x14ac:dyDescent="0.25">
      <c r="A14" s="12" t="s">
        <v>49</v>
      </c>
      <c r="B14" s="18">
        <v>15</v>
      </c>
      <c r="C14" s="18">
        <v>13</v>
      </c>
      <c r="D14" s="18">
        <v>4</v>
      </c>
      <c r="E14" s="18">
        <f t="shared" si="0"/>
        <v>32</v>
      </c>
    </row>
    <row r="15" spans="1:5" x14ac:dyDescent="0.25">
      <c r="A15" s="12" t="s">
        <v>29</v>
      </c>
      <c r="B15" s="18">
        <v>0</v>
      </c>
      <c r="C15" s="18">
        <v>0</v>
      </c>
      <c r="D15" s="18">
        <v>1</v>
      </c>
      <c r="E15" s="18">
        <f t="shared" si="0"/>
        <v>1</v>
      </c>
    </row>
    <row r="16" spans="1:5" x14ac:dyDescent="0.25">
      <c r="A16" s="13" t="s">
        <v>27</v>
      </c>
      <c r="B16" s="18">
        <f>SUM(B4:B15)</f>
        <v>214</v>
      </c>
      <c r="C16" s="18">
        <f>SUM(C4:C15)</f>
        <v>381</v>
      </c>
      <c r="D16" s="18">
        <f>SUM(D4:D15)</f>
        <v>41</v>
      </c>
      <c r="E16" s="18">
        <f>SUM(E4:E15)</f>
        <v>636</v>
      </c>
    </row>
    <row r="17" spans="1:6" x14ac:dyDescent="0.25">
      <c r="A17" s="14" t="s">
        <v>35</v>
      </c>
      <c r="B17" s="23">
        <f>B16/$E16</f>
        <v>0.33647798742138363</v>
      </c>
      <c r="C17" s="23">
        <f>C16/$E16</f>
        <v>0.59905660377358494</v>
      </c>
      <c r="D17" s="23">
        <f>D16/$E16</f>
        <v>6.4465408805031446E-2</v>
      </c>
      <c r="E17" s="23">
        <f>E16/$E16</f>
        <v>1</v>
      </c>
    </row>
    <row r="20" spans="1:6" x14ac:dyDescent="0.25">
      <c r="A20" s="1" t="s">
        <v>66</v>
      </c>
    </row>
    <row r="22" spans="1:6" ht="30" x14ac:dyDescent="0.25">
      <c r="A22" s="7" t="s">
        <v>3</v>
      </c>
      <c r="B22" s="8" t="s">
        <v>0</v>
      </c>
      <c r="C22" s="8" t="s">
        <v>30</v>
      </c>
      <c r="D22" s="8" t="s">
        <v>1</v>
      </c>
      <c r="E22" s="8" t="s">
        <v>2</v>
      </c>
      <c r="F22" s="8" t="s">
        <v>36</v>
      </c>
    </row>
    <row r="23" spans="1:6" x14ac:dyDescent="0.25">
      <c r="A23" s="14" t="s">
        <v>4</v>
      </c>
      <c r="B23" s="18">
        <v>37</v>
      </c>
      <c r="C23" s="18">
        <v>52</v>
      </c>
      <c r="D23" s="18">
        <v>1</v>
      </c>
      <c r="E23" s="18">
        <f t="shared" ref="E23:E28" si="1">B23+C23+D23</f>
        <v>90</v>
      </c>
      <c r="F23" s="23">
        <f t="shared" ref="F23:F29" si="2">E23/E$29</f>
        <v>0.14150943396226415</v>
      </c>
    </row>
    <row r="24" spans="1:6" x14ac:dyDescent="0.25">
      <c r="A24" s="14">
        <v>14</v>
      </c>
      <c r="B24" s="18">
        <v>37</v>
      </c>
      <c r="C24" s="18">
        <v>67</v>
      </c>
      <c r="D24" s="18">
        <v>1</v>
      </c>
      <c r="E24" s="18">
        <f t="shared" si="1"/>
        <v>105</v>
      </c>
      <c r="F24" s="23">
        <f t="shared" si="2"/>
        <v>0.1650943396226415</v>
      </c>
    </row>
    <row r="25" spans="1:6" x14ac:dyDescent="0.25">
      <c r="A25" s="14">
        <v>15</v>
      </c>
      <c r="B25" s="18">
        <v>43</v>
      </c>
      <c r="C25" s="18">
        <v>69</v>
      </c>
      <c r="D25" s="18">
        <v>10</v>
      </c>
      <c r="E25" s="18">
        <f t="shared" si="1"/>
        <v>122</v>
      </c>
      <c r="F25" s="23">
        <f t="shared" si="2"/>
        <v>0.1918238993710692</v>
      </c>
    </row>
    <row r="26" spans="1:6" x14ac:dyDescent="0.25">
      <c r="A26" s="14">
        <v>16</v>
      </c>
      <c r="B26" s="18">
        <v>47</v>
      </c>
      <c r="C26" s="18">
        <v>82</v>
      </c>
      <c r="D26" s="18">
        <v>9</v>
      </c>
      <c r="E26" s="18">
        <f t="shared" si="1"/>
        <v>138</v>
      </c>
      <c r="F26" s="23">
        <f t="shared" si="2"/>
        <v>0.21698113207547171</v>
      </c>
    </row>
    <row r="27" spans="1:6" x14ac:dyDescent="0.25">
      <c r="A27" s="14">
        <v>17</v>
      </c>
      <c r="B27" s="18">
        <v>48</v>
      </c>
      <c r="C27" s="18">
        <v>111</v>
      </c>
      <c r="D27" s="18">
        <v>20</v>
      </c>
      <c r="E27" s="18">
        <f t="shared" si="1"/>
        <v>179</v>
      </c>
      <c r="F27" s="23">
        <f t="shared" si="2"/>
        <v>0.28144654088050314</v>
      </c>
    </row>
    <row r="28" spans="1:6" x14ac:dyDescent="0.25">
      <c r="A28" s="14" t="s">
        <v>29</v>
      </c>
      <c r="B28" s="18">
        <v>2</v>
      </c>
      <c r="C28" s="18">
        <v>0</v>
      </c>
      <c r="D28" s="18">
        <v>0</v>
      </c>
      <c r="E28" s="18">
        <f t="shared" si="1"/>
        <v>2</v>
      </c>
      <c r="F28" s="23">
        <f t="shared" si="2"/>
        <v>3.1446540880503146E-3</v>
      </c>
    </row>
    <row r="29" spans="1:6" x14ac:dyDescent="0.25">
      <c r="A29" s="13" t="s">
        <v>2</v>
      </c>
      <c r="B29" s="18">
        <f>B23+B24+B25+B26+B27+B28</f>
        <v>214</v>
      </c>
      <c r="C29" s="18">
        <f>C23+C24+C25+C26+C27+C28</f>
        <v>381</v>
      </c>
      <c r="D29" s="18">
        <f>D23+D24+D25+D26+D27+D28</f>
        <v>41</v>
      </c>
      <c r="E29" s="18">
        <f>E23+E24+E25+E26+E27+E28</f>
        <v>636</v>
      </c>
      <c r="F29" s="23">
        <f t="shared" si="2"/>
        <v>1</v>
      </c>
    </row>
    <row r="30" spans="1:6" x14ac:dyDescent="0.25">
      <c r="B30" s="19"/>
      <c r="F30" s="26"/>
    </row>
    <row r="31" spans="1:6" x14ac:dyDescent="0.25">
      <c r="B31" s="19"/>
      <c r="F31" s="33"/>
    </row>
    <row r="32" spans="1:6" x14ac:dyDescent="0.25">
      <c r="A32" s="5" t="s">
        <v>67</v>
      </c>
      <c r="B32" s="20"/>
      <c r="C32" s="20"/>
      <c r="D32" s="20"/>
      <c r="E32" s="20"/>
    </row>
    <row r="33" spans="1:6" x14ac:dyDescent="0.25">
      <c r="A33" s="20"/>
      <c r="B33" s="20"/>
      <c r="C33" s="20"/>
      <c r="D33" s="20"/>
      <c r="E33" s="20"/>
    </row>
    <row r="34" spans="1:6" ht="30" x14ac:dyDescent="0.25">
      <c r="A34" s="7" t="s">
        <v>5</v>
      </c>
      <c r="B34" s="8" t="s">
        <v>0</v>
      </c>
      <c r="C34" s="8" t="s">
        <v>30</v>
      </c>
      <c r="D34" s="8" t="s">
        <v>1</v>
      </c>
      <c r="E34" s="8" t="s">
        <v>2</v>
      </c>
      <c r="F34" s="8" t="s">
        <v>2</v>
      </c>
    </row>
    <row r="35" spans="1:6" x14ac:dyDescent="0.25">
      <c r="A35" s="13" t="s">
        <v>7</v>
      </c>
      <c r="B35" s="18">
        <v>46</v>
      </c>
      <c r="C35" s="18">
        <v>102</v>
      </c>
      <c r="D35" s="18">
        <v>5</v>
      </c>
      <c r="E35" s="18">
        <f>D35+C35+B35</f>
        <v>153</v>
      </c>
      <c r="F35" s="23">
        <f>E35/E$37</f>
        <v>0.24056603773584906</v>
      </c>
    </row>
    <row r="36" spans="1:6" x14ac:dyDescent="0.25">
      <c r="A36" s="13" t="s">
        <v>6</v>
      </c>
      <c r="B36" s="18">
        <v>168</v>
      </c>
      <c r="C36" s="18">
        <v>279</v>
      </c>
      <c r="D36" s="18">
        <v>36</v>
      </c>
      <c r="E36" s="18">
        <f>D36+C36+B36</f>
        <v>483</v>
      </c>
      <c r="F36" s="23">
        <f>E36/E$37</f>
        <v>0.75943396226415094</v>
      </c>
    </row>
    <row r="37" spans="1:6" x14ac:dyDescent="0.25">
      <c r="A37" s="13" t="s">
        <v>2</v>
      </c>
      <c r="B37" s="18">
        <f>B36+B35</f>
        <v>214</v>
      </c>
      <c r="C37" s="18">
        <f>C36+C35</f>
        <v>381</v>
      </c>
      <c r="D37" s="18">
        <f>D36+D35</f>
        <v>41</v>
      </c>
      <c r="E37" s="18">
        <f>D37+C37+B37</f>
        <v>636</v>
      </c>
      <c r="F37" s="23">
        <f>E37/E$37</f>
        <v>1</v>
      </c>
    </row>
    <row r="40" spans="1:6" x14ac:dyDescent="0.25">
      <c r="A40" s="1" t="s">
        <v>68</v>
      </c>
    </row>
    <row r="42" spans="1:6" x14ac:dyDescent="0.25">
      <c r="A42" s="9" t="s">
        <v>28</v>
      </c>
      <c r="B42" s="11" t="s">
        <v>8</v>
      </c>
      <c r="C42" s="11" t="s">
        <v>9</v>
      </c>
      <c r="D42" s="11" t="s">
        <v>17</v>
      </c>
      <c r="E42" s="11" t="s">
        <v>2</v>
      </c>
    </row>
    <row r="43" spans="1:6" x14ac:dyDescent="0.25">
      <c r="A43" s="9" t="s">
        <v>40</v>
      </c>
      <c r="B43" s="3">
        <v>46</v>
      </c>
      <c r="C43" s="3">
        <v>39</v>
      </c>
      <c r="D43" s="3">
        <v>0</v>
      </c>
      <c r="E43" s="3">
        <f t="shared" ref="E43:E54" si="3">B43+C43+D43</f>
        <v>85</v>
      </c>
    </row>
    <row r="44" spans="1:6" x14ac:dyDescent="0.25">
      <c r="A44" s="9" t="s">
        <v>41</v>
      </c>
      <c r="B44" s="3">
        <v>5</v>
      </c>
      <c r="C44" s="3">
        <v>12</v>
      </c>
      <c r="D44" s="3">
        <v>1</v>
      </c>
      <c r="E44" s="3">
        <f t="shared" si="3"/>
        <v>18</v>
      </c>
    </row>
    <row r="45" spans="1:6" x14ac:dyDescent="0.25">
      <c r="A45" s="9" t="s">
        <v>42</v>
      </c>
      <c r="B45" s="3">
        <v>19</v>
      </c>
      <c r="C45" s="3">
        <v>23</v>
      </c>
      <c r="D45" s="3">
        <v>0</v>
      </c>
      <c r="E45" s="3">
        <f t="shared" si="3"/>
        <v>42</v>
      </c>
    </row>
    <row r="46" spans="1:6" x14ac:dyDescent="0.25">
      <c r="A46" s="9" t="s">
        <v>43</v>
      </c>
      <c r="B46" s="3">
        <v>13</v>
      </c>
      <c r="C46" s="3">
        <v>17</v>
      </c>
      <c r="D46" s="3">
        <v>0</v>
      </c>
      <c r="E46" s="3">
        <f t="shared" si="3"/>
        <v>30</v>
      </c>
    </row>
    <row r="47" spans="1:6" x14ac:dyDescent="0.25">
      <c r="A47" s="9" t="s">
        <v>50</v>
      </c>
      <c r="B47" s="3">
        <v>14</v>
      </c>
      <c r="C47" s="3">
        <v>34</v>
      </c>
      <c r="D47" s="3">
        <v>2</v>
      </c>
      <c r="E47" s="3">
        <f t="shared" si="3"/>
        <v>50</v>
      </c>
    </row>
    <row r="48" spans="1:6" x14ac:dyDescent="0.25">
      <c r="A48" s="9" t="s">
        <v>44</v>
      </c>
      <c r="B48" s="3">
        <v>14</v>
      </c>
      <c r="C48" s="3">
        <v>11</v>
      </c>
      <c r="D48" s="3">
        <v>0</v>
      </c>
      <c r="E48" s="3">
        <f t="shared" si="3"/>
        <v>25</v>
      </c>
    </row>
    <row r="49" spans="1:9" x14ac:dyDescent="0.25">
      <c r="A49" s="9" t="s">
        <v>45</v>
      </c>
      <c r="B49" s="3">
        <v>15</v>
      </c>
      <c r="C49" s="3">
        <v>19</v>
      </c>
      <c r="D49" s="3">
        <v>0</v>
      </c>
      <c r="E49" s="3">
        <f t="shared" si="3"/>
        <v>34</v>
      </c>
    </row>
    <row r="50" spans="1:9" x14ac:dyDescent="0.25">
      <c r="A50" s="12" t="s">
        <v>46</v>
      </c>
      <c r="B50" s="3">
        <v>19</v>
      </c>
      <c r="C50" s="3">
        <v>22</v>
      </c>
      <c r="D50" s="3">
        <v>1</v>
      </c>
      <c r="E50" s="3">
        <f t="shared" si="3"/>
        <v>42</v>
      </c>
    </row>
    <row r="51" spans="1:9" x14ac:dyDescent="0.25">
      <c r="A51" s="12" t="s">
        <v>47</v>
      </c>
      <c r="B51" s="3">
        <v>5</v>
      </c>
      <c r="C51" s="3">
        <v>12</v>
      </c>
      <c r="D51" s="3">
        <v>0</v>
      </c>
      <c r="E51" s="3">
        <f t="shared" si="3"/>
        <v>17</v>
      </c>
    </row>
    <row r="52" spans="1:9" x14ac:dyDescent="0.25">
      <c r="A52" s="12" t="s">
        <v>48</v>
      </c>
      <c r="B52" s="3">
        <v>18</v>
      </c>
      <c r="C52" s="3">
        <v>7</v>
      </c>
      <c r="D52" s="3">
        <v>0</v>
      </c>
      <c r="E52" s="3">
        <f t="shared" si="3"/>
        <v>25</v>
      </c>
    </row>
    <row r="53" spans="1:9" x14ac:dyDescent="0.25">
      <c r="A53" s="12" t="s">
        <v>49</v>
      </c>
      <c r="B53" s="3">
        <v>4</v>
      </c>
      <c r="C53" s="3">
        <v>9</v>
      </c>
      <c r="D53" s="3">
        <v>0</v>
      </c>
      <c r="E53" s="3">
        <f t="shared" si="3"/>
        <v>13</v>
      </c>
    </row>
    <row r="54" spans="1:9" x14ac:dyDescent="0.25">
      <c r="A54" s="12" t="s">
        <v>29</v>
      </c>
      <c r="B54" s="3">
        <v>0</v>
      </c>
      <c r="C54" s="3">
        <v>0</v>
      </c>
      <c r="D54" s="3">
        <v>0</v>
      </c>
      <c r="E54" s="3">
        <f t="shared" si="3"/>
        <v>0</v>
      </c>
    </row>
    <row r="55" spans="1:9" x14ac:dyDescent="0.25">
      <c r="A55" s="12" t="s">
        <v>27</v>
      </c>
      <c r="B55" s="3">
        <f>SUM(B43:B54)</f>
        <v>172</v>
      </c>
      <c r="C55" s="3">
        <f>SUM(C43:C54)</f>
        <v>205</v>
      </c>
      <c r="D55" s="3">
        <f>SUM(D43:D54)</f>
        <v>4</v>
      </c>
      <c r="E55" s="3">
        <f>SUM(E43:E54)</f>
        <v>381</v>
      </c>
    </row>
    <row r="56" spans="1:9" x14ac:dyDescent="0.25">
      <c r="A56" s="14" t="s">
        <v>37</v>
      </c>
      <c r="B56" s="23">
        <f>B55/$E55</f>
        <v>0.45144356955380577</v>
      </c>
      <c r="C56" s="23">
        <f>C55/$E55</f>
        <v>0.53805774278215224</v>
      </c>
      <c r="D56" s="23">
        <f>D55/$E55</f>
        <v>1.0498687664041995E-2</v>
      </c>
      <c r="E56" s="23">
        <f>E55/$E55</f>
        <v>1</v>
      </c>
    </row>
    <row r="59" spans="1:9" x14ac:dyDescent="0.25">
      <c r="A59" s="1" t="s">
        <v>69</v>
      </c>
    </row>
    <row r="61" spans="1:9" ht="30" x14ac:dyDescent="0.25">
      <c r="A61" s="9" t="s">
        <v>28</v>
      </c>
      <c r="B61" s="11" t="s">
        <v>9</v>
      </c>
      <c r="C61" s="11" t="s">
        <v>10</v>
      </c>
      <c r="D61" s="8" t="s">
        <v>58</v>
      </c>
      <c r="E61" s="11" t="s">
        <v>11</v>
      </c>
      <c r="F61" s="11" t="s">
        <v>12</v>
      </c>
      <c r="G61" s="11" t="s">
        <v>25</v>
      </c>
      <c r="H61" s="11" t="s">
        <v>26</v>
      </c>
      <c r="I61" s="11" t="s">
        <v>2</v>
      </c>
    </row>
    <row r="62" spans="1:9" x14ac:dyDescent="0.25">
      <c r="A62" s="9" t="s">
        <v>40</v>
      </c>
      <c r="B62" s="21">
        <v>1</v>
      </c>
      <c r="C62" s="21">
        <v>3</v>
      </c>
      <c r="D62" s="21">
        <v>4</v>
      </c>
      <c r="E62" s="21">
        <v>10</v>
      </c>
      <c r="F62" s="21">
        <v>1</v>
      </c>
      <c r="G62" s="21">
        <v>4</v>
      </c>
      <c r="H62" s="21">
        <v>0</v>
      </c>
      <c r="I62" s="6">
        <f t="shared" ref="I62:I74" si="4">SUM(B62:H62)</f>
        <v>23</v>
      </c>
    </row>
    <row r="63" spans="1:9" x14ac:dyDescent="0.25">
      <c r="A63" s="9" t="s">
        <v>41</v>
      </c>
      <c r="B63" s="21">
        <v>1</v>
      </c>
      <c r="C63" s="21">
        <v>4</v>
      </c>
      <c r="D63" s="21">
        <v>6</v>
      </c>
      <c r="E63" s="21">
        <v>7</v>
      </c>
      <c r="F63" s="21">
        <v>0</v>
      </c>
      <c r="G63" s="21">
        <v>0</v>
      </c>
      <c r="H63" s="21">
        <v>0</v>
      </c>
      <c r="I63" s="6">
        <f t="shared" si="4"/>
        <v>18</v>
      </c>
    </row>
    <row r="64" spans="1:9" x14ac:dyDescent="0.25">
      <c r="A64" s="9" t="s">
        <v>42</v>
      </c>
      <c r="B64" s="21">
        <v>3</v>
      </c>
      <c r="C64" s="21">
        <v>2</v>
      </c>
      <c r="D64" s="21">
        <v>5</v>
      </c>
      <c r="E64" s="21">
        <v>12</v>
      </c>
      <c r="F64" s="21">
        <v>0</v>
      </c>
      <c r="G64" s="21">
        <v>1</v>
      </c>
      <c r="H64" s="21">
        <v>0</v>
      </c>
      <c r="I64" s="6">
        <f t="shared" si="4"/>
        <v>23</v>
      </c>
    </row>
    <row r="65" spans="1:9" x14ac:dyDescent="0.25">
      <c r="A65" s="9" t="s">
        <v>43</v>
      </c>
      <c r="B65" s="21">
        <v>0</v>
      </c>
      <c r="C65" s="21">
        <v>2</v>
      </c>
      <c r="D65" s="21">
        <v>2</v>
      </c>
      <c r="E65" s="21">
        <v>18</v>
      </c>
      <c r="F65" s="21">
        <v>0</v>
      </c>
      <c r="G65" s="21">
        <v>1</v>
      </c>
      <c r="H65" s="21">
        <v>0</v>
      </c>
      <c r="I65" s="6">
        <f t="shared" si="4"/>
        <v>23</v>
      </c>
    </row>
    <row r="66" spans="1:9" x14ac:dyDescent="0.25">
      <c r="A66" s="9" t="s">
        <v>50</v>
      </c>
      <c r="B66" s="21">
        <v>0</v>
      </c>
      <c r="C66" s="21">
        <v>10</v>
      </c>
      <c r="D66" s="21">
        <v>3</v>
      </c>
      <c r="E66" s="21">
        <v>8</v>
      </c>
      <c r="F66" s="21">
        <v>0</v>
      </c>
      <c r="G66" s="21">
        <v>4</v>
      </c>
      <c r="H66" s="21">
        <v>0</v>
      </c>
      <c r="I66" s="6">
        <f t="shared" si="4"/>
        <v>25</v>
      </c>
    </row>
    <row r="67" spans="1:9" x14ac:dyDescent="0.25">
      <c r="A67" s="9" t="s">
        <v>44</v>
      </c>
      <c r="B67" s="21">
        <v>1</v>
      </c>
      <c r="C67" s="21">
        <v>8</v>
      </c>
      <c r="D67" s="21">
        <v>0</v>
      </c>
      <c r="E67" s="21">
        <v>6</v>
      </c>
      <c r="F67" s="21">
        <v>0</v>
      </c>
      <c r="G67" s="21">
        <v>1</v>
      </c>
      <c r="H67" s="21">
        <v>0</v>
      </c>
      <c r="I67" s="6">
        <f t="shared" si="4"/>
        <v>16</v>
      </c>
    </row>
    <row r="68" spans="1:9" x14ac:dyDescent="0.25">
      <c r="A68" s="9" t="s">
        <v>45</v>
      </c>
      <c r="B68" s="21">
        <v>0</v>
      </c>
      <c r="C68" s="21">
        <v>2</v>
      </c>
      <c r="D68" s="21">
        <v>5</v>
      </c>
      <c r="E68" s="21">
        <v>14</v>
      </c>
      <c r="F68" s="21">
        <v>1</v>
      </c>
      <c r="G68" s="21">
        <v>2</v>
      </c>
      <c r="H68" s="21">
        <v>0</v>
      </c>
      <c r="I68" s="6">
        <f t="shared" si="4"/>
        <v>24</v>
      </c>
    </row>
    <row r="69" spans="1:9" x14ac:dyDescent="0.25">
      <c r="A69" s="12" t="s">
        <v>46</v>
      </c>
      <c r="B69" s="6">
        <v>1</v>
      </c>
      <c r="C69" s="6">
        <v>9</v>
      </c>
      <c r="D69" s="6">
        <v>2</v>
      </c>
      <c r="E69" s="6">
        <v>7</v>
      </c>
      <c r="F69" s="6">
        <v>0</v>
      </c>
      <c r="G69" s="6">
        <v>3</v>
      </c>
      <c r="H69" s="6">
        <v>0</v>
      </c>
      <c r="I69" s="6">
        <f t="shared" si="4"/>
        <v>22</v>
      </c>
    </row>
    <row r="70" spans="1:9" x14ac:dyDescent="0.25">
      <c r="A70" s="12" t="s">
        <v>47</v>
      </c>
      <c r="B70" s="6">
        <v>0</v>
      </c>
      <c r="C70" s="6">
        <v>9</v>
      </c>
      <c r="D70" s="6">
        <v>1</v>
      </c>
      <c r="E70" s="6">
        <v>4</v>
      </c>
      <c r="F70" s="6">
        <v>0</v>
      </c>
      <c r="G70" s="6">
        <v>0</v>
      </c>
      <c r="H70" s="6">
        <v>0</v>
      </c>
      <c r="I70" s="6">
        <f t="shared" si="4"/>
        <v>14</v>
      </c>
    </row>
    <row r="71" spans="1:9" x14ac:dyDescent="0.25">
      <c r="A71" s="12" t="s">
        <v>48</v>
      </c>
      <c r="B71" s="6">
        <v>0</v>
      </c>
      <c r="C71" s="6">
        <v>4</v>
      </c>
      <c r="D71" s="6">
        <v>3</v>
      </c>
      <c r="E71" s="6">
        <v>4</v>
      </c>
      <c r="F71" s="6">
        <v>0</v>
      </c>
      <c r="G71" s="6">
        <v>0</v>
      </c>
      <c r="H71" s="6">
        <v>0</v>
      </c>
      <c r="I71" s="6">
        <f t="shared" si="4"/>
        <v>11</v>
      </c>
    </row>
    <row r="72" spans="1:9" x14ac:dyDescent="0.25">
      <c r="A72" s="12" t="s">
        <v>49</v>
      </c>
      <c r="B72" s="6">
        <v>1</v>
      </c>
      <c r="C72" s="6">
        <v>1</v>
      </c>
      <c r="D72" s="6">
        <v>2</v>
      </c>
      <c r="E72" s="6">
        <v>11</v>
      </c>
      <c r="F72" s="6">
        <v>0</v>
      </c>
      <c r="G72" s="6">
        <v>0</v>
      </c>
      <c r="H72" s="6">
        <v>0</v>
      </c>
      <c r="I72" s="6">
        <f t="shared" si="4"/>
        <v>15</v>
      </c>
    </row>
    <row r="73" spans="1:9" x14ac:dyDescent="0.25">
      <c r="A73" s="12" t="s">
        <v>29</v>
      </c>
      <c r="B73" s="6">
        <v>0</v>
      </c>
      <c r="C73" s="6">
        <v>0</v>
      </c>
      <c r="D73" s="6">
        <v>0</v>
      </c>
      <c r="E73" s="6">
        <v>0</v>
      </c>
      <c r="F73" s="6">
        <v>0</v>
      </c>
      <c r="G73" s="6">
        <v>0</v>
      </c>
      <c r="H73" s="6">
        <v>0</v>
      </c>
      <c r="I73" s="6">
        <f t="shared" si="4"/>
        <v>0</v>
      </c>
    </row>
    <row r="74" spans="1:9" x14ac:dyDescent="0.25">
      <c r="A74" s="12" t="s">
        <v>27</v>
      </c>
      <c r="B74" s="6">
        <f t="shared" ref="B74:H74" si="5">SUM(B62:B73)</f>
        <v>8</v>
      </c>
      <c r="C74" s="6">
        <f t="shared" si="5"/>
        <v>54</v>
      </c>
      <c r="D74" s="6">
        <f t="shared" si="5"/>
        <v>33</v>
      </c>
      <c r="E74" s="6">
        <f t="shared" si="5"/>
        <v>101</v>
      </c>
      <c r="F74" s="6">
        <f t="shared" si="5"/>
        <v>2</v>
      </c>
      <c r="G74" s="6">
        <f t="shared" si="5"/>
        <v>16</v>
      </c>
      <c r="H74" s="6">
        <f t="shared" si="5"/>
        <v>0</v>
      </c>
      <c r="I74" s="6">
        <f t="shared" si="4"/>
        <v>214</v>
      </c>
    </row>
    <row r="75" spans="1:9" x14ac:dyDescent="0.25">
      <c r="A75" s="12" t="s">
        <v>38</v>
      </c>
      <c r="B75" s="24">
        <f t="shared" ref="B75:I75" si="6">B74/$I74</f>
        <v>3.7383177570093455E-2</v>
      </c>
      <c r="C75" s="24">
        <f t="shared" si="6"/>
        <v>0.25233644859813081</v>
      </c>
      <c r="D75" s="24">
        <f t="shared" si="6"/>
        <v>0.1542056074766355</v>
      </c>
      <c r="E75" s="24">
        <f t="shared" si="6"/>
        <v>0.4719626168224299</v>
      </c>
      <c r="F75" s="24">
        <f t="shared" si="6"/>
        <v>9.3457943925233638E-3</v>
      </c>
      <c r="G75" s="24">
        <f t="shared" si="6"/>
        <v>7.476635514018691E-2</v>
      </c>
      <c r="H75" s="24">
        <f t="shared" si="6"/>
        <v>0</v>
      </c>
      <c r="I75" s="24">
        <f t="shared" si="6"/>
        <v>1</v>
      </c>
    </row>
    <row r="78" spans="1:9" x14ac:dyDescent="0.25">
      <c r="A78" s="5" t="s">
        <v>70</v>
      </c>
      <c r="B78" s="20"/>
      <c r="C78" s="20"/>
      <c r="D78" s="20"/>
      <c r="E78" s="20"/>
      <c r="F78" s="20"/>
      <c r="G78" s="20"/>
      <c r="H78" s="20"/>
    </row>
    <row r="79" spans="1:9" x14ac:dyDescent="0.25">
      <c r="A79" s="20"/>
      <c r="B79" s="20"/>
      <c r="C79" s="20"/>
      <c r="D79" s="20"/>
      <c r="E79" s="20"/>
      <c r="F79" s="20"/>
      <c r="G79" s="20"/>
      <c r="H79" s="20"/>
    </row>
    <row r="80" spans="1:9" ht="30" x14ac:dyDescent="0.25">
      <c r="A80" s="7" t="s">
        <v>3</v>
      </c>
      <c r="B80" s="11" t="s">
        <v>9</v>
      </c>
      <c r="C80" s="8" t="s">
        <v>10</v>
      </c>
      <c r="D80" s="8" t="s">
        <v>58</v>
      </c>
      <c r="E80" s="8" t="s">
        <v>11</v>
      </c>
      <c r="F80" s="8" t="s">
        <v>12</v>
      </c>
      <c r="G80" s="8" t="s">
        <v>13</v>
      </c>
      <c r="H80" s="11" t="s">
        <v>26</v>
      </c>
      <c r="I80" s="11" t="s">
        <v>2</v>
      </c>
    </row>
    <row r="81" spans="1:9" x14ac:dyDescent="0.25">
      <c r="A81" s="14" t="s">
        <v>4</v>
      </c>
      <c r="B81" s="18">
        <v>2</v>
      </c>
      <c r="C81" s="18">
        <v>10</v>
      </c>
      <c r="D81" s="18">
        <v>3</v>
      </c>
      <c r="E81" s="18">
        <v>17</v>
      </c>
      <c r="F81" s="18">
        <v>1</v>
      </c>
      <c r="G81" s="18">
        <v>4</v>
      </c>
      <c r="H81" s="3">
        <v>0</v>
      </c>
      <c r="I81" s="3">
        <f t="shared" ref="I81:I87" si="7">SUM(B81:H81)</f>
        <v>37</v>
      </c>
    </row>
    <row r="82" spans="1:9" x14ac:dyDescent="0.25">
      <c r="A82" s="14">
        <v>14</v>
      </c>
      <c r="B82" s="18">
        <v>2</v>
      </c>
      <c r="C82" s="18">
        <v>9</v>
      </c>
      <c r="D82" s="18">
        <v>5</v>
      </c>
      <c r="E82" s="18">
        <v>18</v>
      </c>
      <c r="F82" s="18">
        <v>1</v>
      </c>
      <c r="G82" s="18">
        <v>2</v>
      </c>
      <c r="H82" s="3">
        <v>0</v>
      </c>
      <c r="I82" s="3">
        <f t="shared" si="7"/>
        <v>37</v>
      </c>
    </row>
    <row r="83" spans="1:9" x14ac:dyDescent="0.25">
      <c r="A83" s="14">
        <v>15</v>
      </c>
      <c r="B83" s="18">
        <v>1</v>
      </c>
      <c r="C83" s="18">
        <v>7</v>
      </c>
      <c r="D83" s="18">
        <v>6</v>
      </c>
      <c r="E83" s="18">
        <v>26</v>
      </c>
      <c r="F83" s="18">
        <v>0</v>
      </c>
      <c r="G83" s="18">
        <v>3</v>
      </c>
      <c r="H83" s="3">
        <v>0</v>
      </c>
      <c r="I83" s="3">
        <f t="shared" si="7"/>
        <v>43</v>
      </c>
    </row>
    <row r="84" spans="1:9" x14ac:dyDescent="0.25">
      <c r="A84" s="14">
        <v>16</v>
      </c>
      <c r="B84" s="18">
        <v>1</v>
      </c>
      <c r="C84" s="18">
        <v>10</v>
      </c>
      <c r="D84" s="18">
        <v>6</v>
      </c>
      <c r="E84" s="18">
        <v>25</v>
      </c>
      <c r="F84" s="18">
        <v>0</v>
      </c>
      <c r="G84" s="18">
        <v>5</v>
      </c>
      <c r="H84" s="3">
        <v>0</v>
      </c>
      <c r="I84" s="3">
        <f t="shared" si="7"/>
        <v>47</v>
      </c>
    </row>
    <row r="85" spans="1:9" x14ac:dyDescent="0.25">
      <c r="A85" s="14">
        <v>17</v>
      </c>
      <c r="B85" s="18">
        <v>2</v>
      </c>
      <c r="C85" s="18">
        <v>18</v>
      </c>
      <c r="D85" s="18">
        <v>13</v>
      </c>
      <c r="E85" s="18">
        <v>13</v>
      </c>
      <c r="F85" s="18">
        <v>0</v>
      </c>
      <c r="G85" s="18">
        <v>2</v>
      </c>
      <c r="H85" s="3">
        <v>0</v>
      </c>
      <c r="I85" s="3">
        <f t="shared" si="7"/>
        <v>48</v>
      </c>
    </row>
    <row r="86" spans="1:9" x14ac:dyDescent="0.25">
      <c r="A86" s="14" t="s">
        <v>29</v>
      </c>
      <c r="B86" s="18">
        <v>0</v>
      </c>
      <c r="C86" s="18">
        <v>0</v>
      </c>
      <c r="D86" s="18">
        <v>0</v>
      </c>
      <c r="E86" s="18">
        <v>2</v>
      </c>
      <c r="F86" s="18">
        <v>0</v>
      </c>
      <c r="G86" s="18">
        <v>0</v>
      </c>
      <c r="H86" s="3">
        <v>0</v>
      </c>
      <c r="I86" s="3">
        <f t="shared" si="7"/>
        <v>2</v>
      </c>
    </row>
    <row r="87" spans="1:9" x14ac:dyDescent="0.25">
      <c r="A87" s="13" t="s">
        <v>2</v>
      </c>
      <c r="B87" s="18">
        <f t="shared" ref="B87:H87" si="8">B81+B82+B83+B84+B85+B86</f>
        <v>8</v>
      </c>
      <c r="C87" s="18">
        <f t="shared" si="8"/>
        <v>54</v>
      </c>
      <c r="D87" s="18">
        <f t="shared" si="8"/>
        <v>33</v>
      </c>
      <c r="E87" s="18">
        <f t="shared" si="8"/>
        <v>101</v>
      </c>
      <c r="F87" s="18">
        <f t="shared" si="8"/>
        <v>2</v>
      </c>
      <c r="G87" s="18">
        <f t="shared" si="8"/>
        <v>16</v>
      </c>
      <c r="H87" s="18">
        <f t="shared" si="8"/>
        <v>0</v>
      </c>
      <c r="I87" s="3">
        <f t="shared" si="7"/>
        <v>214</v>
      </c>
    </row>
    <row r="90" spans="1:9" ht="15" customHeight="1" x14ac:dyDescent="0.25">
      <c r="A90" s="5" t="s">
        <v>71</v>
      </c>
      <c r="B90" s="20"/>
      <c r="C90" s="20"/>
      <c r="D90" s="20"/>
      <c r="E90" s="20"/>
      <c r="F90" s="20"/>
      <c r="G90" s="20"/>
      <c r="H90" s="20"/>
    </row>
    <row r="91" spans="1:9" x14ac:dyDescent="0.25">
      <c r="A91" s="20"/>
      <c r="B91" s="20"/>
      <c r="C91" s="20"/>
      <c r="D91" s="20"/>
      <c r="E91" s="20"/>
      <c r="F91" s="20"/>
      <c r="G91" s="20"/>
      <c r="H91" s="20"/>
    </row>
    <row r="92" spans="1:9" ht="30" x14ac:dyDescent="0.25">
      <c r="A92" s="7" t="s">
        <v>5</v>
      </c>
      <c r="B92" s="11" t="s">
        <v>9</v>
      </c>
      <c r="C92" s="8" t="s">
        <v>10</v>
      </c>
      <c r="D92" s="8" t="s">
        <v>58</v>
      </c>
      <c r="E92" s="8" t="s">
        <v>11</v>
      </c>
      <c r="F92" s="8" t="s">
        <v>12</v>
      </c>
      <c r="G92" s="8" t="s">
        <v>13</v>
      </c>
      <c r="H92" s="11" t="s">
        <v>26</v>
      </c>
      <c r="I92" s="11" t="s">
        <v>2</v>
      </c>
    </row>
    <row r="93" spans="1:9" x14ac:dyDescent="0.25">
      <c r="A93" s="14" t="s">
        <v>7</v>
      </c>
      <c r="B93" s="18">
        <v>3</v>
      </c>
      <c r="C93" s="18">
        <v>12</v>
      </c>
      <c r="D93" s="18">
        <v>5</v>
      </c>
      <c r="E93" s="18">
        <v>23</v>
      </c>
      <c r="F93" s="18">
        <v>1</v>
      </c>
      <c r="G93" s="18">
        <v>2</v>
      </c>
      <c r="H93" s="3">
        <v>0</v>
      </c>
      <c r="I93" s="3">
        <f>D93+C93+E93+F93+G93+B93+H93</f>
        <v>46</v>
      </c>
    </row>
    <row r="94" spans="1:9" x14ac:dyDescent="0.25">
      <c r="A94" s="14" t="s">
        <v>6</v>
      </c>
      <c r="B94" s="18">
        <v>5</v>
      </c>
      <c r="C94" s="18">
        <v>42</v>
      </c>
      <c r="D94" s="18">
        <v>28</v>
      </c>
      <c r="E94" s="18">
        <v>78</v>
      </c>
      <c r="F94" s="18">
        <v>1</v>
      </c>
      <c r="G94" s="18">
        <v>14</v>
      </c>
      <c r="H94" s="3">
        <v>0</v>
      </c>
      <c r="I94" s="3">
        <f>D94+C94+E94+F94+G94+B94+H94</f>
        <v>168</v>
      </c>
    </row>
    <row r="95" spans="1:9" x14ac:dyDescent="0.25">
      <c r="A95" s="14" t="s">
        <v>2</v>
      </c>
      <c r="B95" s="18">
        <f t="shared" ref="B95:I95" si="9">B93+B94</f>
        <v>8</v>
      </c>
      <c r="C95" s="18">
        <f t="shared" si="9"/>
        <v>54</v>
      </c>
      <c r="D95" s="18">
        <f t="shared" si="9"/>
        <v>33</v>
      </c>
      <c r="E95" s="18">
        <f t="shared" si="9"/>
        <v>101</v>
      </c>
      <c r="F95" s="18">
        <f t="shared" si="9"/>
        <v>2</v>
      </c>
      <c r="G95" s="18">
        <f t="shared" si="9"/>
        <v>16</v>
      </c>
      <c r="H95" s="18">
        <f t="shared" si="9"/>
        <v>0</v>
      </c>
      <c r="I95" s="18">
        <f t="shared" si="9"/>
        <v>214</v>
      </c>
    </row>
    <row r="98" spans="1:6" x14ac:dyDescent="0.25">
      <c r="A98" s="5" t="s">
        <v>72</v>
      </c>
      <c r="B98" s="20"/>
      <c r="C98" s="20"/>
      <c r="D98" s="20"/>
      <c r="E98" s="20"/>
      <c r="F98" s="20"/>
    </row>
    <row r="99" spans="1:6" x14ac:dyDescent="0.25">
      <c r="A99" s="20"/>
      <c r="B99" s="20"/>
      <c r="C99" s="20"/>
      <c r="D99" s="20"/>
      <c r="E99" s="20"/>
      <c r="F99" s="20"/>
    </row>
    <row r="100" spans="1:6" ht="30" x14ac:dyDescent="0.25">
      <c r="A100" s="7" t="s">
        <v>28</v>
      </c>
      <c r="B100" s="8" t="s">
        <v>15</v>
      </c>
      <c r="C100" s="8" t="s">
        <v>14</v>
      </c>
      <c r="D100" s="8" t="s">
        <v>16</v>
      </c>
      <c r="E100" s="8" t="s">
        <v>2</v>
      </c>
    </row>
    <row r="101" spans="1:6" x14ac:dyDescent="0.25">
      <c r="A101" s="13" t="s">
        <v>40</v>
      </c>
      <c r="B101" s="18">
        <v>1</v>
      </c>
      <c r="C101" s="18">
        <v>0</v>
      </c>
      <c r="D101" s="18">
        <v>3</v>
      </c>
      <c r="E101" s="18">
        <f t="shared" ref="E101:E113" si="10">SUM(B101:D101)</f>
        <v>4</v>
      </c>
    </row>
    <row r="102" spans="1:6" x14ac:dyDescent="0.25">
      <c r="A102" s="13" t="s">
        <v>41</v>
      </c>
      <c r="B102" s="18">
        <v>0</v>
      </c>
      <c r="C102" s="18">
        <v>0</v>
      </c>
      <c r="D102" s="18">
        <v>0</v>
      </c>
      <c r="E102" s="18">
        <f t="shared" si="10"/>
        <v>0</v>
      </c>
    </row>
    <row r="103" spans="1:6" x14ac:dyDescent="0.25">
      <c r="A103" s="13" t="s">
        <v>42</v>
      </c>
      <c r="B103" s="18">
        <v>0</v>
      </c>
      <c r="C103" s="18">
        <v>0</v>
      </c>
      <c r="D103" s="18">
        <v>1</v>
      </c>
      <c r="E103" s="18">
        <f t="shared" si="10"/>
        <v>1</v>
      </c>
    </row>
    <row r="104" spans="1:6" x14ac:dyDescent="0.25">
      <c r="A104" s="13" t="s">
        <v>43</v>
      </c>
      <c r="B104" s="18">
        <v>1</v>
      </c>
      <c r="C104" s="18">
        <v>0</v>
      </c>
      <c r="D104" s="18">
        <v>0</v>
      </c>
      <c r="E104" s="18">
        <f t="shared" si="10"/>
        <v>1</v>
      </c>
    </row>
    <row r="105" spans="1:6" x14ac:dyDescent="0.25">
      <c r="A105" s="9" t="s">
        <v>50</v>
      </c>
      <c r="B105" s="18">
        <v>3</v>
      </c>
      <c r="C105" s="18">
        <v>1</v>
      </c>
      <c r="D105" s="18">
        <v>0</v>
      </c>
      <c r="E105" s="18">
        <f t="shared" si="10"/>
        <v>4</v>
      </c>
    </row>
    <row r="106" spans="1:6" x14ac:dyDescent="0.25">
      <c r="A106" s="13" t="s">
        <v>44</v>
      </c>
      <c r="B106" s="18">
        <v>0</v>
      </c>
      <c r="C106" s="18">
        <v>0</v>
      </c>
      <c r="D106" s="18">
        <v>1</v>
      </c>
      <c r="E106" s="18">
        <f t="shared" si="10"/>
        <v>1</v>
      </c>
    </row>
    <row r="107" spans="1:6" ht="15" customHeight="1" x14ac:dyDescent="0.25">
      <c r="A107" s="13" t="s">
        <v>45</v>
      </c>
      <c r="B107" s="18">
        <v>0</v>
      </c>
      <c r="C107" s="18">
        <v>0</v>
      </c>
      <c r="D107" s="18">
        <v>2</v>
      </c>
      <c r="E107" s="18">
        <f t="shared" si="10"/>
        <v>2</v>
      </c>
    </row>
    <row r="108" spans="1:6" ht="15" customHeight="1" x14ac:dyDescent="0.25">
      <c r="A108" s="13" t="s">
        <v>46</v>
      </c>
      <c r="B108" s="18">
        <v>0</v>
      </c>
      <c r="C108" s="18">
        <v>1</v>
      </c>
      <c r="D108" s="18">
        <v>2</v>
      </c>
      <c r="E108" s="18">
        <f t="shared" si="10"/>
        <v>3</v>
      </c>
    </row>
    <row r="109" spans="1:6" x14ac:dyDescent="0.25">
      <c r="A109" s="13" t="s">
        <v>47</v>
      </c>
      <c r="B109" s="18">
        <v>0</v>
      </c>
      <c r="C109" s="18">
        <v>0</v>
      </c>
      <c r="D109" s="18">
        <v>0</v>
      </c>
      <c r="E109" s="18">
        <f t="shared" si="10"/>
        <v>0</v>
      </c>
    </row>
    <row r="110" spans="1:6" x14ac:dyDescent="0.25">
      <c r="A110" s="13" t="s">
        <v>48</v>
      </c>
      <c r="B110" s="18">
        <v>0</v>
      </c>
      <c r="C110" s="18">
        <v>0</v>
      </c>
      <c r="D110" s="18">
        <v>0</v>
      </c>
      <c r="E110" s="18">
        <f t="shared" si="10"/>
        <v>0</v>
      </c>
    </row>
    <row r="111" spans="1:6" x14ac:dyDescent="0.25">
      <c r="A111" s="13" t="s">
        <v>49</v>
      </c>
      <c r="B111" s="18">
        <v>0</v>
      </c>
      <c r="C111" s="18">
        <v>0</v>
      </c>
      <c r="D111" s="18">
        <v>0</v>
      </c>
      <c r="E111" s="18">
        <f t="shared" si="10"/>
        <v>0</v>
      </c>
    </row>
    <row r="112" spans="1:6" x14ac:dyDescent="0.25">
      <c r="A112" s="13" t="s">
        <v>29</v>
      </c>
      <c r="B112" s="18">
        <v>0</v>
      </c>
      <c r="C112" s="18">
        <v>0</v>
      </c>
      <c r="D112" s="18">
        <v>0</v>
      </c>
      <c r="E112" s="18">
        <f t="shared" si="10"/>
        <v>0</v>
      </c>
    </row>
    <row r="113" spans="1:5" x14ac:dyDescent="0.25">
      <c r="A113" s="13" t="s">
        <v>2</v>
      </c>
      <c r="B113" s="22">
        <f>SUM(B101:B112)</f>
        <v>5</v>
      </c>
      <c r="C113" s="22">
        <f>SUM(C101:C112)</f>
        <v>2</v>
      </c>
      <c r="D113" s="22">
        <f>SUM(D101:D112)</f>
        <v>9</v>
      </c>
      <c r="E113" s="18">
        <f t="shared" si="10"/>
        <v>16</v>
      </c>
    </row>
    <row r="114" spans="1:5" x14ac:dyDescent="0.25">
      <c r="A114" s="14" t="s">
        <v>39</v>
      </c>
      <c r="B114" s="25">
        <f>B113/$E113</f>
        <v>0.3125</v>
      </c>
      <c r="C114" s="25">
        <f>C113/$E113</f>
        <v>0.125</v>
      </c>
      <c r="D114" s="25">
        <f>D113/$E113</f>
        <v>0.5625</v>
      </c>
      <c r="E114" s="25">
        <f>E113/$E113</f>
        <v>1</v>
      </c>
    </row>
    <row r="117" spans="1:5" x14ac:dyDescent="0.25">
      <c r="A117" s="1" t="s">
        <v>73</v>
      </c>
    </row>
    <row r="119" spans="1:5" x14ac:dyDescent="0.25">
      <c r="A119" s="9" t="s">
        <v>28</v>
      </c>
      <c r="B119" s="11" t="s">
        <v>18</v>
      </c>
      <c r="C119" s="11" t="s">
        <v>19</v>
      </c>
      <c r="D119" s="11" t="s">
        <v>20</v>
      </c>
      <c r="E119" s="11" t="s">
        <v>21</v>
      </c>
    </row>
    <row r="120" spans="1:5" x14ac:dyDescent="0.25">
      <c r="A120" s="12" t="s">
        <v>40</v>
      </c>
      <c r="B120" s="3">
        <v>17.48</v>
      </c>
      <c r="C120" s="3">
        <v>15</v>
      </c>
      <c r="D120" s="3">
        <v>5</v>
      </c>
      <c r="E120" s="3">
        <v>57</v>
      </c>
    </row>
    <row r="121" spans="1:5" x14ac:dyDescent="0.25">
      <c r="A121" s="12" t="s">
        <v>41</v>
      </c>
      <c r="B121" s="3">
        <v>19</v>
      </c>
      <c r="C121" s="3">
        <v>17</v>
      </c>
      <c r="D121" s="3">
        <v>5</v>
      </c>
      <c r="E121" s="3">
        <v>36</v>
      </c>
    </row>
    <row r="122" spans="1:5" x14ac:dyDescent="0.25">
      <c r="A122" s="12" t="s">
        <v>42</v>
      </c>
      <c r="B122" s="3">
        <v>22.39</v>
      </c>
      <c r="C122" s="3">
        <v>13</v>
      </c>
      <c r="D122" s="3">
        <v>3</v>
      </c>
      <c r="E122" s="3">
        <v>103</v>
      </c>
    </row>
    <row r="123" spans="1:5" x14ac:dyDescent="0.25">
      <c r="A123" s="12" t="s">
        <v>43</v>
      </c>
      <c r="B123" s="3">
        <v>19.04</v>
      </c>
      <c r="C123" s="3">
        <v>12</v>
      </c>
      <c r="D123" s="3">
        <v>2</v>
      </c>
      <c r="E123" s="3">
        <v>70</v>
      </c>
    </row>
    <row r="124" spans="1:5" x14ac:dyDescent="0.25">
      <c r="A124" s="9" t="s">
        <v>50</v>
      </c>
      <c r="B124" s="3">
        <v>20.88</v>
      </c>
      <c r="C124" s="3">
        <v>18</v>
      </c>
      <c r="D124" s="3">
        <v>2</v>
      </c>
      <c r="E124" s="3">
        <v>46</v>
      </c>
    </row>
    <row r="125" spans="1:5" x14ac:dyDescent="0.25">
      <c r="A125" s="12" t="s">
        <v>44</v>
      </c>
      <c r="B125" s="3">
        <v>17.190000000000001</v>
      </c>
      <c r="C125" s="3">
        <v>13.5</v>
      </c>
      <c r="D125" s="3">
        <v>6</v>
      </c>
      <c r="E125" s="3">
        <v>44</v>
      </c>
    </row>
    <row r="126" spans="1:5" ht="15" customHeight="1" x14ac:dyDescent="0.25">
      <c r="A126" s="12" t="s">
        <v>45</v>
      </c>
      <c r="B126" s="3">
        <v>20.54</v>
      </c>
      <c r="C126" s="3">
        <v>17.5</v>
      </c>
      <c r="D126" s="3">
        <v>5</v>
      </c>
      <c r="E126" s="3">
        <v>54</v>
      </c>
    </row>
    <row r="127" spans="1:5" ht="15" customHeight="1" x14ac:dyDescent="0.25">
      <c r="A127" s="12" t="s">
        <v>46</v>
      </c>
      <c r="B127" s="3">
        <v>23.82</v>
      </c>
      <c r="C127" s="3">
        <v>12</v>
      </c>
      <c r="D127" s="3">
        <v>2</v>
      </c>
      <c r="E127" s="3">
        <v>76</v>
      </c>
    </row>
    <row r="128" spans="1:5" x14ac:dyDescent="0.25">
      <c r="A128" s="12" t="s">
        <v>47</v>
      </c>
      <c r="B128" s="3">
        <v>23.93</v>
      </c>
      <c r="C128" s="3">
        <v>15.5</v>
      </c>
      <c r="D128" s="3">
        <v>3</v>
      </c>
      <c r="E128" s="3">
        <v>132</v>
      </c>
    </row>
    <row r="129" spans="1:5" ht="15" customHeight="1" x14ac:dyDescent="0.25">
      <c r="A129" s="12" t="s">
        <v>48</v>
      </c>
      <c r="B129" s="3">
        <v>14.73</v>
      </c>
      <c r="C129" s="3">
        <v>12</v>
      </c>
      <c r="D129" s="3">
        <v>6</v>
      </c>
      <c r="E129" s="3">
        <v>27</v>
      </c>
    </row>
    <row r="130" spans="1:5" x14ac:dyDescent="0.25">
      <c r="A130" s="12" t="s">
        <v>49</v>
      </c>
      <c r="B130" s="3">
        <v>22.87</v>
      </c>
      <c r="C130" s="3">
        <v>13</v>
      </c>
      <c r="D130" s="3">
        <v>3</v>
      </c>
      <c r="E130" s="3">
        <v>76</v>
      </c>
    </row>
    <row r="131" spans="1:5" x14ac:dyDescent="0.25">
      <c r="A131" s="12" t="s">
        <v>29</v>
      </c>
      <c r="B131" s="32" t="s">
        <v>33</v>
      </c>
      <c r="C131" s="32" t="s">
        <v>33</v>
      </c>
      <c r="D131" s="32" t="s">
        <v>33</v>
      </c>
      <c r="E131" s="32" t="s">
        <v>33</v>
      </c>
    </row>
    <row r="132" spans="1:5" x14ac:dyDescent="0.25">
      <c r="A132" s="12" t="s">
        <v>27</v>
      </c>
      <c r="B132" s="3">
        <v>20.329999999999998</v>
      </c>
      <c r="C132" s="3">
        <v>15</v>
      </c>
      <c r="D132" s="3">
        <v>2</v>
      </c>
      <c r="E132" s="3">
        <v>132</v>
      </c>
    </row>
    <row r="135" spans="1:5" x14ac:dyDescent="0.25">
      <c r="A135" s="1" t="s">
        <v>74</v>
      </c>
    </row>
    <row r="137" spans="1:5" x14ac:dyDescent="0.25">
      <c r="A137" s="9" t="s">
        <v>28</v>
      </c>
      <c r="B137" s="11" t="s">
        <v>18</v>
      </c>
      <c r="C137" s="11" t="s">
        <v>19</v>
      </c>
      <c r="D137" s="11" t="s">
        <v>20</v>
      </c>
      <c r="E137" s="11" t="s">
        <v>21</v>
      </c>
    </row>
    <row r="138" spans="1:5" x14ac:dyDescent="0.25">
      <c r="A138" s="12" t="s">
        <v>40</v>
      </c>
      <c r="B138" s="3">
        <v>11.74</v>
      </c>
      <c r="C138" s="3">
        <v>1</v>
      </c>
      <c r="D138" s="3">
        <v>0</v>
      </c>
      <c r="E138" s="3">
        <v>141</v>
      </c>
    </row>
    <row r="139" spans="1:5" x14ac:dyDescent="0.25">
      <c r="A139" s="12" t="s">
        <v>41</v>
      </c>
      <c r="B139" s="3">
        <v>6.17</v>
      </c>
      <c r="C139" s="3">
        <v>2</v>
      </c>
      <c r="D139" s="3">
        <v>0</v>
      </c>
      <c r="E139" s="3">
        <v>41</v>
      </c>
    </row>
    <row r="140" spans="1:5" x14ac:dyDescent="0.25">
      <c r="A140" s="12" t="s">
        <v>42</v>
      </c>
      <c r="B140" s="3">
        <v>6.91</v>
      </c>
      <c r="C140" s="3">
        <v>1</v>
      </c>
      <c r="D140" s="3">
        <v>0</v>
      </c>
      <c r="E140" s="3">
        <v>84</v>
      </c>
    </row>
    <row r="141" spans="1:5" x14ac:dyDescent="0.25">
      <c r="A141" s="12" t="s">
        <v>43</v>
      </c>
      <c r="B141" s="3">
        <v>7.35</v>
      </c>
      <c r="C141" s="3">
        <v>3</v>
      </c>
      <c r="D141" s="3">
        <v>0</v>
      </c>
      <c r="E141" s="3">
        <v>27</v>
      </c>
    </row>
    <row r="142" spans="1:5" x14ac:dyDescent="0.25">
      <c r="A142" s="9" t="s">
        <v>50</v>
      </c>
      <c r="B142" s="3">
        <v>12.96</v>
      </c>
      <c r="C142" s="3">
        <v>1</v>
      </c>
      <c r="D142" s="3">
        <v>0</v>
      </c>
      <c r="E142" s="3">
        <v>92</v>
      </c>
    </row>
    <row r="143" spans="1:5" x14ac:dyDescent="0.25">
      <c r="A143" s="12" t="s">
        <v>44</v>
      </c>
      <c r="B143" s="3">
        <v>8.6300000000000008</v>
      </c>
      <c r="C143" s="3">
        <v>2.5</v>
      </c>
      <c r="D143" s="3">
        <v>1</v>
      </c>
      <c r="E143" s="3">
        <v>31</v>
      </c>
    </row>
    <row r="144" spans="1:5" ht="15" customHeight="1" x14ac:dyDescent="0.25">
      <c r="A144" s="12" t="s">
        <v>45</v>
      </c>
      <c r="B144" s="3">
        <v>19.670000000000002</v>
      </c>
      <c r="C144" s="3">
        <v>9.5</v>
      </c>
      <c r="D144" s="3">
        <v>0</v>
      </c>
      <c r="E144" s="3">
        <v>113</v>
      </c>
    </row>
    <row r="145" spans="1:5" ht="15" customHeight="1" x14ac:dyDescent="0.25">
      <c r="A145" s="12" t="s">
        <v>46</v>
      </c>
      <c r="B145" s="3">
        <v>17.59</v>
      </c>
      <c r="C145" s="3">
        <v>13</v>
      </c>
      <c r="D145" s="3">
        <v>2</v>
      </c>
      <c r="E145" s="3">
        <v>73</v>
      </c>
    </row>
    <row r="146" spans="1:5" x14ac:dyDescent="0.25">
      <c r="A146" s="12" t="s">
        <v>47</v>
      </c>
      <c r="B146" s="3">
        <v>2.29</v>
      </c>
      <c r="C146" s="3">
        <v>1.5</v>
      </c>
      <c r="D146" s="3">
        <v>0</v>
      </c>
      <c r="E146" s="3">
        <v>9</v>
      </c>
    </row>
    <row r="147" spans="1:5" ht="15" customHeight="1" x14ac:dyDescent="0.25">
      <c r="A147" s="12" t="s">
        <v>48</v>
      </c>
      <c r="B147" s="3">
        <v>7.36</v>
      </c>
      <c r="C147" s="3">
        <v>3</v>
      </c>
      <c r="D147" s="3">
        <v>0</v>
      </c>
      <c r="E147" s="3">
        <v>49</v>
      </c>
    </row>
    <row r="148" spans="1:5" x14ac:dyDescent="0.25">
      <c r="A148" s="12" t="s">
        <v>49</v>
      </c>
      <c r="B148" s="3">
        <v>11.2</v>
      </c>
      <c r="C148" s="3">
        <v>1</v>
      </c>
      <c r="D148" s="3">
        <v>0</v>
      </c>
      <c r="E148" s="3">
        <v>102</v>
      </c>
    </row>
    <row r="149" spans="1:5" x14ac:dyDescent="0.25">
      <c r="A149" s="12" t="s">
        <v>29</v>
      </c>
      <c r="B149" s="32" t="s">
        <v>33</v>
      </c>
      <c r="C149" s="32" t="s">
        <v>33</v>
      </c>
      <c r="D149" s="32" t="s">
        <v>33</v>
      </c>
      <c r="E149" s="32" t="s">
        <v>33</v>
      </c>
    </row>
    <row r="150" spans="1:5" x14ac:dyDescent="0.25">
      <c r="A150" s="12" t="s">
        <v>27</v>
      </c>
      <c r="B150" s="3">
        <v>10.8</v>
      </c>
      <c r="C150" s="3">
        <v>3</v>
      </c>
      <c r="D150" s="3">
        <v>0</v>
      </c>
      <c r="E150" s="3">
        <v>141</v>
      </c>
    </row>
    <row r="152" spans="1:5" x14ac:dyDescent="0.25">
      <c r="A152" s="1"/>
    </row>
    <row r="153" spans="1:5" x14ac:dyDescent="0.25">
      <c r="A153" s="1" t="s">
        <v>75</v>
      </c>
    </row>
    <row r="155" spans="1:5" x14ac:dyDescent="0.25">
      <c r="A155" s="9" t="s">
        <v>28</v>
      </c>
      <c r="B155" s="11" t="s">
        <v>18</v>
      </c>
      <c r="C155" s="11" t="s">
        <v>19</v>
      </c>
      <c r="D155" s="11" t="s">
        <v>20</v>
      </c>
      <c r="E155" s="11" t="s">
        <v>21</v>
      </c>
    </row>
    <row r="156" spans="1:5" x14ac:dyDescent="0.25">
      <c r="A156" s="12" t="s">
        <v>40</v>
      </c>
      <c r="B156" s="3">
        <v>21.86</v>
      </c>
      <c r="C156" s="3">
        <v>22</v>
      </c>
      <c r="D156" s="3">
        <v>1</v>
      </c>
      <c r="E156" s="3">
        <v>63</v>
      </c>
    </row>
    <row r="157" spans="1:5" x14ac:dyDescent="0.25">
      <c r="A157" s="12" t="s">
        <v>41</v>
      </c>
      <c r="B157" s="3">
        <v>22.24</v>
      </c>
      <c r="C157" s="3">
        <v>28</v>
      </c>
      <c r="D157" s="3">
        <v>0</v>
      </c>
      <c r="E157" s="3">
        <v>33</v>
      </c>
    </row>
    <row r="158" spans="1:5" x14ac:dyDescent="0.25">
      <c r="A158" s="12" t="s">
        <v>42</v>
      </c>
      <c r="B158" s="3">
        <v>23.39</v>
      </c>
      <c r="C158" s="3">
        <v>16</v>
      </c>
      <c r="D158" s="3">
        <v>0</v>
      </c>
      <c r="E158" s="3">
        <v>113</v>
      </c>
    </row>
    <row r="159" spans="1:5" x14ac:dyDescent="0.25">
      <c r="A159" s="12" t="s">
        <v>43</v>
      </c>
      <c r="B159" s="3">
        <v>28.38</v>
      </c>
      <c r="C159" s="3">
        <v>31</v>
      </c>
      <c r="D159" s="3">
        <v>2</v>
      </c>
      <c r="E159" s="3">
        <v>51</v>
      </c>
    </row>
    <row r="160" spans="1:5" x14ac:dyDescent="0.25">
      <c r="A160" s="9" t="s">
        <v>50</v>
      </c>
      <c r="B160" s="3">
        <v>31.12</v>
      </c>
      <c r="C160" s="3">
        <v>21.5</v>
      </c>
      <c r="D160" s="3">
        <v>7</v>
      </c>
      <c r="E160" s="3">
        <v>77</v>
      </c>
    </row>
    <row r="161" spans="1:5" x14ac:dyDescent="0.25">
      <c r="A161" s="12" t="s">
        <v>44</v>
      </c>
      <c r="B161" s="3">
        <v>22.5</v>
      </c>
      <c r="C161" s="3">
        <v>19</v>
      </c>
      <c r="D161" s="3">
        <v>4</v>
      </c>
      <c r="E161" s="3">
        <v>76</v>
      </c>
    </row>
    <row r="162" spans="1:5" x14ac:dyDescent="0.25">
      <c r="A162" s="12" t="s">
        <v>45</v>
      </c>
      <c r="B162" s="3">
        <v>20.71</v>
      </c>
      <c r="C162" s="3">
        <v>16.5</v>
      </c>
      <c r="D162" s="3">
        <v>5</v>
      </c>
      <c r="E162" s="3">
        <v>70</v>
      </c>
    </row>
    <row r="163" spans="1:5" x14ac:dyDescent="0.25">
      <c r="A163" s="12" t="s">
        <v>46</v>
      </c>
      <c r="B163" s="3">
        <v>18.100000000000001</v>
      </c>
      <c r="C163" s="3">
        <v>15</v>
      </c>
      <c r="D163" s="3">
        <v>1</v>
      </c>
      <c r="E163" s="3">
        <v>33</v>
      </c>
    </row>
    <row r="164" spans="1:5" x14ac:dyDescent="0.25">
      <c r="A164" s="12" t="s">
        <v>47</v>
      </c>
      <c r="B164" s="3">
        <v>14.5</v>
      </c>
      <c r="C164" s="3">
        <v>10</v>
      </c>
      <c r="D164" s="3">
        <v>1</v>
      </c>
      <c r="E164" s="3">
        <v>62</v>
      </c>
    </row>
    <row r="165" spans="1:5" x14ac:dyDescent="0.25">
      <c r="A165" s="12" t="s">
        <v>48</v>
      </c>
      <c r="B165" s="3">
        <v>27.3</v>
      </c>
      <c r="C165" s="3">
        <v>15</v>
      </c>
      <c r="D165" s="3">
        <v>11</v>
      </c>
      <c r="E165" s="3">
        <v>122</v>
      </c>
    </row>
    <row r="166" spans="1:5" x14ac:dyDescent="0.25">
      <c r="A166" s="12" t="s">
        <v>49</v>
      </c>
      <c r="B166" s="3">
        <v>21.2</v>
      </c>
      <c r="C166" s="3">
        <v>21</v>
      </c>
      <c r="D166" s="3">
        <v>8</v>
      </c>
      <c r="E166" s="3">
        <v>40</v>
      </c>
    </row>
    <row r="167" spans="1:5" x14ac:dyDescent="0.25">
      <c r="A167" s="12" t="s">
        <v>29</v>
      </c>
      <c r="B167" s="32" t="s">
        <v>33</v>
      </c>
      <c r="C167" s="32" t="s">
        <v>33</v>
      </c>
      <c r="D167" s="32" t="s">
        <v>33</v>
      </c>
      <c r="E167" s="32" t="s">
        <v>33</v>
      </c>
    </row>
    <row r="168" spans="1:5" x14ac:dyDescent="0.25">
      <c r="A168" s="12" t="s">
        <v>27</v>
      </c>
      <c r="B168" s="3">
        <v>23.05</v>
      </c>
      <c r="C168" s="3">
        <v>20</v>
      </c>
      <c r="D168" s="3">
        <v>0</v>
      </c>
      <c r="E168" s="3">
        <v>122</v>
      </c>
    </row>
    <row r="169" spans="1:5" x14ac:dyDescent="0.25">
      <c r="A169" s="1"/>
    </row>
    <row r="170" spans="1:5" x14ac:dyDescent="0.25">
      <c r="A170" s="1"/>
    </row>
    <row r="171" spans="1:5" x14ac:dyDescent="0.25">
      <c r="A171" s="1" t="s">
        <v>76</v>
      </c>
    </row>
    <row r="173" spans="1:5" x14ac:dyDescent="0.25">
      <c r="A173" s="9" t="s">
        <v>28</v>
      </c>
      <c r="B173" s="11" t="s">
        <v>18</v>
      </c>
      <c r="C173" s="11" t="s">
        <v>19</v>
      </c>
      <c r="D173" s="11" t="s">
        <v>20</v>
      </c>
      <c r="E173" s="11" t="s">
        <v>21</v>
      </c>
    </row>
    <row r="174" spans="1:5" x14ac:dyDescent="0.25">
      <c r="A174" s="12" t="s">
        <v>40</v>
      </c>
      <c r="B174" s="3">
        <v>43.5</v>
      </c>
      <c r="C174" s="3">
        <v>37</v>
      </c>
      <c r="D174" s="3">
        <v>25</v>
      </c>
      <c r="E174" s="3">
        <v>84</v>
      </c>
    </row>
    <row r="175" spans="1:5" x14ac:dyDescent="0.25">
      <c r="A175" s="12" t="s">
        <v>41</v>
      </c>
      <c r="B175" s="3">
        <v>45.83</v>
      </c>
      <c r="C175" s="3">
        <v>40</v>
      </c>
      <c r="D175" s="3">
        <v>30</v>
      </c>
      <c r="E175" s="3">
        <v>70</v>
      </c>
    </row>
    <row r="176" spans="1:5" x14ac:dyDescent="0.25">
      <c r="A176" s="12" t="s">
        <v>42</v>
      </c>
      <c r="B176" s="3">
        <v>52.7</v>
      </c>
      <c r="C176" s="3">
        <v>35</v>
      </c>
      <c r="D176" s="3">
        <v>8</v>
      </c>
      <c r="E176" s="3">
        <v>136</v>
      </c>
    </row>
    <row r="177" spans="1:5" x14ac:dyDescent="0.25">
      <c r="A177" s="12" t="s">
        <v>43</v>
      </c>
      <c r="B177" s="3">
        <v>51.09</v>
      </c>
      <c r="C177" s="3">
        <v>48</v>
      </c>
      <c r="D177" s="3">
        <v>17</v>
      </c>
      <c r="E177" s="3">
        <v>76</v>
      </c>
    </row>
    <row r="178" spans="1:5" x14ac:dyDescent="0.25">
      <c r="A178" s="9" t="s">
        <v>50</v>
      </c>
      <c r="B178" s="3">
        <v>63.2</v>
      </c>
      <c r="C178" s="3">
        <v>64</v>
      </c>
      <c r="D178" s="3">
        <v>16</v>
      </c>
      <c r="E178" s="3">
        <v>140</v>
      </c>
    </row>
    <row r="179" spans="1:5" x14ac:dyDescent="0.25">
      <c r="A179" s="12" t="s">
        <v>44</v>
      </c>
      <c r="B179" s="3">
        <v>48.31</v>
      </c>
      <c r="C179" s="3">
        <v>39</v>
      </c>
      <c r="D179" s="3">
        <v>28</v>
      </c>
      <c r="E179" s="3">
        <v>122</v>
      </c>
    </row>
    <row r="180" spans="1:5" x14ac:dyDescent="0.25">
      <c r="A180" s="12" t="s">
        <v>45</v>
      </c>
      <c r="B180" s="3">
        <v>60.92</v>
      </c>
      <c r="C180" s="3">
        <v>57.5</v>
      </c>
      <c r="D180" s="3">
        <v>15</v>
      </c>
      <c r="E180" s="3">
        <v>128</v>
      </c>
    </row>
    <row r="181" spans="1:5" ht="15" customHeight="1" x14ac:dyDescent="0.25">
      <c r="A181" s="12" t="s">
        <v>46</v>
      </c>
      <c r="B181" s="3">
        <v>57.73</v>
      </c>
      <c r="C181" s="3">
        <v>47</v>
      </c>
      <c r="D181" s="3">
        <v>30</v>
      </c>
      <c r="E181" s="3">
        <v>108</v>
      </c>
    </row>
    <row r="182" spans="1:5" x14ac:dyDescent="0.25">
      <c r="A182" s="12" t="s">
        <v>47</v>
      </c>
      <c r="B182" s="3">
        <v>40.71</v>
      </c>
      <c r="C182" s="3">
        <v>32</v>
      </c>
      <c r="D182" s="3">
        <v>16</v>
      </c>
      <c r="E182" s="3">
        <v>139</v>
      </c>
    </row>
    <row r="183" spans="1:5" ht="15" customHeight="1" x14ac:dyDescent="0.25">
      <c r="A183" s="12" t="s">
        <v>48</v>
      </c>
      <c r="B183" s="3">
        <v>44.27</v>
      </c>
      <c r="C183" s="3">
        <v>33</v>
      </c>
      <c r="D183" s="3">
        <v>24</v>
      </c>
      <c r="E183" s="3">
        <v>159</v>
      </c>
    </row>
    <row r="184" spans="1:5" x14ac:dyDescent="0.25">
      <c r="A184" s="12" t="s">
        <v>49</v>
      </c>
      <c r="B184" s="3">
        <v>55.27</v>
      </c>
      <c r="C184" s="3">
        <v>42</v>
      </c>
      <c r="D184" s="3">
        <v>18</v>
      </c>
      <c r="E184" s="3">
        <v>134</v>
      </c>
    </row>
    <row r="185" spans="1:5" x14ac:dyDescent="0.25">
      <c r="A185" s="12" t="s">
        <v>29</v>
      </c>
      <c r="B185" s="32" t="s">
        <v>33</v>
      </c>
      <c r="C185" s="32" t="s">
        <v>33</v>
      </c>
      <c r="D185" s="32" t="s">
        <v>33</v>
      </c>
      <c r="E185" s="32" t="s">
        <v>33</v>
      </c>
    </row>
    <row r="186" spans="1:5" x14ac:dyDescent="0.25">
      <c r="A186" s="12" t="s">
        <v>27</v>
      </c>
      <c r="B186" s="3">
        <v>52.3</v>
      </c>
      <c r="C186" s="3">
        <v>42</v>
      </c>
      <c r="D186" s="3">
        <v>8</v>
      </c>
      <c r="E186" s="3">
        <v>159</v>
      </c>
    </row>
    <row r="187" spans="1:5" x14ac:dyDescent="0.25">
      <c r="A187" s="1"/>
    </row>
    <row r="188" spans="1:5" x14ac:dyDescent="0.25">
      <c r="A188" s="1"/>
    </row>
    <row r="189" spans="1:5" x14ac:dyDescent="0.25">
      <c r="A189" s="1" t="s">
        <v>77</v>
      </c>
    </row>
    <row r="190" spans="1:5" x14ac:dyDescent="0.25">
      <c r="A190" s="1"/>
    </row>
    <row r="191" spans="1:5" x14ac:dyDescent="0.25">
      <c r="A191" s="10"/>
      <c r="B191" s="145" t="s">
        <v>60</v>
      </c>
      <c r="C191" s="146"/>
      <c r="D191" s="145" t="s">
        <v>59</v>
      </c>
      <c r="E191" s="146"/>
    </row>
    <row r="192" spans="1:5" x14ac:dyDescent="0.25">
      <c r="A192" s="9" t="s">
        <v>28</v>
      </c>
      <c r="B192" s="11" t="s">
        <v>22</v>
      </c>
      <c r="C192" s="11" t="s">
        <v>23</v>
      </c>
      <c r="D192" s="11" t="s">
        <v>22</v>
      </c>
      <c r="E192" s="11" t="s">
        <v>23</v>
      </c>
    </row>
    <row r="193" spans="1:10" x14ac:dyDescent="0.25">
      <c r="A193" s="12" t="s">
        <v>40</v>
      </c>
      <c r="B193" s="3">
        <v>15</v>
      </c>
      <c r="C193" s="4">
        <f t="shared" ref="C193:C203" si="11">B193/(I62-F62)</f>
        <v>0.68181818181818177</v>
      </c>
      <c r="D193" s="3">
        <v>7</v>
      </c>
      <c r="E193" s="4">
        <f t="shared" ref="E193:E203" si="12">D193/(I62-F62)</f>
        <v>0.31818181818181818</v>
      </c>
    </row>
    <row r="194" spans="1:10" x14ac:dyDescent="0.25">
      <c r="A194" s="12" t="s">
        <v>41</v>
      </c>
      <c r="B194" s="3">
        <v>10</v>
      </c>
      <c r="C194" s="4">
        <f t="shared" si="11"/>
        <v>0.55555555555555558</v>
      </c>
      <c r="D194" s="3">
        <v>8</v>
      </c>
      <c r="E194" s="4">
        <f t="shared" si="12"/>
        <v>0.44444444444444442</v>
      </c>
    </row>
    <row r="195" spans="1:10" x14ac:dyDescent="0.25">
      <c r="A195" s="12" t="s">
        <v>42</v>
      </c>
      <c r="B195" s="3">
        <v>15</v>
      </c>
      <c r="C195" s="4">
        <f t="shared" si="11"/>
        <v>0.65217391304347827</v>
      </c>
      <c r="D195" s="3">
        <v>8</v>
      </c>
      <c r="E195" s="4">
        <f t="shared" si="12"/>
        <v>0.34782608695652173</v>
      </c>
    </row>
    <row r="196" spans="1:10" x14ac:dyDescent="0.25">
      <c r="A196" s="12" t="s">
        <v>43</v>
      </c>
      <c r="B196" s="3">
        <v>8</v>
      </c>
      <c r="C196" s="4">
        <f t="shared" si="11"/>
        <v>0.34782608695652173</v>
      </c>
      <c r="D196" s="3">
        <v>15</v>
      </c>
      <c r="E196" s="4">
        <f t="shared" si="12"/>
        <v>0.65217391304347827</v>
      </c>
    </row>
    <row r="197" spans="1:10" x14ac:dyDescent="0.25">
      <c r="A197" s="9" t="s">
        <v>50</v>
      </c>
      <c r="B197" s="3">
        <v>7</v>
      </c>
      <c r="C197" s="4">
        <f t="shared" si="11"/>
        <v>0.28000000000000003</v>
      </c>
      <c r="D197" s="3">
        <v>18</v>
      </c>
      <c r="E197" s="4">
        <f t="shared" si="12"/>
        <v>0.72</v>
      </c>
    </row>
    <row r="198" spans="1:10" x14ac:dyDescent="0.25">
      <c r="A198" s="12" t="s">
        <v>44</v>
      </c>
      <c r="B198" s="3">
        <v>11</v>
      </c>
      <c r="C198" s="4">
        <f t="shared" si="11"/>
        <v>0.6875</v>
      </c>
      <c r="D198" s="3">
        <v>5</v>
      </c>
      <c r="E198" s="4">
        <f t="shared" si="12"/>
        <v>0.3125</v>
      </c>
    </row>
    <row r="199" spans="1:10" ht="15" customHeight="1" x14ac:dyDescent="0.25">
      <c r="A199" s="12" t="s">
        <v>45</v>
      </c>
      <c r="B199" s="3">
        <v>7</v>
      </c>
      <c r="C199" s="4">
        <f t="shared" si="11"/>
        <v>0.30434782608695654</v>
      </c>
      <c r="D199" s="3">
        <v>17</v>
      </c>
      <c r="E199" s="4">
        <f t="shared" si="12"/>
        <v>0.73913043478260865</v>
      </c>
    </row>
    <row r="200" spans="1:10" ht="15" customHeight="1" x14ac:dyDescent="0.25">
      <c r="A200" s="12" t="s">
        <v>46</v>
      </c>
      <c r="B200" s="3">
        <v>8</v>
      </c>
      <c r="C200" s="4">
        <f t="shared" si="11"/>
        <v>0.36363636363636365</v>
      </c>
      <c r="D200" s="3">
        <v>14</v>
      </c>
      <c r="E200" s="4">
        <f t="shared" si="12"/>
        <v>0.63636363636363635</v>
      </c>
    </row>
    <row r="201" spans="1:10" x14ac:dyDescent="0.25">
      <c r="A201" s="12" t="s">
        <v>47</v>
      </c>
      <c r="B201" s="3">
        <v>11</v>
      </c>
      <c r="C201" s="4">
        <f t="shared" si="11"/>
        <v>0.7857142857142857</v>
      </c>
      <c r="D201" s="3">
        <v>3</v>
      </c>
      <c r="E201" s="4">
        <f t="shared" si="12"/>
        <v>0.21428571428571427</v>
      </c>
    </row>
    <row r="202" spans="1:10" x14ac:dyDescent="0.25">
      <c r="A202" s="12" t="s">
        <v>48</v>
      </c>
      <c r="B202" s="3">
        <v>9</v>
      </c>
      <c r="C202" s="4">
        <f t="shared" si="11"/>
        <v>0.81818181818181823</v>
      </c>
      <c r="D202" s="3">
        <v>2</v>
      </c>
      <c r="E202" s="4">
        <f t="shared" si="12"/>
        <v>0.18181818181818182</v>
      </c>
    </row>
    <row r="203" spans="1:10" x14ac:dyDescent="0.25">
      <c r="A203" s="12" t="s">
        <v>49</v>
      </c>
      <c r="B203" s="3">
        <v>8</v>
      </c>
      <c r="C203" s="4">
        <f t="shared" si="11"/>
        <v>0.53333333333333333</v>
      </c>
      <c r="D203" s="3">
        <v>7</v>
      </c>
      <c r="E203" s="4">
        <f t="shared" si="12"/>
        <v>0.46666666666666667</v>
      </c>
    </row>
    <row r="204" spans="1:10" x14ac:dyDescent="0.25">
      <c r="A204" s="12" t="s">
        <v>29</v>
      </c>
      <c r="B204" s="32" t="s">
        <v>33</v>
      </c>
      <c r="C204" s="4" t="s">
        <v>33</v>
      </c>
      <c r="D204" s="32" t="s">
        <v>33</v>
      </c>
      <c r="E204" s="4" t="s">
        <v>33</v>
      </c>
    </row>
    <row r="205" spans="1:10" x14ac:dyDescent="0.25">
      <c r="A205" s="12" t="s">
        <v>27</v>
      </c>
      <c r="B205" s="3">
        <v>109</v>
      </c>
      <c r="C205" s="4">
        <f>B205/(I74-F74)</f>
        <v>0.51415094339622647</v>
      </c>
      <c r="D205" s="3">
        <v>104</v>
      </c>
      <c r="E205" s="4">
        <f>D205/(I74-F74)</f>
        <v>0.49056603773584906</v>
      </c>
    </row>
    <row r="207" spans="1:10" x14ac:dyDescent="0.25">
      <c r="J207" s="27"/>
    </row>
    <row r="208" spans="1:10" x14ac:dyDescent="0.25">
      <c r="A208" s="1" t="s">
        <v>78</v>
      </c>
      <c r="H208" s="27"/>
    </row>
    <row r="210" spans="1:5" x14ac:dyDescent="0.25">
      <c r="A210" s="29"/>
      <c r="B210" s="147" t="s">
        <v>22</v>
      </c>
      <c r="C210" s="147"/>
      <c r="D210" s="147"/>
      <c r="E210" s="147"/>
    </row>
    <row r="211" spans="1:5" ht="45" x14ac:dyDescent="0.25">
      <c r="A211" s="15" t="s">
        <v>28</v>
      </c>
      <c r="B211" s="30" t="s">
        <v>52</v>
      </c>
      <c r="C211" s="30" t="s">
        <v>54</v>
      </c>
      <c r="D211" s="30" t="s">
        <v>51</v>
      </c>
      <c r="E211" s="30" t="s">
        <v>62</v>
      </c>
    </row>
    <row r="212" spans="1:5" x14ac:dyDescent="0.25">
      <c r="A212" s="15" t="s">
        <v>40</v>
      </c>
      <c r="B212" s="28">
        <v>13</v>
      </c>
      <c r="C212" s="28">
        <v>1</v>
      </c>
      <c r="D212" s="28">
        <v>21</v>
      </c>
      <c r="E212" s="28">
        <f>SUM(B212:D212)</f>
        <v>35</v>
      </c>
    </row>
    <row r="213" spans="1:5" x14ac:dyDescent="0.25">
      <c r="A213" s="15" t="s">
        <v>41</v>
      </c>
      <c r="B213" s="28">
        <v>3</v>
      </c>
      <c r="C213" s="28">
        <v>0</v>
      </c>
      <c r="D213" s="28">
        <v>1</v>
      </c>
      <c r="E213" s="28">
        <f t="shared" ref="E213:E224" si="13">SUM(B213:D213)</f>
        <v>4</v>
      </c>
    </row>
    <row r="214" spans="1:5" x14ac:dyDescent="0.25">
      <c r="A214" s="15" t="s">
        <v>42</v>
      </c>
      <c r="B214" s="28">
        <v>1</v>
      </c>
      <c r="C214" s="28">
        <v>4</v>
      </c>
      <c r="D214" s="28">
        <v>11</v>
      </c>
      <c r="E214" s="28">
        <f t="shared" si="13"/>
        <v>16</v>
      </c>
    </row>
    <row r="215" spans="1:5" x14ac:dyDescent="0.25">
      <c r="A215" s="15" t="s">
        <v>43</v>
      </c>
      <c r="B215" s="28">
        <v>11</v>
      </c>
      <c r="C215" s="28">
        <v>5</v>
      </c>
      <c r="D215" s="28">
        <v>9</v>
      </c>
      <c r="E215" s="28">
        <f t="shared" si="13"/>
        <v>25</v>
      </c>
    </row>
    <row r="216" spans="1:5" x14ac:dyDescent="0.25">
      <c r="A216" s="9" t="s">
        <v>50</v>
      </c>
      <c r="B216" s="28">
        <v>2</v>
      </c>
      <c r="C216" s="28">
        <v>5</v>
      </c>
      <c r="D216" s="28">
        <v>12</v>
      </c>
      <c r="E216" s="28">
        <f t="shared" si="13"/>
        <v>19</v>
      </c>
    </row>
    <row r="217" spans="1:5" x14ac:dyDescent="0.25">
      <c r="A217" s="15" t="s">
        <v>44</v>
      </c>
      <c r="B217" s="28">
        <v>0</v>
      </c>
      <c r="C217" s="28">
        <v>1</v>
      </c>
      <c r="D217" s="28">
        <v>4</v>
      </c>
      <c r="E217" s="28">
        <f t="shared" si="13"/>
        <v>5</v>
      </c>
    </row>
    <row r="218" spans="1:5" x14ac:dyDescent="0.25">
      <c r="A218" s="15" t="s">
        <v>45</v>
      </c>
      <c r="B218" s="28">
        <v>1</v>
      </c>
      <c r="C218" s="28">
        <v>2</v>
      </c>
      <c r="D218" s="28">
        <v>6</v>
      </c>
      <c r="E218" s="28">
        <f t="shared" si="13"/>
        <v>9</v>
      </c>
    </row>
    <row r="219" spans="1:5" x14ac:dyDescent="0.25">
      <c r="A219" s="15" t="s">
        <v>46</v>
      </c>
      <c r="B219" s="28">
        <v>3</v>
      </c>
      <c r="C219" s="28">
        <v>4</v>
      </c>
      <c r="D219" s="28">
        <v>15</v>
      </c>
      <c r="E219" s="28">
        <f t="shared" si="13"/>
        <v>22</v>
      </c>
    </row>
    <row r="220" spans="1:5" x14ac:dyDescent="0.25">
      <c r="A220" s="15" t="s">
        <v>47</v>
      </c>
      <c r="B220" s="28">
        <v>1</v>
      </c>
      <c r="C220" s="28">
        <v>0</v>
      </c>
      <c r="D220" s="28">
        <v>17</v>
      </c>
      <c r="E220" s="28">
        <f t="shared" si="13"/>
        <v>18</v>
      </c>
    </row>
    <row r="221" spans="1:5" x14ac:dyDescent="0.25">
      <c r="A221" s="15" t="s">
        <v>48</v>
      </c>
      <c r="B221" s="28">
        <v>2</v>
      </c>
      <c r="C221" s="28">
        <v>1</v>
      </c>
      <c r="D221" s="28">
        <v>17</v>
      </c>
      <c r="E221" s="28">
        <f t="shared" si="13"/>
        <v>20</v>
      </c>
    </row>
    <row r="222" spans="1:5" x14ac:dyDescent="0.25">
      <c r="A222" s="15" t="s">
        <v>49</v>
      </c>
      <c r="B222" s="28">
        <v>0</v>
      </c>
      <c r="C222" s="28">
        <v>0</v>
      </c>
      <c r="D222" s="28">
        <v>2</v>
      </c>
      <c r="E222" s="28">
        <f t="shared" si="13"/>
        <v>2</v>
      </c>
    </row>
    <row r="223" spans="1:5" x14ac:dyDescent="0.25">
      <c r="A223" s="31" t="s">
        <v>29</v>
      </c>
      <c r="B223" s="28">
        <v>0</v>
      </c>
      <c r="C223" s="28">
        <v>0</v>
      </c>
      <c r="D223" s="28">
        <v>0</v>
      </c>
      <c r="E223" s="28">
        <f t="shared" si="13"/>
        <v>0</v>
      </c>
    </row>
    <row r="224" spans="1:5" x14ac:dyDescent="0.25">
      <c r="A224" s="31" t="s">
        <v>27</v>
      </c>
      <c r="B224" s="28">
        <v>37</v>
      </c>
      <c r="C224" s="28">
        <v>23</v>
      </c>
      <c r="D224" s="28">
        <v>115</v>
      </c>
      <c r="E224" s="28">
        <f t="shared" si="13"/>
        <v>175</v>
      </c>
    </row>
    <row r="227" spans="1:7" x14ac:dyDescent="0.25">
      <c r="A227" s="1" t="s">
        <v>79</v>
      </c>
    </row>
    <row r="229" spans="1:7" ht="45" x14ac:dyDescent="0.25">
      <c r="A229" s="15" t="s">
        <v>28</v>
      </c>
      <c r="B229" s="16" t="s">
        <v>32</v>
      </c>
      <c r="C229" s="16" t="s">
        <v>56</v>
      </c>
      <c r="D229" s="16" t="s">
        <v>55</v>
      </c>
      <c r="E229" s="16" t="s">
        <v>57</v>
      </c>
      <c r="F229" s="16" t="s">
        <v>53</v>
      </c>
      <c r="G229" s="16" t="s">
        <v>61</v>
      </c>
    </row>
    <row r="230" spans="1:7" x14ac:dyDescent="0.25">
      <c r="A230" s="15" t="s">
        <v>40</v>
      </c>
      <c r="B230" s="17">
        <v>0</v>
      </c>
      <c r="C230" s="17">
        <v>0</v>
      </c>
      <c r="D230" s="17">
        <v>0</v>
      </c>
      <c r="E230" s="17">
        <v>0</v>
      </c>
      <c r="F230" s="17">
        <v>2</v>
      </c>
      <c r="G230" s="17">
        <f>SUM(B230:F230)</f>
        <v>2</v>
      </c>
    </row>
    <row r="231" spans="1:7" x14ac:dyDescent="0.25">
      <c r="A231" s="15" t="s">
        <v>41</v>
      </c>
      <c r="B231" s="17">
        <v>0</v>
      </c>
      <c r="C231" s="17">
        <v>2</v>
      </c>
      <c r="D231" s="17">
        <v>0</v>
      </c>
      <c r="E231" s="17">
        <v>0</v>
      </c>
      <c r="F231" s="17">
        <v>0</v>
      </c>
      <c r="G231" s="17">
        <f t="shared" ref="G231:G242" si="14">SUM(B231:F231)</f>
        <v>2</v>
      </c>
    </row>
    <row r="232" spans="1:7" x14ac:dyDescent="0.25">
      <c r="A232" s="15" t="s">
        <v>42</v>
      </c>
      <c r="B232" s="17">
        <v>0</v>
      </c>
      <c r="C232" s="17">
        <v>0</v>
      </c>
      <c r="D232" s="17">
        <v>0</v>
      </c>
      <c r="E232" s="17">
        <v>1</v>
      </c>
      <c r="F232" s="17">
        <v>0</v>
      </c>
      <c r="G232" s="17">
        <f t="shared" si="14"/>
        <v>1</v>
      </c>
    </row>
    <row r="233" spans="1:7" x14ac:dyDescent="0.25">
      <c r="A233" s="15" t="s">
        <v>43</v>
      </c>
      <c r="B233" s="17">
        <v>0</v>
      </c>
      <c r="C233" s="17">
        <v>2</v>
      </c>
      <c r="D233" s="17">
        <v>1</v>
      </c>
      <c r="E233" s="17">
        <v>0</v>
      </c>
      <c r="F233" s="17">
        <v>0</v>
      </c>
      <c r="G233" s="17">
        <f t="shared" si="14"/>
        <v>3</v>
      </c>
    </row>
    <row r="234" spans="1:7" x14ac:dyDescent="0.25">
      <c r="A234" s="9" t="s">
        <v>50</v>
      </c>
      <c r="B234" s="17">
        <v>1</v>
      </c>
      <c r="C234" s="17">
        <v>2</v>
      </c>
      <c r="D234" s="17">
        <v>0</v>
      </c>
      <c r="E234" s="17">
        <v>0</v>
      </c>
      <c r="F234" s="17">
        <v>2</v>
      </c>
      <c r="G234" s="17">
        <f t="shared" si="14"/>
        <v>5</v>
      </c>
    </row>
    <row r="235" spans="1:7" x14ac:dyDescent="0.25">
      <c r="A235" s="15" t="s">
        <v>44</v>
      </c>
      <c r="B235" s="17">
        <v>0</v>
      </c>
      <c r="C235" s="17">
        <v>0</v>
      </c>
      <c r="D235" s="17">
        <v>0</v>
      </c>
      <c r="E235" s="17">
        <v>0</v>
      </c>
      <c r="F235" s="17">
        <v>0</v>
      </c>
      <c r="G235" s="17">
        <f t="shared" si="14"/>
        <v>0</v>
      </c>
    </row>
    <row r="236" spans="1:7" x14ac:dyDescent="0.25">
      <c r="A236" s="15" t="s">
        <v>45</v>
      </c>
      <c r="B236" s="17">
        <v>0</v>
      </c>
      <c r="C236" s="17">
        <v>0</v>
      </c>
      <c r="D236" s="17">
        <v>0</v>
      </c>
      <c r="E236" s="17">
        <v>0</v>
      </c>
      <c r="F236" s="17">
        <v>1</v>
      </c>
      <c r="G236" s="17">
        <f t="shared" si="14"/>
        <v>1</v>
      </c>
    </row>
    <row r="237" spans="1:7" x14ac:dyDescent="0.25">
      <c r="A237" s="15" t="s">
        <v>46</v>
      </c>
      <c r="B237" s="17">
        <v>0</v>
      </c>
      <c r="C237" s="17">
        <v>1</v>
      </c>
      <c r="D237" s="17">
        <v>1</v>
      </c>
      <c r="E237" s="17">
        <v>0</v>
      </c>
      <c r="F237" s="17">
        <v>2</v>
      </c>
      <c r="G237" s="17">
        <f t="shared" si="14"/>
        <v>4</v>
      </c>
    </row>
    <row r="238" spans="1:7" x14ac:dyDescent="0.25">
      <c r="A238" s="15" t="s">
        <v>47</v>
      </c>
      <c r="B238" s="17">
        <v>0</v>
      </c>
      <c r="C238" s="17">
        <v>1</v>
      </c>
      <c r="D238" s="17">
        <v>0</v>
      </c>
      <c r="E238" s="17">
        <v>0</v>
      </c>
      <c r="F238" s="17">
        <v>1</v>
      </c>
      <c r="G238" s="17">
        <f t="shared" si="14"/>
        <v>2</v>
      </c>
    </row>
    <row r="239" spans="1:7" x14ac:dyDescent="0.25">
      <c r="A239" s="15" t="s">
        <v>48</v>
      </c>
      <c r="B239" s="17">
        <v>0</v>
      </c>
      <c r="C239" s="17">
        <v>0</v>
      </c>
      <c r="D239" s="17">
        <v>0</v>
      </c>
      <c r="E239" s="17">
        <v>0</v>
      </c>
      <c r="F239" s="17">
        <v>0</v>
      </c>
      <c r="G239" s="17">
        <f t="shared" si="14"/>
        <v>0</v>
      </c>
    </row>
    <row r="240" spans="1:7" x14ac:dyDescent="0.25">
      <c r="A240" s="15" t="s">
        <v>49</v>
      </c>
      <c r="B240" s="17">
        <v>0</v>
      </c>
      <c r="C240" s="17">
        <v>0</v>
      </c>
      <c r="D240" s="17">
        <v>0</v>
      </c>
      <c r="E240" s="17">
        <v>0</v>
      </c>
      <c r="F240" s="17">
        <v>0</v>
      </c>
      <c r="G240" s="17">
        <f t="shared" si="14"/>
        <v>0</v>
      </c>
    </row>
    <row r="241" spans="1:7" x14ac:dyDescent="0.25">
      <c r="A241" s="15" t="s">
        <v>29</v>
      </c>
      <c r="B241" s="32">
        <v>0</v>
      </c>
      <c r="C241" s="32">
        <v>0</v>
      </c>
      <c r="D241" s="32">
        <v>0</v>
      </c>
      <c r="E241" s="32">
        <v>0</v>
      </c>
      <c r="F241" s="32">
        <v>0</v>
      </c>
      <c r="G241" s="17">
        <f t="shared" si="14"/>
        <v>0</v>
      </c>
    </row>
    <row r="242" spans="1:7" x14ac:dyDescent="0.25">
      <c r="A242" s="15" t="s">
        <v>2</v>
      </c>
      <c r="B242" s="17">
        <v>1</v>
      </c>
      <c r="C242" s="17">
        <v>8</v>
      </c>
      <c r="D242" s="17">
        <v>2</v>
      </c>
      <c r="E242" s="17">
        <v>1</v>
      </c>
      <c r="F242" s="17">
        <v>8</v>
      </c>
      <c r="G242" s="17">
        <f t="shared" si="14"/>
        <v>20</v>
      </c>
    </row>
    <row r="244" spans="1:7" x14ac:dyDescent="0.25">
      <c r="A244" s="2" t="s">
        <v>24</v>
      </c>
    </row>
    <row r="245" spans="1:7" x14ac:dyDescent="0.25">
      <c r="A245" s="2" t="s">
        <v>63</v>
      </c>
    </row>
    <row r="246" spans="1:7" x14ac:dyDescent="0.25">
      <c r="A246" s="2" t="s">
        <v>34</v>
      </c>
    </row>
    <row r="247" spans="1:7" x14ac:dyDescent="0.25">
      <c r="A247" s="2" t="s">
        <v>31</v>
      </c>
    </row>
    <row r="248" spans="1:7" x14ac:dyDescent="0.25">
      <c r="A248" s="2" t="s">
        <v>64</v>
      </c>
    </row>
    <row r="249" spans="1:7" x14ac:dyDescent="0.25">
      <c r="A249" s="2" t="s">
        <v>81</v>
      </c>
    </row>
    <row r="250" spans="1:7" x14ac:dyDescent="0.25">
      <c r="A250" s="2" t="s">
        <v>65</v>
      </c>
    </row>
    <row r="251" spans="1:7" x14ac:dyDescent="0.25">
      <c r="A251" s="2" t="s">
        <v>82</v>
      </c>
    </row>
    <row r="252" spans="1:7" x14ac:dyDescent="0.25">
      <c r="A252" s="2" t="s">
        <v>84</v>
      </c>
    </row>
    <row r="253" spans="1:7" x14ac:dyDescent="0.25">
      <c r="A253" s="2" t="s">
        <v>83</v>
      </c>
    </row>
  </sheetData>
  <mergeCells count="3">
    <mergeCell ref="B191:C191"/>
    <mergeCell ref="D191:E191"/>
    <mergeCell ref="B210:E2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20" sqref="B20:G20"/>
    </sheetView>
  </sheetViews>
  <sheetFormatPr defaultRowHeight="15.75" x14ac:dyDescent="0.25"/>
  <cols>
    <col min="1" max="1" width="32" style="35" customWidth="1"/>
    <col min="2" max="15" width="9.85546875" style="35" customWidth="1"/>
    <col min="16" max="16384" width="9.140625" style="35"/>
  </cols>
  <sheetData>
    <row r="1" spans="1:7" x14ac:dyDescent="0.25">
      <c r="A1" s="84" t="s">
        <v>162</v>
      </c>
    </row>
    <row r="2" spans="1:7" x14ac:dyDescent="0.25">
      <c r="A2" s="36"/>
    </row>
    <row r="3" spans="1:7" x14ac:dyDescent="0.25">
      <c r="A3" s="68" t="s">
        <v>99</v>
      </c>
      <c r="B3" s="127" t="s">
        <v>4</v>
      </c>
      <c r="C3" s="127">
        <v>14</v>
      </c>
      <c r="D3" s="127">
        <v>15</v>
      </c>
      <c r="E3" s="127">
        <v>16</v>
      </c>
      <c r="F3" s="127">
        <v>17</v>
      </c>
      <c r="G3" s="127" t="s">
        <v>2</v>
      </c>
    </row>
    <row r="4" spans="1:7" x14ac:dyDescent="0.25">
      <c r="A4" s="87" t="s">
        <v>85</v>
      </c>
      <c r="B4" s="112">
        <v>35</v>
      </c>
      <c r="C4" s="112">
        <v>19</v>
      </c>
      <c r="D4" s="112">
        <v>22</v>
      </c>
      <c r="E4" s="112">
        <v>3</v>
      </c>
      <c r="F4" s="112">
        <v>13</v>
      </c>
      <c r="G4" s="128">
        <v>92</v>
      </c>
    </row>
    <row r="5" spans="1:7" x14ac:dyDescent="0.25">
      <c r="A5" s="87" t="s">
        <v>88</v>
      </c>
      <c r="B5" s="112">
        <v>64</v>
      </c>
      <c r="C5" s="112">
        <v>55</v>
      </c>
      <c r="D5" s="112">
        <v>42</v>
      </c>
      <c r="E5" s="112">
        <v>41</v>
      </c>
      <c r="F5" s="112">
        <v>50</v>
      </c>
      <c r="G5" s="128">
        <v>252</v>
      </c>
    </row>
    <row r="6" spans="1:7" x14ac:dyDescent="0.25">
      <c r="A6" s="87" t="s">
        <v>58</v>
      </c>
      <c r="B6" s="112">
        <v>41</v>
      </c>
      <c r="C6" s="112">
        <v>27</v>
      </c>
      <c r="D6" s="112">
        <v>43</v>
      </c>
      <c r="E6" s="112">
        <v>42</v>
      </c>
      <c r="F6" s="112">
        <v>54</v>
      </c>
      <c r="G6" s="128">
        <v>207</v>
      </c>
    </row>
    <row r="7" spans="1:7" x14ac:dyDescent="0.25">
      <c r="A7" s="87" t="s">
        <v>89</v>
      </c>
      <c r="B7" s="112">
        <v>99</v>
      </c>
      <c r="C7" s="112">
        <v>83</v>
      </c>
      <c r="D7" s="112">
        <v>107</v>
      </c>
      <c r="E7" s="112">
        <v>100</v>
      </c>
      <c r="F7" s="112">
        <v>99</v>
      </c>
      <c r="G7" s="128">
        <v>488</v>
      </c>
    </row>
    <row r="8" spans="1:7" x14ac:dyDescent="0.25">
      <c r="A8" s="87" t="s">
        <v>90</v>
      </c>
      <c r="B8" s="112">
        <v>16</v>
      </c>
      <c r="C8" s="112">
        <v>18</v>
      </c>
      <c r="D8" s="112">
        <v>12</v>
      </c>
      <c r="E8" s="112">
        <v>12</v>
      </c>
      <c r="F8" s="112">
        <v>17</v>
      </c>
      <c r="G8" s="128">
        <v>75</v>
      </c>
    </row>
    <row r="9" spans="1:7" x14ac:dyDescent="0.25">
      <c r="A9" s="87" t="s">
        <v>97</v>
      </c>
      <c r="B9" s="112">
        <v>32</v>
      </c>
      <c r="C9" s="112">
        <v>12</v>
      </c>
      <c r="D9" s="112">
        <v>19</v>
      </c>
      <c r="E9" s="112">
        <v>21</v>
      </c>
      <c r="F9" s="112">
        <v>23</v>
      </c>
      <c r="G9" s="128">
        <v>107</v>
      </c>
    </row>
    <row r="10" spans="1:7" x14ac:dyDescent="0.25">
      <c r="A10" s="87" t="s">
        <v>2</v>
      </c>
      <c r="B10" s="112">
        <v>287</v>
      </c>
      <c r="C10" s="112">
        <v>214</v>
      </c>
      <c r="D10" s="112">
        <v>245</v>
      </c>
      <c r="E10" s="112">
        <v>219</v>
      </c>
      <c r="F10" s="112">
        <v>256</v>
      </c>
      <c r="G10" s="112">
        <v>1221</v>
      </c>
    </row>
    <row r="11" spans="1:7" x14ac:dyDescent="0.25">
      <c r="A11" s="88"/>
      <c r="B11" s="117"/>
      <c r="C11" s="117"/>
      <c r="D11" s="117"/>
      <c r="E11" s="117"/>
      <c r="F11" s="117"/>
      <c r="G11" s="117"/>
    </row>
    <row r="12" spans="1:7" x14ac:dyDescent="0.25">
      <c r="A12" s="88"/>
      <c r="B12" s="117"/>
      <c r="C12" s="117"/>
      <c r="D12" s="117"/>
      <c r="E12" s="117"/>
      <c r="F12" s="117"/>
      <c r="G12" s="117"/>
    </row>
    <row r="13" spans="1:7" x14ac:dyDescent="0.25">
      <c r="A13" s="68" t="s">
        <v>146</v>
      </c>
      <c r="B13" s="129" t="s">
        <v>4</v>
      </c>
      <c r="C13" s="130">
        <v>14</v>
      </c>
      <c r="D13" s="130">
        <v>15</v>
      </c>
      <c r="E13" s="130">
        <v>16</v>
      </c>
      <c r="F13" s="130">
        <v>17</v>
      </c>
      <c r="G13" s="130" t="s">
        <v>2</v>
      </c>
    </row>
    <row r="14" spans="1:7" x14ac:dyDescent="0.25">
      <c r="A14" s="87" t="s">
        <v>85</v>
      </c>
      <c r="B14" s="126">
        <v>0.12195121951219512</v>
      </c>
      <c r="C14" s="126">
        <v>8.8785046728971959E-2</v>
      </c>
      <c r="D14" s="126">
        <v>8.9795918367346933E-2</v>
      </c>
      <c r="E14" s="126">
        <v>1.3698630136986301E-2</v>
      </c>
      <c r="F14" s="126">
        <v>5.078125E-2</v>
      </c>
      <c r="G14" s="126">
        <v>7.5348075348075347E-2</v>
      </c>
    </row>
    <row r="15" spans="1:7" x14ac:dyDescent="0.25">
      <c r="A15" s="87" t="s">
        <v>88</v>
      </c>
      <c r="B15" s="126">
        <v>0.22299651567944251</v>
      </c>
      <c r="C15" s="126">
        <v>0.2570093457943925</v>
      </c>
      <c r="D15" s="126">
        <v>0.17142857142857143</v>
      </c>
      <c r="E15" s="126">
        <v>0.18721461187214611</v>
      </c>
      <c r="F15" s="126">
        <v>0.1953125</v>
      </c>
      <c r="G15" s="126">
        <v>0.20638820638820637</v>
      </c>
    </row>
    <row r="16" spans="1:7" x14ac:dyDescent="0.25">
      <c r="A16" s="87" t="s">
        <v>58</v>
      </c>
      <c r="B16" s="126">
        <v>0.14285714285714285</v>
      </c>
      <c r="C16" s="126">
        <v>0.12616822429906541</v>
      </c>
      <c r="D16" s="126">
        <v>0.17551020408163265</v>
      </c>
      <c r="E16" s="126">
        <v>0.19178082191780821</v>
      </c>
      <c r="F16" s="126">
        <v>0.2109375</v>
      </c>
      <c r="G16" s="126">
        <v>0.16953316953316952</v>
      </c>
    </row>
    <row r="17" spans="1:7" x14ac:dyDescent="0.25">
      <c r="A17" s="87" t="s">
        <v>89</v>
      </c>
      <c r="B17" s="126">
        <v>0.34494773519163763</v>
      </c>
      <c r="C17" s="126">
        <v>0.38785046728971961</v>
      </c>
      <c r="D17" s="126">
        <v>0.43673469387755104</v>
      </c>
      <c r="E17" s="126">
        <v>0.45662100456621002</v>
      </c>
      <c r="F17" s="126">
        <v>0.38671875</v>
      </c>
      <c r="G17" s="126">
        <v>0.39967239967239965</v>
      </c>
    </row>
    <row r="18" spans="1:7" x14ac:dyDescent="0.25">
      <c r="A18" s="87" t="s">
        <v>90</v>
      </c>
      <c r="B18" s="126">
        <v>5.5749128919860627E-2</v>
      </c>
      <c r="C18" s="126">
        <v>8.4112149532710276E-2</v>
      </c>
      <c r="D18" s="126">
        <v>4.8979591836734691E-2</v>
      </c>
      <c r="E18" s="126">
        <v>5.4794520547945202E-2</v>
      </c>
      <c r="F18" s="126">
        <v>6.640625E-2</v>
      </c>
      <c r="G18" s="126">
        <v>6.1425061425061427E-2</v>
      </c>
    </row>
    <row r="19" spans="1:7" x14ac:dyDescent="0.25">
      <c r="A19" s="87" t="s">
        <v>97</v>
      </c>
      <c r="B19" s="126">
        <v>0.11149825783972125</v>
      </c>
      <c r="C19" s="126">
        <v>5.6074766355140186E-2</v>
      </c>
      <c r="D19" s="126">
        <v>7.7551020408163265E-2</v>
      </c>
      <c r="E19" s="126">
        <v>9.5890410958904104E-2</v>
      </c>
      <c r="F19" s="126">
        <v>8.984375E-2</v>
      </c>
      <c r="G19" s="126">
        <v>8.7633087633087636E-2</v>
      </c>
    </row>
    <row r="20" spans="1:7" x14ac:dyDescent="0.25">
      <c r="A20" s="87" t="s">
        <v>2</v>
      </c>
      <c r="B20" s="111">
        <v>1</v>
      </c>
      <c r="C20" s="111">
        <v>1</v>
      </c>
      <c r="D20" s="111">
        <v>1</v>
      </c>
      <c r="E20" s="111">
        <v>1</v>
      </c>
      <c r="F20" s="111">
        <v>1</v>
      </c>
      <c r="G20" s="111">
        <v>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75" x14ac:dyDescent="0.25"/>
  <cols>
    <col min="1" max="1" width="29.7109375" style="35" customWidth="1"/>
    <col min="2" max="3" width="14.7109375" style="35" customWidth="1"/>
    <col min="4" max="4" width="13" style="35" customWidth="1"/>
    <col min="5" max="16384" width="9.140625" style="35"/>
  </cols>
  <sheetData>
    <row r="1" spans="1:4" x14ac:dyDescent="0.25">
      <c r="A1" s="89" t="s">
        <v>163</v>
      </c>
    </row>
    <row r="3" spans="1:4" x14ac:dyDescent="0.25">
      <c r="A3" s="90" t="s">
        <v>91</v>
      </c>
      <c r="B3" s="131" t="s">
        <v>139</v>
      </c>
      <c r="C3" s="131" t="s">
        <v>140</v>
      </c>
      <c r="D3" s="131" t="s">
        <v>141</v>
      </c>
    </row>
    <row r="4" spans="1:4" x14ac:dyDescent="0.25">
      <c r="A4" s="91" t="s">
        <v>15</v>
      </c>
      <c r="B4" s="110">
        <v>16</v>
      </c>
      <c r="C4" s="110">
        <v>9</v>
      </c>
      <c r="D4" s="125">
        <v>8.4112149532710276E-2</v>
      </c>
    </row>
    <row r="5" spans="1:4" x14ac:dyDescent="0.25">
      <c r="A5" s="91" t="s">
        <v>14</v>
      </c>
      <c r="B5" s="110">
        <v>0</v>
      </c>
      <c r="C5" s="110">
        <v>0</v>
      </c>
      <c r="D5" s="125">
        <v>0</v>
      </c>
    </row>
    <row r="6" spans="1:4" x14ac:dyDescent="0.25">
      <c r="A6" s="91" t="s">
        <v>98</v>
      </c>
      <c r="B6" s="110">
        <v>70</v>
      </c>
      <c r="C6" s="110">
        <v>98</v>
      </c>
      <c r="D6" s="125">
        <v>0.91588785046728971</v>
      </c>
    </row>
    <row r="7" spans="1:4" x14ac:dyDescent="0.25">
      <c r="A7" s="91" t="s">
        <v>2</v>
      </c>
      <c r="B7" s="120">
        <v>86</v>
      </c>
      <c r="C7" s="120">
        <v>107</v>
      </c>
      <c r="D7" s="111">
        <v>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3" sqref="B3:G7"/>
    </sheetView>
  </sheetViews>
  <sheetFormatPr defaultRowHeight="15.75" x14ac:dyDescent="0.25"/>
  <cols>
    <col min="1" max="1" width="66.28515625" style="35" customWidth="1"/>
    <col min="2" max="2" width="12.85546875" style="35" customWidth="1"/>
    <col min="3" max="3" width="15.28515625" style="35" customWidth="1"/>
    <col min="4" max="4" width="12.42578125" style="35" customWidth="1"/>
    <col min="5" max="5" width="15.28515625" style="35" customWidth="1"/>
    <col min="6" max="6" width="13.28515625" style="35" customWidth="1"/>
    <col min="7" max="7" width="13" style="35" customWidth="1"/>
    <col min="8" max="16384" width="9.140625" style="35"/>
  </cols>
  <sheetData>
    <row r="1" spans="1:7" x14ac:dyDescent="0.25">
      <c r="A1" s="89" t="s">
        <v>174</v>
      </c>
    </row>
    <row r="3" spans="1:7" ht="33" x14ac:dyDescent="0.25">
      <c r="A3" s="92" t="s">
        <v>92</v>
      </c>
      <c r="B3" s="132" t="s">
        <v>164</v>
      </c>
      <c r="C3" s="133" t="s">
        <v>165</v>
      </c>
      <c r="D3" s="133" t="s">
        <v>166</v>
      </c>
      <c r="E3" s="133" t="s">
        <v>167</v>
      </c>
      <c r="F3" s="133" t="s">
        <v>168</v>
      </c>
      <c r="G3" s="133" t="s">
        <v>169</v>
      </c>
    </row>
    <row r="4" spans="1:7" x14ac:dyDescent="0.25">
      <c r="A4" s="93" t="s">
        <v>170</v>
      </c>
      <c r="B4" s="134">
        <v>15</v>
      </c>
      <c r="C4" s="134">
        <v>32</v>
      </c>
      <c r="D4" s="134">
        <v>17</v>
      </c>
      <c r="E4" s="134">
        <v>33</v>
      </c>
      <c r="F4" s="135">
        <v>0</v>
      </c>
      <c r="G4" s="135">
        <v>260</v>
      </c>
    </row>
    <row r="5" spans="1:7" x14ac:dyDescent="0.25">
      <c r="A5" s="93" t="s">
        <v>171</v>
      </c>
      <c r="B5" s="134">
        <v>5</v>
      </c>
      <c r="C5" s="134">
        <v>17</v>
      </c>
      <c r="D5" s="134">
        <v>3</v>
      </c>
      <c r="E5" s="134">
        <v>10</v>
      </c>
      <c r="F5" s="135">
        <v>0</v>
      </c>
      <c r="G5" s="135">
        <v>215</v>
      </c>
    </row>
    <row r="6" spans="1:7" x14ac:dyDescent="0.25">
      <c r="A6" s="93" t="s">
        <v>172</v>
      </c>
      <c r="B6" s="134">
        <v>21</v>
      </c>
      <c r="C6" s="134">
        <v>34</v>
      </c>
      <c r="D6" s="134">
        <v>23</v>
      </c>
      <c r="E6" s="134">
        <v>44</v>
      </c>
      <c r="F6" s="135">
        <v>0</v>
      </c>
      <c r="G6" s="135">
        <v>268</v>
      </c>
    </row>
    <row r="7" spans="1:7" ht="31.5" x14ac:dyDescent="0.25">
      <c r="A7" s="93" t="s">
        <v>173</v>
      </c>
      <c r="B7" s="134">
        <v>46</v>
      </c>
      <c r="C7" s="134">
        <v>89</v>
      </c>
      <c r="D7" s="134">
        <v>49</v>
      </c>
      <c r="E7" s="134">
        <v>96</v>
      </c>
      <c r="F7" s="135">
        <v>0</v>
      </c>
      <c r="G7" s="135">
        <v>294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D6"/>
    </sheetView>
  </sheetViews>
  <sheetFormatPr defaultRowHeight="15.75" x14ac:dyDescent="0.25"/>
  <cols>
    <col min="1" max="1" width="50" style="35" customWidth="1"/>
    <col min="2" max="2" width="11.7109375" style="35" customWidth="1"/>
    <col min="3" max="3" width="10.85546875" style="35" customWidth="1"/>
    <col min="4" max="4" width="12.85546875" style="35" customWidth="1"/>
    <col min="5" max="16384" width="9.140625" style="35"/>
  </cols>
  <sheetData>
    <row r="1" spans="1:5" x14ac:dyDescent="0.25">
      <c r="A1" s="94" t="s">
        <v>175</v>
      </c>
    </row>
    <row r="3" spans="1:5" x14ac:dyDescent="0.25">
      <c r="A3" s="95" t="s">
        <v>87</v>
      </c>
      <c r="B3" s="136" t="s">
        <v>139</v>
      </c>
      <c r="C3" s="123" t="s">
        <v>140</v>
      </c>
      <c r="D3" s="123" t="s">
        <v>141</v>
      </c>
      <c r="E3" s="37"/>
    </row>
    <row r="4" spans="1:5" x14ac:dyDescent="0.25">
      <c r="A4" s="96" t="s">
        <v>52</v>
      </c>
      <c r="B4" s="137">
        <v>123</v>
      </c>
      <c r="C4" s="137">
        <v>88</v>
      </c>
      <c r="D4" s="118">
        <v>8.9340101522842635E-2</v>
      </c>
      <c r="E4" s="37"/>
    </row>
    <row r="5" spans="1:5" x14ac:dyDescent="0.25">
      <c r="A5" s="96" t="s">
        <v>54</v>
      </c>
      <c r="B5" s="137">
        <v>122</v>
      </c>
      <c r="C5" s="137">
        <v>108</v>
      </c>
      <c r="D5" s="118">
        <v>0.10964467005076142</v>
      </c>
      <c r="E5" s="37"/>
    </row>
    <row r="6" spans="1:5" x14ac:dyDescent="0.25">
      <c r="A6" s="96" t="s">
        <v>93</v>
      </c>
      <c r="B6" s="137">
        <v>679</v>
      </c>
      <c r="C6" s="137">
        <v>789</v>
      </c>
      <c r="D6" s="118">
        <v>0.80101522842639594</v>
      </c>
      <c r="E6" s="3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4" sqref="B4:B6"/>
    </sheetView>
  </sheetViews>
  <sheetFormatPr defaultRowHeight="15.75" x14ac:dyDescent="0.25"/>
  <cols>
    <col min="1" max="1" width="60" style="35" customWidth="1"/>
    <col min="2" max="2" width="13.42578125" style="35" customWidth="1"/>
    <col min="3" max="3" width="12.140625" style="35" customWidth="1"/>
    <col min="4" max="4" width="13.28515625" style="35" customWidth="1"/>
    <col min="5" max="16384" width="9.140625" style="35"/>
  </cols>
  <sheetData>
    <row r="1" spans="1:4" x14ac:dyDescent="0.25">
      <c r="A1" s="89" t="s">
        <v>176</v>
      </c>
    </row>
    <row r="3" spans="1:4" x14ac:dyDescent="0.25">
      <c r="A3" s="95" t="s">
        <v>22</v>
      </c>
      <c r="B3" s="136" t="s">
        <v>139</v>
      </c>
      <c r="C3" s="136" t="s">
        <v>140</v>
      </c>
      <c r="D3" s="136" t="s">
        <v>141</v>
      </c>
    </row>
    <row r="4" spans="1:4" x14ac:dyDescent="0.25">
      <c r="A4" s="97" t="s">
        <v>32</v>
      </c>
      <c r="B4" s="138">
        <v>15</v>
      </c>
      <c r="C4" s="138">
        <v>5</v>
      </c>
      <c r="D4" s="139">
        <v>2.6455026455026454E-2</v>
      </c>
    </row>
    <row r="5" spans="1:4" x14ac:dyDescent="0.25">
      <c r="A5" s="97" t="s">
        <v>96</v>
      </c>
      <c r="B5" s="138">
        <v>46</v>
      </c>
      <c r="C5" s="138">
        <v>24</v>
      </c>
      <c r="D5" s="139">
        <v>0.12698412698412698</v>
      </c>
    </row>
    <row r="6" spans="1:4" x14ac:dyDescent="0.25">
      <c r="A6" s="97" t="s">
        <v>55</v>
      </c>
      <c r="B6" s="138">
        <v>11</v>
      </c>
      <c r="C6" s="138">
        <v>17</v>
      </c>
      <c r="D6" s="139">
        <v>8.9947089947089942E-2</v>
      </c>
    </row>
    <row r="7" spans="1:4" x14ac:dyDescent="0.25">
      <c r="A7" s="97" t="s">
        <v>57</v>
      </c>
      <c r="B7" s="138">
        <v>18</v>
      </c>
      <c r="C7" s="138">
        <v>48</v>
      </c>
      <c r="D7" s="139">
        <v>0.25396825396825395</v>
      </c>
    </row>
    <row r="8" spans="1:4" x14ac:dyDescent="0.25">
      <c r="A8" s="97" t="s">
        <v>53</v>
      </c>
      <c r="B8" s="138">
        <v>72</v>
      </c>
      <c r="C8" s="138">
        <v>95</v>
      </c>
      <c r="D8" s="139">
        <v>0.50264550264550267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8" sqref="A8"/>
    </sheetView>
  </sheetViews>
  <sheetFormatPr defaultRowHeight="15" x14ac:dyDescent="0.25"/>
  <cols>
    <col min="1" max="1" width="37.85546875" style="67" customWidth="1"/>
    <col min="2" max="3" width="11" style="67" customWidth="1"/>
    <col min="4" max="16384" width="9.140625" style="67"/>
  </cols>
  <sheetData>
    <row r="1" spans="1:3" ht="15.75" x14ac:dyDescent="0.25">
      <c r="A1" s="73" t="s">
        <v>193</v>
      </c>
    </row>
    <row r="2" spans="1:3" ht="15.75" x14ac:dyDescent="0.25">
      <c r="A2" s="73"/>
    </row>
    <row r="4" spans="1:3" ht="47.25" x14ac:dyDescent="0.25">
      <c r="A4" s="101" t="s">
        <v>192</v>
      </c>
      <c r="B4" s="136" t="s">
        <v>94</v>
      </c>
      <c r="C4" s="136" t="s">
        <v>23</v>
      </c>
    </row>
    <row r="5" spans="1:3" ht="15.75" x14ac:dyDescent="0.25">
      <c r="A5" s="98" t="s">
        <v>177</v>
      </c>
      <c r="B5" s="140">
        <v>503</v>
      </c>
      <c r="C5" s="141">
        <v>0.98199999999999998</v>
      </c>
    </row>
    <row r="6" spans="1:3" ht="15.75" x14ac:dyDescent="0.25">
      <c r="A6" s="98" t="s">
        <v>178</v>
      </c>
      <c r="B6" s="140">
        <v>1</v>
      </c>
      <c r="C6" s="141">
        <v>2E-3</v>
      </c>
    </row>
    <row r="7" spans="1:3" ht="15.75" x14ac:dyDescent="0.25">
      <c r="A7" s="98" t="s">
        <v>179</v>
      </c>
      <c r="B7" s="140">
        <v>8</v>
      </c>
      <c r="C7" s="141">
        <v>1.6E-2</v>
      </c>
    </row>
    <row r="8" spans="1:3" ht="15.75" x14ac:dyDescent="0.25">
      <c r="A8" s="98" t="s">
        <v>2</v>
      </c>
      <c r="B8" s="140">
        <v>512</v>
      </c>
      <c r="C8" s="141">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3" sqref="A13"/>
    </sheetView>
  </sheetViews>
  <sheetFormatPr defaultRowHeight="15" x14ac:dyDescent="0.25"/>
  <cols>
    <col min="1" max="1" width="44" customWidth="1"/>
    <col min="2" max="3" width="11" customWidth="1"/>
  </cols>
  <sheetData>
    <row r="1" spans="1:3" ht="15.75" x14ac:dyDescent="0.25">
      <c r="A1" s="73" t="s">
        <v>195</v>
      </c>
      <c r="B1" s="99"/>
      <c r="C1" s="99"/>
    </row>
    <row r="2" spans="1:3" s="67" customFormat="1" ht="15.75" x14ac:dyDescent="0.25">
      <c r="A2" s="73"/>
      <c r="B2" s="99"/>
      <c r="C2" s="99"/>
    </row>
    <row r="3" spans="1:3" ht="15.75" x14ac:dyDescent="0.25">
      <c r="A3" s="99"/>
      <c r="B3" s="99"/>
      <c r="C3" s="99"/>
    </row>
    <row r="4" spans="1:3" ht="47.25" x14ac:dyDescent="0.25">
      <c r="A4" s="101" t="s">
        <v>194</v>
      </c>
      <c r="B4" s="136" t="s">
        <v>94</v>
      </c>
      <c r="C4" s="136" t="s">
        <v>23</v>
      </c>
    </row>
    <row r="5" spans="1:3" ht="15.75" x14ac:dyDescent="0.25">
      <c r="A5" s="100" t="s">
        <v>177</v>
      </c>
      <c r="B5" s="142">
        <v>467</v>
      </c>
      <c r="C5" s="111">
        <v>0.99361702127659579</v>
      </c>
    </row>
    <row r="6" spans="1:3" ht="15.75" x14ac:dyDescent="0.25">
      <c r="A6" s="100" t="s">
        <v>113</v>
      </c>
      <c r="B6" s="142">
        <v>0</v>
      </c>
      <c r="C6" s="111">
        <v>0</v>
      </c>
    </row>
    <row r="7" spans="1:3" ht="15.75" x14ac:dyDescent="0.25">
      <c r="A7" s="100" t="s">
        <v>179</v>
      </c>
      <c r="B7" s="142">
        <v>3</v>
      </c>
      <c r="C7" s="111">
        <v>6.382978723404255E-3</v>
      </c>
    </row>
    <row r="8" spans="1:3" ht="15.75" x14ac:dyDescent="0.25">
      <c r="A8" s="143" t="s">
        <v>2</v>
      </c>
      <c r="B8" s="142">
        <v>470</v>
      </c>
      <c r="C8" s="118">
        <v>1</v>
      </c>
    </row>
    <row r="9" spans="1:3" x14ac:dyDescent="0.25">
      <c r="A9" s="144"/>
      <c r="B9" s="144"/>
      <c r="C9" s="1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136"/>
  <sheetViews>
    <sheetView zoomScale="80" zoomScaleNormal="80" workbookViewId="0">
      <selection activeCell="IX17" sqref="IX17"/>
    </sheetView>
  </sheetViews>
  <sheetFormatPr defaultColWidth="0" defaultRowHeight="15" zeroHeight="1" x14ac:dyDescent="0.25"/>
  <cols>
    <col min="1" max="1" width="1.42578125" style="43" customWidth="1"/>
    <col min="2" max="2" width="26.140625" style="62" customWidth="1"/>
    <col min="3" max="4" width="42.85546875" style="62" customWidth="1"/>
    <col min="5" max="5" width="1.42578125" style="43" customWidth="1"/>
    <col min="6" max="256" width="9.140625" style="43" hidden="1"/>
    <col min="257" max="257" width="1.42578125" style="43" customWidth="1"/>
    <col min="258" max="258" width="26.140625" style="43" customWidth="1"/>
    <col min="259" max="260" width="42.85546875" style="43" customWidth="1"/>
    <col min="261" max="261" width="1.42578125" style="43" customWidth="1"/>
    <col min="262" max="512" width="9.140625" style="43" hidden="1"/>
    <col min="513" max="513" width="1.42578125" style="43" customWidth="1"/>
    <col min="514" max="514" width="26.140625" style="43" customWidth="1"/>
    <col min="515" max="516" width="42.85546875" style="43" customWidth="1"/>
    <col min="517" max="517" width="1.42578125" style="43" customWidth="1"/>
    <col min="518" max="768" width="9.140625" style="43" hidden="1"/>
    <col min="769" max="769" width="1.42578125" style="43" customWidth="1"/>
    <col min="770" max="770" width="26.140625" style="43" customWidth="1"/>
    <col min="771" max="772" width="42.85546875" style="43" customWidth="1"/>
    <col min="773" max="773" width="1.42578125" style="43" customWidth="1"/>
    <col min="774" max="1024" width="9.140625" style="43" hidden="1"/>
    <col min="1025" max="1025" width="1.42578125" style="43" customWidth="1"/>
    <col min="1026" max="1026" width="26.140625" style="43" customWidth="1"/>
    <col min="1027" max="1028" width="42.85546875" style="43" customWidth="1"/>
    <col min="1029" max="1029" width="1.42578125" style="43" customWidth="1"/>
    <col min="1030" max="1280" width="9.140625" style="43" hidden="1"/>
    <col min="1281" max="1281" width="1.42578125" style="43" customWidth="1"/>
    <col min="1282" max="1282" width="26.140625" style="43" customWidth="1"/>
    <col min="1283" max="1284" width="42.85546875" style="43" customWidth="1"/>
    <col min="1285" max="1285" width="1.42578125" style="43" customWidth="1"/>
    <col min="1286" max="1536" width="9.140625" style="43" hidden="1"/>
    <col min="1537" max="1537" width="1.42578125" style="43" customWidth="1"/>
    <col min="1538" max="1538" width="26.140625" style="43" customWidth="1"/>
    <col min="1539" max="1540" width="42.85546875" style="43" customWidth="1"/>
    <col min="1541" max="1541" width="1.42578125" style="43" customWidth="1"/>
    <col min="1542" max="1792" width="9.140625" style="43" hidden="1"/>
    <col min="1793" max="1793" width="1.42578125" style="43" customWidth="1"/>
    <col min="1794" max="1794" width="26.140625" style="43" customWidth="1"/>
    <col min="1795" max="1796" width="42.85546875" style="43" customWidth="1"/>
    <col min="1797" max="1797" width="1.42578125" style="43" customWidth="1"/>
    <col min="1798" max="2048" width="9.140625" style="43" hidden="1"/>
    <col min="2049" max="2049" width="1.42578125" style="43" customWidth="1"/>
    <col min="2050" max="2050" width="26.140625" style="43" customWidth="1"/>
    <col min="2051" max="2052" width="42.85546875" style="43" customWidth="1"/>
    <col min="2053" max="2053" width="1.42578125" style="43" customWidth="1"/>
    <col min="2054" max="2304" width="9.140625" style="43" hidden="1"/>
    <col min="2305" max="2305" width="1.42578125" style="43" customWidth="1"/>
    <col min="2306" max="2306" width="26.140625" style="43" customWidth="1"/>
    <col min="2307" max="2308" width="42.85546875" style="43" customWidth="1"/>
    <col min="2309" max="2309" width="1.42578125" style="43" customWidth="1"/>
    <col min="2310" max="2560" width="9.140625" style="43" hidden="1"/>
    <col min="2561" max="2561" width="1.42578125" style="43" customWidth="1"/>
    <col min="2562" max="2562" width="26.140625" style="43" customWidth="1"/>
    <col min="2563" max="2564" width="42.85546875" style="43" customWidth="1"/>
    <col min="2565" max="2565" width="1.42578125" style="43" customWidth="1"/>
    <col min="2566" max="2816" width="9.140625" style="43" hidden="1"/>
    <col min="2817" max="2817" width="1.42578125" style="43" customWidth="1"/>
    <col min="2818" max="2818" width="26.140625" style="43" customWidth="1"/>
    <col min="2819" max="2820" width="42.85546875" style="43" customWidth="1"/>
    <col min="2821" max="2821" width="1.42578125" style="43" customWidth="1"/>
    <col min="2822" max="3072" width="9.140625" style="43" hidden="1"/>
    <col min="3073" max="3073" width="1.42578125" style="43" customWidth="1"/>
    <col min="3074" max="3074" width="26.140625" style="43" customWidth="1"/>
    <col min="3075" max="3076" width="42.85546875" style="43" customWidth="1"/>
    <col min="3077" max="3077" width="1.42578125" style="43" customWidth="1"/>
    <col min="3078" max="3328" width="9.140625" style="43" hidden="1"/>
    <col min="3329" max="3329" width="1.42578125" style="43" customWidth="1"/>
    <col min="3330" max="3330" width="26.140625" style="43" customWidth="1"/>
    <col min="3331" max="3332" width="42.85546875" style="43" customWidth="1"/>
    <col min="3333" max="3333" width="1.42578125" style="43" customWidth="1"/>
    <col min="3334" max="3584" width="9.140625" style="43" hidden="1"/>
    <col min="3585" max="3585" width="1.42578125" style="43" customWidth="1"/>
    <col min="3586" max="3586" width="26.140625" style="43" customWidth="1"/>
    <col min="3587" max="3588" width="42.85546875" style="43" customWidth="1"/>
    <col min="3589" max="3589" width="1.42578125" style="43" customWidth="1"/>
    <col min="3590" max="3840" width="9.140625" style="43" hidden="1"/>
    <col min="3841" max="3841" width="1.42578125" style="43" customWidth="1"/>
    <col min="3842" max="3842" width="26.140625" style="43" customWidth="1"/>
    <col min="3843" max="3844" width="42.85546875" style="43" customWidth="1"/>
    <col min="3845" max="3845" width="1.42578125" style="43" customWidth="1"/>
    <col min="3846" max="4096" width="9.140625" style="43" hidden="1"/>
    <col min="4097" max="4097" width="1.42578125" style="43" customWidth="1"/>
    <col min="4098" max="4098" width="26.140625" style="43" customWidth="1"/>
    <col min="4099" max="4100" width="42.85546875" style="43" customWidth="1"/>
    <col min="4101" max="4101" width="1.42578125" style="43" customWidth="1"/>
    <col min="4102" max="4352" width="9.140625" style="43" hidden="1"/>
    <col min="4353" max="4353" width="1.42578125" style="43" customWidth="1"/>
    <col min="4354" max="4354" width="26.140625" style="43" customWidth="1"/>
    <col min="4355" max="4356" width="42.85546875" style="43" customWidth="1"/>
    <col min="4357" max="4357" width="1.42578125" style="43" customWidth="1"/>
    <col min="4358" max="4608" width="9.140625" style="43" hidden="1"/>
    <col min="4609" max="4609" width="1.42578125" style="43" customWidth="1"/>
    <col min="4610" max="4610" width="26.140625" style="43" customWidth="1"/>
    <col min="4611" max="4612" width="42.85546875" style="43" customWidth="1"/>
    <col min="4613" max="4613" width="1.42578125" style="43" customWidth="1"/>
    <col min="4614" max="4864" width="9.140625" style="43" hidden="1"/>
    <col min="4865" max="4865" width="1.42578125" style="43" customWidth="1"/>
    <col min="4866" max="4866" width="26.140625" style="43" customWidth="1"/>
    <col min="4867" max="4868" width="42.85546875" style="43" customWidth="1"/>
    <col min="4869" max="4869" width="1.42578125" style="43" customWidth="1"/>
    <col min="4870" max="5120" width="9.140625" style="43" hidden="1"/>
    <col min="5121" max="5121" width="1.42578125" style="43" customWidth="1"/>
    <col min="5122" max="5122" width="26.140625" style="43" customWidth="1"/>
    <col min="5123" max="5124" width="42.85546875" style="43" customWidth="1"/>
    <col min="5125" max="5125" width="1.42578125" style="43" customWidth="1"/>
    <col min="5126" max="5376" width="9.140625" style="43" hidden="1"/>
    <col min="5377" max="5377" width="1.42578125" style="43" customWidth="1"/>
    <col min="5378" max="5378" width="26.140625" style="43" customWidth="1"/>
    <col min="5379" max="5380" width="42.85546875" style="43" customWidth="1"/>
    <col min="5381" max="5381" width="1.42578125" style="43" customWidth="1"/>
    <col min="5382" max="5632" width="9.140625" style="43" hidden="1"/>
    <col min="5633" max="5633" width="1.42578125" style="43" customWidth="1"/>
    <col min="5634" max="5634" width="26.140625" style="43" customWidth="1"/>
    <col min="5635" max="5636" width="42.85546875" style="43" customWidth="1"/>
    <col min="5637" max="5637" width="1.42578125" style="43" customWidth="1"/>
    <col min="5638" max="5888" width="9.140625" style="43" hidden="1"/>
    <col min="5889" max="5889" width="1.42578125" style="43" customWidth="1"/>
    <col min="5890" max="5890" width="26.140625" style="43" customWidth="1"/>
    <col min="5891" max="5892" width="42.85546875" style="43" customWidth="1"/>
    <col min="5893" max="5893" width="1.42578125" style="43" customWidth="1"/>
    <col min="5894" max="6144" width="9.140625" style="43" hidden="1"/>
    <col min="6145" max="6145" width="1.42578125" style="43" customWidth="1"/>
    <col min="6146" max="6146" width="26.140625" style="43" customWidth="1"/>
    <col min="6147" max="6148" width="42.85546875" style="43" customWidth="1"/>
    <col min="6149" max="6149" width="1.42578125" style="43" customWidth="1"/>
    <col min="6150" max="6400" width="9.140625" style="43" hidden="1"/>
    <col min="6401" max="6401" width="1.42578125" style="43" customWidth="1"/>
    <col min="6402" max="6402" width="26.140625" style="43" customWidth="1"/>
    <col min="6403" max="6404" width="42.85546875" style="43" customWidth="1"/>
    <col min="6405" max="6405" width="1.42578125" style="43" customWidth="1"/>
    <col min="6406" max="6656" width="9.140625" style="43" hidden="1"/>
    <col min="6657" max="6657" width="1.42578125" style="43" customWidth="1"/>
    <col min="6658" max="6658" width="26.140625" style="43" customWidth="1"/>
    <col min="6659" max="6660" width="42.85546875" style="43" customWidth="1"/>
    <col min="6661" max="6661" width="1.42578125" style="43" customWidth="1"/>
    <col min="6662" max="6912" width="9.140625" style="43" hidden="1"/>
    <col min="6913" max="6913" width="1.42578125" style="43" customWidth="1"/>
    <col min="6914" max="6914" width="26.140625" style="43" customWidth="1"/>
    <col min="6915" max="6916" width="42.85546875" style="43" customWidth="1"/>
    <col min="6917" max="6917" width="1.42578125" style="43" customWidth="1"/>
    <col min="6918" max="7168" width="9.140625" style="43" hidden="1"/>
    <col min="7169" max="7169" width="1.42578125" style="43" customWidth="1"/>
    <col min="7170" max="7170" width="26.140625" style="43" customWidth="1"/>
    <col min="7171" max="7172" width="42.85546875" style="43" customWidth="1"/>
    <col min="7173" max="7173" width="1.42578125" style="43" customWidth="1"/>
    <col min="7174" max="7424" width="9.140625" style="43" hidden="1"/>
    <col min="7425" max="7425" width="1.42578125" style="43" customWidth="1"/>
    <col min="7426" max="7426" width="26.140625" style="43" customWidth="1"/>
    <col min="7427" max="7428" width="42.85546875" style="43" customWidth="1"/>
    <col min="7429" max="7429" width="1.42578125" style="43" customWidth="1"/>
    <col min="7430" max="7680" width="9.140625" style="43" hidden="1"/>
    <col min="7681" max="7681" width="1.42578125" style="43" customWidth="1"/>
    <col min="7682" max="7682" width="26.140625" style="43" customWidth="1"/>
    <col min="7683" max="7684" width="42.85546875" style="43" customWidth="1"/>
    <col min="7685" max="7685" width="1.42578125" style="43" customWidth="1"/>
    <col min="7686" max="7936" width="9.140625" style="43" hidden="1"/>
    <col min="7937" max="7937" width="1.42578125" style="43" customWidth="1"/>
    <col min="7938" max="7938" width="26.140625" style="43" customWidth="1"/>
    <col min="7939" max="7940" width="42.85546875" style="43" customWidth="1"/>
    <col min="7941" max="7941" width="1.42578125" style="43" customWidth="1"/>
    <col min="7942" max="8192" width="9.140625" style="43" hidden="1"/>
    <col min="8193" max="8193" width="1.42578125" style="43" customWidth="1"/>
    <col min="8194" max="8194" width="26.140625" style="43" customWidth="1"/>
    <col min="8195" max="8196" width="42.85546875" style="43" customWidth="1"/>
    <col min="8197" max="8197" width="1.42578125" style="43" customWidth="1"/>
    <col min="8198" max="8448" width="9.140625" style="43" hidden="1"/>
    <col min="8449" max="8449" width="1.42578125" style="43" customWidth="1"/>
    <col min="8450" max="8450" width="26.140625" style="43" customWidth="1"/>
    <col min="8451" max="8452" width="42.85546875" style="43" customWidth="1"/>
    <col min="8453" max="8453" width="1.42578125" style="43" customWidth="1"/>
    <col min="8454" max="8704" width="9.140625" style="43" hidden="1"/>
    <col min="8705" max="8705" width="1.42578125" style="43" customWidth="1"/>
    <col min="8706" max="8706" width="26.140625" style="43" customWidth="1"/>
    <col min="8707" max="8708" width="42.85546875" style="43" customWidth="1"/>
    <col min="8709" max="8709" width="1.42578125" style="43" customWidth="1"/>
    <col min="8710" max="8960" width="9.140625" style="43" hidden="1"/>
    <col min="8961" max="8961" width="1.42578125" style="43" customWidth="1"/>
    <col min="8962" max="8962" width="26.140625" style="43" customWidth="1"/>
    <col min="8963" max="8964" width="42.85546875" style="43" customWidth="1"/>
    <col min="8965" max="8965" width="1.42578125" style="43" customWidth="1"/>
    <col min="8966" max="9216" width="9.140625" style="43" hidden="1"/>
    <col min="9217" max="9217" width="1.42578125" style="43" customWidth="1"/>
    <col min="9218" max="9218" width="26.140625" style="43" customWidth="1"/>
    <col min="9219" max="9220" width="42.85546875" style="43" customWidth="1"/>
    <col min="9221" max="9221" width="1.42578125" style="43" customWidth="1"/>
    <col min="9222" max="9472" width="9.140625" style="43" hidden="1"/>
    <col min="9473" max="9473" width="1.42578125" style="43" customWidth="1"/>
    <col min="9474" max="9474" width="26.140625" style="43" customWidth="1"/>
    <col min="9475" max="9476" width="42.85546875" style="43" customWidth="1"/>
    <col min="9477" max="9477" width="1.42578125" style="43" customWidth="1"/>
    <col min="9478" max="9728" width="9.140625" style="43" hidden="1"/>
    <col min="9729" max="9729" width="1.42578125" style="43" customWidth="1"/>
    <col min="9730" max="9730" width="26.140625" style="43" customWidth="1"/>
    <col min="9731" max="9732" width="42.85546875" style="43" customWidth="1"/>
    <col min="9733" max="9733" width="1.42578125" style="43" customWidth="1"/>
    <col min="9734" max="9984" width="9.140625" style="43" hidden="1"/>
    <col min="9985" max="9985" width="1.42578125" style="43" customWidth="1"/>
    <col min="9986" max="9986" width="26.140625" style="43" customWidth="1"/>
    <col min="9987" max="9988" width="42.85546875" style="43" customWidth="1"/>
    <col min="9989" max="9989" width="1.42578125" style="43" customWidth="1"/>
    <col min="9990" max="10240" width="9.140625" style="43" hidden="1"/>
    <col min="10241" max="10241" width="1.42578125" style="43" customWidth="1"/>
    <col min="10242" max="10242" width="26.140625" style="43" customWidth="1"/>
    <col min="10243" max="10244" width="42.85546875" style="43" customWidth="1"/>
    <col min="10245" max="10245" width="1.42578125" style="43" customWidth="1"/>
    <col min="10246" max="10496" width="9.140625" style="43" hidden="1"/>
    <col min="10497" max="10497" width="1.42578125" style="43" customWidth="1"/>
    <col min="10498" max="10498" width="26.140625" style="43" customWidth="1"/>
    <col min="10499" max="10500" width="42.85546875" style="43" customWidth="1"/>
    <col min="10501" max="10501" width="1.42578125" style="43" customWidth="1"/>
    <col min="10502" max="10752" width="9.140625" style="43" hidden="1"/>
    <col min="10753" max="10753" width="1.42578125" style="43" customWidth="1"/>
    <col min="10754" max="10754" width="26.140625" style="43" customWidth="1"/>
    <col min="10755" max="10756" width="42.85546875" style="43" customWidth="1"/>
    <col min="10757" max="10757" width="1.42578125" style="43" customWidth="1"/>
    <col min="10758" max="11008" width="9.140625" style="43" hidden="1"/>
    <col min="11009" max="11009" width="1.42578125" style="43" customWidth="1"/>
    <col min="11010" max="11010" width="26.140625" style="43" customWidth="1"/>
    <col min="11011" max="11012" width="42.85546875" style="43" customWidth="1"/>
    <col min="11013" max="11013" width="1.42578125" style="43" customWidth="1"/>
    <col min="11014" max="11264" width="9.140625" style="43" hidden="1"/>
    <col min="11265" max="11265" width="1.42578125" style="43" customWidth="1"/>
    <col min="11266" max="11266" width="26.140625" style="43" customWidth="1"/>
    <col min="11267" max="11268" width="42.85546875" style="43" customWidth="1"/>
    <col min="11269" max="11269" width="1.42578125" style="43" customWidth="1"/>
    <col min="11270" max="11520" width="9.140625" style="43" hidden="1"/>
    <col min="11521" max="11521" width="1.42578125" style="43" customWidth="1"/>
    <col min="11522" max="11522" width="26.140625" style="43" customWidth="1"/>
    <col min="11523" max="11524" width="42.85546875" style="43" customWidth="1"/>
    <col min="11525" max="11525" width="1.42578125" style="43" customWidth="1"/>
    <col min="11526" max="11776" width="9.140625" style="43" hidden="1"/>
    <col min="11777" max="11777" width="1.42578125" style="43" customWidth="1"/>
    <col min="11778" max="11778" width="26.140625" style="43" customWidth="1"/>
    <col min="11779" max="11780" width="42.85546875" style="43" customWidth="1"/>
    <col min="11781" max="11781" width="1.42578125" style="43" customWidth="1"/>
    <col min="11782" max="12032" width="9.140625" style="43" hidden="1"/>
    <col min="12033" max="12033" width="1.42578125" style="43" customWidth="1"/>
    <col min="12034" max="12034" width="26.140625" style="43" customWidth="1"/>
    <col min="12035" max="12036" width="42.85546875" style="43" customWidth="1"/>
    <col min="12037" max="12037" width="1.42578125" style="43" customWidth="1"/>
    <col min="12038" max="12288" width="9.140625" style="43" hidden="1"/>
    <col min="12289" max="12289" width="1.42578125" style="43" customWidth="1"/>
    <col min="12290" max="12290" width="26.140625" style="43" customWidth="1"/>
    <col min="12291" max="12292" width="42.85546875" style="43" customWidth="1"/>
    <col min="12293" max="12293" width="1.42578125" style="43" customWidth="1"/>
    <col min="12294" max="12544" width="9.140625" style="43" hidden="1"/>
    <col min="12545" max="12545" width="1.42578125" style="43" customWidth="1"/>
    <col min="12546" max="12546" width="26.140625" style="43" customWidth="1"/>
    <col min="12547" max="12548" width="42.85546875" style="43" customWidth="1"/>
    <col min="12549" max="12549" width="1.42578125" style="43" customWidth="1"/>
    <col min="12550" max="12800" width="9.140625" style="43" hidden="1"/>
    <col min="12801" max="12801" width="1.42578125" style="43" customWidth="1"/>
    <col min="12802" max="12802" width="26.140625" style="43" customWidth="1"/>
    <col min="12803" max="12804" width="42.85546875" style="43" customWidth="1"/>
    <col min="12805" max="12805" width="1.42578125" style="43" customWidth="1"/>
    <col min="12806" max="13056" width="9.140625" style="43" hidden="1"/>
    <col min="13057" max="13057" width="1.42578125" style="43" customWidth="1"/>
    <col min="13058" max="13058" width="26.140625" style="43" customWidth="1"/>
    <col min="13059" max="13060" width="42.85546875" style="43" customWidth="1"/>
    <col min="13061" max="13061" width="1.42578125" style="43" customWidth="1"/>
    <col min="13062" max="13312" width="9.140625" style="43" hidden="1"/>
    <col min="13313" max="13313" width="1.42578125" style="43" customWidth="1"/>
    <col min="13314" max="13314" width="26.140625" style="43" customWidth="1"/>
    <col min="13315" max="13316" width="42.85546875" style="43" customWidth="1"/>
    <col min="13317" max="13317" width="1.42578125" style="43" customWidth="1"/>
    <col min="13318" max="13568" width="9.140625" style="43" hidden="1"/>
    <col min="13569" max="13569" width="1.42578125" style="43" customWidth="1"/>
    <col min="13570" max="13570" width="26.140625" style="43" customWidth="1"/>
    <col min="13571" max="13572" width="42.85546875" style="43" customWidth="1"/>
    <col min="13573" max="13573" width="1.42578125" style="43" customWidth="1"/>
    <col min="13574" max="13824" width="9.140625" style="43" hidden="1"/>
    <col min="13825" max="13825" width="1.42578125" style="43" customWidth="1"/>
    <col min="13826" max="13826" width="26.140625" style="43" customWidth="1"/>
    <col min="13827" max="13828" width="42.85546875" style="43" customWidth="1"/>
    <col min="13829" max="13829" width="1.42578125" style="43" customWidth="1"/>
    <col min="13830" max="14080" width="9.140625" style="43" hidden="1"/>
    <col min="14081" max="14081" width="1.42578125" style="43" customWidth="1"/>
    <col min="14082" max="14082" width="26.140625" style="43" customWidth="1"/>
    <col min="14083" max="14084" width="42.85546875" style="43" customWidth="1"/>
    <col min="14085" max="14085" width="1.42578125" style="43" customWidth="1"/>
    <col min="14086" max="14336" width="9.140625" style="43" hidden="1"/>
    <col min="14337" max="14337" width="1.42578125" style="43" customWidth="1"/>
    <col min="14338" max="14338" width="26.140625" style="43" customWidth="1"/>
    <col min="14339" max="14340" width="42.85546875" style="43" customWidth="1"/>
    <col min="14341" max="14341" width="1.42578125" style="43" customWidth="1"/>
    <col min="14342" max="14592" width="9.140625" style="43" hidden="1"/>
    <col min="14593" max="14593" width="1.42578125" style="43" customWidth="1"/>
    <col min="14594" max="14594" width="26.140625" style="43" customWidth="1"/>
    <col min="14595" max="14596" width="42.85546875" style="43" customWidth="1"/>
    <col min="14597" max="14597" width="1.42578125" style="43" customWidth="1"/>
    <col min="14598" max="14848" width="9.140625" style="43" hidden="1"/>
    <col min="14849" max="14849" width="1.42578125" style="43" customWidth="1"/>
    <col min="14850" max="14850" width="26.140625" style="43" customWidth="1"/>
    <col min="14851" max="14852" width="42.85546875" style="43" customWidth="1"/>
    <col min="14853" max="14853" width="1.42578125" style="43" customWidth="1"/>
    <col min="14854" max="15104" width="9.140625" style="43" hidden="1"/>
    <col min="15105" max="15105" width="1.42578125" style="43" customWidth="1"/>
    <col min="15106" max="15106" width="26.140625" style="43" customWidth="1"/>
    <col min="15107" max="15108" width="42.85546875" style="43" customWidth="1"/>
    <col min="15109" max="15109" width="1.42578125" style="43" customWidth="1"/>
    <col min="15110" max="15360" width="9.140625" style="43" hidden="1"/>
    <col min="15361" max="15361" width="1.42578125" style="43" customWidth="1"/>
    <col min="15362" max="15362" width="26.140625" style="43" customWidth="1"/>
    <col min="15363" max="15364" width="42.85546875" style="43" customWidth="1"/>
    <col min="15365" max="15365" width="1.42578125" style="43" customWidth="1"/>
    <col min="15366" max="15616" width="9.140625" style="43" hidden="1"/>
    <col min="15617" max="15617" width="1.42578125" style="43" customWidth="1"/>
    <col min="15618" max="15618" width="26.140625" style="43" customWidth="1"/>
    <col min="15619" max="15620" width="42.85546875" style="43" customWidth="1"/>
    <col min="15621" max="15621" width="1.42578125" style="43" customWidth="1"/>
    <col min="15622" max="15872" width="9.140625" style="43" hidden="1"/>
    <col min="15873" max="15873" width="1.42578125" style="43" customWidth="1"/>
    <col min="15874" max="15874" width="26.140625" style="43" customWidth="1"/>
    <col min="15875" max="15876" width="42.85546875" style="43" customWidth="1"/>
    <col min="15877" max="15877" width="1.42578125" style="43" customWidth="1"/>
    <col min="15878" max="16128" width="9.140625" style="43" hidden="1"/>
    <col min="16129" max="16129" width="1.42578125" style="43" customWidth="1"/>
    <col min="16130" max="16130" width="26.140625" style="43" customWidth="1"/>
    <col min="16131" max="16132" width="42.85546875" style="43" customWidth="1"/>
    <col min="16133" max="16133" width="1.42578125" style="43" customWidth="1"/>
    <col min="16134" max="16384" width="9.140625" style="43" hidden="1"/>
  </cols>
  <sheetData>
    <row r="1" spans="1:5" s="169" customFormat="1" ht="11.25" customHeight="1" x14ac:dyDescent="0.25">
      <c r="A1" s="150"/>
    </row>
    <row r="2" spans="1:5" s="41" customFormat="1" ht="7.5" customHeight="1" x14ac:dyDescent="0.25">
      <c r="B2" s="42"/>
      <c r="C2" s="42"/>
      <c r="D2" s="42"/>
    </row>
    <row r="3" spans="1:5" x14ac:dyDescent="0.25">
      <c r="B3" s="44" t="s">
        <v>100</v>
      </c>
      <c r="C3" s="45" t="s">
        <v>101</v>
      </c>
      <c r="D3" s="46" t="s">
        <v>102</v>
      </c>
    </row>
    <row r="4" spans="1:5" ht="15" customHeight="1" x14ac:dyDescent="0.25">
      <c r="B4" s="44" t="s">
        <v>103</v>
      </c>
      <c r="C4" s="45" t="s">
        <v>104</v>
      </c>
      <c r="D4" s="65">
        <v>44153</v>
      </c>
    </row>
    <row r="5" spans="1:5" ht="30" customHeight="1" x14ac:dyDescent="0.25">
      <c r="B5" s="47" t="s">
        <v>105</v>
      </c>
      <c r="C5" s="170" t="s">
        <v>180</v>
      </c>
      <c r="D5" s="170"/>
    </row>
    <row r="6" spans="1:5" s="41" customFormat="1" ht="7.5" customHeight="1" x14ac:dyDescent="0.25">
      <c r="B6" s="48"/>
      <c r="C6" s="49"/>
      <c r="D6" s="50"/>
    </row>
    <row r="7" spans="1:5" s="51" customFormat="1" ht="11.25" customHeight="1" x14ac:dyDescent="0.25">
      <c r="A7" s="150"/>
      <c r="B7" s="150"/>
      <c r="C7" s="150"/>
      <c r="D7" s="150"/>
      <c r="E7" s="150"/>
    </row>
    <row r="8" spans="1:5" s="41" customFormat="1" ht="7.5" customHeight="1" x14ac:dyDescent="0.25">
      <c r="B8" s="52"/>
      <c r="C8" s="52"/>
      <c r="D8" s="52"/>
    </row>
    <row r="9" spans="1:5" ht="15" customHeight="1" x14ac:dyDescent="0.25">
      <c r="B9" s="53" t="s">
        <v>106</v>
      </c>
      <c r="C9" s="54" t="s">
        <v>107</v>
      </c>
      <c r="D9" s="171"/>
    </row>
    <row r="10" spans="1:5" ht="15" customHeight="1" x14ac:dyDescent="0.25">
      <c r="B10" s="53" t="s">
        <v>108</v>
      </c>
      <c r="C10" s="54" t="s">
        <v>109</v>
      </c>
      <c r="D10" s="171"/>
    </row>
    <row r="11" spans="1:5" ht="15" customHeight="1" x14ac:dyDescent="0.25">
      <c r="B11" s="55"/>
      <c r="C11" s="54" t="s">
        <v>110</v>
      </c>
      <c r="D11" s="171"/>
    </row>
    <row r="12" spans="1:5" ht="15" customHeight="1" x14ac:dyDescent="0.25">
      <c r="B12" s="55"/>
      <c r="C12" s="56" t="s">
        <v>111</v>
      </c>
      <c r="D12" s="171"/>
    </row>
    <row r="13" spans="1:5" ht="15" customHeight="1" x14ac:dyDescent="0.25">
      <c r="B13" s="55"/>
      <c r="C13" s="55"/>
      <c r="D13" s="171"/>
    </row>
    <row r="14" spans="1:5" ht="15" customHeight="1" x14ac:dyDescent="0.25">
      <c r="B14" s="53" t="s">
        <v>112</v>
      </c>
      <c r="C14" s="54" t="s">
        <v>113</v>
      </c>
      <c r="D14" s="171"/>
    </row>
    <row r="15" spans="1:5" ht="15" customHeight="1" x14ac:dyDescent="0.25">
      <c r="B15" s="57" t="s">
        <v>114</v>
      </c>
      <c r="C15" s="58" t="s">
        <v>115</v>
      </c>
      <c r="D15" s="171"/>
    </row>
    <row r="16" spans="1:5" s="59" customFormat="1" ht="7.5" customHeight="1" x14ac:dyDescent="0.25">
      <c r="B16" s="48"/>
      <c r="C16" s="49"/>
      <c r="D16" s="50"/>
    </row>
    <row r="17" spans="1:5" ht="11.25" customHeight="1" x14ac:dyDescent="0.25">
      <c r="A17" s="172"/>
      <c r="B17" s="172"/>
      <c r="C17" s="172"/>
      <c r="D17" s="172"/>
      <c r="E17" s="172"/>
    </row>
    <row r="18" spans="1:5" s="59" customFormat="1" ht="7.5" customHeight="1" x14ac:dyDescent="0.25">
      <c r="B18" s="52"/>
      <c r="C18" s="52"/>
      <c r="D18" s="52"/>
    </row>
    <row r="19" spans="1:5" ht="15" customHeight="1" x14ac:dyDescent="0.25">
      <c r="B19" s="152" t="s">
        <v>116</v>
      </c>
      <c r="C19" s="152"/>
      <c r="D19" s="152"/>
    </row>
    <row r="20" spans="1:5" ht="59.25" customHeight="1" x14ac:dyDescent="0.25">
      <c r="B20" s="165" t="s">
        <v>181</v>
      </c>
      <c r="C20" s="165"/>
      <c r="D20" s="165"/>
    </row>
    <row r="21" spans="1:5" ht="16.5" customHeight="1" x14ac:dyDescent="0.25">
      <c r="B21" s="166"/>
      <c r="C21" s="166"/>
      <c r="D21" s="166"/>
    </row>
    <row r="22" spans="1:5" ht="15" customHeight="1" x14ac:dyDescent="0.25">
      <c r="B22" s="152" t="s">
        <v>117</v>
      </c>
      <c r="C22" s="152"/>
      <c r="D22" s="152"/>
    </row>
    <row r="23" spans="1:5" s="51" customFormat="1" ht="15" customHeight="1" x14ac:dyDescent="0.25">
      <c r="B23" s="167" t="s">
        <v>182</v>
      </c>
      <c r="C23" s="168"/>
      <c r="D23" s="168"/>
    </row>
    <row r="24" spans="1:5" s="41" customFormat="1" ht="7.5" customHeight="1" x14ac:dyDescent="0.25">
      <c r="B24" s="48"/>
      <c r="C24" s="49"/>
      <c r="D24" s="50"/>
    </row>
    <row r="25" spans="1:5" s="51" customFormat="1" ht="11.25" customHeight="1" x14ac:dyDescent="0.25">
      <c r="A25" s="150"/>
      <c r="B25" s="150"/>
      <c r="C25" s="150"/>
      <c r="D25" s="150"/>
      <c r="E25" s="150"/>
    </row>
    <row r="26" spans="1:5" s="41" customFormat="1" ht="7.5" customHeight="1" x14ac:dyDescent="0.25">
      <c r="B26" s="52"/>
      <c r="C26" s="52"/>
      <c r="D26" s="52"/>
    </row>
    <row r="27" spans="1:5" s="51" customFormat="1" ht="15" customHeight="1" x14ac:dyDescent="0.25">
      <c r="B27" s="152" t="s">
        <v>118</v>
      </c>
      <c r="C27" s="152"/>
      <c r="D27" s="152"/>
    </row>
    <row r="28" spans="1:5" s="51" customFormat="1" ht="15" customHeight="1" x14ac:dyDescent="0.25">
      <c r="B28" s="166"/>
      <c r="C28" s="166"/>
      <c r="D28" s="166"/>
    </row>
    <row r="29" spans="1:5" ht="15" customHeight="1" x14ac:dyDescent="0.25">
      <c r="B29" s="152" t="s">
        <v>119</v>
      </c>
      <c r="C29" s="152"/>
      <c r="D29" s="152"/>
    </row>
    <row r="30" spans="1:5" ht="98.25" customHeight="1" x14ac:dyDescent="0.25">
      <c r="B30" s="154" t="s">
        <v>126</v>
      </c>
      <c r="C30" s="154"/>
      <c r="D30" s="154"/>
    </row>
    <row r="31" spans="1:5" ht="9" customHeight="1" x14ac:dyDescent="0.25">
      <c r="B31" s="151"/>
      <c r="C31" s="151"/>
      <c r="D31" s="151"/>
    </row>
    <row r="32" spans="1:5" ht="15" customHeight="1" x14ac:dyDescent="0.25">
      <c r="B32" s="152" t="s">
        <v>120</v>
      </c>
      <c r="C32" s="152"/>
      <c r="D32" s="152"/>
    </row>
    <row r="33" spans="2:4" x14ac:dyDescent="0.25">
      <c r="B33" s="163" t="s">
        <v>127</v>
      </c>
      <c r="C33" s="164"/>
      <c r="D33" s="164"/>
    </row>
    <row r="34" spans="2:4" ht="69.75" customHeight="1" x14ac:dyDescent="0.25">
      <c r="B34" s="154" t="s">
        <v>185</v>
      </c>
      <c r="C34" s="158"/>
      <c r="D34" s="158"/>
    </row>
    <row r="35" spans="2:4" ht="7.5" customHeight="1" x14ac:dyDescent="0.25">
      <c r="B35" s="159"/>
      <c r="C35" s="159"/>
      <c r="D35" s="159"/>
    </row>
    <row r="36" spans="2:4" ht="60" customHeight="1" x14ac:dyDescent="0.25">
      <c r="B36" s="153" t="s">
        <v>128</v>
      </c>
      <c r="C36" s="154"/>
      <c r="D36" s="154"/>
    </row>
    <row r="37" spans="2:4" ht="15" customHeight="1" x14ac:dyDescent="0.25">
      <c r="B37" s="160" t="s">
        <v>121</v>
      </c>
      <c r="C37" s="161"/>
      <c r="D37" s="161"/>
    </row>
    <row r="38" spans="2:4" ht="46.5" customHeight="1" x14ac:dyDescent="0.25">
      <c r="B38" s="159" t="s">
        <v>132</v>
      </c>
      <c r="C38" s="159"/>
      <c r="D38" s="159"/>
    </row>
    <row r="39" spans="2:4" ht="7.5" customHeight="1" x14ac:dyDescent="0.25">
      <c r="B39" s="159"/>
      <c r="C39" s="159"/>
      <c r="D39" s="159"/>
    </row>
    <row r="40" spans="2:4" x14ac:dyDescent="0.25">
      <c r="B40" s="162" t="s">
        <v>131</v>
      </c>
      <c r="C40" s="163"/>
      <c r="D40" s="163"/>
    </row>
    <row r="41" spans="2:4" ht="69.75" customHeight="1" x14ac:dyDescent="0.25">
      <c r="B41" s="153" t="s">
        <v>129</v>
      </c>
      <c r="C41" s="154"/>
      <c r="D41" s="154"/>
    </row>
    <row r="42" spans="2:4" x14ac:dyDescent="0.25">
      <c r="B42" s="160" t="s">
        <v>130</v>
      </c>
      <c r="C42" s="161"/>
      <c r="D42" s="161"/>
    </row>
    <row r="43" spans="2:4" ht="7.5" customHeight="1" x14ac:dyDescent="0.25">
      <c r="B43" s="159"/>
      <c r="C43" s="159"/>
      <c r="D43" s="159"/>
    </row>
    <row r="44" spans="2:4" ht="7.5" customHeight="1" x14ac:dyDescent="0.25">
      <c r="B44" s="159"/>
      <c r="C44" s="159"/>
      <c r="D44" s="159"/>
    </row>
    <row r="45" spans="2:4" ht="15" customHeight="1" x14ac:dyDescent="0.25">
      <c r="B45" s="151"/>
      <c r="C45" s="151"/>
      <c r="D45" s="151"/>
    </row>
    <row r="46" spans="2:4" ht="15" customHeight="1" x14ac:dyDescent="0.25">
      <c r="B46" s="152" t="s">
        <v>122</v>
      </c>
      <c r="C46" s="152"/>
      <c r="D46" s="152"/>
    </row>
    <row r="47" spans="2:4" ht="54.75" customHeight="1" x14ac:dyDescent="0.25">
      <c r="B47" s="153" t="s">
        <v>123</v>
      </c>
      <c r="C47" s="154"/>
      <c r="D47" s="154"/>
    </row>
    <row r="48" spans="2:4" ht="15" customHeight="1" x14ac:dyDescent="0.25">
      <c r="B48" s="155"/>
      <c r="C48" s="156"/>
      <c r="D48" s="156"/>
    </row>
    <row r="49" spans="1:5" ht="15" customHeight="1" x14ac:dyDescent="0.25">
      <c r="B49" s="152" t="s">
        <v>124</v>
      </c>
      <c r="C49" s="152"/>
      <c r="D49" s="152"/>
    </row>
    <row r="50" spans="1:5" ht="30" customHeight="1" x14ac:dyDescent="0.25">
      <c r="B50" s="157" t="s">
        <v>183</v>
      </c>
      <c r="C50" s="157"/>
      <c r="D50" s="157"/>
    </row>
    <row r="51" spans="1:5" ht="15" customHeight="1" x14ac:dyDescent="0.25">
      <c r="B51" s="148" t="s">
        <v>184</v>
      </c>
      <c r="C51" s="149"/>
      <c r="D51" s="149"/>
    </row>
    <row r="52" spans="1:5" s="51" customFormat="1" ht="7.5" customHeight="1" x14ac:dyDescent="0.25">
      <c r="B52" s="60"/>
      <c r="C52" s="61"/>
      <c r="D52" s="61"/>
    </row>
    <row r="53" spans="1:5" s="51" customFormat="1" ht="11.25" customHeight="1" x14ac:dyDescent="0.25">
      <c r="A53" s="150"/>
      <c r="B53" s="150"/>
      <c r="C53" s="150"/>
      <c r="D53" s="150"/>
      <c r="E53" s="150"/>
    </row>
    <row r="54" spans="1:5" ht="0" hidden="1" customHeight="1" x14ac:dyDescent="0.25"/>
    <row r="55" spans="1:5" ht="0" hidden="1" customHeight="1" x14ac:dyDescent="0.25"/>
    <row r="56" spans="1:5" ht="0" hidden="1" customHeight="1" x14ac:dyDescent="0.25"/>
    <row r="57" spans="1:5" ht="0" hidden="1" customHeight="1" x14ac:dyDescent="0.25"/>
    <row r="58" spans="1:5" ht="0" hidden="1" customHeight="1" x14ac:dyDescent="0.25"/>
    <row r="59" spans="1:5" ht="0" hidden="1" customHeight="1" x14ac:dyDescent="0.25"/>
    <row r="60" spans="1:5" ht="0" hidden="1" customHeight="1" x14ac:dyDescent="0.25"/>
    <row r="61" spans="1:5" ht="0" hidden="1" customHeight="1" x14ac:dyDescent="0.25"/>
    <row r="62" spans="1:5" ht="0" hidden="1" customHeight="1" x14ac:dyDescent="0.25"/>
    <row r="63" spans="1:5" ht="0" hidden="1" customHeight="1" x14ac:dyDescent="0.25"/>
    <row r="64" spans="1:5" ht="0" hidden="1"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row r="74" ht="0" hidden="1" customHeight="1" x14ac:dyDescent="0.25"/>
    <row r="75" ht="0" hidden="1" customHeight="1" x14ac:dyDescent="0.25"/>
    <row r="76" ht="0" hidden="1" customHeight="1" x14ac:dyDescent="0.25"/>
    <row r="77" ht="0" hidden="1" customHeight="1" x14ac:dyDescent="0.25"/>
    <row r="78" ht="0" hidden="1" customHeight="1" x14ac:dyDescent="0.25"/>
    <row r="79" ht="0" hidden="1" customHeight="1" x14ac:dyDescent="0.25"/>
    <row r="80"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x14ac:dyDescent="0.25"/>
    <row r="134" x14ac:dyDescent="0.25"/>
    <row r="135" x14ac:dyDescent="0.25"/>
    <row r="136" x14ac:dyDescent="0.25"/>
  </sheetData>
  <mergeCells count="37">
    <mergeCell ref="B19:D19"/>
    <mergeCell ref="A1:XFD1"/>
    <mergeCell ref="C5:D5"/>
    <mergeCell ref="A7:E7"/>
    <mergeCell ref="D9:D15"/>
    <mergeCell ref="A17:E17"/>
    <mergeCell ref="B33:D33"/>
    <mergeCell ref="B20:D20"/>
    <mergeCell ref="B21:D21"/>
    <mergeCell ref="B22:D22"/>
    <mergeCell ref="B23:D23"/>
    <mergeCell ref="A25:E25"/>
    <mergeCell ref="B27:D27"/>
    <mergeCell ref="B28:D28"/>
    <mergeCell ref="B29:D29"/>
    <mergeCell ref="B30:D30"/>
    <mergeCell ref="B31:D31"/>
    <mergeCell ref="B32:D32"/>
    <mergeCell ref="B41:D41"/>
    <mergeCell ref="B42:D42"/>
    <mergeCell ref="B43:D43"/>
    <mergeCell ref="B36:D36"/>
    <mergeCell ref="B44:D44"/>
    <mergeCell ref="B39:D39"/>
    <mergeCell ref="B34:D34"/>
    <mergeCell ref="B35:D35"/>
    <mergeCell ref="B37:D37"/>
    <mergeCell ref="B38:D38"/>
    <mergeCell ref="B40:D40"/>
    <mergeCell ref="B51:D51"/>
    <mergeCell ref="A53:E53"/>
    <mergeCell ref="B45:D45"/>
    <mergeCell ref="B46:D46"/>
    <mergeCell ref="B47:D47"/>
    <mergeCell ref="B48:D48"/>
    <mergeCell ref="B49:D49"/>
    <mergeCell ref="B50:D50"/>
  </mergeCells>
  <hyperlinks>
    <hyperlink ref="C12" r:id="rId1"/>
    <hyperlink ref="B51" r:id="rId2"/>
    <hyperlink ref="B37" r:id="rId3"/>
    <hyperlink ref="B42" r:id="rId4"/>
  </hyperlinks>
  <pageMargins left="0.70866141732283472" right="0.70866141732283472" top="0.74803149606299213" bottom="0.74803149606299213" header="0.31496062992125984" footer="0.31496062992125984"/>
  <pageSetup paperSize="9" scale="31"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C34" sqref="C34"/>
    </sheetView>
  </sheetViews>
  <sheetFormatPr defaultRowHeight="15" x14ac:dyDescent="0.25"/>
  <sheetData>
    <row r="1" spans="1:1" x14ac:dyDescent="0.25">
      <c r="A1" s="63" t="s">
        <v>125</v>
      </c>
    </row>
    <row r="2" spans="1:1" x14ac:dyDescent="0.25">
      <c r="A2" s="64" t="s">
        <v>143</v>
      </c>
    </row>
    <row r="3" spans="1:1" x14ac:dyDescent="0.25">
      <c r="A3" s="64" t="s">
        <v>144</v>
      </c>
    </row>
    <row r="4" spans="1:1" x14ac:dyDescent="0.25">
      <c r="A4" s="64" t="s">
        <v>151</v>
      </c>
    </row>
    <row r="5" spans="1:1" s="67" customFormat="1" x14ac:dyDescent="0.25">
      <c r="A5" s="64" t="s">
        <v>155</v>
      </c>
    </row>
    <row r="6" spans="1:1" x14ac:dyDescent="0.25">
      <c r="A6" s="64" t="s">
        <v>158</v>
      </c>
    </row>
    <row r="7" spans="1:1" x14ac:dyDescent="0.25">
      <c r="A7" s="64" t="s">
        <v>160</v>
      </c>
    </row>
    <row r="8" spans="1:1" x14ac:dyDescent="0.25">
      <c r="A8" s="64" t="s">
        <v>161</v>
      </c>
    </row>
    <row r="9" spans="1:1" x14ac:dyDescent="0.25">
      <c r="A9" s="64" t="s">
        <v>162</v>
      </c>
    </row>
    <row r="10" spans="1:1" x14ac:dyDescent="0.25">
      <c r="A10" s="64" t="s">
        <v>163</v>
      </c>
    </row>
    <row r="11" spans="1:1" x14ac:dyDescent="0.25">
      <c r="A11" s="64" t="s">
        <v>174</v>
      </c>
    </row>
    <row r="12" spans="1:1" x14ac:dyDescent="0.25">
      <c r="A12" s="64" t="s">
        <v>175</v>
      </c>
    </row>
    <row r="13" spans="1:1" x14ac:dyDescent="0.25">
      <c r="A13" s="64" t="s">
        <v>176</v>
      </c>
    </row>
    <row r="14" spans="1:1" x14ac:dyDescent="0.25">
      <c r="A14" s="102" t="s">
        <v>193</v>
      </c>
    </row>
    <row r="15" spans="1:1" x14ac:dyDescent="0.25">
      <c r="A15" s="102" t="s">
        <v>195</v>
      </c>
    </row>
    <row r="17" spans="1:1" x14ac:dyDescent="0.25">
      <c r="A17" s="66" t="s">
        <v>137</v>
      </c>
    </row>
    <row r="18" spans="1:1" x14ac:dyDescent="0.25">
      <c r="A18" t="s">
        <v>133</v>
      </c>
    </row>
    <row r="19" spans="1:1" x14ac:dyDescent="0.25">
      <c r="A19" t="s">
        <v>134</v>
      </c>
    </row>
    <row r="20" spans="1:1" x14ac:dyDescent="0.25">
      <c r="A20" t="s">
        <v>138</v>
      </c>
    </row>
    <row r="21" spans="1:1" x14ac:dyDescent="0.25">
      <c r="A21" t="s">
        <v>186</v>
      </c>
    </row>
    <row r="22" spans="1:1" x14ac:dyDescent="0.25">
      <c r="A22" t="s">
        <v>135</v>
      </c>
    </row>
    <row r="23" spans="1:1" x14ac:dyDescent="0.25">
      <c r="A23" t="s">
        <v>136</v>
      </c>
    </row>
    <row r="24" spans="1:1" x14ac:dyDescent="0.25">
      <c r="A24" t="s">
        <v>191</v>
      </c>
    </row>
    <row r="25" spans="1:1" s="67" customFormat="1" x14ac:dyDescent="0.25">
      <c r="A25" s="67" t="s">
        <v>187</v>
      </c>
    </row>
    <row r="26" spans="1:1" s="67" customFormat="1" x14ac:dyDescent="0.25">
      <c r="A26" s="67" t="s">
        <v>188</v>
      </c>
    </row>
    <row r="27" spans="1:1" x14ac:dyDescent="0.25">
      <c r="A27" t="s">
        <v>189</v>
      </c>
    </row>
    <row r="28" spans="1:1" x14ac:dyDescent="0.25">
      <c r="A28" t="s">
        <v>190</v>
      </c>
    </row>
  </sheetData>
  <hyperlinks>
    <hyperlink ref="A2" location="'Table 1'!A1" display="Table 1: Youth Engagement Referrals and Cases Deemed Not Suitable for Youth Engagement, 2018/19"/>
    <hyperlink ref="A3" location="'Table 2'!A1" display="Table 2: Youth Engagement Referrals and Cases Deemed Not Suitable for Youth Engagement by Gender of Young Person Involved, 2018/19"/>
    <hyperlink ref="A4" location="'Table 3'!A1" display="Table 3: Youth Engagement Referrals and Cases Deemed Not Suitable for Youth Engagement by Age of Young Person (at offence), 2018/19"/>
    <hyperlink ref="A6" location="'Table 4'!A1" display="Table 4: Reasons Cases Assessed as Not Suitable for Youth Engagement, 2018/19"/>
    <hyperlink ref="A7" location="'Table 5'!A1" display="Table 5: Outcomes of Youth Engagement Clinics, 2018/19"/>
    <hyperlink ref="A8" location="'Table 6'!A1" display="Table 6: Outcomes of Youth Engagement Clinics by Gender of Young Person Involved, 2018/19"/>
    <hyperlink ref="A9" location="'Table 7'!A1" display="Table 7: Outcomes of Youth Engagement Clinics by Age of Young Person (at offence), 2018/19"/>
    <hyperlink ref="A10" location="'Table 8'!A1" display="Table 8: Reason for removal from process post-clinic, 2018/19"/>
    <hyperlink ref="A11" location="'Table 9'!A1" display="Table 9:  Time in Days for Stages in the Youth Engagement Process, 2018/19"/>
    <hyperlink ref="A12" location="'Table 10'!A1" display="Table 10: Cases where there was Legal representation at clinics, 2018/19"/>
    <hyperlink ref="A13" location="'Table 11'!A1" display="Table 11: Number of cases with victim/representative involvement  – Restorative Cautions only, 2018/19"/>
    <hyperlink ref="A14" location="'Table 12'!A1" display="Table 12: YJA Youth Engagement Clinic Satisfaction Survey  - Young Person survey, 2019-20 "/>
    <hyperlink ref="A15" location="'Table 13'!A1" display="Table 13: YJA Youth Engagement Clinic Satisfaction Survey  - Parent/Carer survey, 2019-20 "/>
    <hyperlink ref="A5" location="'Table 3'!A1" display="Table 3: Youth Engagement Referrals and Cases Deemed Not Suitable for Youth Engagement by Age of Young Person (at offence), 2018/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D7" sqref="D7"/>
    </sheetView>
  </sheetViews>
  <sheetFormatPr defaultRowHeight="15.75" x14ac:dyDescent="0.25"/>
  <cols>
    <col min="1" max="1" width="38.28515625" style="35" customWidth="1"/>
    <col min="2" max="9" width="14" style="35" customWidth="1"/>
    <col min="10" max="16384" width="9.140625" style="35"/>
  </cols>
  <sheetData>
    <row r="1" spans="1:14" x14ac:dyDescent="0.25">
      <c r="A1" s="70" t="s">
        <v>143</v>
      </c>
    </row>
    <row r="3" spans="1:14" x14ac:dyDescent="0.25">
      <c r="A3" s="68" t="s">
        <v>95</v>
      </c>
      <c r="B3" s="107" t="s">
        <v>139</v>
      </c>
      <c r="C3" s="107" t="s">
        <v>140</v>
      </c>
      <c r="D3" s="108" t="s">
        <v>141</v>
      </c>
    </row>
    <row r="4" spans="1:14" x14ac:dyDescent="0.25">
      <c r="A4" s="69" t="s">
        <v>0</v>
      </c>
      <c r="B4" s="109">
        <v>1139</v>
      </c>
      <c r="C4" s="110">
        <v>1221</v>
      </c>
      <c r="D4" s="111">
        <v>0.44840249724568493</v>
      </c>
    </row>
    <row r="5" spans="1:14" x14ac:dyDescent="0.25">
      <c r="A5" s="69" t="s">
        <v>142</v>
      </c>
      <c r="B5" s="109">
        <v>1618</v>
      </c>
      <c r="C5" s="110">
        <v>1427</v>
      </c>
      <c r="D5" s="111">
        <v>0.52405435181784799</v>
      </c>
    </row>
    <row r="6" spans="1:14" x14ac:dyDescent="0.25">
      <c r="A6" s="69" t="s">
        <v>1</v>
      </c>
      <c r="B6" s="109">
        <v>65</v>
      </c>
      <c r="C6" s="110">
        <v>75</v>
      </c>
      <c r="D6" s="111">
        <v>2.7543150936467132E-2</v>
      </c>
    </row>
    <row r="7" spans="1:14" x14ac:dyDescent="0.25">
      <c r="A7" s="68" t="s">
        <v>2</v>
      </c>
      <c r="B7" s="109">
        <v>2822</v>
      </c>
      <c r="C7" s="112">
        <v>2723</v>
      </c>
      <c r="D7" s="111">
        <v>1</v>
      </c>
    </row>
    <row r="16" spans="1:14" x14ac:dyDescent="0.25">
      <c r="N16" s="4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1" sqref="D11:D14"/>
    </sheetView>
  </sheetViews>
  <sheetFormatPr defaultRowHeight="15.75" x14ac:dyDescent="0.25"/>
  <cols>
    <col min="1" max="1" width="47" style="35" customWidth="1"/>
    <col min="2" max="3" width="18.85546875" style="35" customWidth="1"/>
    <col min="4" max="5" width="16.42578125" style="35" customWidth="1"/>
    <col min="6" max="7" width="18.85546875" style="35" customWidth="1"/>
    <col min="8" max="9" width="16.42578125" style="35" customWidth="1"/>
    <col min="10" max="16384" width="9.140625" style="35"/>
  </cols>
  <sheetData>
    <row r="1" spans="1:4" x14ac:dyDescent="0.25">
      <c r="A1" s="70" t="s">
        <v>144</v>
      </c>
    </row>
    <row r="3" spans="1:4" ht="18.75" x14ac:dyDescent="0.25">
      <c r="A3" s="68" t="s">
        <v>145</v>
      </c>
      <c r="B3" s="113" t="s">
        <v>7</v>
      </c>
      <c r="C3" s="113" t="s">
        <v>6</v>
      </c>
      <c r="D3" s="113" t="s">
        <v>2</v>
      </c>
    </row>
    <row r="4" spans="1:4" x14ac:dyDescent="0.25">
      <c r="A4" s="69" t="s">
        <v>0</v>
      </c>
      <c r="B4" s="114">
        <v>303</v>
      </c>
      <c r="C4" s="114">
        <v>918</v>
      </c>
      <c r="D4" s="114">
        <v>1221</v>
      </c>
    </row>
    <row r="5" spans="1:4" x14ac:dyDescent="0.25">
      <c r="A5" s="69" t="s">
        <v>142</v>
      </c>
      <c r="B5" s="114">
        <v>314</v>
      </c>
      <c r="C5" s="114">
        <v>1113</v>
      </c>
      <c r="D5" s="114">
        <v>1427</v>
      </c>
    </row>
    <row r="6" spans="1:4" x14ac:dyDescent="0.25">
      <c r="A6" s="69" t="s">
        <v>1</v>
      </c>
      <c r="B6" s="114">
        <v>15</v>
      </c>
      <c r="C6" s="114">
        <v>60</v>
      </c>
      <c r="D6" s="114">
        <v>75</v>
      </c>
    </row>
    <row r="7" spans="1:4" x14ac:dyDescent="0.25">
      <c r="A7" s="68" t="s">
        <v>2</v>
      </c>
      <c r="B7" s="115">
        <v>632</v>
      </c>
      <c r="C7" s="115">
        <v>2091</v>
      </c>
      <c r="D7" s="115">
        <v>2723</v>
      </c>
    </row>
    <row r="8" spans="1:4" x14ac:dyDescent="0.25">
      <c r="A8" s="71"/>
      <c r="B8" s="116"/>
      <c r="C8" s="116"/>
      <c r="D8" s="116"/>
    </row>
    <row r="9" spans="1:4" x14ac:dyDescent="0.25">
      <c r="A9" s="72"/>
      <c r="B9" s="117"/>
      <c r="C9" s="117"/>
      <c r="D9" s="117"/>
    </row>
    <row r="10" spans="1:4" x14ac:dyDescent="0.25">
      <c r="A10" s="68" t="s">
        <v>146</v>
      </c>
      <c r="B10" s="113" t="s">
        <v>7</v>
      </c>
      <c r="C10" s="113" t="s">
        <v>6</v>
      </c>
      <c r="D10" s="113" t="s">
        <v>2</v>
      </c>
    </row>
    <row r="11" spans="1:4" x14ac:dyDescent="0.25">
      <c r="A11" s="69" t="s">
        <v>147</v>
      </c>
      <c r="B11" s="118">
        <f>B4/$D4</f>
        <v>0.24815724815724816</v>
      </c>
      <c r="C11" s="118">
        <f>C4/$D4</f>
        <v>0.75184275184275184</v>
      </c>
      <c r="D11" s="111">
        <f>D4/$D4</f>
        <v>1</v>
      </c>
    </row>
    <row r="12" spans="1:4" x14ac:dyDescent="0.25">
      <c r="A12" s="69" t="s">
        <v>148</v>
      </c>
      <c r="B12" s="118">
        <f t="shared" ref="B12:D14" si="0">B5/$D5</f>
        <v>0.22004204625087595</v>
      </c>
      <c r="C12" s="118">
        <f t="shared" si="0"/>
        <v>0.77995795374912402</v>
      </c>
      <c r="D12" s="111">
        <f t="shared" si="0"/>
        <v>1</v>
      </c>
    </row>
    <row r="13" spans="1:4" x14ac:dyDescent="0.25">
      <c r="A13" s="69" t="s">
        <v>149</v>
      </c>
      <c r="B13" s="118">
        <f t="shared" si="0"/>
        <v>0.2</v>
      </c>
      <c r="C13" s="118">
        <f t="shared" si="0"/>
        <v>0.8</v>
      </c>
      <c r="D13" s="111">
        <f t="shared" si="0"/>
        <v>1</v>
      </c>
    </row>
    <row r="14" spans="1:4" x14ac:dyDescent="0.25">
      <c r="A14" s="68" t="s">
        <v>2</v>
      </c>
      <c r="B14" s="118">
        <f t="shared" si="0"/>
        <v>0.23209695189129637</v>
      </c>
      <c r="C14" s="118">
        <f t="shared" si="0"/>
        <v>0.76790304810870369</v>
      </c>
      <c r="D14" s="111">
        <f t="shared" si="0"/>
        <v>1</v>
      </c>
    </row>
    <row r="16" spans="1:4" x14ac:dyDescent="0.25">
      <c r="A16" s="35" t="s">
        <v>24</v>
      </c>
    </row>
    <row r="17" spans="1:1" x14ac:dyDescent="0.25">
      <c r="A17" s="35" t="s">
        <v>150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P28" sqref="P28"/>
    </sheetView>
  </sheetViews>
  <sheetFormatPr defaultRowHeight="15.75" x14ac:dyDescent="0.25"/>
  <cols>
    <col min="1" max="1" width="16.85546875" style="35" customWidth="1"/>
    <col min="2" max="2" width="13.140625" style="35" customWidth="1"/>
    <col min="3" max="3" width="17.7109375" style="35" customWidth="1"/>
    <col min="4" max="4" width="15.140625" style="35" customWidth="1"/>
    <col min="5" max="5" width="11.7109375" style="35" customWidth="1"/>
    <col min="6" max="6" width="15.7109375" style="35" customWidth="1"/>
    <col min="7" max="7" width="17" style="35" customWidth="1"/>
    <col min="8" max="8" width="14.42578125" style="35" customWidth="1"/>
    <col min="9" max="9" width="12.5703125" style="35" customWidth="1"/>
    <col min="10" max="16384" width="9.140625" style="35"/>
  </cols>
  <sheetData>
    <row r="1" spans="1:15" x14ac:dyDescent="0.25">
      <c r="A1" s="73" t="s">
        <v>151</v>
      </c>
    </row>
    <row r="3" spans="1:15" ht="28.5" x14ac:dyDescent="0.25">
      <c r="A3" s="74" t="s">
        <v>152</v>
      </c>
      <c r="B3" s="105" t="s">
        <v>153</v>
      </c>
      <c r="C3" s="105" t="s">
        <v>154</v>
      </c>
      <c r="D3" s="105" t="s">
        <v>1</v>
      </c>
      <c r="E3" s="105" t="s">
        <v>2</v>
      </c>
    </row>
    <row r="4" spans="1:15" x14ac:dyDescent="0.25">
      <c r="A4" s="75" t="s">
        <v>4</v>
      </c>
      <c r="B4" s="103">
        <v>287</v>
      </c>
      <c r="C4" s="103">
        <v>221</v>
      </c>
      <c r="D4" s="103">
        <v>12</v>
      </c>
      <c r="E4" s="104">
        <f t="shared" ref="E4:E9" si="0">SUM(B4:D4)</f>
        <v>520</v>
      </c>
    </row>
    <row r="5" spans="1:15" x14ac:dyDescent="0.25">
      <c r="A5" s="75">
        <v>14</v>
      </c>
      <c r="B5" s="103">
        <v>214</v>
      </c>
      <c r="C5" s="103">
        <v>176</v>
      </c>
      <c r="D5" s="103">
        <v>8</v>
      </c>
      <c r="E5" s="104">
        <f t="shared" si="0"/>
        <v>398</v>
      </c>
    </row>
    <row r="6" spans="1:15" x14ac:dyDescent="0.25">
      <c r="A6" s="75">
        <v>15</v>
      </c>
      <c r="B6" s="103">
        <v>245</v>
      </c>
      <c r="C6" s="103">
        <v>242</v>
      </c>
      <c r="D6" s="103">
        <v>12</v>
      </c>
      <c r="E6" s="104">
        <f t="shared" si="0"/>
        <v>499</v>
      </c>
    </row>
    <row r="7" spans="1:15" x14ac:dyDescent="0.25">
      <c r="A7" s="75">
        <v>16</v>
      </c>
      <c r="B7" s="103">
        <v>219</v>
      </c>
      <c r="C7" s="103">
        <v>305</v>
      </c>
      <c r="D7" s="103">
        <v>20</v>
      </c>
      <c r="E7" s="104">
        <f t="shared" si="0"/>
        <v>544</v>
      </c>
    </row>
    <row r="8" spans="1:15" x14ac:dyDescent="0.25">
      <c r="A8" s="75">
        <v>17</v>
      </c>
      <c r="B8" s="103">
        <v>256</v>
      </c>
      <c r="C8" s="103">
        <v>483</v>
      </c>
      <c r="D8" s="103">
        <v>23</v>
      </c>
      <c r="E8" s="104">
        <f t="shared" si="0"/>
        <v>762</v>
      </c>
    </row>
    <row r="9" spans="1:15" x14ac:dyDescent="0.25">
      <c r="A9" s="76" t="s">
        <v>2</v>
      </c>
      <c r="B9" s="103">
        <f>SUM(B4:B8)</f>
        <v>1221</v>
      </c>
      <c r="C9" s="103">
        <f>SUM(C4:C8)</f>
        <v>1427</v>
      </c>
      <c r="D9" s="103">
        <f>SUM(D4:D8)</f>
        <v>75</v>
      </c>
      <c r="E9" s="104">
        <f t="shared" si="0"/>
        <v>2723</v>
      </c>
    </row>
    <row r="10" spans="1:15" x14ac:dyDescent="0.25">
      <c r="A10" s="80"/>
      <c r="B10" s="78"/>
      <c r="C10" s="78"/>
      <c r="D10" s="78"/>
      <c r="E10" s="79"/>
    </row>
    <row r="11" spans="1:15" x14ac:dyDescent="0.25">
      <c r="O11" s="39"/>
    </row>
    <row r="12" spans="1:15" x14ac:dyDescent="0.25">
      <c r="A12" s="73" t="s">
        <v>155</v>
      </c>
    </row>
    <row r="13" spans="1:15" x14ac:dyDescent="0.25">
      <c r="A13" s="34" t="s">
        <v>196</v>
      </c>
    </row>
    <row r="14" spans="1:15" ht="28.5" x14ac:dyDescent="0.25">
      <c r="A14" s="74" t="s">
        <v>152</v>
      </c>
      <c r="B14" s="105" t="s">
        <v>156</v>
      </c>
      <c r="C14" s="105" t="s">
        <v>157</v>
      </c>
      <c r="D14" s="105" t="s">
        <v>149</v>
      </c>
      <c r="E14" s="105" t="s">
        <v>2</v>
      </c>
    </row>
    <row r="15" spans="1:15" x14ac:dyDescent="0.25">
      <c r="A15" s="75" t="s">
        <v>4</v>
      </c>
      <c r="B15" s="106">
        <v>0.23505323505323505</v>
      </c>
      <c r="C15" s="106">
        <v>0.15487035739313246</v>
      </c>
      <c r="D15" s="106">
        <v>0.16</v>
      </c>
      <c r="E15" s="106">
        <v>0.19096584649283879</v>
      </c>
    </row>
    <row r="16" spans="1:15" x14ac:dyDescent="0.25">
      <c r="A16" s="75">
        <v>14</v>
      </c>
      <c r="B16" s="106">
        <v>0.17526617526617527</v>
      </c>
      <c r="C16" s="106">
        <v>0.12333566923615978</v>
      </c>
      <c r="D16" s="106">
        <v>0.10666666666666667</v>
      </c>
      <c r="E16" s="106">
        <v>0.14616232096951892</v>
      </c>
    </row>
    <row r="17" spans="1:5" x14ac:dyDescent="0.25">
      <c r="A17" s="75">
        <v>15</v>
      </c>
      <c r="B17" s="106">
        <v>0.20065520065520065</v>
      </c>
      <c r="C17" s="106">
        <v>0.16958654519971969</v>
      </c>
      <c r="D17" s="106">
        <v>0.16</v>
      </c>
      <c r="E17" s="106">
        <v>0.18325376423062797</v>
      </c>
    </row>
    <row r="18" spans="1:5" x14ac:dyDescent="0.25">
      <c r="A18" s="75">
        <v>16</v>
      </c>
      <c r="B18" s="106">
        <v>0.17936117936117937</v>
      </c>
      <c r="C18" s="106">
        <v>0.21373510861948142</v>
      </c>
      <c r="D18" s="106">
        <v>0.26666666666666666</v>
      </c>
      <c r="E18" s="106">
        <v>0.19977965479250825</v>
      </c>
    </row>
    <row r="19" spans="1:5" x14ac:dyDescent="0.25">
      <c r="A19" s="75">
        <v>17</v>
      </c>
      <c r="B19" s="106">
        <v>0.20966420966420968</v>
      </c>
      <c r="C19" s="106">
        <v>0.33847231955150664</v>
      </c>
      <c r="D19" s="106">
        <v>0.30666666666666664</v>
      </c>
      <c r="E19" s="106">
        <v>0.27983841351450606</v>
      </c>
    </row>
    <row r="20" spans="1:5" x14ac:dyDescent="0.25">
      <c r="A20" s="76" t="s">
        <v>2</v>
      </c>
      <c r="B20" s="111">
        <v>1</v>
      </c>
      <c r="C20" s="111">
        <v>1</v>
      </c>
      <c r="D20" s="111">
        <v>1</v>
      </c>
      <c r="E20" s="111">
        <v>1</v>
      </c>
    </row>
    <row r="21" spans="1:5" x14ac:dyDescent="0.25">
      <c r="A21" s="72"/>
      <c r="B21" s="77"/>
      <c r="C21" s="77"/>
      <c r="D21" s="77"/>
      <c r="E21" s="77"/>
    </row>
    <row r="22" spans="1:5" x14ac:dyDescent="0.25">
      <c r="A22" s="70" t="s">
        <v>197</v>
      </c>
      <c r="B22" s="77"/>
      <c r="C22" s="77"/>
      <c r="D22" s="77"/>
      <c r="E22" s="77"/>
    </row>
    <row r="23" spans="1:5" ht="28.5" x14ac:dyDescent="0.25">
      <c r="A23" s="74" t="s">
        <v>152</v>
      </c>
      <c r="B23" s="105" t="s">
        <v>156</v>
      </c>
      <c r="C23" s="105" t="s">
        <v>157</v>
      </c>
      <c r="D23" s="105" t="s">
        <v>149</v>
      </c>
      <c r="E23" s="105" t="s">
        <v>2</v>
      </c>
    </row>
    <row r="24" spans="1:5" x14ac:dyDescent="0.25">
      <c r="A24" s="75" t="s">
        <v>4</v>
      </c>
      <c r="B24" s="106">
        <v>0.55192307692307696</v>
      </c>
      <c r="C24" s="106">
        <v>0.42499999999999999</v>
      </c>
      <c r="D24" s="106">
        <v>2.3076923076923078E-2</v>
      </c>
      <c r="E24" s="111">
        <v>1</v>
      </c>
    </row>
    <row r="25" spans="1:5" x14ac:dyDescent="0.25">
      <c r="A25" s="75">
        <v>14</v>
      </c>
      <c r="B25" s="106">
        <v>0.53768844221105527</v>
      </c>
      <c r="C25" s="106">
        <v>0.44221105527638194</v>
      </c>
      <c r="D25" s="106">
        <v>2.0100502512562814E-2</v>
      </c>
      <c r="E25" s="111">
        <v>1</v>
      </c>
    </row>
    <row r="26" spans="1:5" x14ac:dyDescent="0.25">
      <c r="A26" s="75">
        <v>15</v>
      </c>
      <c r="B26" s="106">
        <v>0.4909819639278557</v>
      </c>
      <c r="C26" s="106">
        <v>0.4849699398797595</v>
      </c>
      <c r="D26" s="106">
        <v>2.4048096192384769E-2</v>
      </c>
      <c r="E26" s="111">
        <v>1</v>
      </c>
    </row>
    <row r="27" spans="1:5" x14ac:dyDescent="0.25">
      <c r="A27" s="75">
        <v>16</v>
      </c>
      <c r="B27" s="106">
        <v>0.40257352941176472</v>
      </c>
      <c r="C27" s="106">
        <v>0.56066176470588236</v>
      </c>
      <c r="D27" s="106">
        <v>3.6764705882352942E-2</v>
      </c>
      <c r="E27" s="111">
        <v>1</v>
      </c>
    </row>
    <row r="28" spans="1:5" x14ac:dyDescent="0.25">
      <c r="A28" s="75">
        <v>17</v>
      </c>
      <c r="B28" s="106">
        <v>0.33595800524934383</v>
      </c>
      <c r="C28" s="106">
        <v>0.63385826771653542</v>
      </c>
      <c r="D28" s="106">
        <v>3.0183727034120734E-2</v>
      </c>
      <c r="E28" s="111">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8" sqref="C8"/>
    </sheetView>
  </sheetViews>
  <sheetFormatPr defaultRowHeight="15.75" x14ac:dyDescent="0.25"/>
  <cols>
    <col min="1" max="1" width="55.85546875" style="35" customWidth="1"/>
    <col min="2" max="2" width="15" style="35" customWidth="1"/>
    <col min="3" max="3" width="15.42578125" style="35" customWidth="1"/>
    <col min="4" max="4" width="17" style="35" customWidth="1"/>
    <col min="5" max="5" width="14.85546875" style="35" customWidth="1"/>
    <col min="6" max="16384" width="9.140625" style="35"/>
  </cols>
  <sheetData>
    <row r="1" spans="1:7" x14ac:dyDescent="0.25">
      <c r="A1" s="70" t="s">
        <v>158</v>
      </c>
      <c r="G1" s="34"/>
    </row>
    <row r="4" spans="1:7" ht="31.5" x14ac:dyDescent="0.25">
      <c r="A4" s="81" t="s">
        <v>159</v>
      </c>
      <c r="B4" s="119" t="s">
        <v>87</v>
      </c>
      <c r="C4" s="119" t="s">
        <v>146</v>
      </c>
    </row>
    <row r="5" spans="1:7" x14ac:dyDescent="0.25">
      <c r="A5" s="82" t="s">
        <v>8</v>
      </c>
      <c r="B5" s="120">
        <v>691</v>
      </c>
      <c r="C5" s="121">
        <v>0.48423265592151365</v>
      </c>
    </row>
    <row r="6" spans="1:7" x14ac:dyDescent="0.25">
      <c r="A6" s="82" t="s">
        <v>85</v>
      </c>
      <c r="B6" s="120">
        <v>714</v>
      </c>
      <c r="C6" s="121">
        <v>0.50035038542396637</v>
      </c>
    </row>
    <row r="7" spans="1:7" x14ac:dyDescent="0.25">
      <c r="A7" s="82" t="s">
        <v>86</v>
      </c>
      <c r="B7" s="120">
        <v>22</v>
      </c>
      <c r="C7" s="121">
        <v>1.5416958654519973E-2</v>
      </c>
    </row>
    <row r="8" spans="1:7" x14ac:dyDescent="0.25">
      <c r="A8" s="83" t="s">
        <v>2</v>
      </c>
      <c r="B8" s="122">
        <v>1427</v>
      </c>
      <c r="C8" s="111">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0" sqref="D10"/>
    </sheetView>
  </sheetViews>
  <sheetFormatPr defaultRowHeight="15.75" x14ac:dyDescent="0.25"/>
  <cols>
    <col min="1" max="1" width="35" style="35" customWidth="1"/>
    <col min="2" max="2" width="13.42578125" style="35" customWidth="1"/>
    <col min="3" max="3" width="13" style="35" customWidth="1"/>
    <col min="4" max="4" width="12.7109375" style="35" customWidth="1"/>
    <col min="5" max="16384" width="9.140625" style="35"/>
  </cols>
  <sheetData>
    <row r="1" spans="1:4" x14ac:dyDescent="0.25">
      <c r="A1" s="84" t="s">
        <v>160</v>
      </c>
    </row>
    <row r="3" spans="1:4" x14ac:dyDescent="0.25">
      <c r="A3" s="85" t="s">
        <v>91</v>
      </c>
      <c r="B3" s="123" t="s">
        <v>139</v>
      </c>
      <c r="C3" s="123" t="s">
        <v>140</v>
      </c>
      <c r="D3" s="124" t="s">
        <v>141</v>
      </c>
    </row>
    <row r="4" spans="1:4" x14ac:dyDescent="0.25">
      <c r="A4" s="86" t="s">
        <v>85</v>
      </c>
      <c r="B4" s="110">
        <v>70</v>
      </c>
      <c r="C4" s="110">
        <v>92</v>
      </c>
      <c r="D4" s="125">
        <v>7.5348075348075347E-2</v>
      </c>
    </row>
    <row r="5" spans="1:4" x14ac:dyDescent="0.25">
      <c r="A5" s="86" t="s">
        <v>88</v>
      </c>
      <c r="B5" s="110">
        <v>215</v>
      </c>
      <c r="C5" s="110">
        <v>252</v>
      </c>
      <c r="D5" s="125">
        <v>0.20638820638820637</v>
      </c>
    </row>
    <row r="6" spans="1:4" x14ac:dyDescent="0.25">
      <c r="A6" s="86" t="s">
        <v>58</v>
      </c>
      <c r="B6" s="110">
        <v>202</v>
      </c>
      <c r="C6" s="110">
        <v>207</v>
      </c>
      <c r="D6" s="125">
        <v>0.16953316953316952</v>
      </c>
    </row>
    <row r="7" spans="1:4" x14ac:dyDescent="0.25">
      <c r="A7" s="86" t="s">
        <v>89</v>
      </c>
      <c r="B7" s="112">
        <v>564</v>
      </c>
      <c r="C7" s="112">
        <v>488</v>
      </c>
      <c r="D7" s="125">
        <v>0.39967239967239965</v>
      </c>
    </row>
    <row r="8" spans="1:4" x14ac:dyDescent="0.25">
      <c r="A8" s="86" t="s">
        <v>90</v>
      </c>
      <c r="B8" s="110">
        <v>2</v>
      </c>
      <c r="C8" s="110">
        <v>75</v>
      </c>
      <c r="D8" s="125">
        <v>6.1425061425061427E-2</v>
      </c>
    </row>
    <row r="9" spans="1:4" x14ac:dyDescent="0.25">
      <c r="A9" s="86" t="s">
        <v>97</v>
      </c>
      <c r="B9" s="110">
        <v>86</v>
      </c>
      <c r="C9" s="110">
        <v>107</v>
      </c>
      <c r="D9" s="125">
        <v>8.7633087633087636E-2</v>
      </c>
    </row>
    <row r="10" spans="1:4" x14ac:dyDescent="0.25">
      <c r="A10" s="86" t="s">
        <v>2</v>
      </c>
      <c r="B10" s="120">
        <v>1139</v>
      </c>
      <c r="C10" s="120">
        <v>1221</v>
      </c>
      <c r="D10" s="111">
        <v>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9" sqref="B19:D19"/>
    </sheetView>
  </sheetViews>
  <sheetFormatPr defaultRowHeight="15.75" x14ac:dyDescent="0.25"/>
  <cols>
    <col min="1" max="1" width="34.5703125" style="35" customWidth="1"/>
    <col min="2" max="4" width="13.85546875" style="35" customWidth="1"/>
    <col min="5" max="7" width="14.28515625" style="35" customWidth="1"/>
    <col min="8" max="16384" width="9.140625" style="35"/>
  </cols>
  <sheetData>
    <row r="1" spans="1:6" x14ac:dyDescent="0.25">
      <c r="A1" s="84" t="s">
        <v>161</v>
      </c>
    </row>
    <row r="3" spans="1:6" x14ac:dyDescent="0.25">
      <c r="A3" s="68" t="s">
        <v>87</v>
      </c>
      <c r="B3" s="123" t="s">
        <v>7</v>
      </c>
      <c r="C3" s="123" t="s">
        <v>6</v>
      </c>
      <c r="D3" s="123" t="s">
        <v>2</v>
      </c>
    </row>
    <row r="4" spans="1:6" x14ac:dyDescent="0.25">
      <c r="A4" s="87" t="s">
        <v>85</v>
      </c>
      <c r="B4" s="110">
        <v>30</v>
      </c>
      <c r="C4" s="110">
        <v>62</v>
      </c>
      <c r="D4" s="114">
        <v>92</v>
      </c>
      <c r="E4" s="38"/>
      <c r="F4" s="38"/>
    </row>
    <row r="5" spans="1:6" x14ac:dyDescent="0.25">
      <c r="A5" s="87" t="s">
        <v>88</v>
      </c>
      <c r="B5" s="110">
        <v>60</v>
      </c>
      <c r="C5" s="110">
        <v>192</v>
      </c>
      <c r="D5" s="114">
        <v>252</v>
      </c>
    </row>
    <row r="6" spans="1:6" x14ac:dyDescent="0.25">
      <c r="A6" s="87" t="s">
        <v>58</v>
      </c>
      <c r="B6" s="110">
        <v>49</v>
      </c>
      <c r="C6" s="110">
        <v>158</v>
      </c>
      <c r="D6" s="114">
        <v>207</v>
      </c>
    </row>
    <row r="7" spans="1:6" x14ac:dyDescent="0.25">
      <c r="A7" s="87" t="s">
        <v>89</v>
      </c>
      <c r="B7" s="112">
        <v>116</v>
      </c>
      <c r="C7" s="112">
        <v>372</v>
      </c>
      <c r="D7" s="114">
        <v>488</v>
      </c>
    </row>
    <row r="8" spans="1:6" x14ac:dyDescent="0.25">
      <c r="A8" s="87" t="s">
        <v>90</v>
      </c>
      <c r="B8" s="110">
        <v>20</v>
      </c>
      <c r="C8" s="110">
        <v>55</v>
      </c>
      <c r="D8" s="114">
        <v>75</v>
      </c>
    </row>
    <row r="9" spans="1:6" x14ac:dyDescent="0.25">
      <c r="A9" s="87" t="s">
        <v>97</v>
      </c>
      <c r="B9" s="110">
        <v>28</v>
      </c>
      <c r="C9" s="110">
        <v>79</v>
      </c>
      <c r="D9" s="114">
        <v>107</v>
      </c>
    </row>
    <row r="10" spans="1:6" x14ac:dyDescent="0.25">
      <c r="A10" s="87" t="s">
        <v>2</v>
      </c>
      <c r="B10" s="114">
        <v>303</v>
      </c>
      <c r="C10" s="114">
        <v>918</v>
      </c>
      <c r="D10" s="114">
        <v>1221</v>
      </c>
    </row>
    <row r="11" spans="1:6" x14ac:dyDescent="0.25">
      <c r="A11" s="88"/>
      <c r="B11" s="117"/>
      <c r="C11" s="117"/>
      <c r="D11" s="117"/>
    </row>
    <row r="12" spans="1:6" x14ac:dyDescent="0.25">
      <c r="A12" s="68" t="s">
        <v>146</v>
      </c>
      <c r="B12" s="123" t="s">
        <v>7</v>
      </c>
      <c r="C12" s="123" t="s">
        <v>6</v>
      </c>
      <c r="D12" s="123" t="s">
        <v>2</v>
      </c>
    </row>
    <row r="13" spans="1:6" x14ac:dyDescent="0.25">
      <c r="A13" s="87" t="s">
        <v>85</v>
      </c>
      <c r="B13" s="126">
        <v>9.9009900990099015E-2</v>
      </c>
      <c r="C13" s="126">
        <v>6.7538126361655779E-2</v>
      </c>
      <c r="D13" s="126">
        <v>7.5348075348075347E-2</v>
      </c>
    </row>
    <row r="14" spans="1:6" x14ac:dyDescent="0.25">
      <c r="A14" s="87" t="s">
        <v>88</v>
      </c>
      <c r="B14" s="126">
        <v>0.19801980198019803</v>
      </c>
      <c r="C14" s="126">
        <v>0.20915032679738563</v>
      </c>
      <c r="D14" s="126">
        <v>0.20638820638820637</v>
      </c>
    </row>
    <row r="15" spans="1:6" x14ac:dyDescent="0.25">
      <c r="A15" s="87" t="s">
        <v>58</v>
      </c>
      <c r="B15" s="126">
        <v>0.1617161716171617</v>
      </c>
      <c r="C15" s="126">
        <v>0.17211328976034859</v>
      </c>
      <c r="D15" s="126">
        <v>0.16953316953316952</v>
      </c>
    </row>
    <row r="16" spans="1:6" x14ac:dyDescent="0.25">
      <c r="A16" s="87" t="s">
        <v>89</v>
      </c>
      <c r="B16" s="126">
        <v>0.38283828382838286</v>
      </c>
      <c r="C16" s="126">
        <v>0.40522875816993464</v>
      </c>
      <c r="D16" s="126">
        <v>0.39967239967239965</v>
      </c>
    </row>
    <row r="17" spans="1:4" x14ac:dyDescent="0.25">
      <c r="A17" s="87" t="s">
        <v>90</v>
      </c>
      <c r="B17" s="126">
        <v>6.6006600660066E-2</v>
      </c>
      <c r="C17" s="126">
        <v>5.9912854030501089E-2</v>
      </c>
      <c r="D17" s="126">
        <v>6.1425061425061427E-2</v>
      </c>
    </row>
    <row r="18" spans="1:4" x14ac:dyDescent="0.25">
      <c r="A18" s="87" t="s">
        <v>97</v>
      </c>
      <c r="B18" s="126">
        <v>9.2409240924092403E-2</v>
      </c>
      <c r="C18" s="126">
        <v>8.6056644880174296E-2</v>
      </c>
      <c r="D18" s="126">
        <v>8.7633087633087636E-2</v>
      </c>
    </row>
    <row r="19" spans="1:4" x14ac:dyDescent="0.25">
      <c r="A19" s="87" t="s">
        <v>2</v>
      </c>
      <c r="B19" s="111">
        <v>1</v>
      </c>
      <c r="C19" s="111">
        <v>1</v>
      </c>
      <c r="D19" s="11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1819 q3 provisional</vt:lpstr>
      <vt:lpstr>metadata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Company>DOJNI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2019-03-05T15:07:52Z</cp:lastPrinted>
  <dcterms:created xsi:type="dcterms:W3CDTF">2018-08-21T09:27:59Z</dcterms:created>
  <dcterms:modified xsi:type="dcterms:W3CDTF">2020-11-06T14:55:52Z</dcterms:modified>
</cp:coreProperties>
</file>