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7488CAB2-D2CB-4B36-9766-724C695EBC98}" xr6:coauthVersionLast="31" xr6:coauthVersionMax="31" xr10:uidLastSave="{00000000-0000-0000-0000-000000000000}"/>
  <workbookProtection workbookAlgorithmName="SHA-512" workbookHashValue="NnMHVQPwJcuVhs0JHVn/8vI6gYE7FBN8nPKKmiwbU+pVlP6aLzXBd1XIEiY3m19M+PP2JBzuBS/R+9EvzRk25g==" workbookSaltValue="1f6o5Qft9wgqz5hsfrKKFw==" workbookSpinCount="100000" lockStructure="1"/>
  <bookViews>
    <workbookView xWindow="0" yWindow="0" windowWidth="19320" windowHeight="12440" xr2:uid="{00000000-000D-0000-FFFF-FFFF00000000}"/>
  </bookViews>
  <sheets>
    <sheet name="Notes" sheetId="13" r:id="rId1"/>
    <sheet name="FIRE0706" sheetId="15" r:id="rId2"/>
    <sheet name="FIRE0706(1)" sheetId="6" state="hidden" r:id="rId3"/>
    <sheet name="Data" sheetId="7" state="hidden" r:id="rId4"/>
    <sheet name="Datab" sheetId="8" state="hidden" r:id="rId5"/>
    <sheet name="QA" sheetId="9" state="hidden" r:id="rId6"/>
    <sheet name="SQL" sheetId="10" state="hidden" r:id="rId7"/>
    <sheet name="Data fires" sheetId="11" r:id="rId8"/>
    <sheet name="Data fatalities and casualties" sheetId="12" r:id="rId9"/>
  </sheets>
  <definedNames>
    <definedName name="_xlnm._FilterDatabase" localSheetId="3" hidden="1">Data!$A$1:$C$137289</definedName>
    <definedName name="_xlnm._FilterDatabase" localSheetId="7" hidden="1">'Data fires'!$A$1:$C$137289</definedName>
  </definedNames>
  <calcPr calcId="179017"/>
</workbook>
</file>

<file path=xl/calcChain.xml><?xml version="1.0" encoding="utf-8"?>
<calcChain xmlns="http://schemas.openxmlformats.org/spreadsheetml/2006/main">
  <c r="B14" i="15" l="1"/>
  <c r="C14" i="15"/>
  <c r="D14" i="15"/>
  <c r="E14" i="15"/>
  <c r="F14" i="15"/>
  <c r="H14" i="15"/>
  <c r="I14" i="15"/>
  <c r="J14" i="15"/>
  <c r="K14" i="15"/>
  <c r="B4" i="6"/>
  <c r="E14" i="6" s="1"/>
  <c r="C14" i="6" l="1"/>
  <c r="B14" i="6" s="1"/>
  <c r="F14" i="6"/>
  <c r="D14" i="6"/>
  <c r="C7" i="6"/>
  <c r="C7" i="15" s="1"/>
  <c r="D7" i="6"/>
  <c r="D7" i="15" s="1"/>
  <c r="E7" i="6"/>
  <c r="E7" i="15" s="1"/>
  <c r="F7" i="6"/>
  <c r="F7" i="15" s="1"/>
  <c r="C8" i="6"/>
  <c r="C8" i="15" s="1"/>
  <c r="D8" i="6"/>
  <c r="D8" i="15" s="1"/>
  <c r="E8" i="6"/>
  <c r="E8" i="15" s="1"/>
  <c r="F8" i="6"/>
  <c r="F8" i="15" s="1"/>
  <c r="C9" i="6"/>
  <c r="C9" i="15" s="1"/>
  <c r="D9" i="6"/>
  <c r="D9" i="15" s="1"/>
  <c r="E9" i="6"/>
  <c r="E9" i="15" s="1"/>
  <c r="F9" i="6"/>
  <c r="F9" i="15" s="1"/>
  <c r="C10" i="6"/>
  <c r="C10" i="15" s="1"/>
  <c r="D10" i="6"/>
  <c r="D10" i="15" s="1"/>
  <c r="E10" i="6"/>
  <c r="E10" i="15" s="1"/>
  <c r="F10" i="6"/>
  <c r="F10" i="15" s="1"/>
  <c r="C11" i="6"/>
  <c r="C11" i="15" s="1"/>
  <c r="D11" i="6"/>
  <c r="D11" i="15" s="1"/>
  <c r="E11" i="6"/>
  <c r="E11" i="15" s="1"/>
  <c r="F11" i="6"/>
  <c r="F11" i="15" s="1"/>
  <c r="C12" i="6"/>
  <c r="C12" i="15" s="1"/>
  <c r="D12" i="6"/>
  <c r="D12" i="15" s="1"/>
  <c r="E12" i="6"/>
  <c r="E12" i="15" s="1"/>
  <c r="F12" i="6"/>
  <c r="F12" i="15" s="1"/>
  <c r="C13" i="6"/>
  <c r="C13" i="15" s="1"/>
  <c r="D13" i="6"/>
  <c r="D13" i="15" s="1"/>
  <c r="E13" i="6"/>
  <c r="E13" i="15" s="1"/>
  <c r="F13" i="6"/>
  <c r="F13" i="15" s="1"/>
  <c r="D6" i="6"/>
  <c r="D6" i="15" s="1"/>
  <c r="E6" i="6"/>
  <c r="E6" i="15" s="1"/>
  <c r="F6" i="6"/>
  <c r="F6" i="15" s="1"/>
  <c r="C6" i="6"/>
  <c r="C6" i="15" s="1"/>
  <c r="I14" i="6" l="1"/>
  <c r="H14" i="6"/>
  <c r="J14" i="6"/>
  <c r="K14" i="6"/>
  <c r="H9" i="9"/>
  <c r="H5" i="9"/>
  <c r="H10" i="9"/>
  <c r="H7" i="9"/>
  <c r="H6" i="9"/>
  <c r="H8" i="9"/>
  <c r="B10" i="9"/>
  <c r="L5" i="9" l="1"/>
  <c r="L6" i="9"/>
  <c r="L7" i="9"/>
  <c r="L8" i="9"/>
  <c r="L10" i="9"/>
  <c r="L9" i="9"/>
  <c r="B7" i="9"/>
  <c r="B8" i="9"/>
  <c r="B6" i="9"/>
  <c r="B9" i="9"/>
  <c r="B5" i="9"/>
  <c r="B13" i="6" l="1"/>
  <c r="B6" i="6"/>
  <c r="B12" i="6"/>
  <c r="D33" i="9"/>
  <c r="B33" i="9"/>
  <c r="C33" i="9"/>
  <c r="E33" i="9"/>
  <c r="B11" i="6"/>
  <c r="B8" i="6"/>
  <c r="B7" i="6"/>
  <c r="B10" i="6"/>
  <c r="B9" i="6"/>
  <c r="C10" i="9" l="1"/>
  <c r="B11" i="15"/>
  <c r="H9" i="6"/>
  <c r="H9" i="15" s="1"/>
  <c r="B9" i="15"/>
  <c r="K10" i="6"/>
  <c r="K10" i="15" s="1"/>
  <c r="B10" i="15"/>
  <c r="K12" i="6"/>
  <c r="K12" i="15" s="1"/>
  <c r="B12" i="15"/>
  <c r="K7" i="6"/>
  <c r="K7" i="15" s="1"/>
  <c r="B7" i="15"/>
  <c r="H6" i="6"/>
  <c r="H6" i="15" s="1"/>
  <c r="B6" i="15"/>
  <c r="I7" i="9"/>
  <c r="B8" i="15"/>
  <c r="K13" i="6"/>
  <c r="K13" i="15" s="1"/>
  <c r="B13" i="15"/>
  <c r="H13" i="6"/>
  <c r="H13" i="15" s="1"/>
  <c r="I13" i="6"/>
  <c r="I13" i="15" s="1"/>
  <c r="J13" i="6"/>
  <c r="J13" i="15" s="1"/>
  <c r="I12" i="6"/>
  <c r="I12" i="15" s="1"/>
  <c r="I6" i="6"/>
  <c r="I6" i="15" s="1"/>
  <c r="K6" i="6"/>
  <c r="K6" i="15" s="1"/>
  <c r="J6" i="6"/>
  <c r="J6" i="15" s="1"/>
  <c r="J12" i="6"/>
  <c r="J12" i="15" s="1"/>
  <c r="H12" i="6"/>
  <c r="H12" i="15" s="1"/>
  <c r="I11" i="6"/>
  <c r="I11" i="15" s="1"/>
  <c r="H11" i="6"/>
  <c r="H11" i="15" s="1"/>
  <c r="K11" i="6"/>
  <c r="K11" i="15" s="1"/>
  <c r="H10" i="6"/>
  <c r="H10" i="15" s="1"/>
  <c r="J10" i="6"/>
  <c r="J10" i="15" s="1"/>
  <c r="K9" i="6"/>
  <c r="K9" i="15" s="1"/>
  <c r="J7" i="6"/>
  <c r="J7" i="15" s="1"/>
  <c r="J11" i="6"/>
  <c r="J11" i="15" s="1"/>
  <c r="I10" i="6"/>
  <c r="I10" i="15" s="1"/>
  <c r="K8" i="6"/>
  <c r="K8" i="15" s="1"/>
  <c r="J9" i="6"/>
  <c r="J9" i="15" s="1"/>
  <c r="I7" i="6"/>
  <c r="I7" i="15" s="1"/>
  <c r="H7" i="6"/>
  <c r="H7" i="15" s="1"/>
  <c r="I9" i="6"/>
  <c r="I9" i="15" s="1"/>
  <c r="H8" i="6"/>
  <c r="H8" i="15" s="1"/>
  <c r="J8" i="6"/>
  <c r="J8" i="15" s="1"/>
  <c r="L15" i="9"/>
  <c r="M5" i="9"/>
  <c r="I10" i="9"/>
  <c r="A33" i="9"/>
  <c r="L19" i="9"/>
  <c r="M9" i="9"/>
  <c r="L16" i="9"/>
  <c r="M6" i="9"/>
  <c r="L17" i="9"/>
  <c r="M7" i="9"/>
  <c r="L18" i="9"/>
  <c r="M8" i="9"/>
  <c r="L20" i="9"/>
  <c r="M10" i="9"/>
  <c r="C7" i="9"/>
  <c r="C6" i="9"/>
  <c r="I6" i="9"/>
  <c r="I8" i="6"/>
  <c r="I8" i="15" s="1"/>
  <c r="I5" i="9"/>
  <c r="C5" i="9"/>
  <c r="I9" i="9"/>
  <c r="I8" i="9"/>
  <c r="C8" i="9"/>
  <c r="C9" i="9"/>
</calcChain>
</file>

<file path=xl/sharedStrings.xml><?xml version="1.0" encoding="utf-8"?>
<sst xmlns="http://schemas.openxmlformats.org/spreadsheetml/2006/main" count="503" uniqueCount="96">
  <si>
    <t>FINANCIAL_YEAR</t>
  </si>
  <si>
    <t>2010/11</t>
  </si>
  <si>
    <t>Present, operated &amp; raised the alarm</t>
  </si>
  <si>
    <t>Present, operated but did not raise the alarm</t>
  </si>
  <si>
    <t>Present, but did not operate</t>
  </si>
  <si>
    <t>Absent</t>
  </si>
  <si>
    <t>2011/12</t>
  </si>
  <si>
    <t>2012/13</t>
  </si>
  <si>
    <t>2013/14</t>
  </si>
  <si>
    <t>2014/15</t>
  </si>
  <si>
    <t>Percentage</t>
  </si>
  <si>
    <t>Year</t>
  </si>
  <si>
    <t>Total</t>
  </si>
  <si>
    <t>General note:</t>
  </si>
  <si>
    <t>Fire data are collected by the Incident Recording System (IRS) which collects information on all incidents attended by fire services. For a variety of reasons some records take longer than others for fire services to upload to the IRS and therefore fire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</si>
  <si>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</si>
  <si>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</si>
  <si>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</si>
  <si>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https://www.gov.uk/government/collections/fire-statistics</t>
  </si>
  <si>
    <t xml:space="preserve">Contact: </t>
  </si>
  <si>
    <t>Fatal and non-fatal casualties</t>
  </si>
  <si>
    <t>2015/16</t>
  </si>
  <si>
    <t>ALARM_CATEGORY</t>
  </si>
  <si>
    <t>Present, operated and raised the alarm</t>
  </si>
  <si>
    <t>Primary fires</t>
  </si>
  <si>
    <r>
      <t>FIRE STATISTICS TABLE 0706: Primary fires</t>
    </r>
    <r>
      <rPr>
        <b/>
        <vertAlign val="superscript"/>
        <sz val="11"/>
        <color theme="0"/>
        <rFont val="Arial Black"/>
        <family val="2"/>
      </rPr>
      <t>1</t>
    </r>
    <r>
      <rPr>
        <b/>
        <sz val="11"/>
        <color theme="0"/>
        <rFont val="Arial Black"/>
        <family val="2"/>
      </rPr>
      <t xml:space="preserve"> and casualties</t>
    </r>
    <r>
      <rPr>
        <b/>
        <vertAlign val="superscript"/>
        <sz val="11"/>
        <color theme="0"/>
        <rFont val="Arial Black"/>
        <family val="2"/>
      </rPr>
      <t>2</t>
    </r>
    <r>
      <rPr>
        <b/>
        <sz val="11"/>
        <color theme="0"/>
        <rFont val="Arial Black"/>
        <family val="2"/>
      </rPr>
      <t xml:space="preserve"> in other buildings</t>
    </r>
    <r>
      <rPr>
        <b/>
        <vertAlign val="superscript"/>
        <sz val="11"/>
        <color theme="0"/>
        <rFont val="Arial Black"/>
        <family val="2"/>
      </rPr>
      <t>3</t>
    </r>
    <r>
      <rPr>
        <b/>
        <sz val="11"/>
        <color theme="0"/>
        <rFont val="Arial Black"/>
        <family val="2"/>
      </rPr>
      <t xml:space="preserve"> by presence/operation of smoke alarms</t>
    </r>
    <r>
      <rPr>
        <b/>
        <vertAlign val="superscript"/>
        <sz val="11"/>
        <color theme="0"/>
        <rFont val="Arial Black"/>
        <family val="2"/>
      </rPr>
      <t>4</t>
    </r>
    <r>
      <rPr>
        <b/>
        <sz val="11"/>
        <color theme="0"/>
        <rFont val="Arial Black"/>
        <family val="2"/>
      </rPr>
      <t>, England</t>
    </r>
  </si>
  <si>
    <r>
      <t>Select primary fires</t>
    </r>
    <r>
      <rPr>
        <b/>
        <vertAlign val="superscript"/>
        <sz val="11"/>
        <color theme="1"/>
        <rFont val="Calibri"/>
        <family val="2"/>
        <scheme val="minor"/>
      </rPr>
      <t>1</t>
    </r>
    <r>
      <rPr>
        <b/>
        <sz val="11"/>
        <color theme="1"/>
        <rFont val="Calibri"/>
        <family val="2"/>
        <scheme val="minor"/>
      </rPr>
      <t xml:space="preserve"> or casualties</t>
    </r>
    <r>
      <rPr>
        <b/>
        <vertAlign val="superscript"/>
        <sz val="11"/>
        <color theme="1"/>
        <rFont val="Calibri"/>
        <family val="2"/>
        <scheme val="minor"/>
      </rPr>
      <t>2</t>
    </r>
    <r>
      <rPr>
        <b/>
        <sz val="11"/>
        <color theme="1"/>
        <rFont val="Calibri"/>
        <family val="2"/>
        <scheme val="minor"/>
      </rPr>
      <t xml:space="preserve"> from the drop-down list in the orange box below:</t>
    </r>
  </si>
  <si>
    <t>3 Other buildings includes, as well as all non-residential buildings, other residential buildings such as: Boarding houses, Hotels/Motels, Hostels, Military barracks, Monasteries/Convents, Nurses'/Doctors' accomodation, Residential homes and Student halls of residence.</t>
  </si>
  <si>
    <t>4 If more than one smoke alarm was recorded for a fire, the fire is categorised under the most positive operation status of all the smoke alarms recorded.</t>
  </si>
  <si>
    <t>1 Primary fires are defined as fires that meet at least one of the following conditions:</t>
  </si>
  <si>
    <t>(a) any fire that occurred in a (non-derelict) building, vehicle or outdoor structure,</t>
  </si>
  <si>
    <t>(b) any fire involving fatalities, casualties or rescues,</t>
  </si>
  <si>
    <t xml:space="preserve">(c) any fire attended by five or more pumping appliances. </t>
  </si>
  <si>
    <t>Checking raw data matches that in the table and vs other buildings primary fires from table 0102</t>
  </si>
  <si>
    <t>Checking vs total dwelling fire fatalities from 0502a</t>
  </si>
  <si>
    <t>Check vs published 0706, chose the correct drop down.</t>
  </si>
  <si>
    <t>Checking sum formula hasn't missed anything</t>
  </si>
  <si>
    <t>Checking total is equal to the sum of present, not present etc</t>
  </si>
  <si>
    <t>% increase from last year</t>
  </si>
  <si>
    <t>Primary fires (use right drop down)</t>
  </si>
  <si>
    <t>Fatal and non fatal casualties (use right drop down)</t>
  </si>
  <si>
    <t>--Table 0706 Fires, fatalities and casualties in other buildings by presence/operation of smoke alarms</t>
  </si>
  <si>
    <t xml:space="preserve">--Do NOT re-run 2009/10 data as data in the excel tables has already been adjusted for missing data and must NOT be changed </t>
  </si>
  <si>
    <t>SELECT</t>
  </si>
  <si>
    <t>WHEN WERE_ALARM_SYSTEMS_PRESENT NOT IN ('Yes') THEN 'Absent'</t>
  </si>
  <si>
    <t>WHEN ((WERE_ALARM_SYSTEMS_PRESENT IN ('Yes')) AND (SYSTEM_OPERATED_CODE=1)) THEN 'Present, but did not operate'</t>
  </si>
  <si>
    <t>WHEN ((WERE_ALARM_SYSTEMS_PRESENT IN ('Yes')) AND (SYSTEM_OPERATED_CODE=2)) THEN 'Present, operated but did not raise the alarm'</t>
  </si>
  <si>
    <t>WHEN ((WERE_ALARM_SYSTEMS_PRESENT IN ('Yes')) AND (SYSTEM_OPERATED_CODE=3)) THEN 'Present, operated and raised the alarm'</t>
  </si>
  <si>
    <t>ELSE 'ERROR'</t>
  </si>
  <si>
    <t>END AS 'ALARM_CATEGORY'</t>
  </si>
  <si>
    <t>FROM</t>
  </si>
  <si>
    <t>dbo.vINCIDENT</t>
  </si>
  <si>
    <t>LEFT OUTER JOIN dbo.vALARM_SYSTEM ON dbo.vINCIDENT.PUB_INCIDENT_ID = dbo.vALARM_SYSTEM.PUB_INCIDENT_ID</t>
  </si>
  <si>
    <t>LEFT OUTER JOIN dbo.TblPropertyTypes ON dbo.vINCIDENT.PROPERTY_TYPE_CODE = dbo.TblPropertyTypes.PROPERTY_TYPE_CODE</t>
  </si>
  <si>
    <t>WHERE</t>
  </si>
  <si>
    <t>AND INCIDENT_STATUS_CODE &gt;55</t>
  </si>
  <si>
    <t>AND TER_FRS_ID&lt;'M'</t>
  </si>
  <si>
    <t>AND ON_ATTENDANCE_INCIDENT_CATEGORY_DESCRIPTION IN ('Fire')</t>
  </si>
  <si>
    <t>AND LOCAT3 IN ('Other buildings')</t>
  </si>
  <si>
    <t>AND IS_PRIMARY_FIRE IN ('Yes')</t>
  </si>
  <si>
    <t>GROUP BY</t>
  </si>
  <si>
    <t>ORDER BY</t>
  </si>
  <si>
    <t>LEFT OUTER JOIN dbo.vVICTIM ON dbo.vINCIDENT.PUB_INCIDENT_ID = dbo.vVICTIM.PUB_INCIDENT_ID</t>
  </si>
  <si>
    <t>AND (((VICTIM_TYPE_CODE=1) AND (WAS_FIRE_RELATED NOT IN ('No'))) OR (VICTIM_TYPE_CODE=2))</t>
  </si>
  <si>
    <t>2 Fires involving casualties includes: any fire that resulted in any number of fire-related fatalities and/or non-fatal casualties.</t>
  </si>
  <si>
    <t>2016/17</t>
  </si>
  <si>
    <t xml:space="preserve">USE </t>
  </si>
  <si>
    <t>RTRIM(FINANCIAL_YEAR) AS 'FINANCIAL_YEAR' --Eliminate blank spaces</t>
  </si>
  <si>
    <t>,dbo.vINCIDENT.PUB_INCIDENT_ID AS 'ID'</t>
  </si>
  <si>
    <t>,WERE_ALARM_SYSTEMS_PRESENT</t>
  </si>
  <si>
    <t>,SYSTEM_OPERATED_CODE</t>
  </si>
  <si>
    <t>,SYSTEM_OPERATED_DESCRIPTION</t>
  </si>
  <si>
    <t>,CASE --Recode all info into table categories'</t>
  </si>
  <si>
    <t>,dbo.vINCIDENT.PUB_INCIDENT_ID</t>
  </si>
  <si>
    <t>,SYSTEM_OPERATED_CODE DESC</t>
  </si>
  <si>
    <t>,COUNT(DISTINCT VICTIM_SEQ_NO) AS 'Casualties' --Count DISTINCT to avoid smoke alarms being double counted across multiple fatalities</t>
  </si>
  <si>
    <t>FIRE STATISTICS TABLE 0706: Primary fires and casualties in other buildings by presence/operation of smoke alarms, England</t>
  </si>
  <si>
    <t>FRIS_Mar18</t>
  </si>
  <si>
    <t xml:space="preserve">FINANCIAL_YEAR IN ('2010/11','2011/12','2012/13','2013/14','2014/15','2015/16','2016/17','2017/18') </t>
  </si>
  <si>
    <t>--Fires</t>
  </si>
  <si>
    <t>--Fires resulting in casualties</t>
  </si>
  <si>
    <t>2017/18</t>
  </si>
  <si>
    <t>FireStatistics@homeoffice.gov.uk</t>
  </si>
  <si>
    <t>FIRES_COUNT</t>
  </si>
  <si>
    <t>FATALITIES_AND_NON_FATAL_CASUALTIES_COUNT</t>
  </si>
  <si>
    <t>Alarm Absent</t>
  </si>
  <si>
    <t>2018/19</t>
  </si>
  <si>
    <t>Alarm Present and raised the alarm</t>
  </si>
  <si>
    <t>Alarm Present but did not operate</t>
  </si>
  <si>
    <t>Alarm Present but did not raise alarm</t>
  </si>
  <si>
    <t>FIRES</t>
  </si>
  <si>
    <t>CASUALTIES</t>
  </si>
  <si>
    <t xml:space="preserve">The data in this table are consistent with records that reached the IRS by 16 June 2019. </t>
  </si>
  <si>
    <t>Next Update: Autumn 2020</t>
  </si>
  <si>
    <t>Last updated: 12 September 2019</t>
  </si>
  <si>
    <t>This file contains information on the number of primary fires, fatal and non-fatal casualties in other buildings in England by presence/operation of smoke alarm, 2010/11 to 2018/19. 
There are three other worksheets in this file. The 'FIRE0706' worksheet shows the number of primary fires, fatal and non-fatal casualties in other buildings by presence/operation of smoke alarm. 'Data fires' and 'Data fatalities and casualties' provide the raw data behind the main data table.
It is possible to create pivot tables from the data worksheet by using the insert pivot table function.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</si>
</sst>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Arial Black"/>
      <family val="2"/>
    </font>
    <font>
      <u/>
      <sz val="11"/>
      <color theme="10"/>
      <name val="Calibri"/>
      <family val="2"/>
      <scheme val="minor"/>
    </font>
    <font>
      <b/>
      <vertAlign val="superscript"/>
      <sz val="11"/>
      <color theme="0"/>
      <name val="Arial Black"/>
      <family val="2"/>
    </font>
    <font>
      <b/>
      <vertAlign val="superscript"/>
      <sz val="11"/>
      <color theme="1"/>
      <name val="Calibri"/>
      <family val="2"/>
      <scheme val="minor"/>
    </font>
    <font>
      <sz val="11"/>
      <name val="Calibri"/>
      <family val="2"/>
      <scheme val="minor"/>
    </font>
    <font>
      <sz val="10"/>
      <name val="Arial"/>
      <family val="2"/>
    </font>
    <font>
      <sz val="11"/>
      <color rgb="FF000000"/>
      <name val="Calibri"/>
      <family val="2"/>
      <scheme val="minor"/>
    </font>
    <font>
      <b/>
      <sz val="11"/>
      <color theme="0"/>
      <name val="Calibri"/>
      <family val="2"/>
      <scheme val="minor"/>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8" fillId="0" borderId="0"/>
  </cellStyleXfs>
  <cellXfs count="51">
    <xf numFmtId="0" fontId="0" fillId="0" borderId="0" xfId="0"/>
    <xf numFmtId="0" fontId="0" fillId="3" borderId="0" xfId="0" applyFill="1"/>
    <xf numFmtId="0" fontId="0" fillId="3" borderId="1" xfId="0" applyFill="1" applyBorder="1" applyAlignment="1">
      <alignment horizontal="right" vertical="center" wrapText="1"/>
    </xf>
    <xf numFmtId="0" fontId="0" fillId="3" borderId="0" xfId="0" applyFill="1" applyAlignment="1">
      <alignment horizontal="right" vertical="center" wrapText="1"/>
    </xf>
    <xf numFmtId="0" fontId="0" fillId="3" borderId="2" xfId="0" applyFill="1" applyBorder="1"/>
    <xf numFmtId="3" fontId="0" fillId="3" borderId="2" xfId="0" applyNumberFormat="1" applyFill="1" applyBorder="1"/>
    <xf numFmtId="3" fontId="2" fillId="3" borderId="2" xfId="0" applyNumberFormat="1" applyFont="1" applyFill="1" applyBorder="1"/>
    <xf numFmtId="9" fontId="0" fillId="3" borderId="2" xfId="1" applyFont="1" applyFill="1" applyBorder="1"/>
    <xf numFmtId="0" fontId="0" fillId="3" borderId="0" xfId="0" applyFill="1" applyBorder="1"/>
    <xf numFmtId="3" fontId="0" fillId="3" borderId="0" xfId="0" applyNumberFormat="1" applyFill="1" applyBorder="1"/>
    <xf numFmtId="3" fontId="2" fillId="3" borderId="0" xfId="0" applyNumberFormat="1" applyFont="1" applyFill="1" applyBorder="1"/>
    <xf numFmtId="9" fontId="0" fillId="3" borderId="0" xfId="1" applyFont="1" applyFill="1" applyBorder="1"/>
    <xf numFmtId="0" fontId="0" fillId="3" borderId="1" xfId="0" applyFill="1" applyBorder="1"/>
    <xf numFmtId="0" fontId="2" fillId="3" borderId="0" xfId="0" applyFont="1" applyFill="1"/>
    <xf numFmtId="0" fontId="0" fillId="3" borderId="1" xfId="0" applyFill="1" applyBorder="1" applyAlignment="1">
      <alignment horizontal="left" vertical="center" wrapText="1"/>
    </xf>
    <xf numFmtId="0" fontId="3" fillId="3" borderId="0" xfId="0" applyFont="1" applyFill="1" applyAlignment="1">
      <alignment vertical="center"/>
    </xf>
    <xf numFmtId="0" fontId="2" fillId="3" borderId="1" xfId="0" applyFont="1" applyFill="1" applyBorder="1" applyAlignment="1">
      <alignment horizontal="right" vertical="center" wrapText="1"/>
    </xf>
    <xf numFmtId="0" fontId="2" fillId="3" borderId="0" xfId="0" applyFont="1" applyFill="1" applyAlignment="1"/>
    <xf numFmtId="3" fontId="2" fillId="3" borderId="1" xfId="0" applyNumberFormat="1" applyFont="1" applyFill="1" applyBorder="1" applyAlignment="1">
      <alignment horizontal="right"/>
    </xf>
    <xf numFmtId="3" fontId="0" fillId="3" borderId="1" xfId="0" applyNumberFormat="1" applyFill="1" applyBorder="1" applyAlignment="1">
      <alignment horizontal="right"/>
    </xf>
    <xf numFmtId="9" fontId="0" fillId="3" borderId="1" xfId="1" applyFont="1" applyFill="1" applyBorder="1" applyAlignment="1">
      <alignment horizontal="right"/>
    </xf>
    <xf numFmtId="0" fontId="0" fillId="3" borderId="0" xfId="0" applyFill="1" applyAlignment="1">
      <alignment vertical="top"/>
    </xf>
    <xf numFmtId="3" fontId="0" fillId="3" borderId="0" xfId="0" applyNumberFormat="1" applyFill="1"/>
    <xf numFmtId="0" fontId="0" fillId="3" borderId="0" xfId="0" applyFill="1" applyAlignment="1">
      <alignment horizontal="right" vertical="center"/>
    </xf>
    <xf numFmtId="9" fontId="0" fillId="0" borderId="0" xfId="1" applyFont="1"/>
    <xf numFmtId="3" fontId="2" fillId="3" borderId="0" xfId="0" applyNumberFormat="1" applyFont="1" applyFill="1" applyBorder="1" applyAlignment="1">
      <alignment horizontal="right"/>
    </xf>
    <xf numFmtId="3" fontId="0" fillId="3" borderId="0" xfId="0" applyNumberFormat="1" applyFill="1" applyBorder="1" applyAlignment="1">
      <alignment horizontal="right"/>
    </xf>
    <xf numFmtId="9" fontId="0" fillId="3" borderId="0" xfId="1" applyFont="1" applyFill="1" applyBorder="1" applyAlignment="1">
      <alignment horizontal="right"/>
    </xf>
    <xf numFmtId="0" fontId="0" fillId="0" borderId="0" xfId="0" applyAlignment="1">
      <alignment horizontal="left"/>
    </xf>
    <xf numFmtId="0" fontId="0" fillId="0" borderId="0" xfId="0" applyNumberFormat="1"/>
    <xf numFmtId="49" fontId="0" fillId="0" borderId="0" xfId="0" applyNumberFormat="1"/>
    <xf numFmtId="3" fontId="0" fillId="3" borderId="1" xfId="0" applyNumberFormat="1" applyFill="1" applyBorder="1"/>
    <xf numFmtId="3" fontId="0" fillId="3" borderId="2" xfId="0" applyNumberFormat="1" applyFont="1" applyFill="1" applyBorder="1"/>
    <xf numFmtId="3" fontId="0" fillId="3" borderId="0" xfId="0" applyNumberFormat="1" applyFont="1" applyFill="1" applyBorder="1"/>
    <xf numFmtId="3" fontId="2" fillId="3" borderId="1" xfId="0" applyNumberFormat="1" applyFont="1" applyFill="1" applyBorder="1"/>
    <xf numFmtId="3" fontId="0" fillId="3" borderId="1" xfId="0" applyNumberFormat="1" applyFont="1" applyFill="1" applyBorder="1"/>
    <xf numFmtId="9" fontId="0" fillId="3" borderId="1" xfId="1" applyFont="1" applyFill="1" applyBorder="1"/>
    <xf numFmtId="0" fontId="10" fillId="2" borderId="0" xfId="0" applyFont="1" applyFill="1" applyAlignment="1">
      <alignment horizontal="left" vertical="center" wrapText="1"/>
    </xf>
    <xf numFmtId="0" fontId="9" fillId="5" borderId="0" xfId="3" applyFont="1" applyFill="1" applyAlignment="1">
      <alignment horizontal="left" vertical="center" wrapText="1"/>
    </xf>
    <xf numFmtId="0" fontId="7" fillId="3" borderId="0" xfId="0" applyFont="1" applyFill="1" applyAlignment="1">
      <alignment horizontal="left"/>
    </xf>
    <xf numFmtId="0" fontId="3" fillId="2" borderId="0" xfId="0" applyFont="1" applyFill="1" applyAlignment="1">
      <alignment horizontal="left" vertical="center" wrapText="1"/>
    </xf>
    <xf numFmtId="0" fontId="2" fillId="4" borderId="0" xfId="0" applyFont="1" applyFill="1" applyBorder="1" applyAlignment="1">
      <alignment horizontal="center"/>
    </xf>
    <xf numFmtId="0" fontId="0" fillId="3" borderId="1" xfId="0" applyFill="1" applyBorder="1" applyAlignment="1">
      <alignment horizontal="center"/>
    </xf>
    <xf numFmtId="0" fontId="0" fillId="3" borderId="0" xfId="0" applyFill="1" applyAlignment="1">
      <alignment horizontal="left"/>
    </xf>
    <xf numFmtId="0" fontId="0" fillId="3" borderId="0" xfId="0" applyFill="1" applyAlignment="1">
      <alignment horizontal="left" wrapText="1"/>
    </xf>
    <xf numFmtId="0" fontId="0" fillId="3" borderId="0" xfId="0" applyFill="1" applyAlignment="1">
      <alignment horizontal="left" vertical="top" wrapText="1"/>
    </xf>
    <xf numFmtId="0" fontId="0" fillId="3" borderId="0" xfId="0" applyFill="1" applyAlignment="1">
      <alignment horizontal="left" vertical="center" wrapText="1"/>
    </xf>
    <xf numFmtId="0" fontId="4" fillId="3" borderId="0" xfId="2" applyFont="1" applyFill="1" applyAlignment="1">
      <alignment horizontal="left"/>
    </xf>
    <xf numFmtId="0" fontId="4" fillId="3" borderId="0" xfId="2" applyFill="1" applyAlignment="1">
      <alignment horizontal="right"/>
    </xf>
    <xf numFmtId="0" fontId="4" fillId="3" borderId="0" xfId="2" applyFill="1" applyAlignment="1">
      <alignment horizontal="left"/>
    </xf>
    <xf numFmtId="0" fontId="7" fillId="3" borderId="0" xfId="0" applyFont="1" applyFill="1" applyAlignment="1">
      <alignment horizontal="right"/>
    </xf>
  </cellXfs>
  <cellStyles count="4">
    <cellStyle name="Hyperlink" xfId="2" builtinId="8"/>
    <cellStyle name="Normal" xfId="0" builtinId="0"/>
    <cellStyle name="Normal 2 2 2" xfId="3" xr:uid="{00000000-0005-0000-0000-000002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2" Type="http://schemas.openxmlformats.org/officeDocument/2006/relationships/hyperlink" Target="https://www.gov.uk/government/collections/fire-statistics-great-britain"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2.bin"/><Relationship Id="rId4" Type="http://schemas.openxmlformats.org/officeDocument/2006/relationships/hyperlink" Target="mailto:FireStatistics@homeoffice.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
  <sheetViews>
    <sheetView showGridLines="0" tabSelected="1" workbookViewId="0">
      <selection sqref="A1:K1"/>
    </sheetView>
  </sheetViews>
  <sheetFormatPr defaultRowHeight="14.5" x14ac:dyDescent="0.35"/>
  <sheetData>
    <row r="1" spans="1:11" ht="28.5" customHeight="1" x14ac:dyDescent="0.35">
      <c r="A1" s="37" t="s">
        <v>76</v>
      </c>
      <c r="B1" s="37"/>
      <c r="C1" s="37"/>
      <c r="D1" s="37"/>
      <c r="E1" s="37"/>
      <c r="F1" s="37"/>
      <c r="G1" s="37"/>
      <c r="H1" s="37"/>
      <c r="I1" s="37"/>
      <c r="J1" s="37"/>
      <c r="K1" s="37"/>
    </row>
    <row r="2" spans="1:11" ht="120" customHeight="1" x14ac:dyDescent="0.35">
      <c r="A2" s="38" t="s">
        <v>95</v>
      </c>
      <c r="B2" s="38"/>
      <c r="C2" s="38"/>
      <c r="D2" s="38"/>
      <c r="E2" s="38"/>
      <c r="F2" s="38"/>
      <c r="G2" s="38"/>
      <c r="H2" s="38"/>
      <c r="I2" s="38"/>
      <c r="J2" s="38"/>
      <c r="K2" s="38"/>
    </row>
  </sheetData>
  <mergeCells count="2">
    <mergeCell ref="A1:K1"/>
    <mergeCell ref="A2:K2"/>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D7A72-F063-4CC9-B029-8514EA5EBF7C}">
  <dimension ref="A1:X35"/>
  <sheetViews>
    <sheetView workbookViewId="0">
      <selection activeCell="B4" sqref="B4:F4"/>
    </sheetView>
  </sheetViews>
  <sheetFormatPr defaultColWidth="9.1796875" defaultRowHeight="14.5" x14ac:dyDescent="0.35"/>
  <cols>
    <col min="1" max="1" width="10.7265625" style="1" customWidth="1"/>
    <col min="2" max="6" width="13.26953125" style="1" customWidth="1"/>
    <col min="7" max="7" width="5.7265625" style="1" customWidth="1"/>
    <col min="8" max="11" width="13.26953125" style="1" customWidth="1"/>
    <col min="12" max="12" width="9.1796875" style="1" customWidth="1"/>
    <col min="13" max="13" width="27.26953125" style="1" hidden="1" customWidth="1"/>
    <col min="14" max="14" width="9.1796875" style="1" customWidth="1"/>
    <col min="15" max="16384" width="9.1796875" style="1"/>
  </cols>
  <sheetData>
    <row r="1" spans="1:24" ht="37.5" customHeight="1" x14ac:dyDescent="0.35">
      <c r="A1" s="40" t="s">
        <v>25</v>
      </c>
      <c r="B1" s="40"/>
      <c r="C1" s="40"/>
      <c r="D1" s="40"/>
      <c r="E1" s="40"/>
      <c r="F1" s="40"/>
      <c r="G1" s="40"/>
      <c r="H1" s="40"/>
      <c r="I1" s="40"/>
      <c r="J1" s="40"/>
      <c r="K1" s="40"/>
      <c r="L1" s="15"/>
      <c r="M1" s="15"/>
      <c r="N1" s="15"/>
    </row>
    <row r="2" spans="1:24" ht="15" customHeight="1" x14ac:dyDescent="0.35"/>
    <row r="3" spans="1:24" ht="15" customHeight="1" x14ac:dyDescent="0.35">
      <c r="B3" s="17" t="s">
        <v>26</v>
      </c>
      <c r="M3" s="1" t="s">
        <v>24</v>
      </c>
    </row>
    <row r="4" spans="1:24" ht="15" customHeight="1" thickBot="1" x14ac:dyDescent="0.4">
      <c r="B4" s="41" t="s">
        <v>24</v>
      </c>
      <c r="C4" s="41"/>
      <c r="D4" s="41"/>
      <c r="E4" s="41"/>
      <c r="F4" s="41"/>
      <c r="H4" s="42" t="s">
        <v>10</v>
      </c>
      <c r="I4" s="42"/>
      <c r="J4" s="42"/>
      <c r="K4" s="42"/>
      <c r="M4" s="1" t="s">
        <v>20</v>
      </c>
    </row>
    <row r="5" spans="1:24" s="3" customFormat="1" ht="44" thickBot="1" x14ac:dyDescent="0.4">
      <c r="A5" s="14" t="s">
        <v>11</v>
      </c>
      <c r="B5" s="16" t="s">
        <v>12</v>
      </c>
      <c r="C5" s="2" t="s">
        <v>87</v>
      </c>
      <c r="D5" s="2" t="s">
        <v>89</v>
      </c>
      <c r="E5" s="2" t="s">
        <v>88</v>
      </c>
      <c r="F5" s="2" t="s">
        <v>85</v>
      </c>
      <c r="G5" s="2"/>
      <c r="H5" s="2" t="s">
        <v>87</v>
      </c>
      <c r="I5" s="2" t="s">
        <v>89</v>
      </c>
      <c r="J5" s="2" t="s">
        <v>88</v>
      </c>
      <c r="K5" s="2" t="s">
        <v>85</v>
      </c>
      <c r="Q5" s="23"/>
    </row>
    <row r="6" spans="1:24" x14ac:dyDescent="0.35">
      <c r="A6" s="4" t="s">
        <v>1</v>
      </c>
      <c r="B6" s="6">
        <f>'FIRE0706(1)'!B6</f>
        <v>20755</v>
      </c>
      <c r="C6" s="32">
        <f>'FIRE0706(1)'!C6</f>
        <v>6591</v>
      </c>
      <c r="D6" s="32">
        <f>'FIRE0706(1)'!D6</f>
        <v>935</v>
      </c>
      <c r="E6" s="32">
        <f>'FIRE0706(1)'!E6</f>
        <v>2495</v>
      </c>
      <c r="F6" s="32">
        <f>'FIRE0706(1)'!F6</f>
        <v>10734</v>
      </c>
      <c r="G6" s="4"/>
      <c r="H6" s="7">
        <f>'FIRE0706(1)'!H6</f>
        <v>0.32</v>
      </c>
      <c r="I6" s="7">
        <f>'FIRE0706(1)'!I6</f>
        <v>0.05</v>
      </c>
      <c r="J6" s="7">
        <f>'FIRE0706(1)'!J6</f>
        <v>0.12</v>
      </c>
      <c r="K6" s="7">
        <f>'FIRE0706(1)'!K6</f>
        <v>0.52</v>
      </c>
    </row>
    <row r="7" spans="1:24" x14ac:dyDescent="0.35">
      <c r="A7" s="8" t="s">
        <v>6</v>
      </c>
      <c r="B7" s="10">
        <f>'FIRE0706(1)'!B7</f>
        <v>20321</v>
      </c>
      <c r="C7" s="33">
        <f>'FIRE0706(1)'!C7</f>
        <v>6114</v>
      </c>
      <c r="D7" s="33">
        <f>'FIRE0706(1)'!D7</f>
        <v>1020</v>
      </c>
      <c r="E7" s="33">
        <f>'FIRE0706(1)'!E7</f>
        <v>2507</v>
      </c>
      <c r="F7" s="33">
        <f>'FIRE0706(1)'!F7</f>
        <v>10680</v>
      </c>
      <c r="G7" s="8"/>
      <c r="H7" s="11">
        <f>'FIRE0706(1)'!H7</f>
        <v>0.3</v>
      </c>
      <c r="I7" s="11">
        <f>'FIRE0706(1)'!I7</f>
        <v>0.05</v>
      </c>
      <c r="J7" s="11">
        <f>'FIRE0706(1)'!J7</f>
        <v>0.12</v>
      </c>
      <c r="K7" s="11">
        <f>'FIRE0706(1)'!K7</f>
        <v>0.53</v>
      </c>
    </row>
    <row r="8" spans="1:24" x14ac:dyDescent="0.35">
      <c r="A8" s="8" t="s">
        <v>7</v>
      </c>
      <c r="B8" s="10">
        <f>'FIRE0706(1)'!B8</f>
        <v>16506</v>
      </c>
      <c r="C8" s="33">
        <f>'FIRE0706(1)'!C8</f>
        <v>5696</v>
      </c>
      <c r="D8" s="33">
        <f>'FIRE0706(1)'!D8</f>
        <v>876</v>
      </c>
      <c r="E8" s="33">
        <f>'FIRE0706(1)'!E8</f>
        <v>2238</v>
      </c>
      <c r="F8" s="33">
        <f>'FIRE0706(1)'!F8</f>
        <v>7696</v>
      </c>
      <c r="G8" s="8"/>
      <c r="H8" s="11">
        <f>'FIRE0706(1)'!H8</f>
        <v>0.35</v>
      </c>
      <c r="I8" s="11">
        <f>'FIRE0706(1)'!I8</f>
        <v>0.05</v>
      </c>
      <c r="J8" s="11">
        <f>'FIRE0706(1)'!J8</f>
        <v>0.14000000000000001</v>
      </c>
      <c r="K8" s="11">
        <f>'FIRE0706(1)'!K8</f>
        <v>0.47</v>
      </c>
    </row>
    <row r="9" spans="1:24" x14ac:dyDescent="0.35">
      <c r="A9" s="8" t="s">
        <v>8</v>
      </c>
      <c r="B9" s="10">
        <f>'FIRE0706(1)'!B9</f>
        <v>16524</v>
      </c>
      <c r="C9" s="33">
        <f>'FIRE0706(1)'!C9</f>
        <v>5570</v>
      </c>
      <c r="D9" s="33">
        <f>'FIRE0706(1)'!D9</f>
        <v>928</v>
      </c>
      <c r="E9" s="33">
        <f>'FIRE0706(1)'!E9</f>
        <v>2180</v>
      </c>
      <c r="F9" s="33">
        <f>'FIRE0706(1)'!F9</f>
        <v>7846</v>
      </c>
      <c r="G9" s="8"/>
      <c r="H9" s="11">
        <f>'FIRE0706(1)'!H9</f>
        <v>0.34</v>
      </c>
      <c r="I9" s="11">
        <f>'FIRE0706(1)'!I9</f>
        <v>0.06</v>
      </c>
      <c r="J9" s="11">
        <f>'FIRE0706(1)'!J9</f>
        <v>0.13</v>
      </c>
      <c r="K9" s="11">
        <f>'FIRE0706(1)'!K9</f>
        <v>0.47</v>
      </c>
    </row>
    <row r="10" spans="1:24" x14ac:dyDescent="0.35">
      <c r="A10" s="8" t="s">
        <v>9</v>
      </c>
      <c r="B10" s="10">
        <f>'FIRE0706(1)'!B10</f>
        <v>15560</v>
      </c>
      <c r="C10" s="33">
        <f>'FIRE0706(1)'!C10</f>
        <v>5549</v>
      </c>
      <c r="D10" s="33">
        <f>'FIRE0706(1)'!D10</f>
        <v>864</v>
      </c>
      <c r="E10" s="33">
        <f>'FIRE0706(1)'!E10</f>
        <v>2032</v>
      </c>
      <c r="F10" s="33">
        <f>'FIRE0706(1)'!F10</f>
        <v>7115</v>
      </c>
      <c r="G10" s="8"/>
      <c r="H10" s="11">
        <f>'FIRE0706(1)'!H10</f>
        <v>0.36</v>
      </c>
      <c r="I10" s="11">
        <f>'FIRE0706(1)'!I10</f>
        <v>0.06</v>
      </c>
      <c r="J10" s="11">
        <f>'FIRE0706(1)'!J10</f>
        <v>0.13</v>
      </c>
      <c r="K10" s="11">
        <f>'FIRE0706(1)'!K10</f>
        <v>0.46</v>
      </c>
    </row>
    <row r="11" spans="1:24" x14ac:dyDescent="0.35">
      <c r="A11" s="8" t="s">
        <v>21</v>
      </c>
      <c r="B11" s="10">
        <f>'FIRE0706(1)'!B11</f>
        <v>16025</v>
      </c>
      <c r="C11" s="33">
        <f>'FIRE0706(1)'!C11</f>
        <v>5736</v>
      </c>
      <c r="D11" s="33">
        <f>'FIRE0706(1)'!D11</f>
        <v>900</v>
      </c>
      <c r="E11" s="33">
        <f>'FIRE0706(1)'!E11</f>
        <v>2049</v>
      </c>
      <c r="F11" s="33">
        <f>'FIRE0706(1)'!F11</f>
        <v>7340</v>
      </c>
      <c r="G11" s="26"/>
      <c r="H11" s="11">
        <f>'FIRE0706(1)'!H11</f>
        <v>0.36</v>
      </c>
      <c r="I11" s="11">
        <f>'FIRE0706(1)'!I11</f>
        <v>0.06</v>
      </c>
      <c r="J11" s="11">
        <f>'FIRE0706(1)'!J11</f>
        <v>0.13</v>
      </c>
      <c r="K11" s="11">
        <f>'FIRE0706(1)'!K11</f>
        <v>0.46</v>
      </c>
      <c r="O11" s="22"/>
      <c r="P11" s="22"/>
      <c r="Q11" s="22"/>
      <c r="R11" s="22"/>
      <c r="T11" s="22"/>
      <c r="U11" s="22"/>
      <c r="V11" s="22"/>
      <c r="W11" s="22"/>
      <c r="X11" s="22"/>
    </row>
    <row r="12" spans="1:24" x14ac:dyDescent="0.35">
      <c r="A12" s="8" t="s">
        <v>65</v>
      </c>
      <c r="B12" s="10">
        <f>'FIRE0706(1)'!B12</f>
        <v>15863</v>
      </c>
      <c r="C12" s="33">
        <f>'FIRE0706(1)'!C12</f>
        <v>5805</v>
      </c>
      <c r="D12" s="33">
        <f>'FIRE0706(1)'!D12</f>
        <v>900</v>
      </c>
      <c r="E12" s="33">
        <f>'FIRE0706(1)'!E12</f>
        <v>1982</v>
      </c>
      <c r="F12" s="33">
        <f>'FIRE0706(1)'!F12</f>
        <v>7176</v>
      </c>
      <c r="G12" s="26"/>
      <c r="H12" s="11">
        <f>'FIRE0706(1)'!H12</f>
        <v>0.37</v>
      </c>
      <c r="I12" s="11">
        <f>'FIRE0706(1)'!I12</f>
        <v>0.06</v>
      </c>
      <c r="J12" s="11">
        <f>'FIRE0706(1)'!J12</f>
        <v>0.12</v>
      </c>
      <c r="K12" s="11">
        <f>'FIRE0706(1)'!K12</f>
        <v>0.45</v>
      </c>
      <c r="N12" s="22"/>
      <c r="O12" s="22"/>
      <c r="P12" s="22"/>
      <c r="Q12" s="22"/>
      <c r="R12" s="22"/>
      <c r="T12" s="22"/>
      <c r="U12" s="22"/>
      <c r="V12" s="22"/>
      <c r="W12" s="22"/>
      <c r="X12" s="22"/>
    </row>
    <row r="13" spans="1:24" x14ac:dyDescent="0.35">
      <c r="A13" s="8" t="s">
        <v>81</v>
      </c>
      <c r="B13" s="10">
        <f>'FIRE0706(1)'!B13</f>
        <v>15612</v>
      </c>
      <c r="C13" s="33">
        <f>'FIRE0706(1)'!C13</f>
        <v>5469</v>
      </c>
      <c r="D13" s="33">
        <f>'FIRE0706(1)'!D13</f>
        <v>975</v>
      </c>
      <c r="E13" s="33">
        <f>'FIRE0706(1)'!E13</f>
        <v>1935</v>
      </c>
      <c r="F13" s="33">
        <f>'FIRE0706(1)'!F13</f>
        <v>7233</v>
      </c>
      <c r="G13" s="26"/>
      <c r="H13" s="11">
        <f>'FIRE0706(1)'!H13</f>
        <v>0.35</v>
      </c>
      <c r="I13" s="11">
        <f>'FIRE0706(1)'!I13</f>
        <v>0.06</v>
      </c>
      <c r="J13" s="11">
        <f>'FIRE0706(1)'!J13</f>
        <v>0.12</v>
      </c>
      <c r="K13" s="11">
        <f>'FIRE0706(1)'!K13</f>
        <v>0.46</v>
      </c>
      <c r="N13" s="22"/>
      <c r="O13" s="22"/>
      <c r="P13" s="22"/>
      <c r="Q13" s="22"/>
      <c r="R13" s="22"/>
      <c r="T13" s="22"/>
      <c r="U13" s="22"/>
      <c r="V13" s="22"/>
      <c r="W13" s="22"/>
      <c r="X13" s="22"/>
    </row>
    <row r="14" spans="1:24" ht="15" thickBot="1" x14ac:dyDescent="0.4">
      <c r="A14" s="12" t="s">
        <v>86</v>
      </c>
      <c r="B14" s="34">
        <f>'FIRE0706(1)'!B14</f>
        <v>15005</v>
      </c>
      <c r="C14" s="35">
        <f>'FIRE0706(1)'!C14</f>
        <v>5146</v>
      </c>
      <c r="D14" s="35">
        <f>'FIRE0706(1)'!D14</f>
        <v>851</v>
      </c>
      <c r="E14" s="35">
        <f>'FIRE0706(1)'!E14</f>
        <v>1742</v>
      </c>
      <c r="F14" s="35">
        <f>'FIRE0706(1)'!F14</f>
        <v>7266</v>
      </c>
      <c r="G14" s="19"/>
      <c r="H14" s="36">
        <f>'FIRE0706(1)'!H14</f>
        <v>0.34</v>
      </c>
      <c r="I14" s="36">
        <f>'FIRE0706(1)'!I14</f>
        <v>0.06</v>
      </c>
      <c r="J14" s="36">
        <f>'FIRE0706(1)'!J14</f>
        <v>0.12</v>
      </c>
      <c r="K14" s="36">
        <f>'FIRE0706(1)'!K14</f>
        <v>0.48</v>
      </c>
      <c r="N14" s="22"/>
      <c r="O14" s="22"/>
      <c r="P14" s="22"/>
      <c r="Q14" s="22"/>
      <c r="R14" s="22"/>
      <c r="T14" s="22"/>
      <c r="U14" s="22"/>
      <c r="V14" s="22"/>
      <c r="W14" s="22"/>
      <c r="X14" s="22"/>
    </row>
    <row r="15" spans="1:24" x14ac:dyDescent="0.35">
      <c r="N15" s="22"/>
      <c r="O15" s="22"/>
      <c r="P15" s="22"/>
      <c r="Q15" s="22"/>
      <c r="R15" s="22"/>
      <c r="T15" s="22"/>
      <c r="U15" s="22"/>
      <c r="V15" s="22"/>
      <c r="W15" s="22"/>
      <c r="X15" s="22"/>
    </row>
    <row r="16" spans="1:24" x14ac:dyDescent="0.35">
      <c r="A16" s="43" t="s">
        <v>29</v>
      </c>
      <c r="B16" s="43"/>
      <c r="C16" s="43"/>
      <c r="D16" s="43"/>
      <c r="E16" s="43"/>
      <c r="F16" s="43"/>
      <c r="G16" s="43"/>
      <c r="H16" s="43"/>
      <c r="I16" s="43"/>
      <c r="J16" s="43"/>
      <c r="K16" s="43"/>
      <c r="N16" s="22"/>
      <c r="O16" s="22"/>
      <c r="P16" s="22"/>
      <c r="Q16" s="22"/>
      <c r="R16" s="22"/>
      <c r="T16" s="22"/>
      <c r="U16" s="22"/>
      <c r="V16" s="22"/>
      <c r="W16" s="22"/>
      <c r="X16" s="22"/>
    </row>
    <row r="17" spans="1:24" x14ac:dyDescent="0.35">
      <c r="A17" s="43" t="s">
        <v>30</v>
      </c>
      <c r="B17" s="43"/>
      <c r="C17" s="43"/>
      <c r="D17" s="43"/>
      <c r="E17" s="43"/>
      <c r="F17" s="43"/>
      <c r="G17" s="43"/>
      <c r="H17" s="43"/>
      <c r="I17" s="43"/>
      <c r="J17" s="43"/>
      <c r="K17" s="43"/>
      <c r="N17" s="22"/>
      <c r="O17" s="22"/>
      <c r="P17" s="22"/>
      <c r="Q17" s="22"/>
      <c r="R17" s="22"/>
      <c r="T17" s="22"/>
      <c r="U17" s="22"/>
      <c r="V17" s="22"/>
      <c r="W17" s="22"/>
      <c r="X17" s="22"/>
    </row>
    <row r="18" spans="1:24" x14ac:dyDescent="0.35">
      <c r="A18" s="43" t="s">
        <v>31</v>
      </c>
      <c r="B18" s="43"/>
      <c r="C18" s="43"/>
      <c r="D18" s="43"/>
      <c r="E18" s="43"/>
      <c r="F18" s="43"/>
      <c r="G18" s="43"/>
      <c r="H18" s="43"/>
      <c r="I18" s="43"/>
      <c r="J18" s="43"/>
      <c r="K18" s="43"/>
      <c r="N18" s="22"/>
      <c r="O18" s="22"/>
      <c r="P18" s="22"/>
      <c r="Q18" s="22"/>
      <c r="R18" s="22"/>
      <c r="T18" s="22"/>
      <c r="U18" s="22"/>
      <c r="V18" s="22"/>
      <c r="W18" s="22"/>
      <c r="X18" s="22"/>
    </row>
    <row r="19" spans="1:24" x14ac:dyDescent="0.35">
      <c r="A19" s="43" t="s">
        <v>32</v>
      </c>
      <c r="B19" s="43"/>
      <c r="C19" s="43"/>
      <c r="D19" s="43"/>
      <c r="E19" s="43"/>
      <c r="F19" s="43"/>
      <c r="G19" s="43"/>
      <c r="H19" s="43"/>
      <c r="I19" s="43"/>
      <c r="J19" s="43"/>
      <c r="K19" s="43"/>
      <c r="N19" s="22"/>
      <c r="O19" s="22"/>
      <c r="P19" s="22"/>
      <c r="Q19" s="22"/>
      <c r="R19" s="22"/>
      <c r="T19" s="22"/>
      <c r="U19" s="22"/>
      <c r="V19" s="22"/>
      <c r="W19" s="22"/>
      <c r="X19" s="22"/>
    </row>
    <row r="20" spans="1:24" s="21" customFormat="1" x14ac:dyDescent="0.35">
      <c r="A20" s="44" t="s">
        <v>64</v>
      </c>
      <c r="B20" s="44"/>
      <c r="C20" s="44"/>
      <c r="D20" s="44"/>
      <c r="E20" s="44"/>
      <c r="F20" s="44"/>
      <c r="G20" s="44"/>
      <c r="H20" s="44"/>
      <c r="I20" s="44"/>
      <c r="J20" s="44"/>
      <c r="K20" s="44"/>
      <c r="N20" s="22"/>
      <c r="O20" s="22"/>
      <c r="P20" s="22"/>
      <c r="Q20" s="22"/>
      <c r="R20" s="22"/>
      <c r="T20" s="22"/>
      <c r="U20" s="22"/>
      <c r="V20" s="22"/>
      <c r="W20" s="22"/>
      <c r="X20" s="22"/>
    </row>
    <row r="21" spans="1:24" ht="32.25" customHeight="1" x14ac:dyDescent="0.35">
      <c r="A21" s="45" t="s">
        <v>27</v>
      </c>
      <c r="B21" s="45"/>
      <c r="C21" s="45"/>
      <c r="D21" s="45"/>
      <c r="E21" s="45"/>
      <c r="F21" s="45"/>
      <c r="G21" s="45"/>
      <c r="H21" s="45"/>
      <c r="I21" s="45"/>
      <c r="J21" s="45"/>
      <c r="K21" s="45"/>
      <c r="N21" s="22"/>
      <c r="O21" s="22"/>
      <c r="P21" s="22"/>
      <c r="Q21" s="22"/>
      <c r="R21" s="22"/>
      <c r="T21" s="22"/>
      <c r="U21" s="22"/>
      <c r="V21" s="22"/>
      <c r="W21" s="22"/>
      <c r="X21" s="22"/>
    </row>
    <row r="22" spans="1:24" x14ac:dyDescent="0.35">
      <c r="A22" s="44" t="s">
        <v>28</v>
      </c>
      <c r="B22" s="44"/>
      <c r="C22" s="44"/>
      <c r="D22" s="44"/>
      <c r="E22" s="44"/>
      <c r="F22" s="44"/>
      <c r="G22" s="44"/>
      <c r="H22" s="44"/>
      <c r="I22" s="44"/>
      <c r="J22" s="44"/>
      <c r="K22" s="44"/>
    </row>
    <row r="24" spans="1:24" x14ac:dyDescent="0.35">
      <c r="A24" s="13" t="s">
        <v>13</v>
      </c>
    </row>
    <row r="25" spans="1:24" ht="43.5" customHeight="1" x14ac:dyDescent="0.35">
      <c r="A25" s="46" t="s">
        <v>14</v>
      </c>
      <c r="B25" s="46"/>
      <c r="C25" s="46"/>
      <c r="D25" s="46"/>
      <c r="E25" s="46"/>
      <c r="F25" s="46"/>
      <c r="G25" s="46"/>
      <c r="H25" s="46"/>
      <c r="I25" s="46"/>
      <c r="J25" s="46"/>
      <c r="K25" s="46"/>
    </row>
    <row r="27" spans="1:24" x14ac:dyDescent="0.35">
      <c r="A27" s="39" t="s">
        <v>92</v>
      </c>
      <c r="B27" s="39"/>
      <c r="C27" s="39"/>
      <c r="D27" s="39"/>
      <c r="E27" s="39"/>
      <c r="F27" s="39"/>
      <c r="G27" s="39"/>
      <c r="H27" s="39"/>
      <c r="I27" s="39"/>
      <c r="J27" s="39"/>
      <c r="K27" s="39"/>
    </row>
    <row r="29" spans="1:24" x14ac:dyDescent="0.35">
      <c r="A29" s="43" t="s">
        <v>15</v>
      </c>
      <c r="B29" s="43"/>
      <c r="C29" s="43"/>
      <c r="D29" s="43"/>
      <c r="E29" s="43"/>
      <c r="F29" s="43"/>
      <c r="G29" s="43"/>
      <c r="H29" s="43"/>
      <c r="I29" s="43"/>
      <c r="J29" s="43"/>
      <c r="K29" s="43"/>
    </row>
    <row r="30" spans="1:24" x14ac:dyDescent="0.35">
      <c r="A30" s="47" t="s">
        <v>18</v>
      </c>
      <c r="B30" s="47"/>
      <c r="C30" s="47"/>
      <c r="D30" s="47"/>
      <c r="E30" s="47"/>
    </row>
    <row r="32" spans="1:24" x14ac:dyDescent="0.35">
      <c r="A32" s="43" t="s">
        <v>16</v>
      </c>
      <c r="B32" s="43"/>
      <c r="C32" s="43"/>
      <c r="D32" s="43"/>
      <c r="E32" s="43"/>
      <c r="F32" s="43"/>
      <c r="G32" s="43"/>
      <c r="H32" s="43"/>
      <c r="I32" s="43"/>
      <c r="J32" s="43"/>
      <c r="K32" s="43"/>
    </row>
    <row r="34" spans="1:11" x14ac:dyDescent="0.35">
      <c r="A34" s="1" t="s">
        <v>17</v>
      </c>
      <c r="I34" s="48" t="s">
        <v>94</v>
      </c>
      <c r="J34" s="48"/>
      <c r="K34" s="48"/>
    </row>
    <row r="35" spans="1:11" x14ac:dyDescent="0.35">
      <c r="A35" s="1" t="s">
        <v>19</v>
      </c>
      <c r="B35" s="49" t="s">
        <v>82</v>
      </c>
      <c r="C35" s="49"/>
      <c r="D35" s="49"/>
      <c r="J35" s="50" t="s">
        <v>93</v>
      </c>
      <c r="K35" s="50"/>
    </row>
  </sheetData>
  <mergeCells count="18">
    <mergeCell ref="A29:K29"/>
    <mergeCell ref="A30:E30"/>
    <mergeCell ref="A32:K32"/>
    <mergeCell ref="I34:K34"/>
    <mergeCell ref="B35:D35"/>
    <mergeCell ref="J35:K35"/>
    <mergeCell ref="A27:K27"/>
    <mergeCell ref="A1:K1"/>
    <mergeCell ref="B4:F4"/>
    <mergeCell ref="H4:K4"/>
    <mergeCell ref="A16:K16"/>
    <mergeCell ref="A17:K17"/>
    <mergeCell ref="A18:K18"/>
    <mergeCell ref="A19:K19"/>
    <mergeCell ref="A20:K20"/>
    <mergeCell ref="A21:K21"/>
    <mergeCell ref="A22:K22"/>
    <mergeCell ref="A25:K25"/>
  </mergeCells>
  <dataValidations count="1">
    <dataValidation type="list" allowBlank="1" showInputMessage="1" showErrorMessage="1" sqref="B4:F4" xr:uid="{35CC38A5-6CB1-4FD1-B022-991D6050A29D}">
      <formula1>$M$3:$M$4</formula1>
    </dataValidation>
  </dataValidations>
  <hyperlinks>
    <hyperlink ref="A30" r:id="rId1" xr:uid="{26C58EB8-CB1B-41AB-96E7-BCDEBB9138DA}"/>
    <hyperlink ref="I34:K34" r:id="rId2" display="Last updated: 6 September 2018" xr:uid="{92568CE7-F528-4814-A666-1A213A95E358}"/>
    <hyperlink ref="B35" r:id="rId3" display="FireStatistics@homeoffice.gsi.gov.uk" xr:uid="{5619073A-7CA4-472E-9B33-045392472F4B}"/>
    <hyperlink ref="B35:D35" r:id="rId4" display="FireStatistics@homeoffice.gov.uk" xr:uid="{A0EF68A3-31D2-4D28-9E5C-684968D42440}"/>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5"/>
  <sheetViews>
    <sheetView workbookViewId="0">
      <selection sqref="A1:K1"/>
    </sheetView>
  </sheetViews>
  <sheetFormatPr defaultColWidth="9.1796875" defaultRowHeight="14.5" x14ac:dyDescent="0.35"/>
  <cols>
    <col min="1" max="1" width="10.7265625" style="1" customWidth="1"/>
    <col min="2" max="6" width="13.26953125" style="1" customWidth="1"/>
    <col min="7" max="7" width="5.7265625" style="1" customWidth="1"/>
    <col min="8" max="11" width="13.26953125" style="1" customWidth="1"/>
    <col min="12" max="12" width="9.1796875" style="1" customWidth="1"/>
    <col min="13" max="13" width="27.26953125" style="1" hidden="1" customWidth="1"/>
    <col min="14" max="14" width="9.1796875" style="1" customWidth="1"/>
    <col min="15" max="16384" width="9.1796875" style="1"/>
  </cols>
  <sheetData>
    <row r="1" spans="1:24" ht="37.5" customHeight="1" x14ac:dyDescent="0.35">
      <c r="A1" s="40"/>
      <c r="B1" s="40"/>
      <c r="C1" s="40"/>
      <c r="D1" s="40"/>
      <c r="E1" s="40"/>
      <c r="F1" s="40"/>
      <c r="G1" s="40"/>
      <c r="H1" s="40"/>
      <c r="I1" s="40"/>
      <c r="J1" s="40"/>
      <c r="K1" s="40"/>
      <c r="L1" s="15"/>
      <c r="M1" s="15"/>
      <c r="N1" s="15"/>
    </row>
    <row r="2" spans="1:24" ht="15" customHeight="1" x14ac:dyDescent="0.35"/>
    <row r="3" spans="1:24" ht="15" customHeight="1" x14ac:dyDescent="0.35">
      <c r="B3" s="17"/>
      <c r="M3" s="1" t="s">
        <v>24</v>
      </c>
    </row>
    <row r="4" spans="1:24" ht="15" customHeight="1" thickBot="1" x14ac:dyDescent="0.4">
      <c r="B4" s="41" t="str">
        <f>FIRE0706!B4</f>
        <v>Primary fires</v>
      </c>
      <c r="C4" s="41"/>
      <c r="D4" s="41"/>
      <c r="E4" s="41"/>
      <c r="F4" s="41"/>
      <c r="H4" s="42" t="s">
        <v>10</v>
      </c>
      <c r="I4" s="42"/>
      <c r="J4" s="42"/>
      <c r="K4" s="42"/>
      <c r="M4" s="1" t="s">
        <v>20</v>
      </c>
    </row>
    <row r="5" spans="1:24" s="3" customFormat="1" ht="44" thickBot="1" x14ac:dyDescent="0.4">
      <c r="A5" s="14" t="s">
        <v>11</v>
      </c>
      <c r="B5" s="16" t="s">
        <v>12</v>
      </c>
      <c r="C5" s="2" t="s">
        <v>87</v>
      </c>
      <c r="D5" s="2" t="s">
        <v>89</v>
      </c>
      <c r="E5" s="2" t="s">
        <v>88</v>
      </c>
      <c r="F5" s="2" t="s">
        <v>85</v>
      </c>
      <c r="G5" s="2"/>
      <c r="H5" s="2" t="s">
        <v>87</v>
      </c>
      <c r="I5" s="2" t="s">
        <v>89</v>
      </c>
      <c r="J5" s="2" t="s">
        <v>88</v>
      </c>
      <c r="K5" s="2" t="s">
        <v>85</v>
      </c>
      <c r="Q5" s="23"/>
    </row>
    <row r="6" spans="1:24" x14ac:dyDescent="0.35">
      <c r="A6" s="4" t="s">
        <v>1</v>
      </c>
      <c r="B6" s="6">
        <f>SUM(C6:F6)</f>
        <v>20755</v>
      </c>
      <c r="C6" s="5">
        <f>IF($B$4="Primary fires",SUMPRODUCT((Data!$A$2:$A$98=$A6)*(Data!$B$2:$B$98=C$5)*(Data!$C$2:$C$98)),SUMPRODUCT((Datab!$A$2:$A$98=$A6)*(Datab!$B$2:$B$98=C$5)*(Datab!$C$2:$C$98)))</f>
        <v>6591</v>
      </c>
      <c r="D6" s="5">
        <f>IF($B$4="Primary fires",SUMPRODUCT((Data!$A$2:$A$98=$A6)*(Data!$B$2:$B$98=D$5)*(Data!$C$2:$C$98)),SUMPRODUCT((Datab!$A$2:$A$98=$A6)*(Datab!$B$2:$B$98=D$5)*(Datab!$C$2:$C$98)))</f>
        <v>935</v>
      </c>
      <c r="E6" s="5">
        <f>IF($B$4="Primary fires",SUMPRODUCT((Data!$A$2:$A$98=$A6)*(Data!$B$2:$B$98=E$5)*(Data!$C$2:$C$98)),SUMPRODUCT((Datab!$A$2:$A$98=$A6)*(Datab!$B$2:$B$98=E$5)*(Datab!$C$2:$C$98)))</f>
        <v>2495</v>
      </c>
      <c r="F6" s="5">
        <f>IF($B$4="Primary fires",SUMPRODUCT((Data!$A$2:$A$98=$A6)*(Data!$B$2:$B$98=F$5)*(Data!$C$2:$C$98)),SUMPRODUCT((Datab!$A$2:$A$98=$A6)*(Datab!$B$2:$B$98=F$5)*(Datab!$C$2:$C$98)))</f>
        <v>10734</v>
      </c>
      <c r="G6" s="4"/>
      <c r="H6" s="7">
        <f>ROUND(C6/$B6,2)</f>
        <v>0.32</v>
      </c>
      <c r="I6" s="7">
        <f>ROUND(D6/$B6,2)</f>
        <v>0.05</v>
      </c>
      <c r="J6" s="7">
        <f>ROUND(E6/$B6,2)</f>
        <v>0.12</v>
      </c>
      <c r="K6" s="7">
        <f>ROUND(F6/$B6,2)</f>
        <v>0.52</v>
      </c>
    </row>
    <row r="7" spans="1:24" x14ac:dyDescent="0.35">
      <c r="A7" s="8" t="s">
        <v>6</v>
      </c>
      <c r="B7" s="10">
        <f t="shared" ref="B7:B11" si="0">SUM(C7:F7)</f>
        <v>20321</v>
      </c>
      <c r="C7" s="9">
        <f>IF($B$4="Primary fires",SUMPRODUCT((Data!$A$2:$A$98=$A7)*(Data!$B$2:$B$98=C$5)*(Data!$C$2:$C$98)),SUMPRODUCT((Datab!$A$2:$A$98=$A7)*(Datab!$B$2:$B$98=C$5)*(Datab!$C$2:$C$98)))</f>
        <v>6114</v>
      </c>
      <c r="D7" s="9">
        <f>IF($B$4="Primary fires",SUMPRODUCT((Data!$A$2:$A$98=$A7)*(Data!$B$2:$B$98=D$5)*(Data!$C$2:$C$98)),SUMPRODUCT((Datab!$A$2:$A$98=$A7)*(Datab!$B$2:$B$98=D$5)*(Datab!$C$2:$C$98)))</f>
        <v>1020</v>
      </c>
      <c r="E7" s="9">
        <f>IF($B$4="Primary fires",SUMPRODUCT((Data!$A$2:$A$98=$A7)*(Data!$B$2:$B$98=E$5)*(Data!$C$2:$C$98)),SUMPRODUCT((Datab!$A$2:$A$98=$A7)*(Datab!$B$2:$B$98=E$5)*(Datab!$C$2:$C$98)))</f>
        <v>2507</v>
      </c>
      <c r="F7" s="9">
        <f>IF($B$4="Primary fires",SUMPRODUCT((Data!$A$2:$A$98=$A7)*(Data!$B$2:$B$98=F$5)*(Data!$C$2:$C$98)),SUMPRODUCT((Datab!$A$2:$A$98=$A7)*(Datab!$B$2:$B$98=F$5)*(Datab!$C$2:$C$98)))</f>
        <v>10680</v>
      </c>
      <c r="H7" s="11">
        <f>ROUND(C7/$B7,2)</f>
        <v>0.3</v>
      </c>
      <c r="I7" s="11">
        <f>ROUND(D7/$B7,2)</f>
        <v>0.05</v>
      </c>
      <c r="J7" s="11">
        <f>ROUND(E7/$B7,2)</f>
        <v>0.12</v>
      </c>
      <c r="K7" s="11">
        <f t="shared" ref="I7:K8" si="1">ROUND(F7/$B7,2)</f>
        <v>0.53</v>
      </c>
    </row>
    <row r="8" spans="1:24" x14ac:dyDescent="0.35">
      <c r="A8" s="8" t="s">
        <v>7</v>
      </c>
      <c r="B8" s="10">
        <f t="shared" si="0"/>
        <v>16506</v>
      </c>
      <c r="C8" s="9">
        <f>IF($B$4="Primary fires",SUMPRODUCT((Data!$A$2:$A$98=$A8)*(Data!$B$2:$B$98=C$5)*(Data!$C$2:$C$98)),SUMPRODUCT((Datab!$A$2:$A$98=$A8)*(Datab!$B$2:$B$98=C$5)*(Datab!$C$2:$C$98)))</f>
        <v>5696</v>
      </c>
      <c r="D8" s="9">
        <f>IF($B$4="Primary fires",SUMPRODUCT((Data!$A$2:$A$98=$A8)*(Data!$B$2:$B$98=D$5)*(Data!$C$2:$C$98)),SUMPRODUCT((Datab!$A$2:$A$98=$A8)*(Datab!$B$2:$B$98=D$5)*(Datab!$C$2:$C$98)))</f>
        <v>876</v>
      </c>
      <c r="E8" s="9">
        <f>IF($B$4="Primary fires",SUMPRODUCT((Data!$A$2:$A$98=$A8)*(Data!$B$2:$B$98=E$5)*(Data!$C$2:$C$98)),SUMPRODUCT((Datab!$A$2:$A$98=$A8)*(Datab!$B$2:$B$98=E$5)*(Datab!$C$2:$C$98)))</f>
        <v>2238</v>
      </c>
      <c r="F8" s="9">
        <f>IF($B$4="Primary fires",SUMPRODUCT((Data!$A$2:$A$98=$A8)*(Data!$B$2:$B$98=F$5)*(Data!$C$2:$C$98)),SUMPRODUCT((Datab!$A$2:$A$98=$A8)*(Datab!$B$2:$B$98=F$5)*(Datab!$C$2:$C$98)))</f>
        <v>7696</v>
      </c>
      <c r="H8" s="11">
        <f t="shared" ref="H8:H13" si="2">ROUND(C8/$B8,2)</f>
        <v>0.35</v>
      </c>
      <c r="I8" s="11">
        <f t="shared" si="1"/>
        <v>0.05</v>
      </c>
      <c r="J8" s="11">
        <f t="shared" ref="J8:K11" si="3">ROUND(E8/$B8,2)</f>
        <v>0.14000000000000001</v>
      </c>
      <c r="K8" s="11">
        <f t="shared" si="3"/>
        <v>0.47</v>
      </c>
    </row>
    <row r="9" spans="1:24" x14ac:dyDescent="0.35">
      <c r="A9" s="8" t="s">
        <v>8</v>
      </c>
      <c r="B9" s="10">
        <f t="shared" si="0"/>
        <v>16524</v>
      </c>
      <c r="C9" s="9">
        <f>IF($B$4="Primary fires",SUMPRODUCT((Data!$A$2:$A$98=$A9)*(Data!$B$2:$B$98=C$5)*(Data!$C$2:$C$98)),SUMPRODUCT((Datab!$A$2:$A$98=$A9)*(Datab!$B$2:$B$98=C$5)*(Datab!$C$2:$C$98)))</f>
        <v>5570</v>
      </c>
      <c r="D9" s="9">
        <f>IF($B$4="Primary fires",SUMPRODUCT((Data!$A$2:$A$98=$A9)*(Data!$B$2:$B$98=D$5)*(Data!$C$2:$C$98)),SUMPRODUCT((Datab!$A$2:$A$98=$A9)*(Datab!$B$2:$B$98=D$5)*(Datab!$C$2:$C$98)))</f>
        <v>928</v>
      </c>
      <c r="E9" s="9">
        <f>IF($B$4="Primary fires",SUMPRODUCT((Data!$A$2:$A$98=$A9)*(Data!$B$2:$B$98=E$5)*(Data!$C$2:$C$98)),SUMPRODUCT((Datab!$A$2:$A$98=$A9)*(Datab!$B$2:$B$98=E$5)*(Datab!$C$2:$C$98)))</f>
        <v>2180</v>
      </c>
      <c r="F9" s="9">
        <f>IF($B$4="Primary fires",SUMPRODUCT((Data!$A$2:$A$98=$A9)*(Data!$B$2:$B$98=F$5)*(Data!$C$2:$C$98)),SUMPRODUCT((Datab!$A$2:$A$98=$A9)*(Datab!$B$2:$B$98=F$5)*(Datab!$C$2:$C$98)))</f>
        <v>7846</v>
      </c>
      <c r="H9" s="11">
        <f t="shared" si="2"/>
        <v>0.34</v>
      </c>
      <c r="I9" s="11">
        <f t="shared" ref="I9:I14" si="4">ROUND(D9/$B9,2)</f>
        <v>0.06</v>
      </c>
      <c r="J9" s="11">
        <f t="shared" si="3"/>
        <v>0.13</v>
      </c>
      <c r="K9" s="11">
        <f t="shared" si="3"/>
        <v>0.47</v>
      </c>
    </row>
    <row r="10" spans="1:24" x14ac:dyDescent="0.35">
      <c r="A10" s="8" t="s">
        <v>9</v>
      </c>
      <c r="B10" s="10">
        <f t="shared" si="0"/>
        <v>15560</v>
      </c>
      <c r="C10" s="9">
        <f>IF($B$4="Primary fires",SUMPRODUCT((Data!$A$2:$A$98=$A10)*(Data!$B$2:$B$98=C$5)*(Data!$C$2:$C$98)),SUMPRODUCT((Datab!$A$2:$A$98=$A10)*(Datab!$B$2:$B$98=C$5)*(Datab!$C$2:$C$98)))</f>
        <v>5549</v>
      </c>
      <c r="D10" s="9">
        <f>IF($B$4="Primary fires",SUMPRODUCT((Data!$A$2:$A$98=$A10)*(Data!$B$2:$B$98=D$5)*(Data!$C$2:$C$98)),SUMPRODUCT((Datab!$A$2:$A$98=$A10)*(Datab!$B$2:$B$98=D$5)*(Datab!$C$2:$C$98)))</f>
        <v>864</v>
      </c>
      <c r="E10" s="9">
        <f>IF($B$4="Primary fires",SUMPRODUCT((Data!$A$2:$A$98=$A10)*(Data!$B$2:$B$98=E$5)*(Data!$C$2:$C$98)),SUMPRODUCT((Datab!$A$2:$A$98=$A10)*(Datab!$B$2:$B$98=E$5)*(Datab!$C$2:$C$98)))</f>
        <v>2032</v>
      </c>
      <c r="F10" s="9">
        <f>IF($B$4="Primary fires",SUMPRODUCT((Data!$A$2:$A$98=$A10)*(Data!$B$2:$B$98=F$5)*(Data!$C$2:$C$98)),SUMPRODUCT((Datab!$A$2:$A$98=$A10)*(Datab!$B$2:$B$98=F$5)*(Datab!$C$2:$C$98)))</f>
        <v>7115</v>
      </c>
      <c r="G10" s="8"/>
      <c r="H10" s="11">
        <f t="shared" si="2"/>
        <v>0.36</v>
      </c>
      <c r="I10" s="11">
        <f t="shared" si="4"/>
        <v>0.06</v>
      </c>
      <c r="J10" s="11">
        <f t="shared" si="3"/>
        <v>0.13</v>
      </c>
      <c r="K10" s="11">
        <f t="shared" si="3"/>
        <v>0.46</v>
      </c>
    </row>
    <row r="11" spans="1:24" x14ac:dyDescent="0.35">
      <c r="A11" s="8" t="s">
        <v>21</v>
      </c>
      <c r="B11" s="25">
        <f t="shared" si="0"/>
        <v>16025</v>
      </c>
      <c r="C11" s="9">
        <f>IF($B$4="Primary fires",SUMPRODUCT((Data!$A$2:$A$98=$A11)*(Data!$B$2:$B$98=C$5)*(Data!$C$2:$C$98)),SUMPRODUCT((Datab!$A$2:$A$98=$A11)*(Datab!$B$2:$B$98=C$5)*(Datab!$C$2:$C$98)))</f>
        <v>5736</v>
      </c>
      <c r="D11" s="9">
        <f>IF($B$4="Primary fires",SUMPRODUCT((Data!$A$2:$A$98=$A11)*(Data!$B$2:$B$98=D$5)*(Data!$C$2:$C$98)),SUMPRODUCT((Datab!$A$2:$A$98=$A11)*(Datab!$B$2:$B$98=D$5)*(Datab!$C$2:$C$98)))</f>
        <v>900</v>
      </c>
      <c r="E11" s="9">
        <f>IF($B$4="Primary fires",SUMPRODUCT((Data!$A$2:$A$98=$A11)*(Data!$B$2:$B$98=E$5)*(Data!$C$2:$C$98)),SUMPRODUCT((Datab!$A$2:$A$98=$A11)*(Datab!$B$2:$B$98=E$5)*(Datab!$C$2:$C$98)))</f>
        <v>2049</v>
      </c>
      <c r="F11" s="9">
        <f>IF($B$4="Primary fires",SUMPRODUCT((Data!$A$2:$A$98=$A11)*(Data!$B$2:$B$98=F$5)*(Data!$C$2:$C$98)),SUMPRODUCT((Datab!$A$2:$A$98=$A11)*(Datab!$B$2:$B$98=F$5)*(Datab!$C$2:$C$98)))</f>
        <v>7340</v>
      </c>
      <c r="G11" s="26"/>
      <c r="H11" s="27">
        <f t="shared" si="2"/>
        <v>0.36</v>
      </c>
      <c r="I11" s="27">
        <f t="shared" si="4"/>
        <v>0.06</v>
      </c>
      <c r="J11" s="27">
        <f t="shared" si="3"/>
        <v>0.13</v>
      </c>
      <c r="K11" s="27">
        <f t="shared" si="3"/>
        <v>0.46</v>
      </c>
      <c r="O11" s="22"/>
      <c r="P11" s="22"/>
      <c r="Q11" s="22"/>
      <c r="R11" s="22"/>
      <c r="T11" s="22"/>
      <c r="U11" s="22"/>
      <c r="V11" s="22"/>
      <c r="W11" s="22"/>
      <c r="X11" s="22"/>
    </row>
    <row r="12" spans="1:24" x14ac:dyDescent="0.35">
      <c r="A12" s="8" t="s">
        <v>65</v>
      </c>
      <c r="B12" s="25">
        <f t="shared" ref="B12" si="5">SUM(C12:F12)</f>
        <v>15863</v>
      </c>
      <c r="C12" s="9">
        <f>IF($B$4="Primary fires",SUMPRODUCT((Data!$A$2:$A$98=$A12)*(Data!$B$2:$B$98=C$5)*(Data!$C$2:$C$98)),SUMPRODUCT((Datab!$A$2:$A$98=$A12)*(Datab!$B$2:$B$98=C$5)*(Datab!$C$2:$C$98)))</f>
        <v>5805</v>
      </c>
      <c r="D12" s="9">
        <f>IF($B$4="Primary fires",SUMPRODUCT((Data!$A$2:$A$98=$A12)*(Data!$B$2:$B$98=D$5)*(Data!$C$2:$C$98)),SUMPRODUCT((Datab!$A$2:$A$98=$A12)*(Datab!$B$2:$B$98=D$5)*(Datab!$C$2:$C$98)))</f>
        <v>900</v>
      </c>
      <c r="E12" s="9">
        <f>IF($B$4="Primary fires",SUMPRODUCT((Data!$A$2:$A$98=$A12)*(Data!$B$2:$B$98=E$5)*(Data!$C$2:$C$98)),SUMPRODUCT((Datab!$A$2:$A$98=$A12)*(Datab!$B$2:$B$98=E$5)*(Datab!$C$2:$C$98)))</f>
        <v>1982</v>
      </c>
      <c r="F12" s="9">
        <f>IF($B$4="Primary fires",SUMPRODUCT((Data!$A$2:$A$98=$A12)*(Data!$B$2:$B$98=F$5)*(Data!$C$2:$C$98)),SUMPRODUCT((Datab!$A$2:$A$98=$A12)*(Datab!$B$2:$B$98=F$5)*(Datab!$C$2:$C$98)))</f>
        <v>7176</v>
      </c>
      <c r="G12" s="26"/>
      <c r="H12" s="27">
        <f t="shared" si="2"/>
        <v>0.37</v>
      </c>
      <c r="I12" s="27">
        <f t="shared" si="4"/>
        <v>0.06</v>
      </c>
      <c r="J12" s="27">
        <f t="shared" ref="J12" si="6">ROUND(E12/$B12,2)</f>
        <v>0.12</v>
      </c>
      <c r="K12" s="27">
        <f t="shared" ref="K12" si="7">ROUND(F12/$B12,2)</f>
        <v>0.45</v>
      </c>
      <c r="N12" s="22"/>
      <c r="O12" s="22"/>
      <c r="P12" s="22"/>
      <c r="Q12" s="22"/>
      <c r="R12" s="22"/>
      <c r="T12" s="22"/>
      <c r="U12" s="22"/>
      <c r="V12" s="22"/>
      <c r="W12" s="22"/>
      <c r="X12" s="22"/>
    </row>
    <row r="13" spans="1:24" x14ac:dyDescent="0.35">
      <c r="A13" s="8" t="s">
        <v>81</v>
      </c>
      <c r="B13" s="25">
        <f t="shared" ref="B13" si="8">SUM(C13:F13)</f>
        <v>15612</v>
      </c>
      <c r="C13" s="9">
        <f>IF($B$4="Primary fires",SUMPRODUCT((Data!$A$2:$A$98=$A13)*(Data!$B$2:$B$98=C$5)*(Data!$C$2:$C$98)),SUMPRODUCT((Datab!$A$2:$A$98=$A13)*(Datab!$B$2:$B$98=C$5)*(Datab!$C$2:$C$98)))</f>
        <v>5469</v>
      </c>
      <c r="D13" s="9">
        <f>IF($B$4="Primary fires",SUMPRODUCT((Data!$A$2:$A$98=$A13)*(Data!$B$2:$B$98=D$5)*(Data!$C$2:$C$98)),SUMPRODUCT((Datab!$A$2:$A$98=$A13)*(Datab!$B$2:$B$98=D$5)*(Datab!$C$2:$C$98)))</f>
        <v>975</v>
      </c>
      <c r="E13" s="9">
        <f>IF($B$4="Primary fires",SUMPRODUCT((Data!$A$2:$A$98=$A13)*(Data!$B$2:$B$98=E$5)*(Data!$C$2:$C$98)),SUMPRODUCT((Datab!$A$2:$A$98=$A13)*(Datab!$B$2:$B$98=E$5)*(Datab!$C$2:$C$98)))</f>
        <v>1935</v>
      </c>
      <c r="F13" s="9">
        <f>IF($B$4="Primary fires",SUMPRODUCT((Data!$A$2:$A$98=$A13)*(Data!$B$2:$B$98=F$5)*(Data!$C$2:$C$98)),SUMPRODUCT((Datab!$A$2:$A$98=$A13)*(Datab!$B$2:$B$98=F$5)*(Datab!$C$2:$C$98)))</f>
        <v>7233</v>
      </c>
      <c r="G13" s="26"/>
      <c r="H13" s="27">
        <f t="shared" si="2"/>
        <v>0.35</v>
      </c>
      <c r="I13" s="27">
        <f t="shared" si="4"/>
        <v>0.06</v>
      </c>
      <c r="J13" s="27">
        <f t="shared" ref="J13" si="9">ROUND(E13/$B13,2)</f>
        <v>0.12</v>
      </c>
      <c r="K13" s="27">
        <f t="shared" ref="K13" si="10">ROUND(F13/$B13,2)</f>
        <v>0.46</v>
      </c>
      <c r="N13" s="22"/>
      <c r="O13" s="22"/>
      <c r="P13" s="22"/>
      <c r="Q13" s="22"/>
      <c r="R13" s="22"/>
      <c r="T13" s="22"/>
      <c r="U13" s="22"/>
      <c r="V13" s="22"/>
      <c r="W13" s="22"/>
      <c r="X13" s="22"/>
    </row>
    <row r="14" spans="1:24" ht="15" thickBot="1" x14ac:dyDescent="0.4">
      <c r="A14" s="12" t="s">
        <v>86</v>
      </c>
      <c r="B14" s="18">
        <f t="shared" ref="B14" si="11">SUM(C14:F14)</f>
        <v>15005</v>
      </c>
      <c r="C14" s="31">
        <f>IF($B$4="Primary fires",SUMPRODUCT((Data!$A$2:$A$98=$A14)*(Data!$B$2:$B$98=C$5)*(Data!$C$2:$C$98)),SUMPRODUCT((Datab!$A$2:$A$98=$A14)*(Datab!$B$2:$B$98=C$5)*(Datab!$C$2:$C$98)))</f>
        <v>5146</v>
      </c>
      <c r="D14" s="31">
        <f>IF($B$4="Primary fires",SUMPRODUCT((Data!$A$2:$A$98=$A14)*(Data!$B$2:$B$98=D$5)*(Data!$C$2:$C$98)),SUMPRODUCT((Datab!$A$2:$A$98=$A14)*(Datab!$B$2:$B$98=D$5)*(Datab!$C$2:$C$98)))</f>
        <v>851</v>
      </c>
      <c r="E14" s="31">
        <f>IF($B$4="Primary fires",SUMPRODUCT((Data!$A$2:$A$98=$A14)*(Data!$B$2:$B$98=E$5)*(Data!$C$2:$C$98)),SUMPRODUCT((Datab!$A$2:$A$98=$A14)*(Datab!$B$2:$B$98=E$5)*(Datab!$C$2:$C$98)))</f>
        <v>1742</v>
      </c>
      <c r="F14" s="31">
        <f>IF($B$4="Primary fires",SUMPRODUCT((Data!$A$2:$A$98=$A14)*(Data!$B$2:$B$98=F$5)*(Data!$C$2:$C$98)),SUMPRODUCT((Datab!$A$2:$A$98=$A14)*(Datab!$B$2:$B$98=F$5)*(Datab!$C$2:$C$98)))</f>
        <v>7266</v>
      </c>
      <c r="G14" s="19"/>
      <c r="H14" s="20">
        <f t="shared" ref="H14" si="12">ROUND(C14/$B14,2)</f>
        <v>0.34</v>
      </c>
      <c r="I14" s="20">
        <f t="shared" si="4"/>
        <v>0.06</v>
      </c>
      <c r="J14" s="20">
        <f t="shared" ref="J14" si="13">ROUND(E14/$B14,2)</f>
        <v>0.12</v>
      </c>
      <c r="K14" s="20">
        <f t="shared" ref="K14" si="14">ROUND(F14/$B14,2)</f>
        <v>0.48</v>
      </c>
      <c r="N14" s="22"/>
      <c r="O14" s="22"/>
      <c r="P14" s="22"/>
      <c r="Q14" s="22"/>
      <c r="R14" s="22"/>
      <c r="T14" s="22"/>
      <c r="U14" s="22"/>
      <c r="V14" s="22"/>
      <c r="W14" s="22"/>
      <c r="X14" s="22"/>
    </row>
    <row r="15" spans="1:24" x14ac:dyDescent="0.35">
      <c r="N15" s="22"/>
      <c r="O15" s="22"/>
      <c r="P15" s="22"/>
      <c r="Q15" s="22"/>
      <c r="R15" s="22"/>
      <c r="T15" s="22"/>
      <c r="U15" s="22"/>
      <c r="V15" s="22"/>
      <c r="W15" s="22"/>
      <c r="X15" s="22"/>
    </row>
    <row r="16" spans="1:24" x14ac:dyDescent="0.35">
      <c r="A16" s="43"/>
      <c r="B16" s="43"/>
      <c r="C16" s="43"/>
      <c r="D16" s="43"/>
      <c r="E16" s="43"/>
      <c r="F16" s="43"/>
      <c r="G16" s="43"/>
      <c r="H16" s="43"/>
      <c r="I16" s="43"/>
      <c r="J16" s="43"/>
      <c r="K16" s="43"/>
      <c r="N16" s="22"/>
      <c r="O16" s="22"/>
      <c r="P16" s="22"/>
      <c r="Q16" s="22"/>
      <c r="R16" s="22"/>
      <c r="T16" s="22"/>
      <c r="U16" s="22"/>
      <c r="V16" s="22"/>
      <c r="W16" s="22"/>
      <c r="X16" s="22"/>
    </row>
    <row r="17" spans="1:24" x14ac:dyDescent="0.35">
      <c r="A17" s="43"/>
      <c r="B17" s="43"/>
      <c r="C17" s="43"/>
      <c r="D17" s="43"/>
      <c r="E17" s="43"/>
      <c r="F17" s="43"/>
      <c r="G17" s="43"/>
      <c r="H17" s="43"/>
      <c r="I17" s="43"/>
      <c r="J17" s="43"/>
      <c r="K17" s="43"/>
      <c r="N17" s="22"/>
      <c r="O17" s="22"/>
      <c r="P17" s="22"/>
      <c r="Q17" s="22"/>
      <c r="R17" s="22"/>
      <c r="T17" s="22"/>
      <c r="U17" s="22"/>
      <c r="V17" s="22"/>
      <c r="W17" s="22"/>
      <c r="X17" s="22"/>
    </row>
    <row r="18" spans="1:24" x14ac:dyDescent="0.35">
      <c r="A18" s="43"/>
      <c r="B18" s="43"/>
      <c r="C18" s="43"/>
      <c r="D18" s="43"/>
      <c r="E18" s="43"/>
      <c r="F18" s="43"/>
      <c r="G18" s="43"/>
      <c r="H18" s="43"/>
      <c r="I18" s="43"/>
      <c r="J18" s="43"/>
      <c r="K18" s="43"/>
      <c r="N18" s="22"/>
      <c r="O18" s="22"/>
      <c r="P18" s="22"/>
      <c r="Q18" s="22"/>
      <c r="R18" s="22"/>
      <c r="T18" s="22"/>
      <c r="U18" s="22"/>
      <c r="V18" s="22"/>
      <c r="W18" s="22"/>
      <c r="X18" s="22"/>
    </row>
    <row r="19" spans="1:24" x14ac:dyDescent="0.35">
      <c r="A19" s="43"/>
      <c r="B19" s="43"/>
      <c r="C19" s="43"/>
      <c r="D19" s="43"/>
      <c r="E19" s="43"/>
      <c r="F19" s="43"/>
      <c r="G19" s="43"/>
      <c r="H19" s="43"/>
      <c r="I19" s="43"/>
      <c r="J19" s="43"/>
      <c r="K19" s="43"/>
      <c r="N19" s="22"/>
      <c r="O19" s="22"/>
      <c r="P19" s="22"/>
      <c r="Q19" s="22"/>
      <c r="R19" s="22"/>
      <c r="T19" s="22"/>
      <c r="U19" s="22"/>
      <c r="V19" s="22"/>
      <c r="W19" s="22"/>
      <c r="X19" s="22"/>
    </row>
    <row r="20" spans="1:24" s="21" customFormat="1" x14ac:dyDescent="0.35">
      <c r="A20" s="44"/>
      <c r="B20" s="44"/>
      <c r="C20" s="44"/>
      <c r="D20" s="44"/>
      <c r="E20" s="44"/>
      <c r="F20" s="44"/>
      <c r="G20" s="44"/>
      <c r="H20" s="44"/>
      <c r="I20" s="44"/>
      <c r="J20" s="44"/>
      <c r="K20" s="44"/>
      <c r="N20" s="22"/>
      <c r="O20" s="22"/>
      <c r="P20" s="22"/>
      <c r="Q20" s="22"/>
      <c r="R20" s="22"/>
      <c r="T20" s="22"/>
      <c r="U20" s="22"/>
      <c r="V20" s="22"/>
      <c r="W20" s="22"/>
      <c r="X20" s="22"/>
    </row>
    <row r="21" spans="1:24" ht="32.25" customHeight="1" x14ac:dyDescent="0.35">
      <c r="A21" s="45"/>
      <c r="B21" s="45"/>
      <c r="C21" s="45"/>
      <c r="D21" s="45"/>
      <c r="E21" s="45"/>
      <c r="F21" s="45"/>
      <c r="G21" s="45"/>
      <c r="H21" s="45"/>
      <c r="I21" s="45"/>
      <c r="J21" s="45"/>
      <c r="K21" s="45"/>
      <c r="N21" s="22"/>
      <c r="O21" s="22"/>
      <c r="P21" s="22"/>
      <c r="Q21" s="22"/>
      <c r="R21" s="22"/>
      <c r="T21" s="22"/>
      <c r="U21" s="22"/>
      <c r="V21" s="22"/>
      <c r="W21" s="22"/>
      <c r="X21" s="22"/>
    </row>
    <row r="22" spans="1:24" x14ac:dyDescent="0.35">
      <c r="A22" s="44"/>
      <c r="B22" s="44"/>
      <c r="C22" s="44"/>
      <c r="D22" s="44"/>
      <c r="E22" s="44"/>
      <c r="F22" s="44"/>
      <c r="G22" s="44"/>
      <c r="H22" s="44"/>
      <c r="I22" s="44"/>
      <c r="J22" s="44"/>
      <c r="K22" s="44"/>
    </row>
    <row r="24" spans="1:24" x14ac:dyDescent="0.35">
      <c r="A24" s="13"/>
    </row>
    <row r="25" spans="1:24" ht="43.5" customHeight="1" x14ac:dyDescent="0.35">
      <c r="A25" s="46"/>
      <c r="B25" s="46"/>
      <c r="C25" s="46"/>
      <c r="D25" s="46"/>
      <c r="E25" s="46"/>
      <c r="F25" s="46"/>
      <c r="G25" s="46"/>
      <c r="H25" s="46"/>
      <c r="I25" s="46"/>
      <c r="J25" s="46"/>
      <c r="K25" s="46"/>
    </row>
    <row r="27" spans="1:24" x14ac:dyDescent="0.35">
      <c r="A27" s="39"/>
      <c r="B27" s="39"/>
      <c r="C27" s="39"/>
      <c r="D27" s="39"/>
      <c r="E27" s="39"/>
      <c r="F27" s="39"/>
      <c r="G27" s="39"/>
      <c r="H27" s="39"/>
      <c r="I27" s="39"/>
      <c r="J27" s="39"/>
      <c r="K27" s="39"/>
    </row>
    <row r="29" spans="1:24" x14ac:dyDescent="0.35">
      <c r="A29" s="43"/>
      <c r="B29" s="43"/>
      <c r="C29" s="43"/>
      <c r="D29" s="43"/>
      <c r="E29" s="43"/>
      <c r="F29" s="43"/>
      <c r="G29" s="43"/>
      <c r="H29" s="43"/>
      <c r="I29" s="43"/>
      <c r="J29" s="43"/>
      <c r="K29" s="43"/>
    </row>
    <row r="30" spans="1:24" x14ac:dyDescent="0.35">
      <c r="A30" s="47"/>
      <c r="B30" s="47"/>
      <c r="C30" s="47"/>
      <c r="D30" s="47"/>
      <c r="E30" s="47"/>
    </row>
    <row r="32" spans="1:24" x14ac:dyDescent="0.35">
      <c r="A32" s="43"/>
      <c r="B32" s="43"/>
      <c r="C32" s="43"/>
      <c r="D32" s="43"/>
      <c r="E32" s="43"/>
      <c r="F32" s="43"/>
      <c r="G32" s="43"/>
      <c r="H32" s="43"/>
      <c r="I32" s="43"/>
      <c r="J32" s="43"/>
      <c r="K32" s="43"/>
    </row>
    <row r="34" spans="2:11" x14ac:dyDescent="0.35">
      <c r="I34" s="48"/>
      <c r="J34" s="48"/>
      <c r="K34" s="48"/>
    </row>
    <row r="35" spans="2:11" x14ac:dyDescent="0.35">
      <c r="B35" s="49"/>
      <c r="C35" s="49"/>
      <c r="D35" s="49"/>
      <c r="J35" s="50"/>
      <c r="K35" s="50"/>
    </row>
  </sheetData>
  <mergeCells count="18">
    <mergeCell ref="A30:E30"/>
    <mergeCell ref="B35:D35"/>
    <mergeCell ref="B4:F4"/>
    <mergeCell ref="H4:K4"/>
    <mergeCell ref="A25:K25"/>
    <mergeCell ref="A20:K20"/>
    <mergeCell ref="I34:K34"/>
    <mergeCell ref="J35:K35"/>
    <mergeCell ref="A32:K32"/>
    <mergeCell ref="A29:K29"/>
    <mergeCell ref="A27:K27"/>
    <mergeCell ref="A19:K19"/>
    <mergeCell ref="A18:K18"/>
    <mergeCell ref="A17:K17"/>
    <mergeCell ref="A16:K16"/>
    <mergeCell ref="A1:K1"/>
    <mergeCell ref="A22:K22"/>
    <mergeCell ref="A21:K2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7"/>
  <sheetViews>
    <sheetView workbookViewId="0"/>
  </sheetViews>
  <sheetFormatPr defaultRowHeight="14.5" x14ac:dyDescent="0.35"/>
  <cols>
    <col min="1" max="1" width="16.1796875" bestFit="1" customWidth="1"/>
    <col min="2" max="2" width="41.7265625" bestFit="1" customWidth="1"/>
    <col min="5" max="5" width="10" bestFit="1" customWidth="1"/>
  </cols>
  <sheetData>
    <row r="1" spans="1:3" x14ac:dyDescent="0.35">
      <c r="A1" t="s">
        <v>0</v>
      </c>
      <c r="B1" t="s">
        <v>22</v>
      </c>
      <c r="C1" t="s">
        <v>90</v>
      </c>
    </row>
    <row r="2" spans="1:3" x14ac:dyDescent="0.35">
      <c r="A2" t="s">
        <v>1</v>
      </c>
      <c r="B2" t="s">
        <v>85</v>
      </c>
      <c r="C2">
        <v>10734</v>
      </c>
    </row>
    <row r="3" spans="1:3" x14ac:dyDescent="0.35">
      <c r="A3" t="s">
        <v>6</v>
      </c>
      <c r="B3" t="s">
        <v>85</v>
      </c>
      <c r="C3">
        <v>10680</v>
      </c>
    </row>
    <row r="4" spans="1:3" x14ac:dyDescent="0.35">
      <c r="A4" t="s">
        <v>7</v>
      </c>
      <c r="B4" t="s">
        <v>85</v>
      </c>
      <c r="C4">
        <v>7696</v>
      </c>
    </row>
    <row r="5" spans="1:3" x14ac:dyDescent="0.35">
      <c r="A5" t="s">
        <v>8</v>
      </c>
      <c r="B5" t="s">
        <v>85</v>
      </c>
      <c r="C5">
        <v>7846</v>
      </c>
    </row>
    <row r="6" spans="1:3" x14ac:dyDescent="0.35">
      <c r="A6" t="s">
        <v>9</v>
      </c>
      <c r="B6" t="s">
        <v>85</v>
      </c>
      <c r="C6">
        <v>7115</v>
      </c>
    </row>
    <row r="7" spans="1:3" x14ac:dyDescent="0.35">
      <c r="A7" t="s">
        <v>21</v>
      </c>
      <c r="B7" t="s">
        <v>85</v>
      </c>
      <c r="C7">
        <v>7340</v>
      </c>
    </row>
    <row r="8" spans="1:3" x14ac:dyDescent="0.35">
      <c r="A8" t="s">
        <v>65</v>
      </c>
      <c r="B8" t="s">
        <v>85</v>
      </c>
      <c r="C8">
        <v>7176</v>
      </c>
    </row>
    <row r="9" spans="1:3" x14ac:dyDescent="0.35">
      <c r="A9" t="s">
        <v>81</v>
      </c>
      <c r="B9" t="s">
        <v>85</v>
      </c>
      <c r="C9">
        <v>7233</v>
      </c>
    </row>
    <row r="10" spans="1:3" x14ac:dyDescent="0.35">
      <c r="A10" t="s">
        <v>86</v>
      </c>
      <c r="B10" t="s">
        <v>85</v>
      </c>
      <c r="C10">
        <v>7266</v>
      </c>
    </row>
    <row r="11" spans="1:3" x14ac:dyDescent="0.35">
      <c r="A11" t="s">
        <v>1</v>
      </c>
      <c r="B11" t="s">
        <v>87</v>
      </c>
      <c r="C11">
        <v>6591</v>
      </c>
    </row>
    <row r="12" spans="1:3" x14ac:dyDescent="0.35">
      <c r="A12" t="s">
        <v>6</v>
      </c>
      <c r="B12" t="s">
        <v>87</v>
      </c>
      <c r="C12">
        <v>6114</v>
      </c>
    </row>
    <row r="13" spans="1:3" x14ac:dyDescent="0.35">
      <c r="A13" t="s">
        <v>7</v>
      </c>
      <c r="B13" t="s">
        <v>87</v>
      </c>
      <c r="C13">
        <v>5696</v>
      </c>
    </row>
    <row r="14" spans="1:3" x14ac:dyDescent="0.35">
      <c r="A14" t="s">
        <v>8</v>
      </c>
      <c r="B14" t="s">
        <v>87</v>
      </c>
      <c r="C14">
        <v>5570</v>
      </c>
    </row>
    <row r="15" spans="1:3" x14ac:dyDescent="0.35">
      <c r="A15" t="s">
        <v>9</v>
      </c>
      <c r="B15" t="s">
        <v>87</v>
      </c>
      <c r="C15">
        <v>5549</v>
      </c>
    </row>
    <row r="16" spans="1:3" x14ac:dyDescent="0.35">
      <c r="A16" t="s">
        <v>21</v>
      </c>
      <c r="B16" t="s">
        <v>87</v>
      </c>
      <c r="C16">
        <v>5736</v>
      </c>
    </row>
    <row r="17" spans="1:3" x14ac:dyDescent="0.35">
      <c r="A17" t="s">
        <v>65</v>
      </c>
      <c r="B17" t="s">
        <v>87</v>
      </c>
      <c r="C17">
        <v>5805</v>
      </c>
    </row>
    <row r="18" spans="1:3" x14ac:dyDescent="0.35">
      <c r="A18" t="s">
        <v>81</v>
      </c>
      <c r="B18" t="s">
        <v>87</v>
      </c>
      <c r="C18">
        <v>5469</v>
      </c>
    </row>
    <row r="19" spans="1:3" x14ac:dyDescent="0.35">
      <c r="A19" t="s">
        <v>86</v>
      </c>
      <c r="B19" t="s">
        <v>87</v>
      </c>
      <c r="C19">
        <v>5146</v>
      </c>
    </row>
    <row r="20" spans="1:3" x14ac:dyDescent="0.35">
      <c r="A20" t="s">
        <v>1</v>
      </c>
      <c r="B20" t="s">
        <v>88</v>
      </c>
      <c r="C20">
        <v>2495</v>
      </c>
    </row>
    <row r="21" spans="1:3" x14ac:dyDescent="0.35">
      <c r="A21" t="s">
        <v>6</v>
      </c>
      <c r="B21" t="s">
        <v>88</v>
      </c>
      <c r="C21">
        <v>2507</v>
      </c>
    </row>
    <row r="22" spans="1:3" x14ac:dyDescent="0.35">
      <c r="A22" t="s">
        <v>7</v>
      </c>
      <c r="B22" t="s">
        <v>88</v>
      </c>
      <c r="C22">
        <v>2238</v>
      </c>
    </row>
    <row r="23" spans="1:3" x14ac:dyDescent="0.35">
      <c r="A23" t="s">
        <v>8</v>
      </c>
      <c r="B23" t="s">
        <v>88</v>
      </c>
      <c r="C23">
        <v>2180</v>
      </c>
    </row>
    <row r="24" spans="1:3" x14ac:dyDescent="0.35">
      <c r="A24" t="s">
        <v>9</v>
      </c>
      <c r="B24" t="s">
        <v>88</v>
      </c>
      <c r="C24">
        <v>2032</v>
      </c>
    </row>
    <row r="25" spans="1:3" x14ac:dyDescent="0.35">
      <c r="A25" t="s">
        <v>21</v>
      </c>
      <c r="B25" t="s">
        <v>88</v>
      </c>
      <c r="C25">
        <v>2049</v>
      </c>
    </row>
    <row r="26" spans="1:3" x14ac:dyDescent="0.35">
      <c r="A26" t="s">
        <v>65</v>
      </c>
      <c r="B26" t="s">
        <v>88</v>
      </c>
      <c r="C26">
        <v>1982</v>
      </c>
    </row>
    <row r="27" spans="1:3" x14ac:dyDescent="0.35">
      <c r="A27" t="s">
        <v>81</v>
      </c>
      <c r="B27" t="s">
        <v>88</v>
      </c>
      <c r="C27">
        <v>1935</v>
      </c>
    </row>
    <row r="28" spans="1:3" x14ac:dyDescent="0.35">
      <c r="A28" t="s">
        <v>86</v>
      </c>
      <c r="B28" t="s">
        <v>88</v>
      </c>
      <c r="C28">
        <v>1742</v>
      </c>
    </row>
    <row r="29" spans="1:3" x14ac:dyDescent="0.35">
      <c r="A29" t="s">
        <v>1</v>
      </c>
      <c r="B29" t="s">
        <v>89</v>
      </c>
      <c r="C29">
        <v>935</v>
      </c>
    </row>
    <row r="30" spans="1:3" x14ac:dyDescent="0.35">
      <c r="A30" t="s">
        <v>6</v>
      </c>
      <c r="B30" t="s">
        <v>89</v>
      </c>
      <c r="C30">
        <v>1020</v>
      </c>
    </row>
    <row r="31" spans="1:3" x14ac:dyDescent="0.35">
      <c r="A31" t="s">
        <v>7</v>
      </c>
      <c r="B31" t="s">
        <v>89</v>
      </c>
      <c r="C31">
        <v>876</v>
      </c>
    </row>
    <row r="32" spans="1:3" x14ac:dyDescent="0.35">
      <c r="A32" t="s">
        <v>8</v>
      </c>
      <c r="B32" t="s">
        <v>89</v>
      </c>
      <c r="C32">
        <v>928</v>
      </c>
    </row>
    <row r="33" spans="1:3" x14ac:dyDescent="0.35">
      <c r="A33" t="s">
        <v>9</v>
      </c>
      <c r="B33" t="s">
        <v>89</v>
      </c>
      <c r="C33">
        <v>864</v>
      </c>
    </row>
    <row r="34" spans="1:3" x14ac:dyDescent="0.35">
      <c r="A34" t="s">
        <v>21</v>
      </c>
      <c r="B34" t="s">
        <v>89</v>
      </c>
      <c r="C34">
        <v>900</v>
      </c>
    </row>
    <row r="35" spans="1:3" x14ac:dyDescent="0.35">
      <c r="A35" t="s">
        <v>65</v>
      </c>
      <c r="B35" t="s">
        <v>89</v>
      </c>
      <c r="C35">
        <v>900</v>
      </c>
    </row>
    <row r="36" spans="1:3" x14ac:dyDescent="0.35">
      <c r="A36" t="s">
        <v>81</v>
      </c>
      <c r="B36" t="s">
        <v>89</v>
      </c>
      <c r="C36">
        <v>975</v>
      </c>
    </row>
    <row r="37" spans="1:3" x14ac:dyDescent="0.35">
      <c r="A37" t="s">
        <v>86</v>
      </c>
      <c r="B37" t="s">
        <v>89</v>
      </c>
      <c r="C37">
        <v>851</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7"/>
  <sheetViews>
    <sheetView workbookViewId="0"/>
  </sheetViews>
  <sheetFormatPr defaultRowHeight="14.5" x14ac:dyDescent="0.35"/>
  <cols>
    <col min="2" max="2" width="41.7265625" bestFit="1" customWidth="1"/>
    <col min="5" max="5" width="10" bestFit="1" customWidth="1"/>
  </cols>
  <sheetData>
    <row r="1" spans="1:3" x14ac:dyDescent="0.35">
      <c r="A1" t="s">
        <v>0</v>
      </c>
      <c r="B1" t="s">
        <v>22</v>
      </c>
      <c r="C1" t="s">
        <v>91</v>
      </c>
    </row>
    <row r="2" spans="1:3" x14ac:dyDescent="0.35">
      <c r="A2" t="s">
        <v>1</v>
      </c>
      <c r="B2" t="s">
        <v>85</v>
      </c>
      <c r="C2">
        <v>450</v>
      </c>
    </row>
    <row r="3" spans="1:3" x14ac:dyDescent="0.35">
      <c r="A3" t="s">
        <v>6</v>
      </c>
      <c r="B3" t="s">
        <v>85</v>
      </c>
      <c r="C3">
        <v>451</v>
      </c>
    </row>
    <row r="4" spans="1:3" x14ac:dyDescent="0.35">
      <c r="A4" t="s">
        <v>7</v>
      </c>
      <c r="B4" t="s">
        <v>85</v>
      </c>
      <c r="C4">
        <v>345</v>
      </c>
    </row>
    <row r="5" spans="1:3" x14ac:dyDescent="0.35">
      <c r="A5" t="s">
        <v>8</v>
      </c>
      <c r="B5" t="s">
        <v>85</v>
      </c>
      <c r="C5">
        <v>363</v>
      </c>
    </row>
    <row r="6" spans="1:3" x14ac:dyDescent="0.35">
      <c r="A6" t="s">
        <v>9</v>
      </c>
      <c r="B6" t="s">
        <v>85</v>
      </c>
      <c r="C6">
        <v>340</v>
      </c>
    </row>
    <row r="7" spans="1:3" x14ac:dyDescent="0.35">
      <c r="A7" t="s">
        <v>21</v>
      </c>
      <c r="B7" t="s">
        <v>85</v>
      </c>
      <c r="C7">
        <v>327</v>
      </c>
    </row>
    <row r="8" spans="1:3" x14ac:dyDescent="0.35">
      <c r="A8" t="s">
        <v>65</v>
      </c>
      <c r="B8" t="s">
        <v>85</v>
      </c>
      <c r="C8">
        <v>345</v>
      </c>
    </row>
    <row r="9" spans="1:3" x14ac:dyDescent="0.35">
      <c r="A9" t="s">
        <v>81</v>
      </c>
      <c r="B9" t="s">
        <v>85</v>
      </c>
      <c r="C9">
        <v>339</v>
      </c>
    </row>
    <row r="10" spans="1:3" x14ac:dyDescent="0.35">
      <c r="A10" t="s">
        <v>86</v>
      </c>
      <c r="B10" t="s">
        <v>85</v>
      </c>
      <c r="C10">
        <v>358</v>
      </c>
    </row>
    <row r="11" spans="1:3" x14ac:dyDescent="0.35">
      <c r="A11" t="s">
        <v>1</v>
      </c>
      <c r="B11" t="s">
        <v>87</v>
      </c>
      <c r="C11">
        <v>425</v>
      </c>
    </row>
    <row r="12" spans="1:3" x14ac:dyDescent="0.35">
      <c r="A12" t="s">
        <v>6</v>
      </c>
      <c r="B12" t="s">
        <v>87</v>
      </c>
      <c r="C12">
        <v>423</v>
      </c>
    </row>
    <row r="13" spans="1:3" x14ac:dyDescent="0.35">
      <c r="A13" t="s">
        <v>7</v>
      </c>
      <c r="B13" t="s">
        <v>87</v>
      </c>
      <c r="C13">
        <v>382</v>
      </c>
    </row>
    <row r="14" spans="1:3" x14ac:dyDescent="0.35">
      <c r="A14" t="s">
        <v>8</v>
      </c>
      <c r="B14" t="s">
        <v>87</v>
      </c>
      <c r="C14">
        <v>406</v>
      </c>
    </row>
    <row r="15" spans="1:3" x14ac:dyDescent="0.35">
      <c r="A15" t="s">
        <v>9</v>
      </c>
      <c r="B15" t="s">
        <v>87</v>
      </c>
      <c r="C15">
        <v>384</v>
      </c>
    </row>
    <row r="16" spans="1:3" x14ac:dyDescent="0.35">
      <c r="A16" t="s">
        <v>21</v>
      </c>
      <c r="B16" t="s">
        <v>87</v>
      </c>
      <c r="C16">
        <v>555</v>
      </c>
    </row>
    <row r="17" spans="1:3" x14ac:dyDescent="0.35">
      <c r="A17" t="s">
        <v>65</v>
      </c>
      <c r="B17" t="s">
        <v>87</v>
      </c>
      <c r="C17">
        <v>414</v>
      </c>
    </row>
    <row r="18" spans="1:3" x14ac:dyDescent="0.35">
      <c r="A18" t="s">
        <v>81</v>
      </c>
      <c r="B18" t="s">
        <v>87</v>
      </c>
      <c r="C18">
        <v>451</v>
      </c>
    </row>
    <row r="19" spans="1:3" x14ac:dyDescent="0.35">
      <c r="A19" t="s">
        <v>86</v>
      </c>
      <c r="B19" t="s">
        <v>87</v>
      </c>
      <c r="C19">
        <v>544</v>
      </c>
    </row>
    <row r="20" spans="1:3" x14ac:dyDescent="0.35">
      <c r="A20" t="s">
        <v>1</v>
      </c>
      <c r="B20" t="s">
        <v>88</v>
      </c>
      <c r="C20">
        <v>122</v>
      </c>
    </row>
    <row r="21" spans="1:3" x14ac:dyDescent="0.35">
      <c r="A21" t="s">
        <v>6</v>
      </c>
      <c r="B21" t="s">
        <v>88</v>
      </c>
      <c r="C21">
        <v>159</v>
      </c>
    </row>
    <row r="22" spans="1:3" x14ac:dyDescent="0.35">
      <c r="A22" t="s">
        <v>7</v>
      </c>
      <c r="B22" t="s">
        <v>88</v>
      </c>
      <c r="C22">
        <v>114</v>
      </c>
    </row>
    <row r="23" spans="1:3" x14ac:dyDescent="0.35">
      <c r="A23" t="s">
        <v>8</v>
      </c>
      <c r="B23" t="s">
        <v>88</v>
      </c>
      <c r="C23">
        <v>108</v>
      </c>
    </row>
    <row r="24" spans="1:3" x14ac:dyDescent="0.35">
      <c r="A24" t="s">
        <v>9</v>
      </c>
      <c r="B24" t="s">
        <v>88</v>
      </c>
      <c r="C24">
        <v>97</v>
      </c>
    </row>
    <row r="25" spans="1:3" x14ac:dyDescent="0.35">
      <c r="A25" t="s">
        <v>21</v>
      </c>
      <c r="B25" t="s">
        <v>88</v>
      </c>
      <c r="C25">
        <v>124</v>
      </c>
    </row>
    <row r="26" spans="1:3" x14ac:dyDescent="0.35">
      <c r="A26" t="s">
        <v>65</v>
      </c>
      <c r="B26" t="s">
        <v>88</v>
      </c>
      <c r="C26">
        <v>67</v>
      </c>
    </row>
    <row r="27" spans="1:3" x14ac:dyDescent="0.35">
      <c r="A27" t="s">
        <v>81</v>
      </c>
      <c r="B27" t="s">
        <v>88</v>
      </c>
      <c r="C27">
        <v>135</v>
      </c>
    </row>
    <row r="28" spans="1:3" x14ac:dyDescent="0.35">
      <c r="A28" t="s">
        <v>86</v>
      </c>
      <c r="B28" t="s">
        <v>88</v>
      </c>
      <c r="C28">
        <v>116</v>
      </c>
    </row>
    <row r="29" spans="1:3" x14ac:dyDescent="0.35">
      <c r="A29" t="s">
        <v>1</v>
      </c>
      <c r="B29" t="s">
        <v>89</v>
      </c>
      <c r="C29">
        <v>66</v>
      </c>
    </row>
    <row r="30" spans="1:3" x14ac:dyDescent="0.35">
      <c r="A30" t="s">
        <v>6</v>
      </c>
      <c r="B30" t="s">
        <v>89</v>
      </c>
      <c r="C30">
        <v>63</v>
      </c>
    </row>
    <row r="31" spans="1:3" x14ac:dyDescent="0.35">
      <c r="A31" t="s">
        <v>7</v>
      </c>
      <c r="B31" t="s">
        <v>89</v>
      </c>
      <c r="C31">
        <v>76</v>
      </c>
    </row>
    <row r="32" spans="1:3" x14ac:dyDescent="0.35">
      <c r="A32" t="s">
        <v>8</v>
      </c>
      <c r="B32" t="s">
        <v>89</v>
      </c>
      <c r="C32">
        <v>64</v>
      </c>
    </row>
    <row r="33" spans="1:3" x14ac:dyDescent="0.35">
      <c r="A33" t="s">
        <v>9</v>
      </c>
      <c r="B33" t="s">
        <v>89</v>
      </c>
      <c r="C33">
        <v>86</v>
      </c>
    </row>
    <row r="34" spans="1:3" x14ac:dyDescent="0.35">
      <c r="A34" t="s">
        <v>21</v>
      </c>
      <c r="B34" t="s">
        <v>89</v>
      </c>
      <c r="C34">
        <v>111</v>
      </c>
    </row>
    <row r="35" spans="1:3" x14ac:dyDescent="0.35">
      <c r="A35" t="s">
        <v>65</v>
      </c>
      <c r="B35" t="s">
        <v>89</v>
      </c>
      <c r="C35">
        <v>91</v>
      </c>
    </row>
    <row r="36" spans="1:3" x14ac:dyDescent="0.35">
      <c r="A36" t="s">
        <v>81</v>
      </c>
      <c r="B36" t="s">
        <v>89</v>
      </c>
      <c r="C36">
        <v>89</v>
      </c>
    </row>
    <row r="37" spans="1:3" x14ac:dyDescent="0.35">
      <c r="A37" t="s">
        <v>86</v>
      </c>
      <c r="B37" t="s">
        <v>89</v>
      </c>
      <c r="C37">
        <v>60</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3"/>
  <sheetViews>
    <sheetView topLeftCell="A22" workbookViewId="0">
      <selection activeCell="L16" sqref="L16"/>
    </sheetView>
  </sheetViews>
  <sheetFormatPr defaultRowHeight="14.5" x14ac:dyDescent="0.35"/>
  <cols>
    <col min="11" max="11" width="16.54296875" customWidth="1"/>
  </cols>
  <sheetData>
    <row r="1" spans="1:15" x14ac:dyDescent="0.35">
      <c r="A1" t="s">
        <v>33</v>
      </c>
    </row>
    <row r="3" spans="1:15" x14ac:dyDescent="0.35">
      <c r="B3" t="s">
        <v>39</v>
      </c>
      <c r="G3" t="s">
        <v>40</v>
      </c>
      <c r="O3" s="23" t="s">
        <v>36</v>
      </c>
    </row>
    <row r="4" spans="1:15" ht="15" thickBot="1" x14ac:dyDescent="0.4"/>
    <row r="5" spans="1:15" x14ac:dyDescent="0.35">
      <c r="A5" t="s">
        <v>1</v>
      </c>
      <c r="B5">
        <f>SUMIF(Data!$A$2:$A$105843,QA!A5,Data!$C$2:$C$105843)</f>
        <v>20755</v>
      </c>
      <c r="C5" t="b">
        <f>B5='FIRE0706(1)'!B6</f>
        <v>1</v>
      </c>
      <c r="D5" t="b">
        <v>1</v>
      </c>
      <c r="G5" t="s">
        <v>1</v>
      </c>
      <c r="H5">
        <f>SUMIF(Datab!$A$2:$A$4566,QA!G5,Datab!$C$2:$C$4566)</f>
        <v>1063</v>
      </c>
      <c r="I5" t="b">
        <f>H5='FIRE0706(1)'!B6</f>
        <v>0</v>
      </c>
      <c r="K5" s="4" t="s">
        <v>1</v>
      </c>
      <c r="L5" s="1">
        <f>IF('FIRE0706(1)'!$B$4="Primary fires",SUMPRODUCT((Data!$A$2:$A$199998=$A5)*(Data!$C$2:$C$199998)),SUMPRODUCT((Datab!$A$2:$A$9998=$A5)*(Datab!$C$2:$C$9998)))</f>
        <v>20755</v>
      </c>
      <c r="M5" t="b">
        <f>L5='FIRE0706(1)'!B6</f>
        <v>1</v>
      </c>
    </row>
    <row r="6" spans="1:15" x14ac:dyDescent="0.35">
      <c r="A6" t="s">
        <v>6</v>
      </c>
      <c r="B6">
        <f>SUMIF(Data!$A$2:$A$105843,QA!A6,Data!$C$2:$C$105843)</f>
        <v>20321</v>
      </c>
      <c r="C6" t="b">
        <f>B6='FIRE0706(1)'!B7</f>
        <v>1</v>
      </c>
      <c r="D6" t="b">
        <v>1</v>
      </c>
      <c r="G6" t="s">
        <v>6</v>
      </c>
      <c r="H6">
        <f>SUMIF(Datab!$A$2:$A$4566,QA!G6,Datab!$C$2:$C$4566)</f>
        <v>1096</v>
      </c>
      <c r="I6" t="b">
        <f>H6='FIRE0706(1)'!B7</f>
        <v>0</v>
      </c>
      <c r="K6" s="8" t="s">
        <v>6</v>
      </c>
      <c r="L6" s="1">
        <f>IF('FIRE0706(1)'!$B$4="Primary fires",SUMPRODUCT((Data!$A$2:$A$199998=$A6)*(Data!$C$2:$C$199998)),SUMPRODUCT((Datab!$A$2:$A$9998=$A6)*(Datab!$C$2:$C$9998)))</f>
        <v>20321</v>
      </c>
      <c r="M6" t="b">
        <f>L6='FIRE0706(1)'!B7</f>
        <v>1</v>
      </c>
    </row>
    <row r="7" spans="1:15" x14ac:dyDescent="0.35">
      <c r="A7" t="s">
        <v>7</v>
      </c>
      <c r="B7">
        <f>SUMIF(Data!$A$2:$A$105843,QA!A7,Data!$C$2:$C$105843)</f>
        <v>16506</v>
      </c>
      <c r="C7" t="b">
        <f>B7='FIRE0706(1)'!B8</f>
        <v>1</v>
      </c>
      <c r="D7" t="b">
        <v>1</v>
      </c>
      <c r="G7" t="s">
        <v>7</v>
      </c>
      <c r="H7">
        <f>SUMIF(Datab!$A$2:$A$4566,QA!G7,Datab!$C$2:$C$4566)</f>
        <v>917</v>
      </c>
      <c r="I7" t="b">
        <f>H7='FIRE0706(1)'!B8</f>
        <v>0</v>
      </c>
      <c r="K7" s="8" t="s">
        <v>7</v>
      </c>
      <c r="L7" s="1">
        <f>IF('FIRE0706(1)'!$B$4="Primary fires",SUMPRODUCT((Data!$A$2:$A$199998=$A7)*(Data!$C$2:$C$199998)),SUMPRODUCT((Datab!$A$2:$A$9998=$A7)*(Datab!$C$2:$C$9998)))</f>
        <v>16506</v>
      </c>
      <c r="M7" t="b">
        <f>L7='FIRE0706(1)'!B8</f>
        <v>1</v>
      </c>
    </row>
    <row r="8" spans="1:15" x14ac:dyDescent="0.35">
      <c r="A8" t="s">
        <v>8</v>
      </c>
      <c r="B8">
        <f>SUMIF(Data!$A$2:$A$105843,QA!A8,Data!$C$2:$C$105843)</f>
        <v>16524</v>
      </c>
      <c r="C8" t="b">
        <f>B8='FIRE0706(1)'!B9</f>
        <v>1</v>
      </c>
      <c r="D8" t="b">
        <v>1</v>
      </c>
      <c r="G8" t="s">
        <v>8</v>
      </c>
      <c r="H8">
        <f>SUMIF(Datab!$A$2:$A$4566,QA!G8,Datab!$C$2:$C$4566)</f>
        <v>941</v>
      </c>
      <c r="I8" t="b">
        <f>H8='FIRE0706(1)'!B9</f>
        <v>0</v>
      </c>
      <c r="K8" s="8" t="s">
        <v>8</v>
      </c>
      <c r="L8" s="1">
        <f>IF('FIRE0706(1)'!$B$4="Primary fires",SUMPRODUCT((Data!$A$2:$A$199998=$A8)*(Data!$C$2:$C$199998)),SUMPRODUCT((Datab!$A$2:$A$9998=$A8)*(Datab!$C$2:$C$9998)))</f>
        <v>16524</v>
      </c>
      <c r="M8" t="b">
        <f>L8='FIRE0706(1)'!B9</f>
        <v>1</v>
      </c>
    </row>
    <row r="9" spans="1:15" x14ac:dyDescent="0.35">
      <c r="A9" t="s">
        <v>9</v>
      </c>
      <c r="B9">
        <f>SUMIF(Data!$A$2:$A$105843,QA!A9,Data!$C$2:$C$105843)</f>
        <v>15560</v>
      </c>
      <c r="C9" t="b">
        <f>B9='FIRE0706(1)'!B10</f>
        <v>1</v>
      </c>
      <c r="D9" t="b">
        <v>1</v>
      </c>
      <c r="G9" t="s">
        <v>9</v>
      </c>
      <c r="H9">
        <f>SUMIF(Datab!$A$2:$A$4566,QA!G9,Datab!$C$2:$C$4566)</f>
        <v>907</v>
      </c>
      <c r="I9" t="b">
        <f>H9='FIRE0706(1)'!B10</f>
        <v>0</v>
      </c>
      <c r="K9" s="8" t="s">
        <v>9</v>
      </c>
      <c r="L9" s="1">
        <f>IF('FIRE0706(1)'!$B$4="Primary fires",SUMPRODUCT((Data!$A$2:$A$199998=$A9)*(Data!$C$2:$C$199998)),SUMPRODUCT((Datab!$A$2:$A$9998=$A9)*(Datab!$C$2:$C$9998)))</f>
        <v>15560</v>
      </c>
      <c r="M9" t="b">
        <f>L9='FIRE0706(1)'!B10</f>
        <v>1</v>
      </c>
    </row>
    <row r="10" spans="1:15" ht="15" thickBot="1" x14ac:dyDescent="0.4">
      <c r="A10" t="s">
        <v>21</v>
      </c>
      <c r="B10">
        <f>SUMIF(Data!$A$2:$A$105843,QA!A10,Data!$C$2:$C$105843)</f>
        <v>16025</v>
      </c>
      <c r="C10" t="b">
        <f>B10='FIRE0706(1)'!B11</f>
        <v>1</v>
      </c>
      <c r="D10" t="b">
        <v>0</v>
      </c>
      <c r="G10" t="s">
        <v>21</v>
      </c>
      <c r="H10">
        <f>SUMIF(Datab!$A$2:$A$4566,QA!G10,Datab!$C$2:$C$4566)</f>
        <v>1117</v>
      </c>
      <c r="I10" t="b">
        <f>H10='FIRE0706(1)'!B11</f>
        <v>0</v>
      </c>
      <c r="K10" s="12" t="s">
        <v>21</v>
      </c>
      <c r="L10" s="1">
        <f>IF('FIRE0706(1)'!$B$4="Primary fires",SUMPRODUCT((Data!$A$2:$A$199998=$A10)*(Data!$C$2:$C$199998)),SUMPRODUCT((Datab!$A$2:$A$9998=$A10)*(Datab!$C$2:$C$9998)))</f>
        <v>16025</v>
      </c>
      <c r="M10" t="b">
        <f>L10='FIRE0706(1)'!B11</f>
        <v>1</v>
      </c>
    </row>
    <row r="12" spans="1:15" x14ac:dyDescent="0.35">
      <c r="A12" t="s">
        <v>34</v>
      </c>
    </row>
    <row r="13" spans="1:15" x14ac:dyDescent="0.35">
      <c r="K13" s="8" t="s">
        <v>37</v>
      </c>
    </row>
    <row r="14" spans="1:15" ht="15" thickBot="1" x14ac:dyDescent="0.4">
      <c r="A14" t="s">
        <v>1</v>
      </c>
      <c r="B14" t="b">
        <v>1</v>
      </c>
    </row>
    <row r="15" spans="1:15" x14ac:dyDescent="0.35">
      <c r="A15" t="s">
        <v>6</v>
      </c>
      <c r="B15" t="b">
        <v>1</v>
      </c>
      <c r="K15" s="4" t="s">
        <v>1</v>
      </c>
      <c r="L15" t="b">
        <f>'FIRE0706(1)'!B6=SUM('FIRE0706(1)'!C6:F6)</f>
        <v>1</v>
      </c>
    </row>
    <row r="16" spans="1:15" x14ac:dyDescent="0.35">
      <c r="A16" t="s">
        <v>7</v>
      </c>
      <c r="B16" t="b">
        <v>1</v>
      </c>
      <c r="K16" s="8" t="s">
        <v>6</v>
      </c>
      <c r="L16" t="b">
        <f>'FIRE0706(1)'!B7=SUM('FIRE0706(1)'!C7:F7)</f>
        <v>1</v>
      </c>
    </row>
    <row r="17" spans="1:12" x14ac:dyDescent="0.35">
      <c r="A17" t="s">
        <v>8</v>
      </c>
      <c r="B17" t="b">
        <v>1</v>
      </c>
      <c r="K17" s="8" t="s">
        <v>7</v>
      </c>
      <c r="L17" t="b">
        <f>'FIRE0706(1)'!B8=SUM('FIRE0706(1)'!C8:F8)</f>
        <v>1</v>
      </c>
    </row>
    <row r="18" spans="1:12" x14ac:dyDescent="0.35">
      <c r="A18" t="s">
        <v>9</v>
      </c>
      <c r="B18" t="b">
        <v>1</v>
      </c>
      <c r="K18" s="8" t="s">
        <v>8</v>
      </c>
      <c r="L18" t="b">
        <f>'FIRE0706(1)'!B9=SUM('FIRE0706(1)'!C9:F9)</f>
        <v>1</v>
      </c>
    </row>
    <row r="19" spans="1:12" x14ac:dyDescent="0.35">
      <c r="A19" t="s">
        <v>21</v>
      </c>
      <c r="B19" t="b">
        <v>0</v>
      </c>
      <c r="K19" s="8" t="s">
        <v>9</v>
      </c>
      <c r="L19" t="b">
        <f>'FIRE0706(1)'!B10=SUM('FIRE0706(1)'!C10:F10)</f>
        <v>1</v>
      </c>
    </row>
    <row r="20" spans="1:12" ht="15" thickBot="1" x14ac:dyDescent="0.4">
      <c r="K20" s="12" t="s">
        <v>21</v>
      </c>
      <c r="L20" t="b">
        <f>'FIRE0706(1)'!B11=SUM('FIRE0706(1)'!C11:F11)</f>
        <v>1</v>
      </c>
    </row>
    <row r="21" spans="1:12" x14ac:dyDescent="0.35">
      <c r="A21" t="s">
        <v>35</v>
      </c>
    </row>
    <row r="23" spans="1:12" ht="87.5" thickBot="1" x14ac:dyDescent="0.4">
      <c r="A23" s="14" t="s">
        <v>11</v>
      </c>
      <c r="B23" s="16" t="s">
        <v>12</v>
      </c>
      <c r="C23" s="2" t="s">
        <v>23</v>
      </c>
      <c r="D23" s="2" t="s">
        <v>3</v>
      </c>
      <c r="E23" s="2" t="s">
        <v>4</v>
      </c>
      <c r="F23" s="2" t="s">
        <v>5</v>
      </c>
      <c r="G23" s="2"/>
      <c r="H23" s="2" t="s">
        <v>2</v>
      </c>
      <c r="I23" s="2" t="s">
        <v>3</v>
      </c>
      <c r="J23" s="2" t="s">
        <v>4</v>
      </c>
      <c r="K23" s="2" t="s">
        <v>5</v>
      </c>
    </row>
    <row r="24" spans="1:12" ht="15" thickBot="1" x14ac:dyDescent="0.4">
      <c r="A24" s="4" t="s">
        <v>1</v>
      </c>
      <c r="B24" s="6" t="b">
        <v>0</v>
      </c>
      <c r="C24" s="6" t="b">
        <v>0</v>
      </c>
      <c r="D24" s="6" t="b">
        <v>0</v>
      </c>
      <c r="E24" s="6" t="b">
        <v>0</v>
      </c>
      <c r="F24" s="6" t="b">
        <v>0</v>
      </c>
      <c r="G24" s="6"/>
      <c r="H24" s="6" t="b">
        <v>0</v>
      </c>
      <c r="I24" s="6" t="b">
        <v>0</v>
      </c>
      <c r="J24" s="6" t="b">
        <v>0</v>
      </c>
      <c r="K24" s="6" t="b">
        <v>0</v>
      </c>
    </row>
    <row r="25" spans="1:12" ht="15" thickBot="1" x14ac:dyDescent="0.4">
      <c r="A25" s="8" t="s">
        <v>6</v>
      </c>
      <c r="B25" s="6" t="b">
        <v>0</v>
      </c>
      <c r="C25" s="6" t="b">
        <v>0</v>
      </c>
      <c r="D25" s="6" t="b">
        <v>0</v>
      </c>
      <c r="E25" s="6" t="b">
        <v>0</v>
      </c>
      <c r="F25" s="6" t="b">
        <v>0</v>
      </c>
      <c r="G25" s="6"/>
      <c r="H25" s="6" t="b">
        <v>0</v>
      </c>
      <c r="I25" s="6" t="b">
        <v>0</v>
      </c>
      <c r="J25" s="6" t="b">
        <v>0</v>
      </c>
      <c r="K25" s="6" t="b">
        <v>0</v>
      </c>
    </row>
    <row r="26" spans="1:12" ht="15" thickBot="1" x14ac:dyDescent="0.4">
      <c r="A26" s="8" t="s">
        <v>7</v>
      </c>
      <c r="B26" s="6" t="b">
        <v>0</v>
      </c>
      <c r="C26" s="6" t="b">
        <v>0</v>
      </c>
      <c r="D26" s="6" t="b">
        <v>0</v>
      </c>
      <c r="E26" s="6" t="b">
        <v>0</v>
      </c>
      <c r="F26" s="6" t="b">
        <v>0</v>
      </c>
      <c r="G26" s="6"/>
      <c r="H26" s="6" t="b">
        <v>0</v>
      </c>
      <c r="I26" s="6" t="b">
        <v>0</v>
      </c>
      <c r="J26" s="6" t="b">
        <v>0</v>
      </c>
      <c r="K26" s="6" t="b">
        <v>0</v>
      </c>
    </row>
    <row r="27" spans="1:12" x14ac:dyDescent="0.35">
      <c r="A27" s="8" t="s">
        <v>8</v>
      </c>
      <c r="B27" s="6" t="b">
        <v>0</v>
      </c>
      <c r="C27" s="6" t="b">
        <v>0</v>
      </c>
      <c r="D27" s="6" t="b">
        <v>0</v>
      </c>
      <c r="E27" s="6" t="b">
        <v>0</v>
      </c>
      <c r="F27" s="6" t="b">
        <v>0</v>
      </c>
      <c r="G27" s="6"/>
      <c r="H27" s="6" t="b">
        <v>0</v>
      </c>
      <c r="I27" s="6" t="b">
        <v>0</v>
      </c>
      <c r="J27" s="6" t="b">
        <v>0</v>
      </c>
      <c r="K27" s="6" t="b">
        <v>0</v>
      </c>
    </row>
    <row r="30" spans="1:12" x14ac:dyDescent="0.35">
      <c r="A30" s="8" t="s">
        <v>38</v>
      </c>
    </row>
    <row r="32" spans="1:12" ht="87.5" thickBot="1" x14ac:dyDescent="0.4">
      <c r="A32" s="16" t="s">
        <v>12</v>
      </c>
      <c r="B32" s="2" t="s">
        <v>23</v>
      </c>
      <c r="C32" s="2" t="s">
        <v>3</v>
      </c>
      <c r="D32" s="2" t="s">
        <v>4</v>
      </c>
      <c r="E32" s="2" t="s">
        <v>5</v>
      </c>
    </row>
    <row r="33" spans="1:5" x14ac:dyDescent="0.35">
      <c r="A33" s="24">
        <f>('FIRE0706(1)'!B11-'FIRE0706(1)'!B10)/'FIRE0706(1)'!B10</f>
        <v>2.9884318766066838E-2</v>
      </c>
      <c r="B33" s="24">
        <f>('FIRE0706(1)'!C11-'FIRE0706(1)'!C10)/'FIRE0706(1)'!C10</f>
        <v>3.3699765723553793E-2</v>
      </c>
      <c r="C33" s="24">
        <f>('FIRE0706(1)'!D11-'FIRE0706(1)'!D10)/'FIRE0706(1)'!D10</f>
        <v>4.1666666666666664E-2</v>
      </c>
      <c r="D33" s="24">
        <f>('FIRE0706(1)'!E11-'FIRE0706(1)'!E10)/'FIRE0706(1)'!E10</f>
        <v>8.3661417322834653E-3</v>
      </c>
      <c r="E33" s="24">
        <f>('FIRE0706(1)'!F11-'FIRE0706(1)'!F10)/'FIRE0706(1)'!F10</f>
        <v>3.1623330990864368E-2</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93"/>
  <sheetViews>
    <sheetView workbookViewId="0"/>
  </sheetViews>
  <sheetFormatPr defaultRowHeight="14.5" x14ac:dyDescent="0.35"/>
  <sheetData>
    <row r="1" spans="1:1" x14ac:dyDescent="0.35">
      <c r="A1" t="s">
        <v>41</v>
      </c>
    </row>
    <row r="2" spans="1:1" x14ac:dyDescent="0.35">
      <c r="A2" t="s">
        <v>42</v>
      </c>
    </row>
    <row r="4" spans="1:1" x14ac:dyDescent="0.35">
      <c r="A4" s="30" t="s">
        <v>79</v>
      </c>
    </row>
    <row r="6" spans="1:1" x14ac:dyDescent="0.35">
      <c r="A6" t="s">
        <v>66</v>
      </c>
    </row>
    <row r="7" spans="1:1" x14ac:dyDescent="0.35">
      <c r="A7" t="s">
        <v>77</v>
      </c>
    </row>
    <row r="9" spans="1:1" x14ac:dyDescent="0.35">
      <c r="A9" t="s">
        <v>43</v>
      </c>
    </row>
    <row r="10" spans="1:1" x14ac:dyDescent="0.35">
      <c r="A10" t="s">
        <v>67</v>
      </c>
    </row>
    <row r="11" spans="1:1" x14ac:dyDescent="0.35">
      <c r="A11" t="s">
        <v>68</v>
      </c>
    </row>
    <row r="12" spans="1:1" x14ac:dyDescent="0.35">
      <c r="A12" t="s">
        <v>69</v>
      </c>
    </row>
    <row r="13" spans="1:1" x14ac:dyDescent="0.35">
      <c r="A13" t="s">
        <v>70</v>
      </c>
    </row>
    <row r="14" spans="1:1" x14ac:dyDescent="0.35">
      <c r="A14" t="s">
        <v>71</v>
      </c>
    </row>
    <row r="15" spans="1:1" x14ac:dyDescent="0.35">
      <c r="A15" t="s">
        <v>72</v>
      </c>
    </row>
    <row r="16" spans="1:1" x14ac:dyDescent="0.35">
      <c r="A16" t="s">
        <v>44</v>
      </c>
    </row>
    <row r="17" spans="1:1" x14ac:dyDescent="0.35">
      <c r="A17" t="s">
        <v>45</v>
      </c>
    </row>
    <row r="18" spans="1:1" x14ac:dyDescent="0.35">
      <c r="A18" t="s">
        <v>46</v>
      </c>
    </row>
    <row r="19" spans="1:1" x14ac:dyDescent="0.35">
      <c r="A19" t="s">
        <v>47</v>
      </c>
    </row>
    <row r="20" spans="1:1" x14ac:dyDescent="0.35">
      <c r="A20" t="s">
        <v>48</v>
      </c>
    </row>
    <row r="21" spans="1:1" x14ac:dyDescent="0.35">
      <c r="A21" t="s">
        <v>49</v>
      </c>
    </row>
    <row r="23" spans="1:1" x14ac:dyDescent="0.35">
      <c r="A23" t="s">
        <v>50</v>
      </c>
    </row>
    <row r="24" spans="1:1" x14ac:dyDescent="0.35">
      <c r="A24" t="s">
        <v>51</v>
      </c>
    </row>
    <row r="25" spans="1:1" x14ac:dyDescent="0.35">
      <c r="A25" t="s">
        <v>52</v>
      </c>
    </row>
    <row r="26" spans="1:1" x14ac:dyDescent="0.35">
      <c r="A26" t="s">
        <v>53</v>
      </c>
    </row>
    <row r="28" spans="1:1" x14ac:dyDescent="0.35">
      <c r="A28" t="s">
        <v>54</v>
      </c>
    </row>
    <row r="29" spans="1:1" x14ac:dyDescent="0.35">
      <c r="A29" t="s">
        <v>78</v>
      </c>
    </row>
    <row r="30" spans="1:1" x14ac:dyDescent="0.35">
      <c r="A30" t="s">
        <v>55</v>
      </c>
    </row>
    <row r="31" spans="1:1" x14ac:dyDescent="0.35">
      <c r="A31" t="s">
        <v>56</v>
      </c>
    </row>
    <row r="32" spans="1:1" x14ac:dyDescent="0.35">
      <c r="A32" t="s">
        <v>57</v>
      </c>
    </row>
    <row r="33" spans="1:1" x14ac:dyDescent="0.35">
      <c r="A33" t="s">
        <v>58</v>
      </c>
    </row>
    <row r="34" spans="1:1" x14ac:dyDescent="0.35">
      <c r="A34" t="s">
        <v>59</v>
      </c>
    </row>
    <row r="36" spans="1:1" x14ac:dyDescent="0.35">
      <c r="A36" t="s">
        <v>60</v>
      </c>
    </row>
    <row r="37" spans="1:1" x14ac:dyDescent="0.35">
      <c r="A37" t="s">
        <v>0</v>
      </c>
    </row>
    <row r="38" spans="1:1" x14ac:dyDescent="0.35">
      <c r="A38" t="s">
        <v>73</v>
      </c>
    </row>
    <row r="39" spans="1:1" x14ac:dyDescent="0.35">
      <c r="A39" t="s">
        <v>69</v>
      </c>
    </row>
    <row r="40" spans="1:1" x14ac:dyDescent="0.35">
      <c r="A40" t="s">
        <v>70</v>
      </c>
    </row>
    <row r="41" spans="1:1" x14ac:dyDescent="0.35">
      <c r="A41" t="s">
        <v>71</v>
      </c>
    </row>
    <row r="43" spans="1:1" x14ac:dyDescent="0.35">
      <c r="A43" t="s">
        <v>61</v>
      </c>
    </row>
    <row r="44" spans="1:1" x14ac:dyDescent="0.35">
      <c r="A44" t="s">
        <v>0</v>
      </c>
    </row>
    <row r="45" spans="1:1" x14ac:dyDescent="0.35">
      <c r="A45" t="s">
        <v>73</v>
      </c>
    </row>
    <row r="46" spans="1:1" x14ac:dyDescent="0.35">
      <c r="A46" t="s">
        <v>74</v>
      </c>
    </row>
    <row r="48" spans="1:1" x14ac:dyDescent="0.35">
      <c r="A48" s="30" t="s">
        <v>80</v>
      </c>
    </row>
    <row r="50" spans="1:1" x14ac:dyDescent="0.35">
      <c r="A50" t="s">
        <v>66</v>
      </c>
    </row>
    <row r="51" spans="1:1" x14ac:dyDescent="0.35">
      <c r="A51" t="s">
        <v>77</v>
      </c>
    </row>
    <row r="53" spans="1:1" x14ac:dyDescent="0.35">
      <c r="A53" t="s">
        <v>43</v>
      </c>
    </row>
    <row r="54" spans="1:1" x14ac:dyDescent="0.35">
      <c r="A54" t="s">
        <v>67</v>
      </c>
    </row>
    <row r="55" spans="1:1" x14ac:dyDescent="0.35">
      <c r="A55" t="s">
        <v>68</v>
      </c>
    </row>
    <row r="56" spans="1:1" x14ac:dyDescent="0.35">
      <c r="A56" t="s">
        <v>69</v>
      </c>
    </row>
    <row r="57" spans="1:1" x14ac:dyDescent="0.35">
      <c r="A57" t="s">
        <v>70</v>
      </c>
    </row>
    <row r="58" spans="1:1" x14ac:dyDescent="0.35">
      <c r="A58" t="s">
        <v>71</v>
      </c>
    </row>
    <row r="59" spans="1:1" x14ac:dyDescent="0.35">
      <c r="A59" t="s">
        <v>72</v>
      </c>
    </row>
    <row r="60" spans="1:1" x14ac:dyDescent="0.35">
      <c r="A60" t="s">
        <v>44</v>
      </c>
    </row>
    <row r="61" spans="1:1" x14ac:dyDescent="0.35">
      <c r="A61" t="s">
        <v>45</v>
      </c>
    </row>
    <row r="62" spans="1:1" x14ac:dyDescent="0.35">
      <c r="A62" t="s">
        <v>46</v>
      </c>
    </row>
    <row r="63" spans="1:1" x14ac:dyDescent="0.35">
      <c r="A63" t="s">
        <v>47</v>
      </c>
    </row>
    <row r="64" spans="1:1" x14ac:dyDescent="0.35">
      <c r="A64" t="s">
        <v>48</v>
      </c>
    </row>
    <row r="65" spans="1:1" x14ac:dyDescent="0.35">
      <c r="A65" t="s">
        <v>49</v>
      </c>
    </row>
    <row r="66" spans="1:1" x14ac:dyDescent="0.35">
      <c r="A66" t="s">
        <v>75</v>
      </c>
    </row>
    <row r="68" spans="1:1" x14ac:dyDescent="0.35">
      <c r="A68" t="s">
        <v>50</v>
      </c>
    </row>
    <row r="69" spans="1:1" x14ac:dyDescent="0.35">
      <c r="A69" t="s">
        <v>51</v>
      </c>
    </row>
    <row r="70" spans="1:1" x14ac:dyDescent="0.35">
      <c r="A70" t="s">
        <v>52</v>
      </c>
    </row>
    <row r="71" spans="1:1" x14ac:dyDescent="0.35">
      <c r="A71" t="s">
        <v>53</v>
      </c>
    </row>
    <row r="72" spans="1:1" x14ac:dyDescent="0.35">
      <c r="A72" t="s">
        <v>62</v>
      </c>
    </row>
    <row r="74" spans="1:1" x14ac:dyDescent="0.35">
      <c r="A74" t="s">
        <v>54</v>
      </c>
    </row>
    <row r="75" spans="1:1" x14ac:dyDescent="0.35">
      <c r="A75" t="s">
        <v>78</v>
      </c>
    </row>
    <row r="76" spans="1:1" x14ac:dyDescent="0.35">
      <c r="A76" t="s">
        <v>55</v>
      </c>
    </row>
    <row r="77" spans="1:1" x14ac:dyDescent="0.35">
      <c r="A77" t="s">
        <v>56</v>
      </c>
    </row>
    <row r="78" spans="1:1" x14ac:dyDescent="0.35">
      <c r="A78" t="s">
        <v>57</v>
      </c>
    </row>
    <row r="79" spans="1:1" x14ac:dyDescent="0.35">
      <c r="A79" t="s">
        <v>58</v>
      </c>
    </row>
    <row r="80" spans="1:1" x14ac:dyDescent="0.35">
      <c r="A80" t="s">
        <v>59</v>
      </c>
    </row>
    <row r="81" spans="1:1" x14ac:dyDescent="0.35">
      <c r="A81" t="s">
        <v>63</v>
      </c>
    </row>
    <row r="83" spans="1:1" x14ac:dyDescent="0.35">
      <c r="A83" t="s">
        <v>60</v>
      </c>
    </row>
    <row r="84" spans="1:1" x14ac:dyDescent="0.35">
      <c r="A84" t="s">
        <v>0</v>
      </c>
    </row>
    <row r="85" spans="1:1" x14ac:dyDescent="0.35">
      <c r="A85" t="s">
        <v>73</v>
      </c>
    </row>
    <row r="86" spans="1:1" x14ac:dyDescent="0.35">
      <c r="A86" t="s">
        <v>69</v>
      </c>
    </row>
    <row r="87" spans="1:1" x14ac:dyDescent="0.35">
      <c r="A87" t="s">
        <v>70</v>
      </c>
    </row>
    <row r="88" spans="1:1" x14ac:dyDescent="0.35">
      <c r="A88" t="s">
        <v>71</v>
      </c>
    </row>
    <row r="90" spans="1:1" x14ac:dyDescent="0.35">
      <c r="A90" t="s">
        <v>61</v>
      </c>
    </row>
    <row r="91" spans="1:1" x14ac:dyDescent="0.35">
      <c r="A91" t="s">
        <v>0</v>
      </c>
    </row>
    <row r="92" spans="1:1" x14ac:dyDescent="0.35">
      <c r="A92" t="s">
        <v>73</v>
      </c>
    </row>
    <row r="93" spans="1:1" x14ac:dyDescent="0.35">
      <c r="A93" t="s">
        <v>74</v>
      </c>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7"/>
  <sheetViews>
    <sheetView workbookViewId="0"/>
  </sheetViews>
  <sheetFormatPr defaultRowHeight="14.5" x14ac:dyDescent="0.35"/>
  <cols>
    <col min="1" max="1" width="16.1796875" bestFit="1" customWidth="1"/>
    <col min="2" max="2" width="32.36328125" bestFit="1" customWidth="1"/>
    <col min="3" max="3" width="12.26953125" bestFit="1" customWidth="1"/>
    <col min="5" max="5" width="19.1796875" customWidth="1"/>
    <col min="6" max="6" width="16.26953125" customWidth="1"/>
    <col min="7" max="7" width="6" customWidth="1"/>
    <col min="8" max="8" width="19.453125" customWidth="1"/>
    <col min="9" max="9" width="25.54296875" customWidth="1"/>
    <col min="10" max="10" width="11.26953125" customWidth="1"/>
    <col min="11" max="11" width="11.26953125" bestFit="1" customWidth="1"/>
  </cols>
  <sheetData>
    <row r="1" spans="1:11" x14ac:dyDescent="0.35">
      <c r="A1" t="s">
        <v>0</v>
      </c>
      <c r="B1" t="s">
        <v>22</v>
      </c>
      <c r="C1" t="s">
        <v>83</v>
      </c>
    </row>
    <row r="2" spans="1:11" x14ac:dyDescent="0.35">
      <c r="A2" t="s">
        <v>1</v>
      </c>
      <c r="B2" t="s">
        <v>85</v>
      </c>
      <c r="C2">
        <v>10734</v>
      </c>
    </row>
    <row r="3" spans="1:11" x14ac:dyDescent="0.35">
      <c r="A3" t="s">
        <v>6</v>
      </c>
      <c r="B3" t="s">
        <v>85</v>
      </c>
      <c r="C3">
        <v>10680</v>
      </c>
      <c r="E3" s="28"/>
      <c r="F3" s="29"/>
      <c r="G3" s="29"/>
      <c r="H3" s="29"/>
      <c r="I3" s="29"/>
      <c r="J3" s="29"/>
    </row>
    <row r="4" spans="1:11" x14ac:dyDescent="0.35">
      <c r="A4" t="s">
        <v>7</v>
      </c>
      <c r="B4" t="s">
        <v>85</v>
      </c>
      <c r="C4">
        <v>7696</v>
      </c>
      <c r="E4" s="28"/>
      <c r="F4" s="29"/>
      <c r="G4" s="29"/>
      <c r="H4" s="29"/>
      <c r="I4" s="29"/>
      <c r="J4" s="29"/>
    </row>
    <row r="5" spans="1:11" x14ac:dyDescent="0.35">
      <c r="A5" t="s">
        <v>8</v>
      </c>
      <c r="B5" t="s">
        <v>85</v>
      </c>
      <c r="C5">
        <v>7846</v>
      </c>
      <c r="E5" s="28"/>
      <c r="F5" s="29"/>
      <c r="G5" s="29"/>
      <c r="H5" s="29"/>
      <c r="I5" s="29"/>
      <c r="J5" s="29"/>
    </row>
    <row r="6" spans="1:11" x14ac:dyDescent="0.35">
      <c r="A6" t="s">
        <v>9</v>
      </c>
      <c r="B6" t="s">
        <v>85</v>
      </c>
      <c r="C6">
        <v>7115</v>
      </c>
      <c r="E6" s="28"/>
      <c r="F6" s="29"/>
      <c r="G6" s="29"/>
      <c r="H6" s="29"/>
      <c r="I6" s="29"/>
      <c r="J6" s="29"/>
    </row>
    <row r="7" spans="1:11" x14ac:dyDescent="0.35">
      <c r="A7" t="s">
        <v>21</v>
      </c>
      <c r="B7" t="s">
        <v>85</v>
      </c>
      <c r="C7">
        <v>7340</v>
      </c>
      <c r="E7" s="28"/>
      <c r="F7" s="29"/>
      <c r="G7" s="29"/>
      <c r="H7" s="29"/>
      <c r="I7" s="29"/>
      <c r="J7" s="29"/>
    </row>
    <row r="8" spans="1:11" x14ac:dyDescent="0.35">
      <c r="A8" t="s">
        <v>65</v>
      </c>
      <c r="B8" t="s">
        <v>85</v>
      </c>
      <c r="C8">
        <v>7176</v>
      </c>
      <c r="E8" s="28"/>
      <c r="F8" s="29"/>
      <c r="G8" s="29"/>
      <c r="H8" s="29"/>
      <c r="I8" s="29"/>
      <c r="J8" s="29"/>
    </row>
    <row r="9" spans="1:11" x14ac:dyDescent="0.35">
      <c r="A9" t="s">
        <v>81</v>
      </c>
      <c r="B9" t="s">
        <v>85</v>
      </c>
      <c r="C9">
        <v>7233</v>
      </c>
      <c r="E9" s="28"/>
      <c r="F9" s="29"/>
      <c r="G9" s="29"/>
      <c r="H9" s="29"/>
      <c r="I9" s="29"/>
      <c r="J9" s="29"/>
    </row>
    <row r="10" spans="1:11" x14ac:dyDescent="0.35">
      <c r="A10" t="s">
        <v>86</v>
      </c>
      <c r="B10" t="s">
        <v>85</v>
      </c>
      <c r="C10">
        <v>7266</v>
      </c>
      <c r="E10" s="28"/>
      <c r="F10" s="29"/>
      <c r="G10" s="29"/>
      <c r="H10" s="29"/>
      <c r="I10" s="29"/>
      <c r="J10" s="29"/>
    </row>
    <row r="11" spans="1:11" x14ac:dyDescent="0.35">
      <c r="A11" t="s">
        <v>1</v>
      </c>
      <c r="B11" t="s">
        <v>87</v>
      </c>
      <c r="C11">
        <v>6591</v>
      </c>
      <c r="H11" s="29"/>
      <c r="I11" s="29"/>
      <c r="J11" s="29"/>
      <c r="K11" s="29"/>
    </row>
    <row r="12" spans="1:11" x14ac:dyDescent="0.35">
      <c r="A12" t="s">
        <v>6</v>
      </c>
      <c r="B12" t="s">
        <v>87</v>
      </c>
      <c r="C12">
        <v>6114</v>
      </c>
      <c r="H12" s="29"/>
      <c r="I12" s="29"/>
      <c r="J12" s="29"/>
      <c r="K12" s="29"/>
    </row>
    <row r="13" spans="1:11" x14ac:dyDescent="0.35">
      <c r="A13" t="s">
        <v>7</v>
      </c>
      <c r="B13" t="s">
        <v>87</v>
      </c>
      <c r="C13">
        <v>5696</v>
      </c>
      <c r="H13" s="29"/>
      <c r="I13" s="29"/>
      <c r="J13" s="29"/>
      <c r="K13" s="29"/>
    </row>
    <row r="14" spans="1:11" x14ac:dyDescent="0.35">
      <c r="A14" t="s">
        <v>8</v>
      </c>
      <c r="B14" t="s">
        <v>87</v>
      </c>
      <c r="C14">
        <v>5570</v>
      </c>
      <c r="H14" s="29"/>
      <c r="I14" s="29"/>
      <c r="J14" s="29"/>
      <c r="K14" s="29"/>
    </row>
    <row r="15" spans="1:11" x14ac:dyDescent="0.35">
      <c r="A15" t="s">
        <v>9</v>
      </c>
      <c r="B15" t="s">
        <v>87</v>
      </c>
      <c r="C15">
        <v>5549</v>
      </c>
      <c r="H15" s="29"/>
      <c r="I15" s="29"/>
      <c r="J15" s="29"/>
      <c r="K15" s="29"/>
    </row>
    <row r="16" spans="1:11" x14ac:dyDescent="0.35">
      <c r="A16" t="s">
        <v>21</v>
      </c>
      <c r="B16" t="s">
        <v>87</v>
      </c>
      <c r="C16">
        <v>5736</v>
      </c>
      <c r="H16" s="29"/>
      <c r="I16" s="29"/>
      <c r="J16" s="29"/>
      <c r="K16" s="29"/>
    </row>
    <row r="17" spans="1:11" x14ac:dyDescent="0.35">
      <c r="A17" t="s">
        <v>65</v>
      </c>
      <c r="B17" t="s">
        <v>87</v>
      </c>
      <c r="C17">
        <v>5805</v>
      </c>
      <c r="H17" s="29"/>
      <c r="I17" s="29"/>
      <c r="J17" s="29"/>
      <c r="K17" s="29"/>
    </row>
    <row r="18" spans="1:11" x14ac:dyDescent="0.35">
      <c r="A18" t="s">
        <v>81</v>
      </c>
      <c r="B18" t="s">
        <v>87</v>
      </c>
      <c r="C18">
        <v>5469</v>
      </c>
      <c r="H18" s="29"/>
      <c r="I18" s="29"/>
      <c r="J18" s="29"/>
      <c r="K18" s="29"/>
    </row>
    <row r="19" spans="1:11" x14ac:dyDescent="0.35">
      <c r="A19" t="s">
        <v>86</v>
      </c>
      <c r="B19" t="s">
        <v>87</v>
      </c>
      <c r="C19">
        <v>5146</v>
      </c>
      <c r="E19" s="28"/>
      <c r="F19" s="29"/>
      <c r="G19" s="29"/>
      <c r="H19" s="29"/>
      <c r="I19" s="29"/>
      <c r="J19" s="29"/>
      <c r="K19" s="29"/>
    </row>
    <row r="20" spans="1:11" x14ac:dyDescent="0.35">
      <c r="A20" t="s">
        <v>1</v>
      </c>
      <c r="B20" t="s">
        <v>88</v>
      </c>
      <c r="C20">
        <v>2495</v>
      </c>
    </row>
    <row r="21" spans="1:11" x14ac:dyDescent="0.35">
      <c r="A21" t="s">
        <v>6</v>
      </c>
      <c r="B21" t="s">
        <v>88</v>
      </c>
      <c r="C21">
        <v>2507</v>
      </c>
    </row>
    <row r="22" spans="1:11" x14ac:dyDescent="0.35">
      <c r="A22" t="s">
        <v>7</v>
      </c>
      <c r="B22" t="s">
        <v>88</v>
      </c>
      <c r="C22">
        <v>2238</v>
      </c>
    </row>
    <row r="23" spans="1:11" x14ac:dyDescent="0.35">
      <c r="A23" t="s">
        <v>8</v>
      </c>
      <c r="B23" t="s">
        <v>88</v>
      </c>
      <c r="C23">
        <v>2180</v>
      </c>
    </row>
    <row r="24" spans="1:11" x14ac:dyDescent="0.35">
      <c r="A24" t="s">
        <v>9</v>
      </c>
      <c r="B24" t="s">
        <v>88</v>
      </c>
      <c r="C24">
        <v>2032</v>
      </c>
    </row>
    <row r="25" spans="1:11" x14ac:dyDescent="0.35">
      <c r="A25" t="s">
        <v>21</v>
      </c>
      <c r="B25" t="s">
        <v>88</v>
      </c>
      <c r="C25">
        <v>2049</v>
      </c>
    </row>
    <row r="26" spans="1:11" x14ac:dyDescent="0.35">
      <c r="A26" t="s">
        <v>65</v>
      </c>
      <c r="B26" t="s">
        <v>88</v>
      </c>
      <c r="C26">
        <v>1982</v>
      </c>
    </row>
    <row r="27" spans="1:11" x14ac:dyDescent="0.35">
      <c r="A27" t="s">
        <v>81</v>
      </c>
      <c r="B27" t="s">
        <v>88</v>
      </c>
      <c r="C27">
        <v>1935</v>
      </c>
    </row>
    <row r="28" spans="1:11" x14ac:dyDescent="0.35">
      <c r="A28" t="s">
        <v>86</v>
      </c>
      <c r="B28" t="s">
        <v>88</v>
      </c>
      <c r="C28">
        <v>1742</v>
      </c>
    </row>
    <row r="29" spans="1:11" x14ac:dyDescent="0.35">
      <c r="A29" t="s">
        <v>1</v>
      </c>
      <c r="B29" t="s">
        <v>89</v>
      </c>
      <c r="C29">
        <v>935</v>
      </c>
    </row>
    <row r="30" spans="1:11" x14ac:dyDescent="0.35">
      <c r="A30" t="s">
        <v>6</v>
      </c>
      <c r="B30" t="s">
        <v>89</v>
      </c>
      <c r="C30">
        <v>1020</v>
      </c>
    </row>
    <row r="31" spans="1:11" x14ac:dyDescent="0.35">
      <c r="A31" t="s">
        <v>7</v>
      </c>
      <c r="B31" t="s">
        <v>89</v>
      </c>
      <c r="C31">
        <v>876</v>
      </c>
    </row>
    <row r="32" spans="1:11" x14ac:dyDescent="0.35">
      <c r="A32" t="s">
        <v>8</v>
      </c>
      <c r="B32" t="s">
        <v>89</v>
      </c>
      <c r="C32">
        <v>928</v>
      </c>
    </row>
    <row r="33" spans="1:3" x14ac:dyDescent="0.35">
      <c r="A33" t="s">
        <v>9</v>
      </c>
      <c r="B33" t="s">
        <v>89</v>
      </c>
      <c r="C33">
        <v>864</v>
      </c>
    </row>
    <row r="34" spans="1:3" x14ac:dyDescent="0.35">
      <c r="A34" t="s">
        <v>21</v>
      </c>
      <c r="B34" t="s">
        <v>89</v>
      </c>
      <c r="C34">
        <v>900</v>
      </c>
    </row>
    <row r="35" spans="1:3" x14ac:dyDescent="0.35">
      <c r="A35" t="s">
        <v>65</v>
      </c>
      <c r="B35" t="s">
        <v>89</v>
      </c>
      <c r="C35">
        <v>900</v>
      </c>
    </row>
    <row r="36" spans="1:3" x14ac:dyDescent="0.35">
      <c r="A36" t="s">
        <v>81</v>
      </c>
      <c r="B36" t="s">
        <v>89</v>
      </c>
      <c r="C36">
        <v>975</v>
      </c>
    </row>
    <row r="37" spans="1:3" x14ac:dyDescent="0.35">
      <c r="A37" t="s">
        <v>86</v>
      </c>
      <c r="B37" t="s">
        <v>89</v>
      </c>
      <c r="C37">
        <v>851</v>
      </c>
    </row>
  </sheetData>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7"/>
  <sheetViews>
    <sheetView workbookViewId="0"/>
  </sheetViews>
  <sheetFormatPr defaultRowHeight="14.5" x14ac:dyDescent="0.35"/>
  <cols>
    <col min="1" max="1" width="16.1796875" bestFit="1" customWidth="1"/>
    <col min="2" max="2" width="32.36328125" bestFit="1" customWidth="1"/>
    <col min="3" max="3" width="44.26953125" bestFit="1" customWidth="1"/>
    <col min="4" max="4" width="16.26953125" bestFit="1" customWidth="1"/>
    <col min="5" max="5" width="5.54296875" customWidth="1"/>
    <col min="6" max="6" width="19.453125" bestFit="1" customWidth="1"/>
    <col min="7" max="7" width="25.54296875" bestFit="1" customWidth="1"/>
    <col min="8" max="8" width="11.26953125" bestFit="1" customWidth="1"/>
  </cols>
  <sheetData>
    <row r="1" spans="1:8" x14ac:dyDescent="0.35">
      <c r="A1" t="s">
        <v>0</v>
      </c>
      <c r="B1" t="s">
        <v>22</v>
      </c>
      <c r="C1" t="s">
        <v>84</v>
      </c>
    </row>
    <row r="2" spans="1:8" x14ac:dyDescent="0.35">
      <c r="A2" t="s">
        <v>1</v>
      </c>
      <c r="B2" t="s">
        <v>85</v>
      </c>
      <c r="C2">
        <v>450</v>
      </c>
    </row>
    <row r="3" spans="1:8" x14ac:dyDescent="0.35">
      <c r="A3" t="s">
        <v>6</v>
      </c>
      <c r="B3" t="s">
        <v>85</v>
      </c>
      <c r="C3">
        <v>451</v>
      </c>
    </row>
    <row r="4" spans="1:8" x14ac:dyDescent="0.35">
      <c r="A4" t="s">
        <v>7</v>
      </c>
      <c r="B4" t="s">
        <v>85</v>
      </c>
      <c r="C4">
        <v>345</v>
      </c>
      <c r="D4" s="29"/>
      <c r="E4" s="29"/>
      <c r="F4" s="29"/>
      <c r="G4" s="29"/>
      <c r="H4" s="29"/>
    </row>
    <row r="5" spans="1:8" x14ac:dyDescent="0.35">
      <c r="A5" t="s">
        <v>8</v>
      </c>
      <c r="B5" t="s">
        <v>85</v>
      </c>
      <c r="C5">
        <v>363</v>
      </c>
      <c r="D5" s="29"/>
      <c r="E5" s="29"/>
      <c r="F5" s="29"/>
      <c r="G5" s="29"/>
      <c r="H5" s="29"/>
    </row>
    <row r="6" spans="1:8" x14ac:dyDescent="0.35">
      <c r="A6" t="s">
        <v>9</v>
      </c>
      <c r="B6" t="s">
        <v>85</v>
      </c>
      <c r="C6">
        <v>340</v>
      </c>
      <c r="D6" s="29"/>
      <c r="E6" s="29"/>
      <c r="F6" s="29"/>
      <c r="G6" s="29"/>
      <c r="H6" s="29"/>
    </row>
    <row r="7" spans="1:8" x14ac:dyDescent="0.35">
      <c r="A7" t="s">
        <v>21</v>
      </c>
      <c r="B7" t="s">
        <v>85</v>
      </c>
      <c r="C7">
        <v>327</v>
      </c>
      <c r="D7" s="29"/>
      <c r="E7" s="29"/>
      <c r="F7" s="29"/>
      <c r="G7" s="29"/>
      <c r="H7" s="29"/>
    </row>
    <row r="8" spans="1:8" x14ac:dyDescent="0.35">
      <c r="A8" t="s">
        <v>65</v>
      </c>
      <c r="B8" t="s">
        <v>85</v>
      </c>
      <c r="C8">
        <v>345</v>
      </c>
      <c r="D8" s="29"/>
      <c r="E8" s="29"/>
      <c r="F8" s="29"/>
      <c r="G8" s="29"/>
      <c r="H8" s="29"/>
    </row>
    <row r="9" spans="1:8" x14ac:dyDescent="0.35">
      <c r="A9" t="s">
        <v>81</v>
      </c>
      <c r="B9" t="s">
        <v>85</v>
      </c>
      <c r="C9">
        <v>339</v>
      </c>
      <c r="D9" s="29"/>
      <c r="E9" s="29"/>
      <c r="F9" s="29"/>
      <c r="G9" s="29"/>
      <c r="H9" s="29"/>
    </row>
    <row r="10" spans="1:8" x14ac:dyDescent="0.35">
      <c r="A10" t="s">
        <v>86</v>
      </c>
      <c r="B10" t="s">
        <v>85</v>
      </c>
      <c r="C10">
        <v>358</v>
      </c>
      <c r="D10" s="29"/>
      <c r="E10" s="29"/>
      <c r="F10" s="29"/>
      <c r="G10" s="29"/>
      <c r="H10" s="29"/>
    </row>
    <row r="11" spans="1:8" x14ac:dyDescent="0.35">
      <c r="A11" t="s">
        <v>1</v>
      </c>
      <c r="B11" t="s">
        <v>87</v>
      </c>
      <c r="C11">
        <v>425</v>
      </c>
      <c r="D11" s="29"/>
      <c r="E11" s="29"/>
      <c r="F11" s="29"/>
      <c r="G11" s="29"/>
      <c r="H11" s="29"/>
    </row>
    <row r="12" spans="1:8" x14ac:dyDescent="0.35">
      <c r="A12" t="s">
        <v>6</v>
      </c>
      <c r="B12" t="s">
        <v>87</v>
      </c>
      <c r="C12">
        <v>423</v>
      </c>
    </row>
    <row r="13" spans="1:8" x14ac:dyDescent="0.35">
      <c r="A13" t="s">
        <v>7</v>
      </c>
      <c r="B13" t="s">
        <v>87</v>
      </c>
      <c r="C13">
        <v>382</v>
      </c>
    </row>
    <row r="14" spans="1:8" x14ac:dyDescent="0.35">
      <c r="A14" t="s">
        <v>8</v>
      </c>
      <c r="B14" t="s">
        <v>87</v>
      </c>
      <c r="C14">
        <v>406</v>
      </c>
    </row>
    <row r="15" spans="1:8" x14ac:dyDescent="0.35">
      <c r="A15" t="s">
        <v>9</v>
      </c>
      <c r="B15" t="s">
        <v>87</v>
      </c>
      <c r="C15">
        <v>384</v>
      </c>
    </row>
    <row r="16" spans="1:8" x14ac:dyDescent="0.35">
      <c r="A16" t="s">
        <v>21</v>
      </c>
      <c r="B16" t="s">
        <v>87</v>
      </c>
      <c r="C16">
        <v>555</v>
      </c>
    </row>
    <row r="17" spans="1:3" x14ac:dyDescent="0.35">
      <c r="A17" t="s">
        <v>65</v>
      </c>
      <c r="B17" t="s">
        <v>87</v>
      </c>
      <c r="C17">
        <v>414</v>
      </c>
    </row>
    <row r="18" spans="1:3" x14ac:dyDescent="0.35">
      <c r="A18" t="s">
        <v>81</v>
      </c>
      <c r="B18" t="s">
        <v>87</v>
      </c>
      <c r="C18">
        <v>451</v>
      </c>
    </row>
    <row r="19" spans="1:3" x14ac:dyDescent="0.35">
      <c r="A19" t="s">
        <v>86</v>
      </c>
      <c r="B19" t="s">
        <v>87</v>
      </c>
      <c r="C19">
        <v>544</v>
      </c>
    </row>
    <row r="20" spans="1:3" x14ac:dyDescent="0.35">
      <c r="A20" t="s">
        <v>1</v>
      </c>
      <c r="B20" t="s">
        <v>88</v>
      </c>
      <c r="C20">
        <v>122</v>
      </c>
    </row>
    <row r="21" spans="1:3" x14ac:dyDescent="0.35">
      <c r="A21" t="s">
        <v>6</v>
      </c>
      <c r="B21" t="s">
        <v>88</v>
      </c>
      <c r="C21">
        <v>159</v>
      </c>
    </row>
    <row r="22" spans="1:3" x14ac:dyDescent="0.35">
      <c r="A22" t="s">
        <v>7</v>
      </c>
      <c r="B22" t="s">
        <v>88</v>
      </c>
      <c r="C22">
        <v>114</v>
      </c>
    </row>
    <row r="23" spans="1:3" x14ac:dyDescent="0.35">
      <c r="A23" t="s">
        <v>8</v>
      </c>
      <c r="B23" t="s">
        <v>88</v>
      </c>
      <c r="C23">
        <v>108</v>
      </c>
    </row>
    <row r="24" spans="1:3" x14ac:dyDescent="0.35">
      <c r="A24" t="s">
        <v>9</v>
      </c>
      <c r="B24" t="s">
        <v>88</v>
      </c>
      <c r="C24">
        <v>97</v>
      </c>
    </row>
    <row r="25" spans="1:3" x14ac:dyDescent="0.35">
      <c r="A25" t="s">
        <v>21</v>
      </c>
      <c r="B25" t="s">
        <v>88</v>
      </c>
      <c r="C25">
        <v>124</v>
      </c>
    </row>
    <row r="26" spans="1:3" x14ac:dyDescent="0.35">
      <c r="A26" t="s">
        <v>65</v>
      </c>
      <c r="B26" t="s">
        <v>88</v>
      </c>
      <c r="C26">
        <v>67</v>
      </c>
    </row>
    <row r="27" spans="1:3" x14ac:dyDescent="0.35">
      <c r="A27" t="s">
        <v>81</v>
      </c>
      <c r="B27" t="s">
        <v>88</v>
      </c>
      <c r="C27">
        <v>135</v>
      </c>
    </row>
    <row r="28" spans="1:3" x14ac:dyDescent="0.35">
      <c r="A28" t="s">
        <v>86</v>
      </c>
      <c r="B28" t="s">
        <v>88</v>
      </c>
      <c r="C28">
        <v>116</v>
      </c>
    </row>
    <row r="29" spans="1:3" x14ac:dyDescent="0.35">
      <c r="A29" t="s">
        <v>1</v>
      </c>
      <c r="B29" t="s">
        <v>89</v>
      </c>
      <c r="C29">
        <v>66</v>
      </c>
    </row>
    <row r="30" spans="1:3" x14ac:dyDescent="0.35">
      <c r="A30" t="s">
        <v>6</v>
      </c>
      <c r="B30" t="s">
        <v>89</v>
      </c>
      <c r="C30">
        <v>63</v>
      </c>
    </row>
    <row r="31" spans="1:3" x14ac:dyDescent="0.35">
      <c r="A31" t="s">
        <v>7</v>
      </c>
      <c r="B31" t="s">
        <v>89</v>
      </c>
      <c r="C31">
        <v>76</v>
      </c>
    </row>
    <row r="32" spans="1:3" x14ac:dyDescent="0.35">
      <c r="A32" t="s">
        <v>8</v>
      </c>
      <c r="B32" t="s">
        <v>89</v>
      </c>
      <c r="C32">
        <v>64</v>
      </c>
    </row>
    <row r="33" spans="1:3" x14ac:dyDescent="0.35">
      <c r="A33" t="s">
        <v>9</v>
      </c>
      <c r="B33" t="s">
        <v>89</v>
      </c>
      <c r="C33">
        <v>86</v>
      </c>
    </row>
    <row r="34" spans="1:3" x14ac:dyDescent="0.35">
      <c r="A34" t="s">
        <v>21</v>
      </c>
      <c r="B34" t="s">
        <v>89</v>
      </c>
      <c r="C34">
        <v>111</v>
      </c>
    </row>
    <row r="35" spans="1:3" x14ac:dyDescent="0.35">
      <c r="A35" t="s">
        <v>65</v>
      </c>
      <c r="B35" t="s">
        <v>89</v>
      </c>
      <c r="C35">
        <v>91</v>
      </c>
    </row>
    <row r="36" spans="1:3" x14ac:dyDescent="0.35">
      <c r="A36" t="s">
        <v>81</v>
      </c>
      <c r="B36" t="s">
        <v>89</v>
      </c>
      <c r="C36">
        <v>89</v>
      </c>
    </row>
    <row r="37" spans="1:3" x14ac:dyDescent="0.35">
      <c r="A37" t="s">
        <v>86</v>
      </c>
      <c r="B37" t="s">
        <v>89</v>
      </c>
      <c r="C37">
        <v>60</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FIRE0706</vt:lpstr>
      <vt:lpstr>FIRE0706(1)</vt:lpstr>
      <vt:lpstr>Data</vt:lpstr>
      <vt:lpstr>Datab</vt:lpstr>
      <vt:lpstr>QA</vt:lpstr>
      <vt:lpstr>SQL</vt:lpstr>
      <vt:lpstr>Data fires</vt:lpstr>
      <vt:lpstr>Data fatalities and casualties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FIRE0706: Primary fires and casualties in other buildings by presence and operation of smoke alarms</dc:title>
  <dc:creator/>
  <cp:keywords>data tables, primary fires, casualties in other buildings, presence, operation of smoke alarms, 2019</cp:keywords>
  <cp:lastModifiedBy/>
  <dcterms:created xsi:type="dcterms:W3CDTF">2019-09-09T15:55:10Z</dcterms:created>
  <dcterms:modified xsi:type="dcterms:W3CDTF">2019-09-09T15:57:12Z</dcterms:modified>
</cp:coreProperties>
</file>