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 defaultThemeVersion="124226"/>
  <xr:revisionPtr revIDLastSave="0" documentId="10_ncr:100000_{29D43BFD-18BF-4EEF-A25F-E5685C99FA30}" xr6:coauthVersionLast="31" xr6:coauthVersionMax="31" xr10:uidLastSave="{00000000-0000-0000-0000-000000000000}"/>
  <workbookProtection workbookAlgorithmName="SHA-512" workbookHashValue="vMguv2WRgcePBD9pX51zpUQpN5pMegqsi5lbwkdyz0f4EzijQTx/gMdug/bexiCXbqPLU1z/vA5k+0G8IARu2A==" workbookSaltValue="kCPodJR0rzI5bsnaXQN3cw==" workbookSpinCount="100000" lockStructure="1"/>
  <bookViews>
    <workbookView xWindow="0" yWindow="0" windowWidth="25200" windowHeight="11760" tabRatio="666" xr2:uid="{00000000-000D-0000-FFFF-FFFF00000000}"/>
  </bookViews>
  <sheets>
    <sheet name="Notes" sheetId="13" r:id="rId1"/>
    <sheet name="FIRE0702" sheetId="24" r:id="rId2"/>
    <sheet name="FIRE0702(1)" sheetId="4" state="hidden" r:id="rId3"/>
    <sheet name="Data fires" sheetId="14" r:id="rId4"/>
    <sheet name="Data fire-related fatalities" sheetId="15" r:id="rId5"/>
    <sheet name="Data non-fatal casualties" sheetId="16" r:id="rId6"/>
    <sheet name="Data" sheetId="12" state="hidden" r:id="rId7"/>
    <sheet name="Datab" sheetId="19" state="hidden" r:id="rId8"/>
    <sheet name="Datac" sheetId="20" state="hidden" r:id="rId9"/>
    <sheet name="SQL" sheetId="17" state="hidden" r:id="rId10"/>
    <sheet name="QA" sheetId="18" state="hidden" r:id="rId11"/>
  </sheets>
  <definedNames>
    <definedName name="_xlnm._FilterDatabase" localSheetId="6" hidden="1">Data!$A$1:$C$261745</definedName>
    <definedName name="_xlnm._FilterDatabase" localSheetId="4" hidden="1">'Data fire-related fatalities'!$A$1:$C$1643</definedName>
    <definedName name="_xlnm._FilterDatabase" localSheetId="3" hidden="1">'Data fires'!$A$1:$C$261745</definedName>
    <definedName name="_xlnm._FilterDatabase" localSheetId="5" hidden="1">'Data non-fatal casualties'!$A$1:$C$37893</definedName>
  </definedNames>
  <calcPr calcId="179017"/>
</workbook>
</file>

<file path=xl/calcChain.xml><?xml version="1.0" encoding="utf-8"?>
<calcChain xmlns="http://schemas.openxmlformats.org/spreadsheetml/2006/main">
  <c r="B14" i="24" l="1"/>
  <c r="C14" i="24"/>
  <c r="D14" i="24"/>
  <c r="E14" i="24"/>
  <c r="F14" i="24"/>
  <c r="H14" i="24"/>
  <c r="I14" i="24"/>
  <c r="J14" i="24"/>
  <c r="K14" i="24"/>
  <c r="B4" i="4" l="1"/>
  <c r="D14" i="4" l="1"/>
  <c r="I14" i="4" s="1"/>
  <c r="F14" i="4"/>
  <c r="K14" i="4" s="1"/>
  <c r="E14" i="4"/>
  <c r="J14" i="4" s="1"/>
  <c r="B14" i="4"/>
  <c r="C14" i="4"/>
  <c r="H14" i="4" s="1"/>
  <c r="C7" i="4"/>
  <c r="C7" i="24" s="1"/>
  <c r="D7" i="4"/>
  <c r="D7" i="24" s="1"/>
  <c r="E7" i="4"/>
  <c r="E7" i="24" s="1"/>
  <c r="F7" i="4"/>
  <c r="F7" i="24" s="1"/>
  <c r="C8" i="4"/>
  <c r="C8" i="24" s="1"/>
  <c r="D8" i="4"/>
  <c r="D8" i="24" s="1"/>
  <c r="E8" i="4"/>
  <c r="E8" i="24" s="1"/>
  <c r="F8" i="4"/>
  <c r="F8" i="24" s="1"/>
  <c r="C9" i="4"/>
  <c r="C9" i="24" s="1"/>
  <c r="D9" i="4"/>
  <c r="D9" i="24" s="1"/>
  <c r="E9" i="4"/>
  <c r="E9" i="24" s="1"/>
  <c r="F9" i="4"/>
  <c r="F9" i="24" s="1"/>
  <c r="C10" i="4"/>
  <c r="C10" i="24" s="1"/>
  <c r="D10" i="4"/>
  <c r="D10" i="24" s="1"/>
  <c r="E10" i="4"/>
  <c r="E10" i="24" s="1"/>
  <c r="F10" i="4"/>
  <c r="F10" i="24" s="1"/>
  <c r="C11" i="4"/>
  <c r="C11" i="24" s="1"/>
  <c r="D11" i="4"/>
  <c r="D11" i="24" s="1"/>
  <c r="E11" i="4"/>
  <c r="E11" i="24" s="1"/>
  <c r="F11" i="4"/>
  <c r="F11" i="24" s="1"/>
  <c r="C12" i="4"/>
  <c r="C12" i="24" s="1"/>
  <c r="D12" i="4"/>
  <c r="D12" i="24" s="1"/>
  <c r="E12" i="4"/>
  <c r="E12" i="24" s="1"/>
  <c r="F12" i="4"/>
  <c r="F12" i="24" s="1"/>
  <c r="C13" i="4"/>
  <c r="C13" i="24" s="1"/>
  <c r="D13" i="4"/>
  <c r="D13" i="24" s="1"/>
  <c r="E13" i="4"/>
  <c r="E13" i="24" s="1"/>
  <c r="F13" i="4"/>
  <c r="F13" i="24" s="1"/>
  <c r="D6" i="4"/>
  <c r="D6" i="24" s="1"/>
  <c r="E6" i="4"/>
  <c r="E6" i="24" s="1"/>
  <c r="F6" i="4"/>
  <c r="F6" i="24" s="1"/>
  <c r="C6" i="4"/>
  <c r="C6" i="24" s="1"/>
  <c r="B7" i="4"/>
  <c r="B7" i="24" s="1"/>
  <c r="B8" i="4"/>
  <c r="B8" i="24" s="1"/>
  <c r="B9" i="4"/>
  <c r="B9" i="24" s="1"/>
  <c r="B10" i="4"/>
  <c r="B10" i="24" s="1"/>
  <c r="B11" i="4"/>
  <c r="B11" i="24" s="1"/>
  <c r="B12" i="4"/>
  <c r="B12" i="24" s="1"/>
  <c r="B13" i="4"/>
  <c r="B13" i="24" s="1"/>
  <c r="B6" i="4"/>
  <c r="B6" i="24" s="1"/>
  <c r="B25" i="18" l="1"/>
  <c r="B3" i="18"/>
  <c r="C3" i="18" s="1"/>
  <c r="H3" i="18"/>
  <c r="I3" i="18" s="1"/>
  <c r="B4" i="18"/>
  <c r="C4" i="18" s="1"/>
  <c r="H4" i="18"/>
  <c r="I4" i="18" s="1"/>
  <c r="B5" i="18"/>
  <c r="C5" i="18" s="1"/>
  <c r="H5" i="18"/>
  <c r="I5" i="18" s="1"/>
  <c r="B6" i="18"/>
  <c r="C6" i="18" s="1"/>
  <c r="H6" i="18"/>
  <c r="I6" i="18" s="1"/>
  <c r="B7" i="18"/>
  <c r="C7" i="18" s="1"/>
  <c r="H7" i="18"/>
  <c r="I7" i="18" s="1"/>
  <c r="B8" i="18"/>
  <c r="C8" i="18" s="1"/>
  <c r="H8" i="18"/>
  <c r="I8" i="18" s="1"/>
  <c r="H13" i="18"/>
  <c r="H14" i="18"/>
  <c r="H15" i="18"/>
  <c r="H16" i="18"/>
  <c r="H17" i="18"/>
  <c r="H18" i="18"/>
  <c r="B30" i="18"/>
  <c r="B31" i="18"/>
  <c r="B32" i="18"/>
  <c r="B33" i="18"/>
  <c r="B34" i="18"/>
  <c r="B35" i="18"/>
  <c r="B24" i="18" l="1"/>
  <c r="B23" i="18"/>
  <c r="E7" i="18"/>
  <c r="F7" i="18" s="1"/>
  <c r="E4" i="18"/>
  <c r="F4" i="18" s="1"/>
  <c r="B21" i="18"/>
  <c r="E8" i="18"/>
  <c r="F8" i="18" s="1"/>
  <c r="E6" i="18"/>
  <c r="F6" i="18" s="1"/>
  <c r="E5" i="18"/>
  <c r="F5" i="18" s="1"/>
  <c r="B26" i="18"/>
  <c r="B22" i="18"/>
  <c r="E3" i="18"/>
  <c r="F3" i="18" s="1"/>
  <c r="H13" i="4" l="1"/>
  <c r="H13" i="24" s="1"/>
  <c r="K13" i="4"/>
  <c r="K13" i="24" s="1"/>
  <c r="J13" i="4"/>
  <c r="J13" i="24" s="1"/>
  <c r="I13" i="4"/>
  <c r="I13" i="24" s="1"/>
  <c r="K7" i="4" l="1"/>
  <c r="K7" i="24" s="1"/>
  <c r="H10" i="4"/>
  <c r="H10" i="24" s="1"/>
  <c r="H11" i="4"/>
  <c r="H11" i="24" s="1"/>
  <c r="J11" i="4"/>
  <c r="J11" i="24" s="1"/>
  <c r="J7" i="4"/>
  <c r="J7" i="24" s="1"/>
  <c r="K9" i="4"/>
  <c r="K9" i="24" s="1"/>
  <c r="K12" i="4"/>
  <c r="K12" i="24" s="1"/>
  <c r="I6" i="4"/>
  <c r="I6" i="24" s="1"/>
  <c r="H7" i="4"/>
  <c r="H7" i="24" s="1"/>
  <c r="K6" i="4"/>
  <c r="K6" i="24" s="1"/>
  <c r="H6" i="4"/>
  <c r="H6" i="24" s="1"/>
  <c r="J12" i="4"/>
  <c r="J12" i="24" s="1"/>
  <c r="J6" i="4"/>
  <c r="J6" i="24" s="1"/>
  <c r="H8" i="4"/>
  <c r="H8" i="24" s="1"/>
  <c r="I7" i="4"/>
  <c r="I7" i="24" s="1"/>
  <c r="H12" i="4"/>
  <c r="H12" i="24" s="1"/>
  <c r="H9" i="4"/>
  <c r="H9" i="24" s="1"/>
  <c r="I9" i="4"/>
  <c r="I9" i="24" s="1"/>
  <c r="I12" i="4"/>
  <c r="I12" i="24" s="1"/>
  <c r="I8" i="4"/>
  <c r="I8" i="24" s="1"/>
  <c r="J8" i="4"/>
  <c r="J8" i="24" s="1"/>
  <c r="K8" i="4"/>
  <c r="K8" i="24" s="1"/>
  <c r="J10" i="4"/>
  <c r="J10" i="24" s="1"/>
  <c r="K10" i="4"/>
  <c r="K10" i="24" s="1"/>
  <c r="I10" i="4"/>
  <c r="I10" i="24" s="1"/>
  <c r="K11" i="4"/>
  <c r="K11" i="24" s="1"/>
  <c r="I11" i="4"/>
  <c r="I11" i="24" s="1"/>
  <c r="J9" i="4"/>
  <c r="J9" i="24" s="1"/>
</calcChain>
</file>

<file path=xl/sharedStrings.xml><?xml version="1.0" encoding="utf-8"?>
<sst xmlns="http://schemas.openxmlformats.org/spreadsheetml/2006/main" count="710" uniqueCount="123">
  <si>
    <t>Fatalities</t>
  </si>
  <si>
    <t>2010/11</t>
  </si>
  <si>
    <t>Absent</t>
  </si>
  <si>
    <t>2012/13</t>
  </si>
  <si>
    <t>2011/12</t>
  </si>
  <si>
    <t>2013/14</t>
  </si>
  <si>
    <t>2014/15</t>
  </si>
  <si>
    <t>Year</t>
  </si>
  <si>
    <t>Present, operated &amp; raised the alarm</t>
  </si>
  <si>
    <t>Present, operated but did not raise the alarm</t>
  </si>
  <si>
    <t>Present, but did not operate</t>
  </si>
  <si>
    <t>Total</t>
  </si>
  <si>
    <t>Percentage</t>
  </si>
  <si>
    <t>General note:</t>
  </si>
  <si>
    <t>Fire data are collected by the Incident Recording System (IRS) which collects information on all incidents attended by fire services. For a variety of reasons some records take longer than others for fire services to upload to the IRS and therefore fire totals are constantly being amended (by relatively small numbers).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</si>
  <si>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</si>
  <si>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</si>
  <si>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</si>
  <si>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Non-fatal casualties</t>
  </si>
  <si>
    <t>https://www.gov.uk/government/collections/fire-statistics</t>
  </si>
  <si>
    <t xml:space="preserve">Contact: </t>
  </si>
  <si>
    <t>2015/16</t>
  </si>
  <si>
    <t>Present, operated and raised the alarm</t>
  </si>
  <si>
    <t>FINANCIAL_YEAR</t>
  </si>
  <si>
    <t>SYSTEM_OPERATED_DESCRIPTION</t>
  </si>
  <si>
    <t>ALARM_CATEGORY</t>
  </si>
  <si>
    <t>Primary fires</t>
  </si>
  <si>
    <r>
      <t>FIRE STATISTICS TABLE 0702: Primary fires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fatalities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non-fatal casualties in dwellings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by presence/operation of smoke alarm</t>
    </r>
    <r>
      <rPr>
        <b/>
        <vertAlign val="superscript"/>
        <sz val="11"/>
        <color theme="0"/>
        <rFont val="Arial Black"/>
        <family val="2"/>
      </rPr>
      <t>4</t>
    </r>
    <r>
      <rPr>
        <b/>
        <sz val="11"/>
        <color theme="0"/>
        <rFont val="Arial Black"/>
        <family val="2"/>
      </rPr>
      <t>, England</t>
    </r>
  </si>
  <si>
    <t>4 If more than one smoke alarm was recorded for a fire, the fire is categorised under the most positive operation status of all the smoke alarms recorded.</t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</si>
  <si>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</si>
  <si>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</si>
  <si>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</si>
  <si>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</si>
  <si>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, fatalities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or non-fatal casualties from the drop-down list in the orange box below:</t>
    </r>
  </si>
  <si>
    <t>2016/17</t>
  </si>
  <si>
    <t>3 Dwelling fires are fires in properties that are a place of residence i.e.places occupied by households such as houses and flats, excluding hotels/hostels and residential institutions. Dwellings also include non-permanent structures used solely as a dwelling, such as houseboats and caravans, HMOs, Self contained Sheltered Housing, Stately Homes and Castles (not open to the public).</t>
  </si>
  <si>
    <t>2 Includes fatalities marked as "fire-related" but excludes fatalities marked as "not fire-related". Those where the role of fire in the fatality was "not known" are included in "fire-related". Fire-related fatalities are those that would not have otherwise occurred had there not been a fire.</t>
  </si>
  <si>
    <t>2017/18</t>
  </si>
  <si>
    <t>FIRE STATISTICS TABLE 0702: Primary fires, fatalities and non-fatal casualties in dwellings by presence/operation of smoke alarm, England</t>
  </si>
  <si>
    <t>SYSTEM_OPERATED_CODE DESC</t>
  </si>
  <si>
    <t>vINCIDENT.PUB_INCIDENT_ID,</t>
  </si>
  <si>
    <t>FINANCIAL_YEAR,</t>
  </si>
  <si>
    <t>ORDER BY</t>
  </si>
  <si>
    <t>SYSTEM_OPERATED_CODE,</t>
  </si>
  <si>
    <t>WERE_ALARM_SYSTEMS_PRESENT,</t>
  </si>
  <si>
    <t>GROUP BY</t>
  </si>
  <si>
    <t>AND VICTIM_TYPE_CODE=2 --Non-fatal casualties only</t>
  </si>
  <si>
    <t>AND IS_PRIMARY_FIRE IN ('Yes')</t>
  </si>
  <si>
    <t>AND LOCAT3 IN ('Dwellings')</t>
  </si>
  <si>
    <t>AND ON_ATTENDANCE_INCIDENT_CATEGORY_DESCRIPTION IN ('Fire')</t>
  </si>
  <si>
    <t>AND TER_FRS_ID&lt;'M'</t>
  </si>
  <si>
    <t>AND INCIDENT_STATUS_CODE &gt;55</t>
  </si>
  <si>
    <t xml:space="preserve">FINANCIAL_YEAR IN ('2010/11','2011/12','2012/13','2013/14','2014/15','2015/16','2016/17','2017/18') </t>
  </si>
  <si>
    <t>WHERE</t>
  </si>
  <si>
    <t>LEFT OUTER JOIN dbo.vVICTIM ON dbo.vINCIDENT.PUB_INCIDENT_ID = dbo.vVICTIM.PUB_INCIDENT_ID</t>
  </si>
  <si>
    <t>LEFT OUTER JOIN dbo.TblPropertyTypes ON dbo.vINCIDENT.PROPERTY_TYPE_CODE = dbo.TblPropertyTypes.PROPERTY_TYPE_CODE</t>
  </si>
  <si>
    <t>LEFT OUTER JOIN dbo.vALARM_SYSTEM ON dbo.vINCIDENT.PUB_INCIDENT_ID = dbo.vALARM_SYSTEM.PUB_INCIDENT_ID</t>
  </si>
  <si>
    <t>dbo.vINCIDENT</t>
  </si>
  <si>
    <t>FROM</t>
  </si>
  <si>
    <t>--Create an extra column in excel that multiplies the last 2 columns to get the count minus duplicates</t>
  </si>
  <si>
    <t>COUNT(DISTINCT VICTIM_SEQ_NO) AS 'Non-fatal casualties' --Count DISTINCT to avoid smoke alarms being double counted across multiple fatalities</t>
  </si>
  <si>
    <t>END AS 'Duplicates',</t>
  </si>
  <si>
    <t>ELSE 0 --All row numbers apart from 1 .i.e. 2,3,4 are turned into 0 to remove duplicates</t>
  </si>
  <si>
    <t>(ROW_NUMBER() OVER (PARTITION BY vINCIDENT.PUB_INCIDENT_ID ORDER BY SYSTEM_OPERATED_CODE DESC))=1 THEN 1</t>
  </si>
  <si>
    <t xml:space="preserve">WHEN --This orders/ranks the smoke alarms by Operation status, for each PUB_INCIDENT_ID </t>
  </si>
  <si>
    <t>CASE</t>
  </si>
  <si>
    <t>END AS 'ALARM_CATEGORY',</t>
  </si>
  <si>
    <t>ELSE 'ERROR'</t>
  </si>
  <si>
    <t>WHEN ((WERE_ALARM_SYSTEMS_PRESENT IN ('Yes')) AND (SYSTEM_OPERATED_CODE=3)) THEN 'Present, operated and raised the alarm'</t>
  </si>
  <si>
    <t>WHEN ((WERE_ALARM_SYSTEMS_PRESENT IN ('Yes')) AND (SYSTEM_OPERATED_CODE=2)) THEN 'Present, operated but did not raise the alarm'</t>
  </si>
  <si>
    <t>WHEN ((WERE_ALARM_SYSTEMS_PRESENT IN ('Yes')) AND (SYSTEM_OPERATED_CODE=1)) THEN 'Present, but did not operate'</t>
  </si>
  <si>
    <t>WHEN WERE_ALARM_SYSTEMS_PRESENT NOT IN ('Yes') THEN 'Absent'</t>
  </si>
  <si>
    <t>CASE --Recode all info into table categories'</t>
  </si>
  <si>
    <t>SYSTEM_OPERATED_DESCRIPTION,</t>
  </si>
  <si>
    <t>vINCIDENT.PUB_INCIDENT_ID AS 'ID',</t>
  </si>
  <si>
    <t>RTRIM(FINANCIAL_YEAR) AS 'FINANCIAL_YEAR', --Eliminate blank spaces</t>
  </si>
  <si>
    <t>SELECT</t>
  </si>
  <si>
    <t>FRIS_Mar18</t>
  </si>
  <si>
    <t xml:space="preserve">USE </t>
  </si>
  <si>
    <t xml:space="preserve">--Do NOT re-run 2009/10 data as data in the excel tables has already been adjusted for missing data and must NOT be changed </t>
  </si>
  <si>
    <t>--Casualties</t>
  </si>
  <si>
    <t>,SYSTEM_OPERATED_CODE DESC</t>
  </si>
  <si>
    <t>,vINCIDENT.PUB_INCIDENT_ID</t>
  </si>
  <si>
    <t>,SYSTEM_OPERATED_DESCRIPTION</t>
  </si>
  <si>
    <t>,SYSTEM_OPERATED_CODE</t>
  </si>
  <si>
    <t>,WERE_ALARM_SYSTEMS_PRESENT</t>
  </si>
  <si>
    <t>AND WAS_FIRE_RELATED NOT IN ('No') --Fire-related fatalities only</t>
  </si>
  <si>
    <t>AND VICTIM_TYPE_CODE=1 --Fatalities only</t>
  </si>
  <si>
    <t>,COUNT(DISTINCT VICTIM_SEQ_NO) AS 'Fatalities' --Count DISTINCT to avoid smoke alarms being double counted across multiple fatalities</t>
  </si>
  <si>
    <t>END AS 'Duplicates'</t>
  </si>
  <si>
    <t>,CASE</t>
  </si>
  <si>
    <t>END AS 'ALARM_CATEGORY'</t>
  </si>
  <si>
    <t>,CASE --Recode all info into table categories'</t>
  </si>
  <si>
    <t>,vINCIDENT.PUB_INCIDENT_ID AS 'ID'</t>
  </si>
  <si>
    <t>RTRIM(FINANCIAL_YEAR) AS 'FINANCIAL_YEAR' --Eliminate blank spaces</t>
  </si>
  <si>
    <t>--Fatalities</t>
  </si>
  <si>
    <t>END AS 'Fires minus duplicates' --Counts fires removing duplicates</t>
  </si>
  <si>
    <t>USE</t>
  </si>
  <si>
    <t>--Fires</t>
  </si>
  <si>
    <t>--Table 0702 Fires, fatalities and casualties in dwellings by presence/operation of smoke alarms</t>
  </si>
  <si>
    <t>Checking vs total dwelling fire casualties from 0502b</t>
  </si>
  <si>
    <t>Checking vs total dwelling fire fatalities from 0502a</t>
  </si>
  <si>
    <t>Checking total is equal to the sum of present, not present etc</t>
  </si>
  <si>
    <t>Think it's to do with the ERROR in the record for alarm present as totals match</t>
  </si>
  <si>
    <t>Checking vs total dwelling fires in 0102</t>
  </si>
  <si>
    <t xml:space="preserve">Small difference of 1 for both years (2010/11 and 2011/12 for Present, operated and raised and Absent). </t>
  </si>
  <si>
    <t>Check vs published (drop downs must match)</t>
  </si>
  <si>
    <t>Checking table vs raw data for primary fires, fatalities and casualties</t>
  </si>
  <si>
    <t>Count minus duplicates</t>
  </si>
  <si>
    <t>FireStatistics@homeoffice.gov.uk</t>
  </si>
  <si>
    <t>FIRES_COUNT</t>
  </si>
  <si>
    <t>FATALITIES_COUNT</t>
  </si>
  <si>
    <t>NON_FATAL_CASUALTIES_COUNT</t>
  </si>
  <si>
    <t>PRIMARY_FIRES</t>
  </si>
  <si>
    <t>Alarm Absent</t>
  </si>
  <si>
    <t>2018/19</t>
  </si>
  <si>
    <t>Alarm Present and raised the alarm</t>
  </si>
  <si>
    <t>Alarm Present but did not operate</t>
  </si>
  <si>
    <t>Alarm Present but did not raise alarm</t>
  </si>
  <si>
    <t xml:space="preserve">The data in this table are consistent with records that reached the IRS by 16 June 2019. </t>
  </si>
  <si>
    <t>Last updated: 12 September 2019</t>
  </si>
  <si>
    <t>Next update: Autumn 2020</t>
  </si>
  <si>
    <t xml:space="preserve">This file contains information on the number of primary fires, fire-related fatalities and non-fatal casualties in dwellings in England by presence/operation of smoke alarm, 2010/11 to 2018/19. 
There are four other worksheets in this file. The 'FIRE0702' worksheet shows the number of primary fires, fire-related fatalities and non-fatal casualties in dwellings by presence/operation of smoke alarm. 'Data fires', 'Data fire-related fatalities' and 'Data non-fatal casualties' provide the raw data behind the main data table.
It is possible to create pivot tables from the data worksheets by using the insert pivot table function.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</si>
</sst>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2" xfId="0" applyFill="1" applyBorder="1"/>
    <xf numFmtId="0" fontId="0" fillId="2" borderId="0" xfId="0" applyFill="1" applyBorder="1"/>
    <xf numFmtId="0" fontId="0" fillId="2" borderId="1" xfId="0" applyFill="1" applyBorder="1"/>
    <xf numFmtId="9" fontId="0" fillId="2" borderId="2" xfId="1" applyFont="1" applyFill="1" applyBorder="1"/>
    <xf numFmtId="9" fontId="0" fillId="2" borderId="0" xfId="1" applyFont="1" applyFill="1" applyBorder="1"/>
    <xf numFmtId="3" fontId="0" fillId="2" borderId="2" xfId="0" applyNumberFormat="1" applyFill="1" applyBorder="1"/>
    <xf numFmtId="3" fontId="2" fillId="2" borderId="2" xfId="0" applyNumberFormat="1" applyFont="1" applyFill="1" applyBorder="1"/>
    <xf numFmtId="3" fontId="0" fillId="2" borderId="0" xfId="0" applyNumberForma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3" fontId="2" fillId="2" borderId="0" xfId="0" applyNumberFormat="1" applyFont="1" applyFill="1"/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right" vertical="center" wrapText="1"/>
    </xf>
    <xf numFmtId="9" fontId="0" fillId="2" borderId="2" xfId="1" applyNumberFormat="1" applyFont="1" applyFill="1" applyBorder="1"/>
    <xf numFmtId="0" fontId="0" fillId="2" borderId="0" xfId="0" applyFill="1" applyAlignment="1">
      <alignment horizontal="left"/>
    </xf>
    <xf numFmtId="0" fontId="2" fillId="2" borderId="0" xfId="0" applyFont="1" applyFill="1" applyAlignment="1"/>
    <xf numFmtId="0" fontId="3" fillId="2" borderId="0" xfId="0" applyFont="1" applyFill="1" applyAlignment="1">
      <alignment vertical="center"/>
    </xf>
    <xf numFmtId="3" fontId="0" fillId="2" borderId="1" xfId="0" applyNumberFormat="1" applyFill="1" applyBorder="1" applyAlignment="1">
      <alignment horizontal="right"/>
    </xf>
    <xf numFmtId="9" fontId="0" fillId="2" borderId="1" xfId="1" applyFont="1" applyFill="1" applyBorder="1" applyAlignment="1">
      <alignment horizontal="right"/>
    </xf>
    <xf numFmtId="0" fontId="0" fillId="0" borderId="0" xfId="0" applyFill="1"/>
    <xf numFmtId="3" fontId="0" fillId="2" borderId="0" xfId="0" applyNumberFormat="1" applyFill="1"/>
    <xf numFmtId="0" fontId="0" fillId="2" borderId="0" xfId="0" applyFont="1" applyFill="1" applyBorder="1" applyAlignment="1">
      <alignment horizontal="right" vertical="center" wrapText="1"/>
    </xf>
    <xf numFmtId="9" fontId="0" fillId="2" borderId="0" xfId="0" applyNumberFormat="1" applyFill="1"/>
    <xf numFmtId="0" fontId="0" fillId="2" borderId="0" xfId="0" applyFill="1" applyBorder="1" applyAlignment="1">
      <alignment horizontal="right" vertical="center" wrapText="1"/>
    </xf>
    <xf numFmtId="3" fontId="7" fillId="5" borderId="0" xfId="0" applyNumberFormat="1" applyFont="1" applyFill="1" applyBorder="1"/>
    <xf numFmtId="3" fontId="0" fillId="5" borderId="0" xfId="0" applyNumberFormat="1" applyFill="1" applyBorder="1"/>
    <xf numFmtId="0" fontId="0" fillId="5" borderId="0" xfId="0" applyFill="1" applyBorder="1"/>
    <xf numFmtId="9" fontId="1" fillId="5" borderId="0" xfId="1" applyFill="1" applyBorder="1"/>
    <xf numFmtId="9" fontId="0" fillId="2" borderId="0" xfId="1" applyFont="1" applyFill="1"/>
    <xf numFmtId="164" fontId="0" fillId="2" borderId="0" xfId="1" applyNumberFormat="1" applyFont="1" applyFill="1"/>
    <xf numFmtId="3" fontId="0" fillId="2" borderId="0" xfId="0" applyNumberFormat="1" applyFill="1" applyBorder="1" applyAlignment="1">
      <alignment horizontal="right"/>
    </xf>
    <xf numFmtId="9" fontId="0" fillId="2" borderId="0" xfId="1" applyFont="1" applyFill="1" applyBorder="1" applyAlignment="1">
      <alignment horizontal="right"/>
    </xf>
    <xf numFmtId="0" fontId="10" fillId="0" borderId="0" xfId="0" applyFont="1"/>
    <xf numFmtId="0" fontId="0" fillId="0" borderId="0" xfId="0" applyNumberFormat="1"/>
    <xf numFmtId="49" fontId="0" fillId="0" borderId="0" xfId="0" applyNumberFormat="1"/>
    <xf numFmtId="3" fontId="2" fillId="2" borderId="1" xfId="0" applyNumberFormat="1" applyFont="1" applyFill="1" applyBorder="1"/>
    <xf numFmtId="3" fontId="0" fillId="2" borderId="1" xfId="0" applyNumberFormat="1" applyFill="1" applyBorder="1"/>
    <xf numFmtId="0" fontId="0" fillId="2" borderId="0" xfId="0" applyFill="1" applyAlignment="1">
      <alignment horizontal="left"/>
    </xf>
    <xf numFmtId="3" fontId="0" fillId="2" borderId="2" xfId="0" applyNumberFormat="1" applyFont="1" applyFill="1" applyBorder="1"/>
    <xf numFmtId="3" fontId="0" fillId="2" borderId="0" xfId="0" applyNumberFormat="1" applyFont="1" applyFill="1" applyBorder="1"/>
    <xf numFmtId="9" fontId="0" fillId="2" borderId="0" xfId="1" applyNumberFormat="1" applyFont="1" applyFill="1" applyBorder="1"/>
    <xf numFmtId="3" fontId="0" fillId="2" borderId="1" xfId="0" applyNumberFormat="1" applyFont="1" applyFill="1" applyBorder="1"/>
    <xf numFmtId="9" fontId="0" fillId="2" borderId="1" xfId="1" applyNumberFormat="1" applyFont="1" applyFill="1" applyBorder="1"/>
    <xf numFmtId="0" fontId="12" fillId="3" borderId="0" xfId="0" applyFont="1" applyFill="1" applyAlignment="1">
      <alignment horizontal="left" vertical="center" wrapText="1"/>
    </xf>
    <xf numFmtId="0" fontId="11" fillId="5" borderId="0" xfId="3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4" fillId="2" borderId="0" xfId="2" applyFont="1" applyFill="1" applyAlignment="1">
      <alignment horizontal="left"/>
    </xf>
    <xf numFmtId="0" fontId="4" fillId="2" borderId="0" xfId="2" applyFill="1" applyAlignment="1">
      <alignment horizontal="right"/>
    </xf>
    <xf numFmtId="0" fontId="4" fillId="2" borderId="0" xfId="2" applyFill="1" applyAlignment="1">
      <alignment horizontal="left"/>
    </xf>
    <xf numFmtId="0" fontId="0" fillId="2" borderId="0" xfId="0" applyFill="1" applyAlignment="1">
      <alignment horizontal="right"/>
    </xf>
    <xf numFmtId="0" fontId="8" fillId="2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left" vertical="center" wrapText="1"/>
    </xf>
  </cellXfs>
  <cellStyles count="4">
    <cellStyle name="Hyperlink" xfId="2" builtinId="8"/>
    <cellStyle name="Normal" xfId="0" builtinId="0"/>
    <cellStyle name="Normal 2 2 2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reStatistics@homeoffice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showGridLines="0" tabSelected="1" workbookViewId="0">
      <selection sqref="A1:K1"/>
    </sheetView>
  </sheetViews>
  <sheetFormatPr defaultRowHeight="14.5" x14ac:dyDescent="0.35"/>
  <sheetData>
    <row r="1" spans="1:11" ht="31.5" customHeight="1" x14ac:dyDescent="0.35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21.5" customHeight="1" x14ac:dyDescent="0.35">
      <c r="A2" s="49" t="s">
        <v>122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60"/>
  <sheetViews>
    <sheetView workbookViewId="0">
      <selection sqref="A1:K1"/>
    </sheetView>
  </sheetViews>
  <sheetFormatPr defaultRowHeight="14.5" x14ac:dyDescent="0.35"/>
  <sheetData>
    <row r="1" spans="1:1" x14ac:dyDescent="0.35">
      <c r="A1" t="s">
        <v>99</v>
      </c>
    </row>
    <row r="2" spans="1:1" x14ac:dyDescent="0.35">
      <c r="A2" t="s">
        <v>79</v>
      </c>
    </row>
    <row r="4" spans="1:1" x14ac:dyDescent="0.35">
      <c r="A4" s="39" t="s">
        <v>98</v>
      </c>
    </row>
    <row r="6" spans="1:1" x14ac:dyDescent="0.35">
      <c r="A6" t="s">
        <v>97</v>
      </c>
    </row>
    <row r="7" spans="1:1" x14ac:dyDescent="0.35">
      <c r="A7" t="s">
        <v>77</v>
      </c>
    </row>
    <row r="9" spans="1:1" x14ac:dyDescent="0.35">
      <c r="A9" t="s">
        <v>76</v>
      </c>
    </row>
    <row r="10" spans="1:1" x14ac:dyDescent="0.35">
      <c r="A10" t="s">
        <v>94</v>
      </c>
    </row>
    <row r="11" spans="1:1" x14ac:dyDescent="0.35">
      <c r="A11" t="s">
        <v>93</v>
      </c>
    </row>
    <row r="12" spans="1:1" x14ac:dyDescent="0.35">
      <c r="A12" t="s">
        <v>85</v>
      </c>
    </row>
    <row r="13" spans="1:1" x14ac:dyDescent="0.35">
      <c r="A13" t="s">
        <v>84</v>
      </c>
    </row>
    <row r="14" spans="1:1" x14ac:dyDescent="0.35">
      <c r="A14" t="s">
        <v>83</v>
      </c>
    </row>
    <row r="15" spans="1:1" x14ac:dyDescent="0.35">
      <c r="A15" t="s">
        <v>92</v>
      </c>
    </row>
    <row r="16" spans="1:1" x14ac:dyDescent="0.35">
      <c r="A16" t="s">
        <v>71</v>
      </c>
    </row>
    <row r="17" spans="1:1" x14ac:dyDescent="0.35">
      <c r="A17" t="s">
        <v>70</v>
      </c>
    </row>
    <row r="18" spans="1:1" x14ac:dyDescent="0.35">
      <c r="A18" t="s">
        <v>69</v>
      </c>
    </row>
    <row r="19" spans="1:1" x14ac:dyDescent="0.35">
      <c r="A19" t="s">
        <v>68</v>
      </c>
    </row>
    <row r="20" spans="1:1" x14ac:dyDescent="0.35">
      <c r="A20" t="s">
        <v>67</v>
      </c>
    </row>
    <row r="21" spans="1:1" x14ac:dyDescent="0.35">
      <c r="A21" t="s">
        <v>91</v>
      </c>
    </row>
    <row r="22" spans="1:1" x14ac:dyDescent="0.35">
      <c r="A22" t="s">
        <v>90</v>
      </c>
    </row>
    <row r="23" spans="1:1" x14ac:dyDescent="0.35">
      <c r="A23" t="s">
        <v>64</v>
      </c>
    </row>
    <row r="24" spans="1:1" x14ac:dyDescent="0.35">
      <c r="A24" t="s">
        <v>63</v>
      </c>
    </row>
    <row r="25" spans="1:1" x14ac:dyDescent="0.35">
      <c r="A25" t="s">
        <v>62</v>
      </c>
    </row>
    <row r="26" spans="1:1" x14ac:dyDescent="0.35">
      <c r="A26" t="s">
        <v>96</v>
      </c>
    </row>
    <row r="28" spans="1:1" x14ac:dyDescent="0.35">
      <c r="A28" t="s">
        <v>58</v>
      </c>
    </row>
    <row r="29" spans="1:1" x14ac:dyDescent="0.35">
      <c r="A29" t="s">
        <v>57</v>
      </c>
    </row>
    <row r="30" spans="1:1" x14ac:dyDescent="0.35">
      <c r="A30" t="s">
        <v>56</v>
      </c>
    </row>
    <row r="31" spans="1:1" x14ac:dyDescent="0.35">
      <c r="A31" t="s">
        <v>55</v>
      </c>
    </row>
    <row r="33" spans="1:1" x14ac:dyDescent="0.35">
      <c r="A33" t="s">
        <v>53</v>
      </c>
    </row>
    <row r="34" spans="1:1" x14ac:dyDescent="0.35">
      <c r="A34" t="s">
        <v>52</v>
      </c>
    </row>
    <row r="35" spans="1:1" x14ac:dyDescent="0.35">
      <c r="A35" t="s">
        <v>51</v>
      </c>
    </row>
    <row r="36" spans="1:1" x14ac:dyDescent="0.35">
      <c r="A36" t="s">
        <v>50</v>
      </c>
    </row>
    <row r="37" spans="1:1" x14ac:dyDescent="0.35">
      <c r="A37" t="s">
        <v>49</v>
      </c>
    </row>
    <row r="38" spans="1:1" x14ac:dyDescent="0.35">
      <c r="A38" t="s">
        <v>47</v>
      </c>
    </row>
    <row r="39" spans="1:1" x14ac:dyDescent="0.35">
      <c r="A39" t="s">
        <v>48</v>
      </c>
    </row>
    <row r="41" spans="1:1" x14ac:dyDescent="0.35">
      <c r="A41" t="s">
        <v>45</v>
      </c>
    </row>
    <row r="42" spans="1:1" x14ac:dyDescent="0.35">
      <c r="A42" t="s">
        <v>23</v>
      </c>
    </row>
    <row r="43" spans="1:1" x14ac:dyDescent="0.35">
      <c r="A43" t="s">
        <v>82</v>
      </c>
    </row>
    <row r="44" spans="1:1" x14ac:dyDescent="0.35">
      <c r="A44" t="s">
        <v>85</v>
      </c>
    </row>
    <row r="45" spans="1:1" x14ac:dyDescent="0.35">
      <c r="A45" t="s">
        <v>84</v>
      </c>
    </row>
    <row r="46" spans="1:1" x14ac:dyDescent="0.35">
      <c r="A46" t="s">
        <v>83</v>
      </c>
    </row>
    <row r="48" spans="1:1" x14ac:dyDescent="0.35">
      <c r="A48" t="s">
        <v>42</v>
      </c>
    </row>
    <row r="49" spans="1:1" x14ac:dyDescent="0.35">
      <c r="A49" t="s">
        <v>23</v>
      </c>
    </row>
    <row r="50" spans="1:1" x14ac:dyDescent="0.35">
      <c r="A50" t="s">
        <v>82</v>
      </c>
    </row>
    <row r="51" spans="1:1" x14ac:dyDescent="0.35">
      <c r="A51" t="s">
        <v>81</v>
      </c>
    </row>
    <row r="53" spans="1:1" x14ac:dyDescent="0.35">
      <c r="A53" s="39" t="s">
        <v>95</v>
      </c>
    </row>
    <row r="54" spans="1:1" x14ac:dyDescent="0.35">
      <c r="A54" t="s">
        <v>79</v>
      </c>
    </row>
    <row r="56" spans="1:1" x14ac:dyDescent="0.35">
      <c r="A56" t="s">
        <v>78</v>
      </c>
    </row>
    <row r="57" spans="1:1" x14ac:dyDescent="0.35">
      <c r="A57" t="s">
        <v>77</v>
      </c>
    </row>
    <row r="59" spans="1:1" x14ac:dyDescent="0.35">
      <c r="A59" t="s">
        <v>76</v>
      </c>
    </row>
    <row r="60" spans="1:1" x14ac:dyDescent="0.35">
      <c r="A60" t="s">
        <v>94</v>
      </c>
    </row>
    <row r="61" spans="1:1" x14ac:dyDescent="0.35">
      <c r="A61" t="s">
        <v>93</v>
      </c>
    </row>
    <row r="62" spans="1:1" x14ac:dyDescent="0.35">
      <c r="A62" t="s">
        <v>85</v>
      </c>
    </row>
    <row r="63" spans="1:1" x14ac:dyDescent="0.35">
      <c r="A63" t="s">
        <v>84</v>
      </c>
    </row>
    <row r="64" spans="1:1" x14ac:dyDescent="0.35">
      <c r="A64" t="s">
        <v>83</v>
      </c>
    </row>
    <row r="65" spans="1:1" x14ac:dyDescent="0.35">
      <c r="A65" t="s">
        <v>92</v>
      </c>
    </row>
    <row r="66" spans="1:1" x14ac:dyDescent="0.35">
      <c r="A66" t="s">
        <v>71</v>
      </c>
    </row>
    <row r="67" spans="1:1" x14ac:dyDescent="0.35">
      <c r="A67" t="s">
        <v>70</v>
      </c>
    </row>
    <row r="68" spans="1:1" x14ac:dyDescent="0.35">
      <c r="A68" t="s">
        <v>69</v>
      </c>
    </row>
    <row r="69" spans="1:1" x14ac:dyDescent="0.35">
      <c r="A69" t="s">
        <v>68</v>
      </c>
    </row>
    <row r="70" spans="1:1" x14ac:dyDescent="0.35">
      <c r="A70" t="s">
        <v>67</v>
      </c>
    </row>
    <row r="71" spans="1:1" x14ac:dyDescent="0.35">
      <c r="A71" t="s">
        <v>91</v>
      </c>
    </row>
    <row r="72" spans="1:1" x14ac:dyDescent="0.35">
      <c r="A72" t="s">
        <v>90</v>
      </c>
    </row>
    <row r="73" spans="1:1" x14ac:dyDescent="0.35">
      <c r="A73" t="s">
        <v>64</v>
      </c>
    </row>
    <row r="74" spans="1:1" x14ac:dyDescent="0.35">
      <c r="A74" t="s">
        <v>63</v>
      </c>
    </row>
    <row r="75" spans="1:1" x14ac:dyDescent="0.35">
      <c r="A75" t="s">
        <v>62</v>
      </c>
    </row>
    <row r="76" spans="1:1" x14ac:dyDescent="0.35">
      <c r="A76" t="s">
        <v>89</v>
      </c>
    </row>
    <row r="77" spans="1:1" x14ac:dyDescent="0.35">
      <c r="A77" t="s">
        <v>88</v>
      </c>
    </row>
    <row r="78" spans="1:1" x14ac:dyDescent="0.35">
      <c r="A78" t="s">
        <v>59</v>
      </c>
    </row>
    <row r="80" spans="1:1" x14ac:dyDescent="0.35">
      <c r="A80" t="s">
        <v>58</v>
      </c>
    </row>
    <row r="81" spans="1:1" x14ac:dyDescent="0.35">
      <c r="A81" t="s">
        <v>57</v>
      </c>
    </row>
    <row r="82" spans="1:1" x14ac:dyDescent="0.35">
      <c r="A82" t="s">
        <v>56</v>
      </c>
    </row>
    <row r="83" spans="1:1" x14ac:dyDescent="0.35">
      <c r="A83" t="s">
        <v>55</v>
      </c>
    </row>
    <row r="84" spans="1:1" x14ac:dyDescent="0.35">
      <c r="A84" t="s">
        <v>54</v>
      </c>
    </row>
    <row r="86" spans="1:1" x14ac:dyDescent="0.35">
      <c r="A86" t="s">
        <v>53</v>
      </c>
    </row>
    <row r="87" spans="1:1" x14ac:dyDescent="0.35">
      <c r="A87" t="s">
        <v>52</v>
      </c>
    </row>
    <row r="88" spans="1:1" x14ac:dyDescent="0.35">
      <c r="A88" t="s">
        <v>51</v>
      </c>
    </row>
    <row r="89" spans="1:1" x14ac:dyDescent="0.35">
      <c r="A89" t="s">
        <v>50</v>
      </c>
    </row>
    <row r="90" spans="1:1" x14ac:dyDescent="0.35">
      <c r="A90" t="s">
        <v>49</v>
      </c>
    </row>
    <row r="91" spans="1:1" x14ac:dyDescent="0.35">
      <c r="A91" t="s">
        <v>47</v>
      </c>
    </row>
    <row r="92" spans="1:1" x14ac:dyDescent="0.35">
      <c r="A92" t="s">
        <v>48</v>
      </c>
    </row>
    <row r="93" spans="1:1" x14ac:dyDescent="0.35">
      <c r="A93" t="s">
        <v>87</v>
      </c>
    </row>
    <row r="94" spans="1:1" x14ac:dyDescent="0.35">
      <c r="A94" t="s">
        <v>86</v>
      </c>
    </row>
    <row r="96" spans="1:1" x14ac:dyDescent="0.35">
      <c r="A96" t="s">
        <v>45</v>
      </c>
    </row>
    <row r="97" spans="1:1" x14ac:dyDescent="0.35">
      <c r="A97" t="s">
        <v>23</v>
      </c>
    </row>
    <row r="98" spans="1:1" x14ac:dyDescent="0.35">
      <c r="A98" t="s">
        <v>82</v>
      </c>
    </row>
    <row r="99" spans="1:1" x14ac:dyDescent="0.35">
      <c r="A99" t="s">
        <v>85</v>
      </c>
    </row>
    <row r="100" spans="1:1" x14ac:dyDescent="0.35">
      <c r="A100" t="s">
        <v>84</v>
      </c>
    </row>
    <row r="101" spans="1:1" x14ac:dyDescent="0.35">
      <c r="A101" t="s">
        <v>83</v>
      </c>
    </row>
    <row r="103" spans="1:1" x14ac:dyDescent="0.35">
      <c r="A103" t="s">
        <v>42</v>
      </c>
    </row>
    <row r="104" spans="1:1" x14ac:dyDescent="0.35">
      <c r="A104" t="s">
        <v>23</v>
      </c>
    </row>
    <row r="105" spans="1:1" x14ac:dyDescent="0.35">
      <c r="A105" t="s">
        <v>82</v>
      </c>
    </row>
    <row r="106" spans="1:1" x14ac:dyDescent="0.35">
      <c r="A106" t="s">
        <v>81</v>
      </c>
    </row>
    <row r="108" spans="1:1" x14ac:dyDescent="0.35">
      <c r="A108" s="39" t="s">
        <v>80</v>
      </c>
    </row>
    <row r="109" spans="1:1" x14ac:dyDescent="0.35">
      <c r="A109" t="s">
        <v>79</v>
      </c>
    </row>
    <row r="111" spans="1:1" x14ac:dyDescent="0.35">
      <c r="A111" t="s">
        <v>78</v>
      </c>
    </row>
    <row r="112" spans="1:1" x14ac:dyDescent="0.35">
      <c r="A112" t="s">
        <v>77</v>
      </c>
    </row>
    <row r="114" spans="1:1" x14ac:dyDescent="0.35">
      <c r="A114" t="s">
        <v>76</v>
      </c>
    </row>
    <row r="115" spans="1:1" x14ac:dyDescent="0.35">
      <c r="A115" t="s">
        <v>75</v>
      </c>
    </row>
    <row r="116" spans="1:1" x14ac:dyDescent="0.35">
      <c r="A116" t="s">
        <v>74</v>
      </c>
    </row>
    <row r="117" spans="1:1" x14ac:dyDescent="0.35">
      <c r="A117" t="s">
        <v>44</v>
      </c>
    </row>
    <row r="118" spans="1:1" x14ac:dyDescent="0.35">
      <c r="A118" t="s">
        <v>43</v>
      </c>
    </row>
    <row r="119" spans="1:1" x14ac:dyDescent="0.35">
      <c r="A119" t="s">
        <v>73</v>
      </c>
    </row>
    <row r="120" spans="1:1" x14ac:dyDescent="0.35">
      <c r="A120" t="s">
        <v>72</v>
      </c>
    </row>
    <row r="121" spans="1:1" x14ac:dyDescent="0.35">
      <c r="A121" t="s">
        <v>71</v>
      </c>
    </row>
    <row r="122" spans="1:1" x14ac:dyDescent="0.35">
      <c r="A122" t="s">
        <v>70</v>
      </c>
    </row>
    <row r="123" spans="1:1" x14ac:dyDescent="0.35">
      <c r="A123" t="s">
        <v>69</v>
      </c>
    </row>
    <row r="124" spans="1:1" x14ac:dyDescent="0.35">
      <c r="A124" t="s">
        <v>68</v>
      </c>
    </row>
    <row r="125" spans="1:1" x14ac:dyDescent="0.35">
      <c r="A125" t="s">
        <v>67</v>
      </c>
    </row>
    <row r="126" spans="1:1" x14ac:dyDescent="0.35">
      <c r="A126" t="s">
        <v>66</v>
      </c>
    </row>
    <row r="127" spans="1:1" x14ac:dyDescent="0.35">
      <c r="A127" t="s">
        <v>65</v>
      </c>
    </row>
    <row r="128" spans="1:1" x14ac:dyDescent="0.35">
      <c r="A128" t="s">
        <v>64</v>
      </c>
    </row>
    <row r="129" spans="1:1" x14ac:dyDescent="0.35">
      <c r="A129" t="s">
        <v>63</v>
      </c>
    </row>
    <row r="130" spans="1:1" x14ac:dyDescent="0.35">
      <c r="A130" t="s">
        <v>62</v>
      </c>
    </row>
    <row r="131" spans="1:1" x14ac:dyDescent="0.35">
      <c r="A131" t="s">
        <v>61</v>
      </c>
    </row>
    <row r="132" spans="1:1" x14ac:dyDescent="0.35">
      <c r="A132" t="s">
        <v>60</v>
      </c>
    </row>
    <row r="133" spans="1:1" x14ac:dyDescent="0.35">
      <c r="A133" t="s">
        <v>59</v>
      </c>
    </row>
    <row r="135" spans="1:1" x14ac:dyDescent="0.35">
      <c r="A135" t="s">
        <v>58</v>
      </c>
    </row>
    <row r="136" spans="1:1" x14ac:dyDescent="0.35">
      <c r="A136" t="s">
        <v>57</v>
      </c>
    </row>
    <row r="137" spans="1:1" x14ac:dyDescent="0.35">
      <c r="A137" t="s">
        <v>56</v>
      </c>
    </row>
    <row r="138" spans="1:1" x14ac:dyDescent="0.35">
      <c r="A138" t="s">
        <v>55</v>
      </c>
    </row>
    <row r="139" spans="1:1" x14ac:dyDescent="0.35">
      <c r="A139" t="s">
        <v>54</v>
      </c>
    </row>
    <row r="141" spans="1:1" x14ac:dyDescent="0.35">
      <c r="A141" t="s">
        <v>53</v>
      </c>
    </row>
    <row r="142" spans="1:1" x14ac:dyDescent="0.35">
      <c r="A142" t="s">
        <v>52</v>
      </c>
    </row>
    <row r="143" spans="1:1" x14ac:dyDescent="0.35">
      <c r="A143" t="s">
        <v>51</v>
      </c>
    </row>
    <row r="144" spans="1:1" x14ac:dyDescent="0.35">
      <c r="A144" t="s">
        <v>50</v>
      </c>
    </row>
    <row r="145" spans="1:1" x14ac:dyDescent="0.35">
      <c r="A145" t="s">
        <v>49</v>
      </c>
    </row>
    <row r="146" spans="1:1" x14ac:dyDescent="0.35">
      <c r="A146" t="s">
        <v>48</v>
      </c>
    </row>
    <row r="147" spans="1:1" x14ac:dyDescent="0.35">
      <c r="A147" t="s">
        <v>47</v>
      </c>
    </row>
    <row r="148" spans="1:1" x14ac:dyDescent="0.35">
      <c r="A148" t="s">
        <v>46</v>
      </c>
    </row>
    <row r="150" spans="1:1" x14ac:dyDescent="0.35">
      <c r="A150" t="s">
        <v>45</v>
      </c>
    </row>
    <row r="151" spans="1:1" x14ac:dyDescent="0.35">
      <c r="A151" t="s">
        <v>41</v>
      </c>
    </row>
    <row r="152" spans="1:1" x14ac:dyDescent="0.35">
      <c r="A152" t="s">
        <v>40</v>
      </c>
    </row>
    <row r="153" spans="1:1" x14ac:dyDescent="0.35">
      <c r="A153" t="s">
        <v>44</v>
      </c>
    </row>
    <row r="154" spans="1:1" x14ac:dyDescent="0.35">
      <c r="A154" t="s">
        <v>43</v>
      </c>
    </row>
    <row r="155" spans="1:1" x14ac:dyDescent="0.35">
      <c r="A155" t="s">
        <v>24</v>
      </c>
    </row>
    <row r="157" spans="1:1" x14ac:dyDescent="0.35">
      <c r="A157" t="s">
        <v>42</v>
      </c>
    </row>
    <row r="158" spans="1:1" x14ac:dyDescent="0.35">
      <c r="A158" t="s">
        <v>41</v>
      </c>
    </row>
    <row r="159" spans="1:1" x14ac:dyDescent="0.35">
      <c r="A159" t="s">
        <v>40</v>
      </c>
    </row>
    <row r="160" spans="1:1" x14ac:dyDescent="0.35">
      <c r="A160" t="s">
        <v>39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5"/>
  <sheetViews>
    <sheetView workbookViewId="0">
      <selection sqref="A1:K1"/>
    </sheetView>
  </sheetViews>
  <sheetFormatPr defaultRowHeight="14.5" x14ac:dyDescent="0.35"/>
  <sheetData>
    <row r="1" spans="1:22" x14ac:dyDescent="0.35">
      <c r="A1" t="s">
        <v>107</v>
      </c>
      <c r="L1" t="s">
        <v>106</v>
      </c>
    </row>
    <row r="3" spans="1:22" ht="50.25" customHeight="1" thickBot="1" x14ac:dyDescent="0.4">
      <c r="A3" t="s">
        <v>1</v>
      </c>
      <c r="B3" t="e">
        <f>SUMIF(#REF!,QA!A3,#REF!)</f>
        <v>#REF!</v>
      </c>
      <c r="C3" t="e">
        <f>B3=#REF!</f>
        <v>#REF!</v>
      </c>
      <c r="E3">
        <f>SUMIF(Datab!$A$2:$A$1264,QA!A3,Datab!$C$2:$C$1264)</f>
        <v>255</v>
      </c>
      <c r="F3" t="e">
        <f>E3=#REF!</f>
        <v>#REF!</v>
      </c>
      <c r="H3">
        <f>SUMIF(Datac!$A$2:$A$29725,QA!A3,Datac!$C$2:$C$29725)</f>
        <v>7498</v>
      </c>
      <c r="I3" t="e">
        <f>H3=#REF!</f>
        <v>#REF!</v>
      </c>
      <c r="L3" s="16" t="s">
        <v>7</v>
      </c>
      <c r="M3" s="17" t="s">
        <v>11</v>
      </c>
      <c r="N3" s="3" t="s">
        <v>22</v>
      </c>
      <c r="O3" s="3" t="s">
        <v>9</v>
      </c>
      <c r="P3" s="3" t="s">
        <v>10</v>
      </c>
      <c r="Q3" s="3" t="s">
        <v>2</v>
      </c>
      <c r="R3" s="3"/>
      <c r="S3" s="3" t="s">
        <v>8</v>
      </c>
      <c r="T3" s="3" t="s">
        <v>9</v>
      </c>
      <c r="U3" s="3" t="s">
        <v>10</v>
      </c>
      <c r="V3" s="3" t="s">
        <v>2</v>
      </c>
    </row>
    <row r="4" spans="1:22" ht="15" thickBot="1" x14ac:dyDescent="0.4">
      <c r="A4" t="s">
        <v>4</v>
      </c>
      <c r="B4" t="e">
        <f>SUMIF(#REF!,QA!A4,#REF!)</f>
        <v>#REF!</v>
      </c>
      <c r="C4" t="e">
        <f>B4=#REF!</f>
        <v>#REF!</v>
      </c>
      <c r="E4">
        <f>SUMIF(Datab!$A$2:$A$1264,QA!A4,Datab!$C$2:$C$1264)</f>
        <v>233</v>
      </c>
      <c r="F4" t="e">
        <f>E4=#REF!</f>
        <v>#REF!</v>
      </c>
      <c r="H4">
        <f>SUMIF(Datac!$A$2:$A$29725,QA!A4,Datac!$C$2:$C$29725)</f>
        <v>7303</v>
      </c>
      <c r="I4" t="e">
        <f>H4=#REF!</f>
        <v>#REF!</v>
      </c>
      <c r="L4" s="4" t="s">
        <v>1</v>
      </c>
      <c r="M4" s="10" t="b">
        <v>1</v>
      </c>
      <c r="N4" s="10" t="b">
        <v>0</v>
      </c>
      <c r="O4" s="10" t="b">
        <v>1</v>
      </c>
      <c r="P4" s="10" t="b">
        <v>1</v>
      </c>
      <c r="Q4" s="10" t="b">
        <v>0</v>
      </c>
      <c r="R4" s="10"/>
      <c r="S4" s="10" t="b">
        <v>1</v>
      </c>
      <c r="T4" s="10" t="b">
        <v>1</v>
      </c>
      <c r="U4" s="10" t="b">
        <v>1</v>
      </c>
      <c r="V4" s="10" t="b">
        <v>1</v>
      </c>
    </row>
    <row r="5" spans="1:22" ht="15" thickBot="1" x14ac:dyDescent="0.4">
      <c r="A5" t="s">
        <v>3</v>
      </c>
      <c r="B5" t="e">
        <f>SUMIF(#REF!,QA!A5,#REF!)</f>
        <v>#REF!</v>
      </c>
      <c r="C5" t="e">
        <f>B5=#REF!</f>
        <v>#REF!</v>
      </c>
      <c r="E5">
        <f>SUMIF(Datab!$A$2:$A$1264,QA!A5,Datab!$C$2:$C$1264)</f>
        <v>211</v>
      </c>
      <c r="F5" t="e">
        <f>E5=#REF!</f>
        <v>#REF!</v>
      </c>
      <c r="H5">
        <f>SUMIF(Datac!$A$2:$A$29725,QA!A5,Datac!$C$2:$C$29725)</f>
        <v>6740</v>
      </c>
      <c r="I5" t="e">
        <f>H5=#REF!</f>
        <v>#REF!</v>
      </c>
      <c r="L5" s="5" t="s">
        <v>4</v>
      </c>
      <c r="M5" s="10" t="b">
        <v>1</v>
      </c>
      <c r="N5" s="10" t="b">
        <v>0</v>
      </c>
      <c r="O5" s="10" t="b">
        <v>1</v>
      </c>
      <c r="P5" s="10" t="b">
        <v>1</v>
      </c>
      <c r="Q5" s="10" t="b">
        <v>0</v>
      </c>
      <c r="R5" s="10"/>
      <c r="S5" s="10" t="b">
        <v>1</v>
      </c>
      <c r="T5" s="10" t="b">
        <v>1</v>
      </c>
      <c r="U5" s="10" t="b">
        <v>1</v>
      </c>
      <c r="V5" s="10" t="b">
        <v>1</v>
      </c>
    </row>
    <row r="6" spans="1:22" ht="15" thickBot="1" x14ac:dyDescent="0.4">
      <c r="A6" t="s">
        <v>5</v>
      </c>
      <c r="B6" t="e">
        <f>SUMIF(#REF!,QA!A6,#REF!)</f>
        <v>#REF!</v>
      </c>
      <c r="C6" t="e">
        <f>B6=#REF!</f>
        <v>#REF!</v>
      </c>
      <c r="E6">
        <f>SUMIF(Datab!$A$2:$A$1264,QA!A6,Datab!$C$2:$C$1264)</f>
        <v>217</v>
      </c>
      <c r="F6" t="e">
        <f>E6=#REF!</f>
        <v>#REF!</v>
      </c>
      <c r="H6">
        <f>SUMIF(Datac!$A$2:$A$29725,QA!A6,Datac!$C$2:$C$29725)</f>
        <v>6118</v>
      </c>
      <c r="I6" t="e">
        <f>H6=#REF!</f>
        <v>#REF!</v>
      </c>
      <c r="L6" s="5" t="s">
        <v>3</v>
      </c>
      <c r="M6" s="10" t="b">
        <v>1</v>
      </c>
      <c r="N6" s="10" t="b">
        <v>1</v>
      </c>
      <c r="O6" s="10" t="b">
        <v>1</v>
      </c>
      <c r="P6" s="10" t="b">
        <v>1</v>
      </c>
      <c r="Q6" s="10" t="b">
        <v>1</v>
      </c>
      <c r="R6" s="10"/>
      <c r="S6" s="10" t="b">
        <v>1</v>
      </c>
      <c r="T6" s="10" t="b">
        <v>1</v>
      </c>
      <c r="U6" s="10" t="b">
        <v>1</v>
      </c>
      <c r="V6" s="10" t="b">
        <v>1</v>
      </c>
    </row>
    <row r="7" spans="1:22" x14ac:dyDescent="0.35">
      <c r="A7" t="s">
        <v>6</v>
      </c>
      <c r="B7" t="e">
        <f>SUMIF(#REF!,QA!A7,#REF!)</f>
        <v>#REF!</v>
      </c>
      <c r="C7" t="e">
        <f>B7=#REF!</f>
        <v>#REF!</v>
      </c>
      <c r="E7">
        <f>SUMIF(Datab!$A$2:$A$1264,QA!A7,Datab!$C$2:$C$1264)</f>
        <v>195</v>
      </c>
      <c r="F7" t="e">
        <f>E7=#REF!</f>
        <v>#REF!</v>
      </c>
      <c r="H7">
        <f>SUMIF(Datac!$A$2:$A$29725,QA!A7,Datac!$C$2:$C$29725)</f>
        <v>5926</v>
      </c>
      <c r="I7" t="e">
        <f>H7=#REF!</f>
        <v>#REF!</v>
      </c>
      <c r="L7" s="5" t="s">
        <v>5</v>
      </c>
      <c r="M7" s="10" t="b">
        <v>1</v>
      </c>
      <c r="N7" s="10" t="b">
        <v>1</v>
      </c>
      <c r="O7" s="10" t="b">
        <v>1</v>
      </c>
      <c r="P7" s="10" t="b">
        <v>1</v>
      </c>
      <c r="Q7" s="10" t="b">
        <v>1</v>
      </c>
      <c r="R7" s="10"/>
      <c r="S7" s="10" t="b">
        <v>1</v>
      </c>
      <c r="T7" s="10" t="b">
        <v>1</v>
      </c>
      <c r="U7" s="10" t="b">
        <v>1</v>
      </c>
      <c r="V7" s="10" t="b">
        <v>1</v>
      </c>
    </row>
    <row r="8" spans="1:22" x14ac:dyDescent="0.35">
      <c r="A8" t="s">
        <v>21</v>
      </c>
      <c r="B8" t="e">
        <f>SUMIF(#REF!,QA!A8,#REF!)</f>
        <v>#REF!</v>
      </c>
      <c r="C8" t="e">
        <f>B8=#REF!</f>
        <v>#REF!</v>
      </c>
      <c r="E8">
        <f>SUMIF(Datab!$A$2:$A$1264,QA!A8,Datab!$C$2:$C$1264)</f>
        <v>227</v>
      </c>
      <c r="F8" t="e">
        <f>E8=#REF!</f>
        <v>#REF!</v>
      </c>
      <c r="H8">
        <f>SUMIF(Datac!$A$2:$A$29725,QA!A8,Datac!$C$2:$C$29725)</f>
        <v>5771</v>
      </c>
      <c r="I8" t="e">
        <f>H8=#REF!</f>
        <v>#REF!</v>
      </c>
    </row>
    <row r="9" spans="1:22" x14ac:dyDescent="0.35">
      <c r="L9" s="5" t="s">
        <v>105</v>
      </c>
    </row>
    <row r="10" spans="1:22" x14ac:dyDescent="0.35">
      <c r="A10" t="s">
        <v>104</v>
      </c>
      <c r="L10" t="s">
        <v>103</v>
      </c>
    </row>
    <row r="11" spans="1:22" x14ac:dyDescent="0.35">
      <c r="G11" t="s">
        <v>102</v>
      </c>
    </row>
    <row r="12" spans="1:22" ht="15" thickBot="1" x14ac:dyDescent="0.4">
      <c r="A12" t="s">
        <v>1</v>
      </c>
      <c r="B12" t="b">
        <v>1</v>
      </c>
    </row>
    <row r="13" spans="1:22" x14ac:dyDescent="0.35">
      <c r="A13" t="s">
        <v>4</v>
      </c>
      <c r="B13" t="b">
        <v>1</v>
      </c>
      <c r="G13" s="4" t="s">
        <v>1</v>
      </c>
      <c r="H13" s="26" t="e">
        <f>#REF!=SUM(#REF!)</f>
        <v>#REF!</v>
      </c>
    </row>
    <row r="14" spans="1:22" x14ac:dyDescent="0.35">
      <c r="A14" t="s">
        <v>3</v>
      </c>
      <c r="B14" t="b">
        <v>1</v>
      </c>
      <c r="G14" s="5" t="s">
        <v>4</v>
      </c>
      <c r="H14" s="26" t="e">
        <f>#REF!=SUM(#REF!)</f>
        <v>#REF!</v>
      </c>
    </row>
    <row r="15" spans="1:22" x14ac:dyDescent="0.35">
      <c r="A15" t="s">
        <v>5</v>
      </c>
      <c r="B15" t="b">
        <v>1</v>
      </c>
      <c r="G15" s="5" t="s">
        <v>3</v>
      </c>
      <c r="H15" s="26" t="e">
        <f>#REF!=SUM(#REF!)</f>
        <v>#REF!</v>
      </c>
    </row>
    <row r="16" spans="1:22" x14ac:dyDescent="0.35">
      <c r="A16" t="s">
        <v>6</v>
      </c>
      <c r="B16" t="b">
        <v>1</v>
      </c>
      <c r="G16" s="5" t="s">
        <v>5</v>
      </c>
      <c r="H16" s="26" t="e">
        <f>#REF!=SUM(#REF!)</f>
        <v>#REF!</v>
      </c>
    </row>
    <row r="17" spans="1:8" x14ac:dyDescent="0.35">
      <c r="A17" t="s">
        <v>21</v>
      </c>
      <c r="B17" t="b">
        <v>0</v>
      </c>
      <c r="G17" s="5" t="s">
        <v>6</v>
      </c>
      <c r="H17" s="26" t="e">
        <f>#REF!=SUM(#REF!)</f>
        <v>#REF!</v>
      </c>
    </row>
    <row r="18" spans="1:8" ht="15" thickBot="1" x14ac:dyDescent="0.4">
      <c r="G18" s="6" t="s">
        <v>21</v>
      </c>
      <c r="H18" s="26" t="e">
        <f>#REF!=SUM(#REF!)</f>
        <v>#REF!</v>
      </c>
    </row>
    <row r="19" spans="1:8" x14ac:dyDescent="0.35">
      <c r="A19" t="s">
        <v>101</v>
      </c>
    </row>
    <row r="21" spans="1:8" x14ac:dyDescent="0.35">
      <c r="A21" t="s">
        <v>1</v>
      </c>
      <c r="B21">
        <f>SUMIF(Datab!$A$2:$A$1264,QA!A21,Datab!$C$2:$C$1264)</f>
        <v>255</v>
      </c>
      <c r="C21" t="b">
        <v>1</v>
      </c>
    </row>
    <row r="22" spans="1:8" x14ac:dyDescent="0.35">
      <c r="A22" t="s">
        <v>4</v>
      </c>
      <c r="B22">
        <f>SUMIF(Datab!$A$2:$A$1264,QA!A22,Datab!$C$2:$C$1264)</f>
        <v>233</v>
      </c>
      <c r="C22" t="b">
        <v>1</v>
      </c>
    </row>
    <row r="23" spans="1:8" x14ac:dyDescent="0.35">
      <c r="A23" t="s">
        <v>3</v>
      </c>
      <c r="B23">
        <f>SUMIF(Datab!$A$2:$A$1264,QA!A23,Datab!$C$2:$C$1264)</f>
        <v>211</v>
      </c>
      <c r="C23" t="b">
        <v>1</v>
      </c>
    </row>
    <row r="24" spans="1:8" x14ac:dyDescent="0.35">
      <c r="A24" t="s">
        <v>5</v>
      </c>
      <c r="B24">
        <f>SUMIF(Datab!$A$2:$A$1264,QA!A24,Datab!$C$2:$C$1264)</f>
        <v>217</v>
      </c>
      <c r="C24" t="b">
        <v>1</v>
      </c>
    </row>
    <row r="25" spans="1:8" x14ac:dyDescent="0.35">
      <c r="A25" t="s">
        <v>6</v>
      </c>
      <c r="B25">
        <f>SUMIF(Datab!$A$2:$A$1264,QA!A25,Datab!$C$2:$C$1264)</f>
        <v>195</v>
      </c>
      <c r="C25" t="b">
        <v>1</v>
      </c>
    </row>
    <row r="26" spans="1:8" x14ac:dyDescent="0.35">
      <c r="A26" t="s">
        <v>21</v>
      </c>
      <c r="B26">
        <f>SUMIF(Datab!$A$2:$A$1264,QA!A26,Datab!$C$2:$C$1264)</f>
        <v>227</v>
      </c>
      <c r="C26" t="b">
        <v>0</v>
      </c>
    </row>
    <row r="28" spans="1:8" x14ac:dyDescent="0.35">
      <c r="A28" t="s">
        <v>100</v>
      </c>
    </row>
    <row r="30" spans="1:8" x14ac:dyDescent="0.35">
      <c r="A30" t="s">
        <v>1</v>
      </c>
      <c r="B30">
        <f>SUMIF(Datac!$A$2:$A$29725,QA!A30,Datac!$C$2:$C$29725)</f>
        <v>7498</v>
      </c>
      <c r="C30" t="b">
        <v>1</v>
      </c>
    </row>
    <row r="31" spans="1:8" x14ac:dyDescent="0.35">
      <c r="A31" t="s">
        <v>4</v>
      </c>
      <c r="B31">
        <f>SUMIF(Datac!$A$2:$A$29725,QA!A31,Datac!$C$2:$C$29725)</f>
        <v>7303</v>
      </c>
      <c r="C31" t="b">
        <v>1</v>
      </c>
    </row>
    <row r="32" spans="1:8" x14ac:dyDescent="0.35">
      <c r="A32" t="s">
        <v>3</v>
      </c>
      <c r="B32">
        <f>SUMIF(Datac!$A$2:$A$29725,QA!A32,Datac!$C$2:$C$29725)</f>
        <v>6740</v>
      </c>
      <c r="C32" t="b">
        <v>1</v>
      </c>
    </row>
    <row r="33" spans="1:3" x14ac:dyDescent="0.35">
      <c r="A33" t="s">
        <v>5</v>
      </c>
      <c r="B33">
        <f>SUMIF(Datac!$A$2:$A$29725,QA!A33,Datac!$C$2:$C$29725)</f>
        <v>6118</v>
      </c>
      <c r="C33" t="b">
        <v>1</v>
      </c>
    </row>
    <row r="34" spans="1:3" x14ac:dyDescent="0.35">
      <c r="A34" t="s">
        <v>6</v>
      </c>
      <c r="B34">
        <f>SUMIF(Datac!$A$2:$A$29725,QA!A34,Datac!$C$2:$C$29725)</f>
        <v>5926</v>
      </c>
      <c r="C34" t="b">
        <v>0</v>
      </c>
    </row>
    <row r="35" spans="1:3" x14ac:dyDescent="0.35">
      <c r="A35" t="s">
        <v>21</v>
      </c>
      <c r="B35">
        <f>SUMIF(Datac!$A$2:$A$29725,QA!A35,Datac!$C$2:$C$29725)</f>
        <v>5771</v>
      </c>
      <c r="C35" t="b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12E85-C718-42A8-BBC0-52441777F0F0}">
  <dimension ref="A1:Y41"/>
  <sheetViews>
    <sheetView zoomScaleNormal="100" workbookViewId="0">
      <selection activeCell="B4" sqref="B4:F4"/>
    </sheetView>
  </sheetViews>
  <sheetFormatPr defaultColWidth="9.1796875" defaultRowHeight="14.5" x14ac:dyDescent="0.35"/>
  <cols>
    <col min="1" max="1" width="10.7265625" style="1" customWidth="1"/>
    <col min="2" max="6" width="13.26953125" style="1" customWidth="1"/>
    <col min="7" max="7" width="6.453125" style="1" customWidth="1"/>
    <col min="8" max="11" width="13.26953125" style="1" customWidth="1"/>
    <col min="12" max="12" width="9.1796875" style="1"/>
    <col min="13" max="13" width="18.81640625" style="1" hidden="1" customWidth="1"/>
    <col min="14" max="16384" width="9.1796875" style="1"/>
  </cols>
  <sheetData>
    <row r="1" spans="1:25" ht="33.75" customHeight="1" x14ac:dyDescent="0.35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1"/>
      <c r="M1" s="21"/>
      <c r="N1" s="21"/>
    </row>
    <row r="2" spans="1:25" ht="15" customHeigh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24" t="s">
        <v>26</v>
      </c>
    </row>
    <row r="3" spans="1:25" ht="15" customHeight="1" x14ac:dyDescent="0.35">
      <c r="B3" s="20" t="s">
        <v>33</v>
      </c>
      <c r="M3" s="24" t="s">
        <v>0</v>
      </c>
    </row>
    <row r="4" spans="1:25" ht="15" customHeight="1" thickBot="1" x14ac:dyDescent="0.4">
      <c r="B4" s="57" t="s">
        <v>26</v>
      </c>
      <c r="C4" s="57"/>
      <c r="D4" s="57"/>
      <c r="E4" s="57"/>
      <c r="F4" s="57"/>
      <c r="H4" s="58" t="s">
        <v>12</v>
      </c>
      <c r="I4" s="58"/>
      <c r="J4" s="58"/>
      <c r="K4" s="58"/>
      <c r="M4" s="24" t="s">
        <v>18</v>
      </c>
    </row>
    <row r="5" spans="1:25" s="2" customFormat="1" ht="60" customHeight="1" thickBot="1" x14ac:dyDescent="0.4">
      <c r="A5" s="16" t="s">
        <v>7</v>
      </c>
      <c r="B5" s="17" t="s">
        <v>11</v>
      </c>
      <c r="C5" s="3" t="s">
        <v>116</v>
      </c>
      <c r="D5" s="3" t="s">
        <v>118</v>
      </c>
      <c r="E5" s="3" t="s">
        <v>117</v>
      </c>
      <c r="F5" s="3" t="s">
        <v>114</v>
      </c>
      <c r="G5" s="3"/>
      <c r="H5" s="3" t="s">
        <v>116</v>
      </c>
      <c r="I5" s="3" t="s">
        <v>118</v>
      </c>
      <c r="J5" s="3" t="s">
        <v>117</v>
      </c>
      <c r="K5" s="3" t="s">
        <v>114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35">
      <c r="A6" s="4" t="s">
        <v>1</v>
      </c>
      <c r="B6" s="10">
        <f>'FIRE0702(1)'!B6</f>
        <v>36611</v>
      </c>
      <c r="C6" s="43">
        <f>'FIRE0702(1)'!C6</f>
        <v>13019</v>
      </c>
      <c r="D6" s="43">
        <f>'FIRE0702(1)'!D6</f>
        <v>3741</v>
      </c>
      <c r="E6" s="43">
        <f>'FIRE0702(1)'!E6</f>
        <v>6647</v>
      </c>
      <c r="F6" s="43">
        <f>'FIRE0702(1)'!F6</f>
        <v>13204</v>
      </c>
      <c r="G6" s="26"/>
      <c r="H6" s="18">
        <f>'FIRE0702(1)'!H6</f>
        <v>0.36</v>
      </c>
      <c r="I6" s="18">
        <f>'FIRE0702(1)'!I6</f>
        <v>0.1</v>
      </c>
      <c r="J6" s="18">
        <f>'FIRE0702(1)'!J6</f>
        <v>0.18</v>
      </c>
      <c r="K6" s="18">
        <f>'FIRE0702(1)'!K6</f>
        <v>0.36</v>
      </c>
      <c r="L6" s="27"/>
      <c r="N6" s="29"/>
      <c r="O6" s="30"/>
      <c r="P6" s="30"/>
      <c r="Q6" s="30"/>
      <c r="R6" s="30"/>
      <c r="S6" s="31"/>
      <c r="T6" s="32"/>
      <c r="U6" s="32"/>
      <c r="V6" s="32"/>
      <c r="W6" s="32"/>
      <c r="X6" s="5"/>
      <c r="Y6" s="5"/>
    </row>
    <row r="7" spans="1:25" x14ac:dyDescent="0.35">
      <c r="A7" s="5" t="s">
        <v>4</v>
      </c>
      <c r="B7" s="12">
        <f>'FIRE0702(1)'!B7</f>
        <v>35417</v>
      </c>
      <c r="C7" s="44">
        <f>'FIRE0702(1)'!C7</f>
        <v>12818</v>
      </c>
      <c r="D7" s="44">
        <f>'FIRE0702(1)'!D7</f>
        <v>3801</v>
      </c>
      <c r="E7" s="44">
        <f>'FIRE0702(1)'!E7</f>
        <v>6763</v>
      </c>
      <c r="F7" s="44">
        <f>'FIRE0702(1)'!F7</f>
        <v>12035</v>
      </c>
      <c r="G7" s="26"/>
      <c r="H7" s="45">
        <f>'FIRE0702(1)'!H7</f>
        <v>0.36</v>
      </c>
      <c r="I7" s="45">
        <f>'FIRE0702(1)'!I7</f>
        <v>0.11</v>
      </c>
      <c r="J7" s="45">
        <f>'FIRE0702(1)'!J7</f>
        <v>0.19</v>
      </c>
      <c r="K7" s="45">
        <f>'FIRE0702(1)'!K7</f>
        <v>0.34</v>
      </c>
      <c r="L7" s="27"/>
      <c r="M7" s="15"/>
      <c r="N7" s="29"/>
      <c r="O7" s="30"/>
      <c r="P7" s="30"/>
      <c r="Q7" s="30"/>
      <c r="R7" s="30"/>
      <c r="S7" s="31"/>
      <c r="T7" s="32"/>
      <c r="U7" s="32"/>
      <c r="V7" s="32"/>
      <c r="W7" s="32"/>
      <c r="X7" s="5"/>
      <c r="Y7" s="5"/>
    </row>
    <row r="8" spans="1:25" x14ac:dyDescent="0.35">
      <c r="A8" s="5" t="s">
        <v>3</v>
      </c>
      <c r="B8" s="12">
        <f>'FIRE0702(1)'!B8</f>
        <v>33300</v>
      </c>
      <c r="C8" s="44">
        <f>'FIRE0702(1)'!C8</f>
        <v>12851</v>
      </c>
      <c r="D8" s="44">
        <f>'FIRE0702(1)'!D8</f>
        <v>3584</v>
      </c>
      <c r="E8" s="44">
        <f>'FIRE0702(1)'!E8</f>
        <v>6554</v>
      </c>
      <c r="F8" s="44">
        <f>'FIRE0702(1)'!F8</f>
        <v>10311</v>
      </c>
      <c r="G8" s="26"/>
      <c r="H8" s="45">
        <f>'FIRE0702(1)'!H8</f>
        <v>0.39</v>
      </c>
      <c r="I8" s="45">
        <f>'FIRE0702(1)'!I8</f>
        <v>0.11</v>
      </c>
      <c r="J8" s="45">
        <f>'FIRE0702(1)'!J8</f>
        <v>0.2</v>
      </c>
      <c r="K8" s="45">
        <f>'FIRE0702(1)'!K8</f>
        <v>0.31</v>
      </c>
      <c r="L8" s="27"/>
      <c r="M8" s="15"/>
      <c r="N8" s="29"/>
      <c r="O8" s="30"/>
      <c r="P8" s="30"/>
      <c r="Q8" s="30"/>
      <c r="R8" s="30"/>
      <c r="S8" s="31"/>
      <c r="T8" s="32"/>
      <c r="U8" s="32"/>
      <c r="V8" s="32"/>
      <c r="W8" s="32"/>
      <c r="X8" s="5"/>
      <c r="Y8" s="5"/>
    </row>
    <row r="9" spans="1:25" x14ac:dyDescent="0.35">
      <c r="A9" s="5" t="s">
        <v>5</v>
      </c>
      <c r="B9" s="12">
        <f>'FIRE0702(1)'!B9</f>
        <v>31910</v>
      </c>
      <c r="C9" s="44">
        <f>'FIRE0702(1)'!C9</f>
        <v>12232</v>
      </c>
      <c r="D9" s="44">
        <f>'FIRE0702(1)'!D9</f>
        <v>3483</v>
      </c>
      <c r="E9" s="44">
        <f>'FIRE0702(1)'!E9</f>
        <v>6409</v>
      </c>
      <c r="F9" s="44">
        <f>'FIRE0702(1)'!F9</f>
        <v>9786</v>
      </c>
      <c r="G9" s="26"/>
      <c r="H9" s="45">
        <f>'FIRE0702(1)'!H9</f>
        <v>0.38</v>
      </c>
      <c r="I9" s="45">
        <f>'FIRE0702(1)'!I9</f>
        <v>0.11</v>
      </c>
      <c r="J9" s="45">
        <f>'FIRE0702(1)'!J9</f>
        <v>0.2</v>
      </c>
      <c r="K9" s="45">
        <f>'FIRE0702(1)'!K9</f>
        <v>0.31</v>
      </c>
      <c r="L9" s="27"/>
      <c r="M9" s="15"/>
      <c r="N9" s="29"/>
      <c r="O9" s="30"/>
      <c r="P9" s="30"/>
      <c r="Q9" s="30"/>
      <c r="R9" s="30"/>
      <c r="S9" s="31"/>
      <c r="T9" s="32"/>
      <c r="U9" s="32"/>
      <c r="V9" s="32"/>
      <c r="W9" s="32"/>
      <c r="X9" s="5"/>
      <c r="Y9" s="5"/>
    </row>
    <row r="10" spans="1:25" x14ac:dyDescent="0.35">
      <c r="A10" s="5" t="s">
        <v>6</v>
      </c>
      <c r="B10" s="12">
        <f>'FIRE0702(1)'!B10</f>
        <v>31334</v>
      </c>
      <c r="C10" s="44">
        <f>'FIRE0702(1)'!C10</f>
        <v>12564</v>
      </c>
      <c r="D10" s="44">
        <f>'FIRE0702(1)'!D10</f>
        <v>3327</v>
      </c>
      <c r="E10" s="44">
        <f>'FIRE0702(1)'!E10</f>
        <v>6183</v>
      </c>
      <c r="F10" s="44">
        <f>'FIRE0702(1)'!F10</f>
        <v>9260</v>
      </c>
      <c r="G10" s="26"/>
      <c r="H10" s="45">
        <f>'FIRE0702(1)'!H10</f>
        <v>0.4</v>
      </c>
      <c r="I10" s="45">
        <f>'FIRE0702(1)'!I10</f>
        <v>0.11</v>
      </c>
      <c r="J10" s="45">
        <f>'FIRE0702(1)'!J10</f>
        <v>0.2</v>
      </c>
      <c r="K10" s="45">
        <f>'FIRE0702(1)'!K10</f>
        <v>0.3</v>
      </c>
      <c r="L10" s="27"/>
      <c r="M10" s="12"/>
      <c r="N10" s="29"/>
      <c r="O10" s="30"/>
      <c r="P10" s="30"/>
      <c r="Q10" s="30"/>
      <c r="R10" s="30"/>
      <c r="S10" s="31"/>
      <c r="T10" s="32"/>
      <c r="U10" s="32"/>
      <c r="V10" s="32"/>
      <c r="W10" s="32"/>
      <c r="X10" s="5"/>
      <c r="Y10" s="5"/>
    </row>
    <row r="11" spans="1:25" x14ac:dyDescent="0.35">
      <c r="A11" s="5" t="s">
        <v>21</v>
      </c>
      <c r="B11" s="12">
        <f>'FIRE0702(1)'!B11</f>
        <v>31371</v>
      </c>
      <c r="C11" s="44">
        <f>'FIRE0702(1)'!C11</f>
        <v>12747</v>
      </c>
      <c r="D11" s="44">
        <f>'FIRE0702(1)'!D11</f>
        <v>3612</v>
      </c>
      <c r="E11" s="44">
        <f>'FIRE0702(1)'!E11</f>
        <v>6194</v>
      </c>
      <c r="F11" s="44">
        <f>'FIRE0702(1)'!F11</f>
        <v>8818</v>
      </c>
      <c r="G11" s="35"/>
      <c r="H11" s="45">
        <f>'FIRE0702(1)'!H11</f>
        <v>0.41</v>
      </c>
      <c r="I11" s="45">
        <f>'FIRE0702(1)'!I11</f>
        <v>0.12</v>
      </c>
      <c r="J11" s="45">
        <f>'FIRE0702(1)'!J11</f>
        <v>0.2</v>
      </c>
      <c r="K11" s="45">
        <f>'FIRE0702(1)'!K11</f>
        <v>0.28000000000000003</v>
      </c>
      <c r="L11" s="27"/>
      <c r="N11" s="29"/>
      <c r="O11" s="11"/>
      <c r="P11" s="11"/>
      <c r="Q11" s="11"/>
      <c r="R11" s="11"/>
      <c r="S11" s="5"/>
      <c r="T11" s="5"/>
      <c r="U11" s="5"/>
      <c r="V11" s="5"/>
      <c r="W11" s="5"/>
      <c r="X11" s="5"/>
      <c r="Y11" s="5"/>
    </row>
    <row r="12" spans="1:25" x14ac:dyDescent="0.35">
      <c r="A12" s="5" t="s">
        <v>34</v>
      </c>
      <c r="B12" s="12">
        <f>'FIRE0702(1)'!B12</f>
        <v>30346</v>
      </c>
      <c r="C12" s="44">
        <f>'FIRE0702(1)'!C12</f>
        <v>12595</v>
      </c>
      <c r="D12" s="44">
        <f>'FIRE0702(1)'!D12</f>
        <v>3474</v>
      </c>
      <c r="E12" s="44">
        <f>'FIRE0702(1)'!E12</f>
        <v>6156</v>
      </c>
      <c r="F12" s="44">
        <f>'FIRE0702(1)'!F12</f>
        <v>8121</v>
      </c>
      <c r="G12" s="35"/>
      <c r="H12" s="45">
        <f>'FIRE0702(1)'!H12</f>
        <v>0.42</v>
      </c>
      <c r="I12" s="45">
        <f>'FIRE0702(1)'!I12</f>
        <v>0.11</v>
      </c>
      <c r="J12" s="45">
        <f>'FIRE0702(1)'!J12</f>
        <v>0.2</v>
      </c>
      <c r="K12" s="45">
        <f>'FIRE0702(1)'!K12</f>
        <v>0.27</v>
      </c>
      <c r="N12" s="29"/>
      <c r="P12" s="11"/>
      <c r="Q12" s="11"/>
      <c r="R12" s="11"/>
      <c r="S12" s="5"/>
      <c r="T12" s="5"/>
      <c r="U12" s="5"/>
      <c r="V12" s="5"/>
      <c r="W12" s="5"/>
      <c r="X12" s="5"/>
      <c r="Y12" s="5"/>
    </row>
    <row r="13" spans="1:25" x14ac:dyDescent="0.35">
      <c r="A13" s="5" t="s">
        <v>37</v>
      </c>
      <c r="B13" s="12">
        <f>'FIRE0702(1)'!B13</f>
        <v>30813</v>
      </c>
      <c r="C13" s="44">
        <f>'FIRE0702(1)'!C13</f>
        <v>13103</v>
      </c>
      <c r="D13" s="44">
        <f>'FIRE0702(1)'!D13</f>
        <v>3501</v>
      </c>
      <c r="E13" s="44">
        <f>'FIRE0702(1)'!E13</f>
        <v>6381</v>
      </c>
      <c r="F13" s="44">
        <f>'FIRE0702(1)'!F13</f>
        <v>7828</v>
      </c>
      <c r="G13" s="35"/>
      <c r="H13" s="45">
        <f>'FIRE0702(1)'!H13</f>
        <v>0.43</v>
      </c>
      <c r="I13" s="45">
        <f>'FIRE0702(1)'!I13</f>
        <v>0.11</v>
      </c>
      <c r="J13" s="45">
        <f>'FIRE0702(1)'!J13</f>
        <v>0.21</v>
      </c>
      <c r="K13" s="45">
        <f>'FIRE0702(1)'!K13</f>
        <v>0.25</v>
      </c>
      <c r="N13" s="29"/>
      <c r="P13" s="11"/>
      <c r="Q13" s="11"/>
      <c r="R13" s="11"/>
      <c r="S13" s="5"/>
      <c r="T13" s="5"/>
      <c r="U13" s="5"/>
      <c r="V13" s="5"/>
      <c r="W13" s="5"/>
      <c r="X13" s="5"/>
      <c r="Y13" s="5"/>
    </row>
    <row r="14" spans="1:25" ht="15" thickBot="1" x14ac:dyDescent="0.4">
      <c r="A14" s="6" t="s">
        <v>115</v>
      </c>
      <c r="B14" s="40">
        <f>'FIRE0702(1)'!B14</f>
        <v>29570</v>
      </c>
      <c r="C14" s="46">
        <f>'FIRE0702(1)'!C14</f>
        <v>12823</v>
      </c>
      <c r="D14" s="46">
        <f>'FIRE0702(1)'!D14</f>
        <v>3340</v>
      </c>
      <c r="E14" s="46">
        <f>'FIRE0702(1)'!E14</f>
        <v>5961</v>
      </c>
      <c r="F14" s="46">
        <f>'FIRE0702(1)'!F14</f>
        <v>7446</v>
      </c>
      <c r="G14" s="22"/>
      <c r="H14" s="47">
        <f>'FIRE0702(1)'!H14</f>
        <v>0.43</v>
      </c>
      <c r="I14" s="47">
        <f>'FIRE0702(1)'!I14</f>
        <v>0.11</v>
      </c>
      <c r="J14" s="47">
        <f>'FIRE0702(1)'!J14</f>
        <v>0.2</v>
      </c>
      <c r="K14" s="47">
        <f>'FIRE0702(1)'!K14</f>
        <v>0.25</v>
      </c>
      <c r="N14" s="29"/>
      <c r="P14" s="11"/>
      <c r="Q14" s="11"/>
      <c r="R14" s="11"/>
      <c r="S14" s="5"/>
      <c r="T14" s="5"/>
      <c r="U14" s="5"/>
      <c r="V14" s="5"/>
      <c r="W14" s="5"/>
      <c r="X14" s="5"/>
      <c r="Y14" s="5"/>
    </row>
    <row r="15" spans="1:25" x14ac:dyDescent="0.35">
      <c r="C15" s="34"/>
      <c r="E15" s="33"/>
      <c r="N15" s="11"/>
      <c r="O15" s="11"/>
      <c r="P15" s="11"/>
      <c r="Q15" s="11"/>
      <c r="R15" s="11"/>
      <c r="S15" s="5"/>
      <c r="T15" s="5"/>
      <c r="U15" s="5"/>
      <c r="V15" s="5"/>
      <c r="W15" s="5"/>
      <c r="X15" s="5"/>
      <c r="Y15" s="5"/>
    </row>
    <row r="16" spans="1:25" x14ac:dyDescent="0.35">
      <c r="A16" s="50" t="s">
        <v>29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N16" s="25"/>
      <c r="O16" s="25"/>
      <c r="P16" s="25"/>
      <c r="Q16" s="25"/>
      <c r="R16" s="25"/>
    </row>
    <row r="17" spans="1:18" x14ac:dyDescent="0.35">
      <c r="A17" s="50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N17" s="25"/>
      <c r="O17" s="25"/>
      <c r="P17" s="25"/>
      <c r="Q17" s="25"/>
      <c r="R17" s="25"/>
    </row>
    <row r="18" spans="1:18" x14ac:dyDescent="0.35">
      <c r="A18" s="50" t="s">
        <v>31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N18" s="25"/>
      <c r="O18" s="25"/>
      <c r="P18" s="25"/>
      <c r="Q18" s="25"/>
      <c r="R18" s="25"/>
    </row>
    <row r="19" spans="1:18" x14ac:dyDescent="0.35">
      <c r="A19" s="50" t="s">
        <v>32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N19" s="25"/>
      <c r="O19" s="25"/>
      <c r="P19" s="25"/>
      <c r="Q19" s="25"/>
      <c r="R19" s="25"/>
    </row>
    <row r="20" spans="1:18" ht="33" customHeight="1" x14ac:dyDescent="0.35">
      <c r="A20" s="59" t="s">
        <v>36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N20" s="25"/>
      <c r="O20" s="25"/>
      <c r="P20" s="25"/>
      <c r="Q20" s="25"/>
      <c r="R20" s="25"/>
    </row>
    <row r="21" spans="1:18" s="42" customFormat="1" ht="45" customHeight="1" x14ac:dyDescent="0.35">
      <c r="A21" s="60" t="s">
        <v>35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x14ac:dyDescent="0.35">
      <c r="A22" s="59" t="s">
        <v>28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4" spans="1:18" x14ac:dyDescent="0.35">
      <c r="A24" s="13" t="s">
        <v>13</v>
      </c>
    </row>
    <row r="25" spans="1:18" ht="43.5" customHeight="1" x14ac:dyDescent="0.35">
      <c r="A25" s="61" t="s">
        <v>14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7" spans="1:18" x14ac:dyDescent="0.35">
      <c r="A27" s="55" t="s">
        <v>119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9" spans="1:18" x14ac:dyDescent="0.35">
      <c r="A29" s="50" t="s">
        <v>15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8" x14ac:dyDescent="0.35">
      <c r="A30" s="51" t="s">
        <v>19</v>
      </c>
      <c r="B30" s="51"/>
      <c r="C30" s="51"/>
      <c r="D30" s="51"/>
      <c r="E30" s="51"/>
    </row>
    <row r="32" spans="1:18" x14ac:dyDescent="0.35">
      <c r="A32" s="50" t="s">
        <v>16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4" spans="1:11" x14ac:dyDescent="0.35">
      <c r="A34" s="1" t="s">
        <v>17</v>
      </c>
      <c r="I34" s="52" t="s">
        <v>120</v>
      </c>
      <c r="J34" s="52"/>
      <c r="K34" s="52"/>
    </row>
    <row r="35" spans="1:11" x14ac:dyDescent="0.35">
      <c r="A35" s="1" t="s">
        <v>20</v>
      </c>
      <c r="B35" s="53" t="s">
        <v>109</v>
      </c>
      <c r="C35" s="53"/>
      <c r="D35" s="53"/>
      <c r="J35" s="54" t="s">
        <v>121</v>
      </c>
      <c r="K35" s="54"/>
    </row>
    <row r="37" spans="1:11" x14ac:dyDescent="0.35">
      <c r="C37" s="11"/>
      <c r="D37" s="11"/>
      <c r="E37" s="11"/>
      <c r="F37" s="11"/>
    </row>
    <row r="38" spans="1:11" x14ac:dyDescent="0.35">
      <c r="C38" s="11"/>
      <c r="D38" s="11"/>
      <c r="E38" s="11"/>
      <c r="F38" s="11"/>
    </row>
    <row r="39" spans="1:11" x14ac:dyDescent="0.35">
      <c r="C39" s="11"/>
      <c r="D39" s="11"/>
      <c r="E39" s="11"/>
      <c r="F39" s="11"/>
    </row>
    <row r="40" spans="1:11" x14ac:dyDescent="0.35">
      <c r="C40" s="11"/>
      <c r="D40" s="11"/>
      <c r="E40" s="11"/>
      <c r="F40" s="11"/>
    </row>
    <row r="41" spans="1:11" x14ac:dyDescent="0.35">
      <c r="C41" s="11"/>
      <c r="D41" s="11"/>
      <c r="E41" s="11"/>
      <c r="F41" s="11"/>
    </row>
  </sheetData>
  <mergeCells count="18">
    <mergeCell ref="A27:K27"/>
    <mergeCell ref="A1:K1"/>
    <mergeCell ref="B4:F4"/>
    <mergeCell ref="H4:K4"/>
    <mergeCell ref="A16:K16"/>
    <mergeCell ref="A17:K17"/>
    <mergeCell ref="A18:K18"/>
    <mergeCell ref="A19:K19"/>
    <mergeCell ref="A20:K20"/>
    <mergeCell ref="A21:K21"/>
    <mergeCell ref="A22:K22"/>
    <mergeCell ref="A25:K25"/>
    <mergeCell ref="A29:K29"/>
    <mergeCell ref="A30:E30"/>
    <mergeCell ref="A32:K32"/>
    <mergeCell ref="I34:K34"/>
    <mergeCell ref="B35:D35"/>
    <mergeCell ref="J35:K35"/>
  </mergeCells>
  <dataValidations count="1">
    <dataValidation type="list" allowBlank="1" showInputMessage="1" showErrorMessage="1" sqref="B4:F4" xr:uid="{E0E9C51E-36FB-4721-B866-DFC6C6A67502}">
      <formula1>$M$2:$M$4</formula1>
    </dataValidation>
  </dataValidations>
  <hyperlinks>
    <hyperlink ref="A30" r:id="rId1" xr:uid="{A981608F-66FE-4752-A20D-2C72502F7E8C}"/>
    <hyperlink ref="I34:K34" r:id="rId2" display="Last updated: 6 September 2018" xr:uid="{F50D7B28-0AA5-4C99-B074-598283E9B281}"/>
    <hyperlink ref="B35" r:id="rId3" display="FireStatistics@homeoffice.gsi.gov.uk" xr:uid="{B2CC97A0-70AB-497B-98DF-170E081A6E9F}"/>
    <hyperlink ref="B35:D35" r:id="rId4" display="FireStatistics@homeoffice.gov.uk" xr:uid="{14CBD0B4-B249-4BEF-959F-8FA458990F41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zoomScaleNormal="100" workbookViewId="0">
      <selection activeCell="A14" sqref="A14"/>
    </sheetView>
  </sheetViews>
  <sheetFormatPr defaultColWidth="9.1796875" defaultRowHeight="14.5" x14ac:dyDescent="0.35"/>
  <cols>
    <col min="1" max="1" width="10.7265625" style="1" customWidth="1"/>
    <col min="2" max="6" width="13.26953125" style="1" customWidth="1"/>
    <col min="7" max="7" width="6.453125" style="1" customWidth="1"/>
    <col min="8" max="11" width="13.26953125" style="1" customWidth="1"/>
    <col min="12" max="12" width="9.1796875" style="1"/>
    <col min="13" max="13" width="18.81640625" style="1" hidden="1" customWidth="1"/>
    <col min="14" max="16384" width="9.1796875" style="1"/>
  </cols>
  <sheetData>
    <row r="1" spans="1:25" ht="33.75" customHeight="1" x14ac:dyDescent="0.3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21"/>
      <c r="M1" s="21"/>
      <c r="N1" s="21"/>
    </row>
    <row r="2" spans="1:25" ht="15" customHeigh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24" t="s">
        <v>26</v>
      </c>
    </row>
    <row r="3" spans="1:25" ht="15" customHeight="1" x14ac:dyDescent="0.35">
      <c r="B3" s="20"/>
      <c r="M3" s="24" t="s">
        <v>0</v>
      </c>
    </row>
    <row r="4" spans="1:25" ht="15" customHeight="1" thickBot="1" x14ac:dyDescent="0.4">
      <c r="B4" s="57" t="str">
        <f>FIRE0702!B4</f>
        <v>Primary fires</v>
      </c>
      <c r="C4" s="57"/>
      <c r="D4" s="57"/>
      <c r="E4" s="57"/>
      <c r="F4" s="57"/>
      <c r="H4" s="58" t="s">
        <v>12</v>
      </c>
      <c r="I4" s="58"/>
      <c r="J4" s="58"/>
      <c r="K4" s="58"/>
      <c r="M4" s="24" t="s">
        <v>18</v>
      </c>
    </row>
    <row r="5" spans="1:25" s="2" customFormat="1" ht="60" customHeight="1" thickBot="1" x14ac:dyDescent="0.4">
      <c r="A5" s="16" t="s">
        <v>7</v>
      </c>
      <c r="B5" s="17" t="s">
        <v>11</v>
      </c>
      <c r="C5" s="3" t="s">
        <v>116</v>
      </c>
      <c r="D5" s="3" t="s">
        <v>118</v>
      </c>
      <c r="E5" s="3" t="s">
        <v>117</v>
      </c>
      <c r="F5" s="3" t="s">
        <v>114</v>
      </c>
      <c r="G5" s="3"/>
      <c r="H5" s="3" t="s">
        <v>116</v>
      </c>
      <c r="I5" s="3" t="s">
        <v>118</v>
      </c>
      <c r="J5" s="3" t="s">
        <v>117</v>
      </c>
      <c r="K5" s="3" t="s">
        <v>114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35">
      <c r="A6" s="4" t="s">
        <v>1</v>
      </c>
      <c r="B6" s="10">
        <f>IF($B$4="Primary fires",SUMPRODUCT((Data!$A$2:$A$98=$A6)*(Data!$C$2:$C$98)),IF($B$4="Fatalities",SUMPRODUCT((Datab!$A$2:$A$98=$A6)*(Datab!$C$2:$C$98)),SUMPRODUCT((Datac!$A$2:$A$98=$A6)*(Datac!$C$2:$C$98))))</f>
        <v>36611</v>
      </c>
      <c r="C6" s="9">
        <f>IF($B$4="Primary fires",SUMPRODUCT((Data!$A$2:$A$98=$A6)*(Data!$B$2:$B$98=C$5)*(Data!$C$2:$C$98)),IF($B$4="Fatalities",SUMPRODUCT((Datab!$A$2:$A$98=$A6)*(Datab!$B$2:$B$98=C$5)*(Datab!$C$2:$C$98)),SUMPRODUCT((Datac!$A$2:$A$98=$A6)*(Datac!$B$2:$B$98=C$5)*(Datac!$C$2:$C$98))))</f>
        <v>13019</v>
      </c>
      <c r="D6" s="9">
        <f>IF($B$4="Primary fires",SUMPRODUCT((Data!$A$2:$A$98=$A6)*(Data!$B$2:$B$98=D$5)*(Data!$C$2:$C$98)),IF($B$4="Fatalities",SUMPRODUCT((Datab!$A$2:$A$98=$A6)*(Datab!$B$2:$B$98=D$5)*(Datab!$C$2:$C$98)),SUMPRODUCT((Datac!$A$2:$A$98=$A6)*(Datac!$B$2:$B$98=D$5)*(Datac!$C$2:$C$98))))</f>
        <v>3741</v>
      </c>
      <c r="E6" s="9">
        <f>IF($B$4="Primary fires",SUMPRODUCT((Data!$A$2:$A$98=$A6)*(Data!$B$2:$B$98=E$5)*(Data!$C$2:$C$98)),IF($B$4="Fatalities",SUMPRODUCT((Datab!$A$2:$A$98=$A6)*(Datab!$B$2:$B$98=E$5)*(Datab!$C$2:$C$98)),SUMPRODUCT((Datac!$A$2:$A$98=$A6)*(Datac!$B$2:$B$98=E$5)*(Datac!$C$2:$C$98))))</f>
        <v>6647</v>
      </c>
      <c r="F6" s="9">
        <f>IF($B$4="Primary fires",SUMPRODUCT((Data!$A$2:$A$98=$A6)*(Data!$B$2:$B$98=F$5)*(Data!$C$2:$C$98)),IF($B$4="Fatalities",SUMPRODUCT((Datab!$A$2:$A$98=$A6)*(Datab!$B$2:$B$98=F$5)*(Datab!$C$2:$C$98)),SUMPRODUCT((Datac!$A$2:$A$98=$A6)*(Datac!$B$2:$B$98=F$5)*(Datac!$C$2:$C$98))))</f>
        <v>13204</v>
      </c>
      <c r="G6" s="26"/>
      <c r="H6" s="18">
        <f>ROUND(C6/$B6,2)</f>
        <v>0.36</v>
      </c>
      <c r="I6" s="7">
        <f>ROUND(D6/$B6,2)</f>
        <v>0.1</v>
      </c>
      <c r="J6" s="7">
        <f>ROUND(E6/$B6,2)</f>
        <v>0.18</v>
      </c>
      <c r="K6" s="7">
        <f>ROUND(F6/$B6,2)</f>
        <v>0.36</v>
      </c>
      <c r="L6" s="27"/>
      <c r="N6" s="29"/>
      <c r="O6" s="30"/>
      <c r="P6" s="30"/>
      <c r="Q6" s="30"/>
      <c r="R6" s="30"/>
      <c r="S6" s="31"/>
      <c r="T6" s="32"/>
      <c r="U6" s="32"/>
      <c r="V6" s="32"/>
      <c r="W6" s="32"/>
      <c r="X6" s="5"/>
      <c r="Y6" s="5"/>
    </row>
    <row r="7" spans="1:25" x14ac:dyDescent="0.35">
      <c r="A7" s="5" t="s">
        <v>4</v>
      </c>
      <c r="B7" s="12">
        <f>IF($B$4="Primary fires",SUMPRODUCT((Data!$A$2:$A$98=$A7)*(Data!$C$2:$C$98)),IF($B$4="Fatalities",SUMPRODUCT((Datab!$A$2:$A$98=$A7)*(Datab!$C$2:$C$98)),SUMPRODUCT((Datac!$A$2:$A$98=$A7)*(Datac!$C$2:$C$98))))</f>
        <v>35417</v>
      </c>
      <c r="C7" s="11">
        <f>IF($B$4="Primary fires",SUMPRODUCT((Data!$A$2:$A$98=$A7)*(Data!$B$2:$B$98=C$5)*(Data!$C$2:$C$98)),IF($B$4="Fatalities",SUMPRODUCT((Datab!$A$2:$A$98=$A7)*(Datab!$B$2:$B$98=C$5)*(Datab!$C$2:$C$98)),SUMPRODUCT((Datac!$A$2:$A$98=$A7)*(Datac!$B$2:$B$98=C$5)*(Datac!$C$2:$C$98))))</f>
        <v>12818</v>
      </c>
      <c r="D7" s="11">
        <f>IF($B$4="Primary fires",SUMPRODUCT((Data!$A$2:$A$98=$A7)*(Data!$B$2:$B$98=D$5)*(Data!$C$2:$C$98)),IF($B$4="Fatalities",SUMPRODUCT((Datab!$A$2:$A$98=$A7)*(Datab!$B$2:$B$98=D$5)*(Datab!$C$2:$C$98)),SUMPRODUCT((Datac!$A$2:$A$98=$A7)*(Datac!$B$2:$B$98=D$5)*(Datac!$C$2:$C$98))))</f>
        <v>3801</v>
      </c>
      <c r="E7" s="11">
        <f>IF($B$4="Primary fires",SUMPRODUCT((Data!$A$2:$A$98=$A7)*(Data!$B$2:$B$98=E$5)*(Data!$C$2:$C$98)),IF($B$4="Fatalities",SUMPRODUCT((Datab!$A$2:$A$98=$A7)*(Datab!$B$2:$B$98=E$5)*(Datab!$C$2:$C$98)),SUMPRODUCT((Datac!$A$2:$A$98=$A7)*(Datac!$B$2:$B$98=E$5)*(Datac!$C$2:$C$98))))</f>
        <v>6763</v>
      </c>
      <c r="F7" s="11">
        <f>IF($B$4="Primary fires",SUMPRODUCT((Data!$A$2:$A$98=$A7)*(Data!$B$2:$B$98=F$5)*(Data!$C$2:$C$98)),IF($B$4="Fatalities",SUMPRODUCT((Datab!$A$2:$A$98=$A7)*(Datab!$B$2:$B$98=F$5)*(Datab!$C$2:$C$98)),SUMPRODUCT((Datac!$A$2:$A$98=$A7)*(Datac!$B$2:$B$98=F$5)*(Datac!$C$2:$C$98))))</f>
        <v>12035</v>
      </c>
      <c r="G7" s="26"/>
      <c r="H7" s="8">
        <f>ROUND(C7/$B7,2)</f>
        <v>0.36</v>
      </c>
      <c r="I7" s="8">
        <f>ROUND(D7/$B7,2)</f>
        <v>0.11</v>
      </c>
      <c r="J7" s="8">
        <f t="shared" ref="I7:K10" si="0">ROUND(E7/$B7,2)</f>
        <v>0.19</v>
      </c>
      <c r="K7" s="8">
        <f t="shared" si="0"/>
        <v>0.34</v>
      </c>
      <c r="L7" s="27"/>
      <c r="M7" s="15"/>
      <c r="N7" s="29"/>
      <c r="O7" s="30"/>
      <c r="P7" s="30"/>
      <c r="Q7" s="30"/>
      <c r="R7" s="30"/>
      <c r="S7" s="31"/>
      <c r="T7" s="32"/>
      <c r="U7" s="32"/>
      <c r="V7" s="32"/>
      <c r="W7" s="32"/>
      <c r="X7" s="5"/>
      <c r="Y7" s="5"/>
    </row>
    <row r="8" spans="1:25" x14ac:dyDescent="0.35">
      <c r="A8" s="5" t="s">
        <v>3</v>
      </c>
      <c r="B8" s="12">
        <f>IF($B$4="Primary fires",SUMPRODUCT((Data!$A$2:$A$98=$A8)*(Data!$C$2:$C$98)),IF($B$4="Fatalities",SUMPRODUCT((Datab!$A$2:$A$98=$A8)*(Datab!$C$2:$C$98)),SUMPRODUCT((Datac!$A$2:$A$98=$A8)*(Datac!$C$2:$C$98))))</f>
        <v>33300</v>
      </c>
      <c r="C8" s="11">
        <f>IF($B$4="Primary fires",SUMPRODUCT((Data!$A$2:$A$98=$A8)*(Data!$B$2:$B$98=C$5)*(Data!$C$2:$C$98)),IF($B$4="Fatalities",SUMPRODUCT((Datab!$A$2:$A$98=$A8)*(Datab!$B$2:$B$98=C$5)*(Datab!$C$2:$C$98)),SUMPRODUCT((Datac!$A$2:$A$98=$A8)*(Datac!$B$2:$B$98=C$5)*(Datac!$C$2:$C$98))))</f>
        <v>12851</v>
      </c>
      <c r="D8" s="11">
        <f>IF($B$4="Primary fires",SUMPRODUCT((Data!$A$2:$A$98=$A8)*(Data!$B$2:$B$98=D$5)*(Data!$C$2:$C$98)),IF($B$4="Fatalities",SUMPRODUCT((Datab!$A$2:$A$98=$A8)*(Datab!$B$2:$B$98=D$5)*(Datab!$C$2:$C$98)),SUMPRODUCT((Datac!$A$2:$A$98=$A8)*(Datac!$B$2:$B$98=D$5)*(Datac!$C$2:$C$98))))</f>
        <v>3584</v>
      </c>
      <c r="E8" s="11">
        <f>IF($B$4="Primary fires",SUMPRODUCT((Data!$A$2:$A$98=$A8)*(Data!$B$2:$B$98=E$5)*(Data!$C$2:$C$98)),IF($B$4="Fatalities",SUMPRODUCT((Datab!$A$2:$A$98=$A8)*(Datab!$B$2:$B$98=E$5)*(Datab!$C$2:$C$98)),SUMPRODUCT((Datac!$A$2:$A$98=$A8)*(Datac!$B$2:$B$98=E$5)*(Datac!$C$2:$C$98))))</f>
        <v>6554</v>
      </c>
      <c r="F8" s="11">
        <f>IF($B$4="Primary fires",SUMPRODUCT((Data!$A$2:$A$98=$A8)*(Data!$B$2:$B$98=F$5)*(Data!$C$2:$C$98)),IF($B$4="Fatalities",SUMPRODUCT((Datab!$A$2:$A$98=$A8)*(Datab!$B$2:$B$98=F$5)*(Datab!$C$2:$C$98)),SUMPRODUCT((Datac!$A$2:$A$98=$A8)*(Datac!$B$2:$B$98=F$5)*(Datac!$C$2:$C$98))))</f>
        <v>10311</v>
      </c>
      <c r="G8" s="26"/>
      <c r="H8" s="8">
        <f t="shared" ref="H8:H13" si="1">ROUND(C8/$B8,2)</f>
        <v>0.39</v>
      </c>
      <c r="I8" s="8">
        <f t="shared" si="0"/>
        <v>0.11</v>
      </c>
      <c r="J8" s="8">
        <f t="shared" si="0"/>
        <v>0.2</v>
      </c>
      <c r="K8" s="8">
        <f t="shared" si="0"/>
        <v>0.31</v>
      </c>
      <c r="L8" s="27"/>
      <c r="M8" s="15"/>
      <c r="N8" s="29"/>
      <c r="O8" s="30"/>
      <c r="P8" s="30"/>
      <c r="Q8" s="30"/>
      <c r="R8" s="30"/>
      <c r="S8" s="31"/>
      <c r="T8" s="32"/>
      <c r="U8" s="32"/>
      <c r="V8" s="32"/>
      <c r="W8" s="32"/>
      <c r="X8" s="5"/>
      <c r="Y8" s="5"/>
    </row>
    <row r="9" spans="1:25" x14ac:dyDescent="0.35">
      <c r="A9" s="5" t="s">
        <v>5</v>
      </c>
      <c r="B9" s="12">
        <f>IF($B$4="Primary fires",SUMPRODUCT((Data!$A$2:$A$98=$A9)*(Data!$C$2:$C$98)),IF($B$4="Fatalities",SUMPRODUCT((Datab!$A$2:$A$98=$A9)*(Datab!$C$2:$C$98)),SUMPRODUCT((Datac!$A$2:$A$98=$A9)*(Datac!$C$2:$C$98))))</f>
        <v>31910</v>
      </c>
      <c r="C9" s="11">
        <f>IF($B$4="Primary fires",SUMPRODUCT((Data!$A$2:$A$98=$A9)*(Data!$B$2:$B$98=C$5)*(Data!$C$2:$C$98)),IF($B$4="Fatalities",SUMPRODUCT((Datab!$A$2:$A$98=$A9)*(Datab!$B$2:$B$98=C$5)*(Datab!$C$2:$C$98)),SUMPRODUCT((Datac!$A$2:$A$98=$A9)*(Datac!$B$2:$B$98=C$5)*(Datac!$C$2:$C$98))))</f>
        <v>12232</v>
      </c>
      <c r="D9" s="11">
        <f>IF($B$4="Primary fires",SUMPRODUCT((Data!$A$2:$A$98=$A9)*(Data!$B$2:$B$98=D$5)*(Data!$C$2:$C$98)),IF($B$4="Fatalities",SUMPRODUCT((Datab!$A$2:$A$98=$A9)*(Datab!$B$2:$B$98=D$5)*(Datab!$C$2:$C$98)),SUMPRODUCT((Datac!$A$2:$A$98=$A9)*(Datac!$B$2:$B$98=D$5)*(Datac!$C$2:$C$98))))</f>
        <v>3483</v>
      </c>
      <c r="E9" s="11">
        <f>IF($B$4="Primary fires",SUMPRODUCT((Data!$A$2:$A$98=$A9)*(Data!$B$2:$B$98=E$5)*(Data!$C$2:$C$98)),IF($B$4="Fatalities",SUMPRODUCT((Datab!$A$2:$A$98=$A9)*(Datab!$B$2:$B$98=E$5)*(Datab!$C$2:$C$98)),SUMPRODUCT((Datac!$A$2:$A$98=$A9)*(Datac!$B$2:$B$98=E$5)*(Datac!$C$2:$C$98))))</f>
        <v>6409</v>
      </c>
      <c r="F9" s="11">
        <f>IF($B$4="Primary fires",SUMPRODUCT((Data!$A$2:$A$98=$A9)*(Data!$B$2:$B$98=F$5)*(Data!$C$2:$C$98)),IF($B$4="Fatalities",SUMPRODUCT((Datab!$A$2:$A$98=$A9)*(Datab!$B$2:$B$98=F$5)*(Datab!$C$2:$C$98)),SUMPRODUCT((Datac!$A$2:$A$98=$A9)*(Datac!$B$2:$B$98=F$5)*(Datac!$C$2:$C$98))))</f>
        <v>9786</v>
      </c>
      <c r="G9" s="26"/>
      <c r="H9" s="8">
        <f t="shared" si="1"/>
        <v>0.38</v>
      </c>
      <c r="I9" s="8">
        <f>ROUND(D9/$B9,2)</f>
        <v>0.11</v>
      </c>
      <c r="J9" s="8">
        <f t="shared" si="0"/>
        <v>0.2</v>
      </c>
      <c r="K9" s="8">
        <f t="shared" si="0"/>
        <v>0.31</v>
      </c>
      <c r="L9" s="27"/>
      <c r="M9" s="15"/>
      <c r="N9" s="29"/>
      <c r="O9" s="30"/>
      <c r="P9" s="30"/>
      <c r="Q9" s="30"/>
      <c r="R9" s="30"/>
      <c r="S9" s="31"/>
      <c r="T9" s="32"/>
      <c r="U9" s="32"/>
      <c r="V9" s="32"/>
      <c r="W9" s="32"/>
      <c r="X9" s="5"/>
      <c r="Y9" s="5"/>
    </row>
    <row r="10" spans="1:25" x14ac:dyDescent="0.35">
      <c r="A10" s="5" t="s">
        <v>6</v>
      </c>
      <c r="B10" s="12">
        <f>IF($B$4="Primary fires",SUMPRODUCT((Data!$A$2:$A$98=$A10)*(Data!$C$2:$C$98)),IF($B$4="Fatalities",SUMPRODUCT((Datab!$A$2:$A$98=$A10)*(Datab!$C$2:$C$98)),SUMPRODUCT((Datac!$A$2:$A$98=$A10)*(Datac!$C$2:$C$98))))</f>
        <v>31334</v>
      </c>
      <c r="C10" s="11">
        <f>IF($B$4="Primary fires",SUMPRODUCT((Data!$A$2:$A$98=$A10)*(Data!$B$2:$B$98=C$5)*(Data!$C$2:$C$98)),IF($B$4="Fatalities",SUMPRODUCT((Datab!$A$2:$A$98=$A10)*(Datab!$B$2:$B$98=C$5)*(Datab!$C$2:$C$98)),SUMPRODUCT((Datac!$A$2:$A$98=$A10)*(Datac!$B$2:$B$98=C$5)*(Datac!$C$2:$C$98))))</f>
        <v>12564</v>
      </c>
      <c r="D10" s="11">
        <f>IF($B$4="Primary fires",SUMPRODUCT((Data!$A$2:$A$98=$A10)*(Data!$B$2:$B$98=D$5)*(Data!$C$2:$C$98)),IF($B$4="Fatalities",SUMPRODUCT((Datab!$A$2:$A$98=$A10)*(Datab!$B$2:$B$98=D$5)*(Datab!$C$2:$C$98)),SUMPRODUCT((Datac!$A$2:$A$98=$A10)*(Datac!$B$2:$B$98=D$5)*(Datac!$C$2:$C$98))))</f>
        <v>3327</v>
      </c>
      <c r="E10" s="11">
        <f>IF($B$4="Primary fires",SUMPRODUCT((Data!$A$2:$A$98=$A10)*(Data!$B$2:$B$98=E$5)*(Data!$C$2:$C$98)),IF($B$4="Fatalities",SUMPRODUCT((Datab!$A$2:$A$98=$A10)*(Datab!$B$2:$B$98=E$5)*(Datab!$C$2:$C$98)),SUMPRODUCT((Datac!$A$2:$A$98=$A10)*(Datac!$B$2:$B$98=E$5)*(Datac!$C$2:$C$98))))</f>
        <v>6183</v>
      </c>
      <c r="F10" s="11">
        <f>IF($B$4="Primary fires",SUMPRODUCT((Data!$A$2:$A$98=$A10)*(Data!$B$2:$B$98=F$5)*(Data!$C$2:$C$98)),IF($B$4="Fatalities",SUMPRODUCT((Datab!$A$2:$A$98=$A10)*(Datab!$B$2:$B$98=F$5)*(Datab!$C$2:$C$98)),SUMPRODUCT((Datac!$A$2:$A$98=$A10)*(Datac!$B$2:$B$98=F$5)*(Datac!$C$2:$C$98))))</f>
        <v>9260</v>
      </c>
      <c r="G10" s="26"/>
      <c r="H10" s="8">
        <f t="shared" si="1"/>
        <v>0.4</v>
      </c>
      <c r="I10" s="8">
        <f t="shared" si="0"/>
        <v>0.11</v>
      </c>
      <c r="J10" s="8">
        <f t="shared" si="0"/>
        <v>0.2</v>
      </c>
      <c r="K10" s="8">
        <f t="shared" si="0"/>
        <v>0.3</v>
      </c>
      <c r="L10" s="27"/>
      <c r="M10" s="12"/>
      <c r="N10" s="29"/>
      <c r="O10" s="30"/>
      <c r="P10" s="30"/>
      <c r="Q10" s="30"/>
      <c r="R10" s="30"/>
      <c r="S10" s="31"/>
      <c r="T10" s="32"/>
      <c r="U10" s="32"/>
      <c r="V10" s="32"/>
      <c r="W10" s="32"/>
      <c r="X10" s="5"/>
      <c r="Y10" s="5"/>
    </row>
    <row r="11" spans="1:25" x14ac:dyDescent="0.35">
      <c r="A11" s="5" t="s">
        <v>21</v>
      </c>
      <c r="B11" s="12">
        <f>IF($B$4="Primary fires",SUMPRODUCT((Data!$A$2:$A$98=$A11)*(Data!$C$2:$C$98)),IF($B$4="Fatalities",SUMPRODUCT((Datab!$A$2:$A$98=$A11)*(Datab!$C$2:$C$98)),SUMPRODUCT((Datac!$A$2:$A$98=$A11)*(Datac!$C$2:$C$98))))</f>
        <v>31371</v>
      </c>
      <c r="C11" s="11">
        <f>IF($B$4="Primary fires",SUMPRODUCT((Data!$A$2:$A$98=$A11)*(Data!$B$2:$B$98=C$5)*(Data!$C$2:$C$98)),IF($B$4="Fatalities",SUMPRODUCT((Datab!$A$2:$A$98=$A11)*(Datab!$B$2:$B$98=C$5)*(Datab!$C$2:$C$98)),SUMPRODUCT((Datac!$A$2:$A$98=$A11)*(Datac!$B$2:$B$98=C$5)*(Datac!$C$2:$C$98))))</f>
        <v>12747</v>
      </c>
      <c r="D11" s="11">
        <f>IF($B$4="Primary fires",SUMPRODUCT((Data!$A$2:$A$98=$A11)*(Data!$B$2:$B$98=D$5)*(Data!$C$2:$C$98)),IF($B$4="Fatalities",SUMPRODUCT((Datab!$A$2:$A$98=$A11)*(Datab!$B$2:$B$98=D$5)*(Datab!$C$2:$C$98)),SUMPRODUCT((Datac!$A$2:$A$98=$A11)*(Datac!$B$2:$B$98=D$5)*(Datac!$C$2:$C$98))))</f>
        <v>3612</v>
      </c>
      <c r="E11" s="11">
        <f>IF($B$4="Primary fires",SUMPRODUCT((Data!$A$2:$A$98=$A11)*(Data!$B$2:$B$98=E$5)*(Data!$C$2:$C$98)),IF($B$4="Fatalities",SUMPRODUCT((Datab!$A$2:$A$98=$A11)*(Datab!$B$2:$B$98=E$5)*(Datab!$C$2:$C$98)),SUMPRODUCT((Datac!$A$2:$A$98=$A11)*(Datac!$B$2:$B$98=E$5)*(Datac!$C$2:$C$98))))</f>
        <v>6194</v>
      </c>
      <c r="F11" s="11">
        <f>IF($B$4="Primary fires",SUMPRODUCT((Data!$A$2:$A$98=$A11)*(Data!$B$2:$B$98=F$5)*(Data!$C$2:$C$98)),IF($B$4="Fatalities",SUMPRODUCT((Datab!$A$2:$A$98=$A11)*(Datab!$B$2:$B$98=F$5)*(Datab!$C$2:$C$98)),SUMPRODUCT((Datac!$A$2:$A$98=$A11)*(Datac!$B$2:$B$98=F$5)*(Datac!$C$2:$C$98))))</f>
        <v>8818</v>
      </c>
      <c r="G11" s="35"/>
      <c r="H11" s="36">
        <f t="shared" si="1"/>
        <v>0.41</v>
      </c>
      <c r="I11" s="36">
        <f t="shared" ref="I11" si="2">ROUND(D11/$B11,2)</f>
        <v>0.12</v>
      </c>
      <c r="J11" s="36">
        <f t="shared" ref="J11" si="3">ROUND(E11/$B11,2)</f>
        <v>0.2</v>
      </c>
      <c r="K11" s="36">
        <f t="shared" ref="K11" si="4">ROUND(F11/$B11,2)</f>
        <v>0.28000000000000003</v>
      </c>
      <c r="L11" s="27"/>
      <c r="N11" s="29"/>
      <c r="O11" s="11"/>
      <c r="P11" s="11"/>
      <c r="Q11" s="11"/>
      <c r="R11" s="11"/>
      <c r="S11" s="5"/>
      <c r="T11" s="5"/>
      <c r="U11" s="5"/>
      <c r="V11" s="5"/>
      <c r="W11" s="5"/>
      <c r="X11" s="5"/>
      <c r="Y11" s="5"/>
    </row>
    <row r="12" spans="1:25" x14ac:dyDescent="0.35">
      <c r="A12" s="5" t="s">
        <v>34</v>
      </c>
      <c r="B12" s="12">
        <f>IF($B$4="Primary fires",SUMPRODUCT((Data!$A$2:$A$98=$A12)*(Data!$C$2:$C$98)),IF($B$4="Fatalities",SUMPRODUCT((Datab!$A$2:$A$98=$A12)*(Datab!$C$2:$C$98)),SUMPRODUCT((Datac!$A$2:$A$98=$A12)*(Datac!$C$2:$C$98))))</f>
        <v>30346</v>
      </c>
      <c r="C12" s="11">
        <f>IF($B$4="Primary fires",SUMPRODUCT((Data!$A$2:$A$98=$A12)*(Data!$B$2:$B$98=C$5)*(Data!$C$2:$C$98)),IF($B$4="Fatalities",SUMPRODUCT((Datab!$A$2:$A$98=$A12)*(Datab!$B$2:$B$98=C$5)*(Datab!$C$2:$C$98)),SUMPRODUCT((Datac!$A$2:$A$98=$A12)*(Datac!$B$2:$B$98=C$5)*(Datac!$C$2:$C$98))))</f>
        <v>12595</v>
      </c>
      <c r="D12" s="11">
        <f>IF($B$4="Primary fires",SUMPRODUCT((Data!$A$2:$A$98=$A12)*(Data!$B$2:$B$98=D$5)*(Data!$C$2:$C$98)),IF($B$4="Fatalities",SUMPRODUCT((Datab!$A$2:$A$98=$A12)*(Datab!$B$2:$B$98=D$5)*(Datab!$C$2:$C$98)),SUMPRODUCT((Datac!$A$2:$A$98=$A12)*(Datac!$B$2:$B$98=D$5)*(Datac!$C$2:$C$98))))</f>
        <v>3474</v>
      </c>
      <c r="E12" s="11">
        <f>IF($B$4="Primary fires",SUMPRODUCT((Data!$A$2:$A$98=$A12)*(Data!$B$2:$B$98=E$5)*(Data!$C$2:$C$98)),IF($B$4="Fatalities",SUMPRODUCT((Datab!$A$2:$A$98=$A12)*(Datab!$B$2:$B$98=E$5)*(Datab!$C$2:$C$98)),SUMPRODUCT((Datac!$A$2:$A$98=$A12)*(Datac!$B$2:$B$98=E$5)*(Datac!$C$2:$C$98))))</f>
        <v>6156</v>
      </c>
      <c r="F12" s="11">
        <f>IF($B$4="Primary fires",SUMPRODUCT((Data!$A$2:$A$98=$A12)*(Data!$B$2:$B$98=F$5)*(Data!$C$2:$C$98)),IF($B$4="Fatalities",SUMPRODUCT((Datab!$A$2:$A$98=$A12)*(Datab!$B$2:$B$98=F$5)*(Datab!$C$2:$C$98)),SUMPRODUCT((Datac!$A$2:$A$98=$A12)*(Datac!$B$2:$B$98=F$5)*(Datac!$C$2:$C$98))))</f>
        <v>8121</v>
      </c>
      <c r="G12" s="35"/>
      <c r="H12" s="36">
        <f t="shared" si="1"/>
        <v>0.42</v>
      </c>
      <c r="I12" s="36">
        <f t="shared" ref="I12" si="5">ROUND(D12/$B12,2)</f>
        <v>0.11</v>
      </c>
      <c r="J12" s="36">
        <f t="shared" ref="J12" si="6">ROUND(E12/$B12,2)</f>
        <v>0.2</v>
      </c>
      <c r="K12" s="36">
        <f t="shared" ref="K12" si="7">ROUND(F12/$B12,2)</f>
        <v>0.27</v>
      </c>
      <c r="N12" s="29"/>
      <c r="P12" s="11"/>
      <c r="Q12" s="11"/>
      <c r="R12" s="11"/>
      <c r="S12" s="5"/>
      <c r="T12" s="5"/>
      <c r="U12" s="5"/>
      <c r="V12" s="5"/>
      <c r="W12" s="5"/>
      <c r="X12" s="5"/>
      <c r="Y12" s="5"/>
    </row>
    <row r="13" spans="1:25" x14ac:dyDescent="0.35">
      <c r="A13" s="5" t="s">
        <v>37</v>
      </c>
      <c r="B13" s="12">
        <f>IF($B$4="Primary fires",SUMPRODUCT((Data!$A$2:$A$98=$A13)*(Data!$C$2:$C$98)),IF($B$4="Fatalities",SUMPRODUCT((Datab!$A$2:$A$98=$A13)*(Datab!$C$2:$C$98)),SUMPRODUCT((Datac!$A$2:$A$98=$A13)*(Datac!$C$2:$C$98))))</f>
        <v>30813</v>
      </c>
      <c r="C13" s="11">
        <f>IF($B$4="Primary fires",SUMPRODUCT((Data!$A$2:$A$98=$A13)*(Data!$B$2:$B$98=C$5)*(Data!$C$2:$C$98)),IF($B$4="Fatalities",SUMPRODUCT((Datab!$A$2:$A$98=$A13)*(Datab!$B$2:$B$98=C$5)*(Datab!$C$2:$C$98)),SUMPRODUCT((Datac!$A$2:$A$98=$A13)*(Datac!$B$2:$B$98=C$5)*(Datac!$C$2:$C$98))))</f>
        <v>13103</v>
      </c>
      <c r="D13" s="11">
        <f>IF($B$4="Primary fires",SUMPRODUCT((Data!$A$2:$A$98=$A13)*(Data!$B$2:$B$98=D$5)*(Data!$C$2:$C$98)),IF($B$4="Fatalities",SUMPRODUCT((Datab!$A$2:$A$98=$A13)*(Datab!$B$2:$B$98=D$5)*(Datab!$C$2:$C$98)),SUMPRODUCT((Datac!$A$2:$A$98=$A13)*(Datac!$B$2:$B$98=D$5)*(Datac!$C$2:$C$98))))</f>
        <v>3501</v>
      </c>
      <c r="E13" s="11">
        <f>IF($B$4="Primary fires",SUMPRODUCT((Data!$A$2:$A$98=$A13)*(Data!$B$2:$B$98=E$5)*(Data!$C$2:$C$98)),IF($B$4="Fatalities",SUMPRODUCT((Datab!$A$2:$A$98=$A13)*(Datab!$B$2:$B$98=E$5)*(Datab!$C$2:$C$98)),SUMPRODUCT((Datac!$A$2:$A$98=$A13)*(Datac!$B$2:$B$98=E$5)*(Datac!$C$2:$C$98))))</f>
        <v>6381</v>
      </c>
      <c r="F13" s="11">
        <f>IF($B$4="Primary fires",SUMPRODUCT((Data!$A$2:$A$98=$A13)*(Data!$B$2:$B$98=F$5)*(Data!$C$2:$C$98)),IF($B$4="Fatalities",SUMPRODUCT((Datab!$A$2:$A$98=$A13)*(Datab!$B$2:$B$98=F$5)*(Datab!$C$2:$C$98)),SUMPRODUCT((Datac!$A$2:$A$98=$A13)*(Datac!$B$2:$B$98=F$5)*(Datac!$C$2:$C$98))))</f>
        <v>7828</v>
      </c>
      <c r="G13" s="35"/>
      <c r="H13" s="36">
        <f t="shared" si="1"/>
        <v>0.43</v>
      </c>
      <c r="I13" s="36">
        <f t="shared" ref="I13" si="8">ROUND(D13/$B13,2)</f>
        <v>0.11</v>
      </c>
      <c r="J13" s="36">
        <f t="shared" ref="J13" si="9">ROUND(E13/$B13,2)</f>
        <v>0.21</v>
      </c>
      <c r="K13" s="36">
        <f t="shared" ref="K13" si="10">ROUND(F13/$B13,2)</f>
        <v>0.25</v>
      </c>
      <c r="N13" s="29"/>
      <c r="P13" s="11"/>
      <c r="Q13" s="11"/>
      <c r="R13" s="11"/>
      <c r="S13" s="5"/>
      <c r="T13" s="5"/>
      <c r="U13" s="5"/>
      <c r="V13" s="5"/>
      <c r="W13" s="5"/>
      <c r="X13" s="5"/>
      <c r="Y13" s="5"/>
    </row>
    <row r="14" spans="1:25" ht="15" thickBot="1" x14ac:dyDescent="0.4">
      <c r="A14" s="6" t="s">
        <v>115</v>
      </c>
      <c r="B14" s="40">
        <f>IF($B$4="Primary fires",SUMPRODUCT((Data!$A$2:$A$98=$A14)*(Data!$C$2:$C$98)),IF($B$4="Fatalities",SUMPRODUCT((Datab!$A$2:$A$98=$A14)*(Datab!$C$2:$C$98)),SUMPRODUCT((Datac!$A$2:$A$98=$A14)*(Datac!$C$2:$C$98))))</f>
        <v>29570</v>
      </c>
      <c r="C14" s="41">
        <f>IF($B$4="Primary fires",SUMPRODUCT((Data!$A$2:$A$98=$A14)*(Data!$B$2:$B$98=C$5)*(Data!$C$2:$C$98)),IF($B$4="Fatalities",SUMPRODUCT((Datab!$A$2:$A$98=$A14)*(Datab!$B$2:$B$98=C$5)*(Datab!$C$2:$C$98)),SUMPRODUCT((Datac!$A$2:$A$98=$A14)*(Datac!$B$2:$B$98=C$5)*(Datac!$C$2:$C$98))))</f>
        <v>12823</v>
      </c>
      <c r="D14" s="41">
        <f>IF($B$4="Primary fires",SUMPRODUCT((Data!$A$2:$A$98=$A14)*(Data!$B$2:$B$98=D$5)*(Data!$C$2:$C$98)),IF($B$4="Fatalities",SUMPRODUCT((Datab!$A$2:$A$98=$A14)*(Datab!$B$2:$B$98=D$5)*(Datab!$C$2:$C$98)),SUMPRODUCT((Datac!$A$2:$A$98=$A14)*(Datac!$B$2:$B$98=D$5)*(Datac!$C$2:$C$98))))</f>
        <v>3340</v>
      </c>
      <c r="E14" s="41">
        <f>IF($B$4="Primary fires",SUMPRODUCT((Data!$A$2:$A$98=$A14)*(Data!$B$2:$B$98=E$5)*(Data!$C$2:$C$98)),IF($B$4="Fatalities",SUMPRODUCT((Datab!$A$2:$A$98=$A14)*(Datab!$B$2:$B$98=E$5)*(Datab!$C$2:$C$98)),SUMPRODUCT((Datac!$A$2:$A$98=$A14)*(Datac!$B$2:$B$98=E$5)*(Datac!$C$2:$C$98))))</f>
        <v>5961</v>
      </c>
      <c r="F14" s="41">
        <f>IF($B$4="Primary fires",SUMPRODUCT((Data!$A$2:$A$98=$A14)*(Data!$B$2:$B$98=F$5)*(Data!$C$2:$C$98)),IF($B$4="Fatalities",SUMPRODUCT((Datab!$A$2:$A$98=$A14)*(Datab!$B$2:$B$98=F$5)*(Datab!$C$2:$C$98)),SUMPRODUCT((Datac!$A$2:$A$98=$A14)*(Datac!$B$2:$B$98=F$5)*(Datac!$C$2:$C$98))))</f>
        <v>7446</v>
      </c>
      <c r="G14" s="22"/>
      <c r="H14" s="23">
        <f t="shared" ref="H14" si="11">ROUND(C14/$B14,2)</f>
        <v>0.43</v>
      </c>
      <c r="I14" s="23">
        <f t="shared" ref="I14" si="12">ROUND(D14/$B14,2)</f>
        <v>0.11</v>
      </c>
      <c r="J14" s="23">
        <f t="shared" ref="J14" si="13">ROUND(E14/$B14,2)</f>
        <v>0.2</v>
      </c>
      <c r="K14" s="23">
        <f t="shared" ref="K14" si="14">ROUND(F14/$B14,2)</f>
        <v>0.25</v>
      </c>
      <c r="N14" s="29"/>
      <c r="P14" s="11"/>
      <c r="Q14" s="11"/>
      <c r="R14" s="11"/>
      <c r="S14" s="5"/>
      <c r="T14" s="5"/>
      <c r="U14" s="5"/>
      <c r="V14" s="5"/>
      <c r="W14" s="5"/>
      <c r="X14" s="5"/>
      <c r="Y14" s="5"/>
    </row>
    <row r="15" spans="1:25" x14ac:dyDescent="0.35">
      <c r="C15" s="34"/>
      <c r="E15" s="33"/>
      <c r="N15" s="11"/>
      <c r="O15" s="11"/>
      <c r="P15" s="11"/>
      <c r="Q15" s="11"/>
      <c r="R15" s="11"/>
      <c r="S15" s="5"/>
      <c r="T15" s="5"/>
      <c r="U15" s="5"/>
      <c r="V15" s="5"/>
      <c r="W15" s="5"/>
      <c r="X15" s="5"/>
      <c r="Y15" s="5"/>
    </row>
    <row r="16" spans="1:25" x14ac:dyDescent="0.3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N16" s="25"/>
      <c r="O16" s="25"/>
      <c r="P16" s="25"/>
      <c r="Q16" s="25"/>
      <c r="R16" s="25"/>
    </row>
    <row r="17" spans="1:18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N17" s="25"/>
      <c r="O17" s="25"/>
      <c r="P17" s="25"/>
      <c r="Q17" s="25"/>
      <c r="R17" s="25"/>
    </row>
    <row r="18" spans="1:18" x14ac:dyDescent="0.3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N18" s="25"/>
      <c r="O18" s="25"/>
      <c r="P18" s="25"/>
      <c r="Q18" s="25"/>
      <c r="R18" s="25"/>
    </row>
    <row r="19" spans="1:18" x14ac:dyDescent="0.3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N19" s="25"/>
      <c r="O19" s="25"/>
      <c r="P19" s="25"/>
      <c r="Q19" s="25"/>
      <c r="R19" s="25"/>
    </row>
    <row r="20" spans="1:18" ht="33" customHeight="1" x14ac:dyDescent="0.3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N20" s="25"/>
      <c r="O20" s="25"/>
      <c r="P20" s="25"/>
      <c r="Q20" s="25"/>
      <c r="R20" s="25"/>
    </row>
    <row r="21" spans="1:18" s="19" customFormat="1" ht="45" customHeight="1" x14ac:dyDescent="0.3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x14ac:dyDescent="0.3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4" spans="1:18" x14ac:dyDescent="0.35">
      <c r="A24" s="13"/>
    </row>
    <row r="25" spans="1:18" ht="43.5" customHeight="1" x14ac:dyDescent="0.3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7" spans="1:18" x14ac:dyDescent="0.3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9" spans="1:18" x14ac:dyDescent="0.3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8" x14ac:dyDescent="0.35">
      <c r="A30" s="51"/>
      <c r="B30" s="51"/>
      <c r="C30" s="51"/>
      <c r="D30" s="51"/>
      <c r="E30" s="51"/>
    </row>
    <row r="32" spans="1:18" x14ac:dyDescent="0.3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4" spans="2:11" x14ac:dyDescent="0.35">
      <c r="I34" s="52"/>
      <c r="J34" s="52"/>
      <c r="K34" s="52"/>
    </row>
    <row r="35" spans="2:11" x14ac:dyDescent="0.35">
      <c r="B35" s="53"/>
      <c r="C35" s="53"/>
      <c r="D35" s="53"/>
      <c r="J35" s="54"/>
      <c r="K35" s="54"/>
    </row>
    <row r="37" spans="2:11" x14ac:dyDescent="0.35">
      <c r="C37" s="11"/>
      <c r="D37" s="11"/>
      <c r="E37" s="11"/>
      <c r="F37" s="11"/>
    </row>
    <row r="38" spans="2:11" x14ac:dyDescent="0.35">
      <c r="C38" s="11"/>
      <c r="D38" s="11"/>
      <c r="E38" s="11"/>
      <c r="F38" s="11"/>
    </row>
    <row r="39" spans="2:11" x14ac:dyDescent="0.35">
      <c r="C39" s="11"/>
      <c r="D39" s="11"/>
      <c r="E39" s="11"/>
      <c r="F39" s="11"/>
    </row>
    <row r="40" spans="2:11" x14ac:dyDescent="0.35">
      <c r="C40" s="11"/>
      <c r="D40" s="11"/>
      <c r="E40" s="11"/>
      <c r="F40" s="11"/>
    </row>
    <row r="41" spans="2:11" x14ac:dyDescent="0.35">
      <c r="C41" s="11"/>
      <c r="D41" s="11"/>
      <c r="E41" s="11"/>
      <c r="F41" s="11"/>
    </row>
  </sheetData>
  <mergeCells count="18">
    <mergeCell ref="A1:K1"/>
    <mergeCell ref="A20:K20"/>
    <mergeCell ref="A22:K22"/>
    <mergeCell ref="A21:K21"/>
    <mergeCell ref="A30:E30"/>
    <mergeCell ref="A29:K29"/>
    <mergeCell ref="A27:K27"/>
    <mergeCell ref="A16:K16"/>
    <mergeCell ref="A17:K17"/>
    <mergeCell ref="A18:K18"/>
    <mergeCell ref="A19:K19"/>
    <mergeCell ref="B35:D35"/>
    <mergeCell ref="B4:F4"/>
    <mergeCell ref="H4:K4"/>
    <mergeCell ref="A25:K25"/>
    <mergeCell ref="I34:K34"/>
    <mergeCell ref="J35:K35"/>
    <mergeCell ref="A32:K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1862"/>
  <sheetViews>
    <sheetView workbookViewId="0"/>
  </sheetViews>
  <sheetFormatPr defaultRowHeight="14.5" x14ac:dyDescent="0.35"/>
  <cols>
    <col min="1" max="1" width="16.1796875" customWidth="1"/>
    <col min="2" max="2" width="41.7265625" customWidth="1"/>
    <col min="3" max="3" width="13.1796875" bestFit="1" customWidth="1"/>
    <col min="4" max="8" width="11.26953125" customWidth="1"/>
  </cols>
  <sheetData>
    <row r="1" spans="1:3" x14ac:dyDescent="0.35">
      <c r="A1" t="s">
        <v>23</v>
      </c>
      <c r="B1" t="s">
        <v>25</v>
      </c>
      <c r="C1" t="s">
        <v>110</v>
      </c>
    </row>
    <row r="2" spans="1:3" x14ac:dyDescent="0.35">
      <c r="A2" t="s">
        <v>1</v>
      </c>
      <c r="B2" t="s">
        <v>114</v>
      </c>
      <c r="C2">
        <v>13204</v>
      </c>
    </row>
    <row r="3" spans="1:3" x14ac:dyDescent="0.35">
      <c r="A3" t="s">
        <v>4</v>
      </c>
      <c r="B3" t="s">
        <v>114</v>
      </c>
      <c r="C3">
        <v>12035</v>
      </c>
    </row>
    <row r="4" spans="1:3" x14ac:dyDescent="0.35">
      <c r="A4" t="s">
        <v>3</v>
      </c>
      <c r="B4" t="s">
        <v>114</v>
      </c>
      <c r="C4">
        <v>10311</v>
      </c>
    </row>
    <row r="5" spans="1:3" x14ac:dyDescent="0.35">
      <c r="A5" t="s">
        <v>5</v>
      </c>
      <c r="B5" t="s">
        <v>114</v>
      </c>
      <c r="C5">
        <v>9786</v>
      </c>
    </row>
    <row r="6" spans="1:3" x14ac:dyDescent="0.35">
      <c r="A6" t="s">
        <v>6</v>
      </c>
      <c r="B6" t="s">
        <v>114</v>
      </c>
      <c r="C6">
        <v>9260</v>
      </c>
    </row>
    <row r="7" spans="1:3" x14ac:dyDescent="0.35">
      <c r="A7" t="s">
        <v>21</v>
      </c>
      <c r="B7" t="s">
        <v>114</v>
      </c>
      <c r="C7">
        <v>8818</v>
      </c>
    </row>
    <row r="8" spans="1:3" x14ac:dyDescent="0.35">
      <c r="A8" t="s">
        <v>34</v>
      </c>
      <c r="B8" t="s">
        <v>114</v>
      </c>
      <c r="C8">
        <v>8121</v>
      </c>
    </row>
    <row r="9" spans="1:3" x14ac:dyDescent="0.35">
      <c r="A9" t="s">
        <v>37</v>
      </c>
      <c r="B9" t="s">
        <v>114</v>
      </c>
      <c r="C9">
        <v>7828</v>
      </c>
    </row>
    <row r="10" spans="1:3" x14ac:dyDescent="0.35">
      <c r="A10" t="s">
        <v>115</v>
      </c>
      <c r="B10" t="s">
        <v>114</v>
      </c>
      <c r="C10">
        <v>7446</v>
      </c>
    </row>
    <row r="11" spans="1:3" x14ac:dyDescent="0.35">
      <c r="A11" t="s">
        <v>1</v>
      </c>
      <c r="B11" t="s">
        <v>116</v>
      </c>
      <c r="C11">
        <v>13019</v>
      </c>
    </row>
    <row r="12" spans="1:3" x14ac:dyDescent="0.35">
      <c r="A12" t="s">
        <v>4</v>
      </c>
      <c r="B12" t="s">
        <v>116</v>
      </c>
      <c r="C12">
        <v>12818</v>
      </c>
    </row>
    <row r="13" spans="1:3" x14ac:dyDescent="0.35">
      <c r="A13" t="s">
        <v>3</v>
      </c>
      <c r="B13" t="s">
        <v>116</v>
      </c>
      <c r="C13">
        <v>12851</v>
      </c>
    </row>
    <row r="14" spans="1:3" x14ac:dyDescent="0.35">
      <c r="A14" t="s">
        <v>5</v>
      </c>
      <c r="B14" t="s">
        <v>116</v>
      </c>
      <c r="C14">
        <v>12232</v>
      </c>
    </row>
    <row r="15" spans="1:3" x14ac:dyDescent="0.35">
      <c r="A15" t="s">
        <v>6</v>
      </c>
      <c r="B15" t="s">
        <v>116</v>
      </c>
      <c r="C15">
        <v>12564</v>
      </c>
    </row>
    <row r="16" spans="1:3" x14ac:dyDescent="0.35">
      <c r="A16" t="s">
        <v>21</v>
      </c>
      <c r="B16" t="s">
        <v>116</v>
      </c>
      <c r="C16">
        <v>12747</v>
      </c>
    </row>
    <row r="17" spans="1:3" x14ac:dyDescent="0.35">
      <c r="A17" t="s">
        <v>34</v>
      </c>
      <c r="B17" t="s">
        <v>116</v>
      </c>
      <c r="C17">
        <v>12595</v>
      </c>
    </row>
    <row r="18" spans="1:3" x14ac:dyDescent="0.35">
      <c r="A18" t="s">
        <v>37</v>
      </c>
      <c r="B18" t="s">
        <v>116</v>
      </c>
      <c r="C18">
        <v>13103</v>
      </c>
    </row>
    <row r="19" spans="1:3" x14ac:dyDescent="0.35">
      <c r="A19" t="s">
        <v>115</v>
      </c>
      <c r="B19" t="s">
        <v>116</v>
      </c>
      <c r="C19">
        <v>12823</v>
      </c>
    </row>
    <row r="20" spans="1:3" x14ac:dyDescent="0.35">
      <c r="A20" t="s">
        <v>1</v>
      </c>
      <c r="B20" t="s">
        <v>117</v>
      </c>
      <c r="C20">
        <v>6647</v>
      </c>
    </row>
    <row r="21" spans="1:3" x14ac:dyDescent="0.35">
      <c r="A21" t="s">
        <v>4</v>
      </c>
      <c r="B21" t="s">
        <v>117</v>
      </c>
      <c r="C21">
        <v>6763</v>
      </c>
    </row>
    <row r="22" spans="1:3" x14ac:dyDescent="0.35">
      <c r="A22" t="s">
        <v>3</v>
      </c>
      <c r="B22" t="s">
        <v>117</v>
      </c>
      <c r="C22">
        <v>6554</v>
      </c>
    </row>
    <row r="23" spans="1:3" x14ac:dyDescent="0.35">
      <c r="A23" t="s">
        <v>5</v>
      </c>
      <c r="B23" t="s">
        <v>117</v>
      </c>
      <c r="C23">
        <v>6409</v>
      </c>
    </row>
    <row r="24" spans="1:3" x14ac:dyDescent="0.35">
      <c r="A24" t="s">
        <v>6</v>
      </c>
      <c r="B24" t="s">
        <v>117</v>
      </c>
      <c r="C24">
        <v>6183</v>
      </c>
    </row>
    <row r="25" spans="1:3" x14ac:dyDescent="0.35">
      <c r="A25" t="s">
        <v>21</v>
      </c>
      <c r="B25" t="s">
        <v>117</v>
      </c>
      <c r="C25">
        <v>6194</v>
      </c>
    </row>
    <row r="26" spans="1:3" x14ac:dyDescent="0.35">
      <c r="A26" t="s">
        <v>34</v>
      </c>
      <c r="B26" t="s">
        <v>117</v>
      </c>
      <c r="C26">
        <v>6156</v>
      </c>
    </row>
    <row r="27" spans="1:3" x14ac:dyDescent="0.35">
      <c r="A27" t="s">
        <v>37</v>
      </c>
      <c r="B27" t="s">
        <v>117</v>
      </c>
      <c r="C27">
        <v>6381</v>
      </c>
    </row>
    <row r="28" spans="1:3" x14ac:dyDescent="0.35">
      <c r="A28" t="s">
        <v>115</v>
      </c>
      <c r="B28" t="s">
        <v>117</v>
      </c>
      <c r="C28">
        <v>5961</v>
      </c>
    </row>
    <row r="29" spans="1:3" x14ac:dyDescent="0.35">
      <c r="A29" t="s">
        <v>1</v>
      </c>
      <c r="B29" t="s">
        <v>118</v>
      </c>
      <c r="C29">
        <v>3741</v>
      </c>
    </row>
    <row r="30" spans="1:3" x14ac:dyDescent="0.35">
      <c r="A30" t="s">
        <v>4</v>
      </c>
      <c r="B30" t="s">
        <v>118</v>
      </c>
      <c r="C30">
        <v>3801</v>
      </c>
    </row>
    <row r="31" spans="1:3" x14ac:dyDescent="0.35">
      <c r="A31" t="s">
        <v>3</v>
      </c>
      <c r="B31" t="s">
        <v>118</v>
      </c>
      <c r="C31">
        <v>3584</v>
      </c>
    </row>
    <row r="32" spans="1:3" x14ac:dyDescent="0.35">
      <c r="A32" t="s">
        <v>5</v>
      </c>
      <c r="B32" t="s">
        <v>118</v>
      </c>
      <c r="C32">
        <v>3483</v>
      </c>
    </row>
    <row r="33" spans="1:3" x14ac:dyDescent="0.35">
      <c r="A33" t="s">
        <v>6</v>
      </c>
      <c r="B33" t="s">
        <v>118</v>
      </c>
      <c r="C33">
        <v>3327</v>
      </c>
    </row>
    <row r="34" spans="1:3" x14ac:dyDescent="0.35">
      <c r="A34" t="s">
        <v>21</v>
      </c>
      <c r="B34" t="s">
        <v>118</v>
      </c>
      <c r="C34">
        <v>3612</v>
      </c>
    </row>
    <row r="35" spans="1:3" x14ac:dyDescent="0.35">
      <c r="A35" t="s">
        <v>34</v>
      </c>
      <c r="B35" t="s">
        <v>118</v>
      </c>
      <c r="C35">
        <v>3474</v>
      </c>
    </row>
    <row r="36" spans="1:3" x14ac:dyDescent="0.35">
      <c r="A36" t="s">
        <v>37</v>
      </c>
      <c r="B36" t="s">
        <v>118</v>
      </c>
      <c r="C36">
        <v>3501</v>
      </c>
    </row>
    <row r="37" spans="1:3" x14ac:dyDescent="0.35">
      <c r="A37" t="s">
        <v>115</v>
      </c>
      <c r="B37" t="s">
        <v>118</v>
      </c>
      <c r="C37">
        <v>3340</v>
      </c>
    </row>
    <row r="28109" spans="2:2" x14ac:dyDescent="0.35">
      <c r="B28109" s="37"/>
    </row>
    <row r="71862" spans="2:2" x14ac:dyDescent="0.35">
      <c r="B71862" s="37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/>
  </sheetViews>
  <sheetFormatPr defaultRowHeight="14.5" x14ac:dyDescent="0.35"/>
  <cols>
    <col min="1" max="1" width="16.1796875" customWidth="1"/>
    <col min="2" max="2" width="41.7265625" customWidth="1"/>
    <col min="3" max="3" width="18.1796875" bestFit="1" customWidth="1"/>
    <col min="4" max="7" width="11.26953125" customWidth="1"/>
  </cols>
  <sheetData>
    <row r="1" spans="1:7" x14ac:dyDescent="0.35">
      <c r="A1" t="s">
        <v>23</v>
      </c>
      <c r="B1" t="s">
        <v>25</v>
      </c>
      <c r="C1" t="s">
        <v>111</v>
      </c>
    </row>
    <row r="2" spans="1:7" x14ac:dyDescent="0.35">
      <c r="A2" t="s">
        <v>1</v>
      </c>
      <c r="B2" t="s">
        <v>114</v>
      </c>
      <c r="C2">
        <v>90</v>
      </c>
    </row>
    <row r="3" spans="1:7" x14ac:dyDescent="0.35">
      <c r="A3" t="s">
        <v>4</v>
      </c>
      <c r="B3" t="s">
        <v>114</v>
      </c>
      <c r="C3">
        <v>89</v>
      </c>
    </row>
    <row r="4" spans="1:7" x14ac:dyDescent="0.35">
      <c r="A4" t="s">
        <v>3</v>
      </c>
      <c r="B4" t="s">
        <v>114</v>
      </c>
      <c r="C4">
        <v>71</v>
      </c>
      <c r="D4" s="38"/>
      <c r="E4" s="38"/>
      <c r="F4" s="38"/>
      <c r="G4" s="38"/>
    </row>
    <row r="5" spans="1:7" x14ac:dyDescent="0.35">
      <c r="A5" t="s">
        <v>5</v>
      </c>
      <c r="B5" t="s">
        <v>114</v>
      </c>
      <c r="C5">
        <v>90</v>
      </c>
      <c r="D5" s="38"/>
      <c r="E5" s="38"/>
      <c r="F5" s="38"/>
      <c r="G5" s="38"/>
    </row>
    <row r="6" spans="1:7" x14ac:dyDescent="0.35">
      <c r="A6" t="s">
        <v>6</v>
      </c>
      <c r="B6" t="s">
        <v>114</v>
      </c>
      <c r="C6">
        <v>68</v>
      </c>
      <c r="D6" s="38"/>
      <c r="E6" s="38"/>
      <c r="F6" s="38"/>
      <c r="G6" s="38"/>
    </row>
    <row r="7" spans="1:7" x14ac:dyDescent="0.35">
      <c r="A7" t="s">
        <v>21</v>
      </c>
      <c r="B7" t="s">
        <v>114</v>
      </c>
      <c r="C7">
        <v>74</v>
      </c>
      <c r="D7" s="38"/>
      <c r="E7" s="38"/>
      <c r="F7" s="38"/>
      <c r="G7" s="38"/>
    </row>
    <row r="8" spans="1:7" x14ac:dyDescent="0.35">
      <c r="A8" t="s">
        <v>34</v>
      </c>
      <c r="B8" t="s">
        <v>114</v>
      </c>
      <c r="C8">
        <v>80</v>
      </c>
      <c r="D8" s="38"/>
      <c r="E8" s="38"/>
      <c r="F8" s="38"/>
      <c r="G8" s="38"/>
    </row>
    <row r="9" spans="1:7" x14ac:dyDescent="0.35">
      <c r="A9" t="s">
        <v>37</v>
      </c>
      <c r="B9" t="s">
        <v>114</v>
      </c>
      <c r="C9">
        <v>52</v>
      </c>
      <c r="D9" s="38"/>
      <c r="E9" s="38"/>
      <c r="F9" s="38"/>
      <c r="G9" s="38"/>
    </row>
    <row r="10" spans="1:7" x14ac:dyDescent="0.35">
      <c r="A10" t="s">
        <v>115</v>
      </c>
      <c r="B10" t="s">
        <v>114</v>
      </c>
      <c r="C10">
        <v>55</v>
      </c>
      <c r="D10" s="38"/>
      <c r="E10" s="38"/>
      <c r="F10" s="38"/>
      <c r="G10" s="38"/>
    </row>
    <row r="11" spans="1:7" x14ac:dyDescent="0.35">
      <c r="A11" t="s">
        <v>1</v>
      </c>
      <c r="B11" t="s">
        <v>116</v>
      </c>
      <c r="C11">
        <v>63</v>
      </c>
      <c r="D11" s="38"/>
      <c r="E11" s="38"/>
      <c r="F11" s="38"/>
      <c r="G11" s="38"/>
    </row>
    <row r="12" spans="1:7" x14ac:dyDescent="0.35">
      <c r="A12" t="s">
        <v>4</v>
      </c>
      <c r="B12" t="s">
        <v>116</v>
      </c>
      <c r="C12">
        <v>54</v>
      </c>
      <c r="E12" s="38"/>
      <c r="F12" s="38"/>
      <c r="G12" s="38"/>
    </row>
    <row r="13" spans="1:7" x14ac:dyDescent="0.35">
      <c r="A13" t="s">
        <v>3</v>
      </c>
      <c r="B13" t="s">
        <v>116</v>
      </c>
      <c r="C13">
        <v>58</v>
      </c>
      <c r="E13" s="38"/>
      <c r="F13" s="38"/>
      <c r="G13" s="38"/>
    </row>
    <row r="14" spans="1:7" x14ac:dyDescent="0.35">
      <c r="A14" t="s">
        <v>5</v>
      </c>
      <c r="B14" t="s">
        <v>116</v>
      </c>
      <c r="C14">
        <v>53</v>
      </c>
      <c r="E14" s="38"/>
      <c r="F14" s="38"/>
      <c r="G14" s="38"/>
    </row>
    <row r="15" spans="1:7" x14ac:dyDescent="0.35">
      <c r="A15" t="s">
        <v>6</v>
      </c>
      <c r="B15" t="s">
        <v>116</v>
      </c>
      <c r="C15">
        <v>53</v>
      </c>
      <c r="E15" s="38"/>
      <c r="F15" s="38"/>
      <c r="G15" s="38"/>
    </row>
    <row r="16" spans="1:7" x14ac:dyDescent="0.35">
      <c r="A16" t="s">
        <v>21</v>
      </c>
      <c r="B16" t="s">
        <v>116</v>
      </c>
      <c r="C16">
        <v>68</v>
      </c>
      <c r="E16" s="38"/>
      <c r="F16" s="38"/>
      <c r="G16" s="38"/>
    </row>
    <row r="17" spans="1:3" x14ac:dyDescent="0.35">
      <c r="A17" t="s">
        <v>34</v>
      </c>
      <c r="B17" t="s">
        <v>116</v>
      </c>
      <c r="C17">
        <v>47</v>
      </c>
    </row>
    <row r="18" spans="1:3" x14ac:dyDescent="0.35">
      <c r="A18" t="s">
        <v>37</v>
      </c>
      <c r="B18" t="s">
        <v>116</v>
      </c>
      <c r="C18">
        <v>59</v>
      </c>
    </row>
    <row r="19" spans="1:3" x14ac:dyDescent="0.35">
      <c r="A19" t="s">
        <v>115</v>
      </c>
      <c r="B19" t="s">
        <v>116</v>
      </c>
      <c r="C19">
        <v>66</v>
      </c>
    </row>
    <row r="20" spans="1:3" x14ac:dyDescent="0.35">
      <c r="A20" t="s">
        <v>1</v>
      </c>
      <c r="B20" t="s">
        <v>117</v>
      </c>
      <c r="C20">
        <v>64</v>
      </c>
    </row>
    <row r="21" spans="1:3" x14ac:dyDescent="0.35">
      <c r="A21" t="s">
        <v>4</v>
      </c>
      <c r="B21" t="s">
        <v>117</v>
      </c>
      <c r="C21">
        <v>51</v>
      </c>
    </row>
    <row r="22" spans="1:3" x14ac:dyDescent="0.35">
      <c r="A22" t="s">
        <v>3</v>
      </c>
      <c r="B22" t="s">
        <v>117</v>
      </c>
      <c r="C22">
        <v>33</v>
      </c>
    </row>
    <row r="23" spans="1:3" x14ac:dyDescent="0.35">
      <c r="A23" t="s">
        <v>5</v>
      </c>
      <c r="B23" t="s">
        <v>117</v>
      </c>
      <c r="C23">
        <v>35</v>
      </c>
    </row>
    <row r="24" spans="1:3" x14ac:dyDescent="0.35">
      <c r="A24" t="s">
        <v>6</v>
      </c>
      <c r="B24" t="s">
        <v>117</v>
      </c>
      <c r="C24">
        <v>28</v>
      </c>
    </row>
    <row r="25" spans="1:3" x14ac:dyDescent="0.35">
      <c r="A25" t="s">
        <v>21</v>
      </c>
      <c r="B25" t="s">
        <v>117</v>
      </c>
      <c r="C25">
        <v>38</v>
      </c>
    </row>
    <row r="26" spans="1:3" x14ac:dyDescent="0.35">
      <c r="A26" t="s">
        <v>34</v>
      </c>
      <c r="B26" t="s">
        <v>117</v>
      </c>
      <c r="C26">
        <v>45</v>
      </c>
    </row>
    <row r="27" spans="1:3" x14ac:dyDescent="0.35">
      <c r="A27" t="s">
        <v>37</v>
      </c>
      <c r="B27" t="s">
        <v>117</v>
      </c>
      <c r="C27">
        <v>47</v>
      </c>
    </row>
    <row r="28" spans="1:3" x14ac:dyDescent="0.35">
      <c r="A28" t="s">
        <v>115</v>
      </c>
      <c r="B28" t="s">
        <v>117</v>
      </c>
      <c r="C28">
        <v>38</v>
      </c>
    </row>
    <row r="29" spans="1:3" x14ac:dyDescent="0.35">
      <c r="A29" t="s">
        <v>1</v>
      </c>
      <c r="B29" t="s">
        <v>118</v>
      </c>
      <c r="C29">
        <v>38</v>
      </c>
    </row>
    <row r="30" spans="1:3" x14ac:dyDescent="0.35">
      <c r="A30" t="s">
        <v>4</v>
      </c>
      <c r="B30" t="s">
        <v>118</v>
      </c>
      <c r="C30">
        <v>39</v>
      </c>
    </row>
    <row r="31" spans="1:3" x14ac:dyDescent="0.35">
      <c r="A31" t="s">
        <v>3</v>
      </c>
      <c r="B31" t="s">
        <v>118</v>
      </c>
      <c r="C31">
        <v>49</v>
      </c>
    </row>
    <row r="32" spans="1:3" x14ac:dyDescent="0.35">
      <c r="A32" t="s">
        <v>5</v>
      </c>
      <c r="B32" t="s">
        <v>118</v>
      </c>
      <c r="C32">
        <v>39</v>
      </c>
    </row>
    <row r="33" spans="1:3" x14ac:dyDescent="0.35">
      <c r="A33" t="s">
        <v>6</v>
      </c>
      <c r="B33" t="s">
        <v>118</v>
      </c>
      <c r="C33">
        <v>46</v>
      </c>
    </row>
    <row r="34" spans="1:3" x14ac:dyDescent="0.35">
      <c r="A34" t="s">
        <v>21</v>
      </c>
      <c r="B34" t="s">
        <v>118</v>
      </c>
      <c r="C34">
        <v>47</v>
      </c>
    </row>
    <row r="35" spans="1:3" x14ac:dyDescent="0.35">
      <c r="A35" t="s">
        <v>34</v>
      </c>
      <c r="B35" t="s">
        <v>118</v>
      </c>
      <c r="C35">
        <v>44</v>
      </c>
    </row>
    <row r="36" spans="1:3" x14ac:dyDescent="0.35">
      <c r="A36" t="s">
        <v>37</v>
      </c>
      <c r="B36" t="s">
        <v>118</v>
      </c>
      <c r="C36">
        <v>106</v>
      </c>
    </row>
    <row r="37" spans="1:3" x14ac:dyDescent="0.35">
      <c r="A37" t="s">
        <v>115</v>
      </c>
      <c r="B37" t="s">
        <v>118</v>
      </c>
      <c r="C37">
        <v>37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workbookViewId="0"/>
  </sheetViews>
  <sheetFormatPr defaultRowHeight="14.5" x14ac:dyDescent="0.35"/>
  <cols>
    <col min="1" max="1" width="16.1796875" customWidth="1"/>
    <col min="2" max="2" width="41.7265625" customWidth="1"/>
    <col min="3" max="3" width="31.1796875" bestFit="1" customWidth="1"/>
    <col min="4" max="4" width="6" customWidth="1"/>
    <col min="5" max="5" width="19.453125" customWidth="1"/>
    <col min="6" max="6" width="25.54296875" customWidth="1"/>
    <col min="7" max="7" width="11.26953125" customWidth="1"/>
  </cols>
  <sheetData>
    <row r="1" spans="1:7" x14ac:dyDescent="0.35">
      <c r="A1" t="s">
        <v>23</v>
      </c>
      <c r="B1" t="s">
        <v>25</v>
      </c>
      <c r="C1" t="s">
        <v>112</v>
      </c>
    </row>
    <row r="2" spans="1:7" x14ac:dyDescent="0.35">
      <c r="A2" t="s">
        <v>1</v>
      </c>
      <c r="B2" t="s">
        <v>114</v>
      </c>
      <c r="C2">
        <v>2097</v>
      </c>
    </row>
    <row r="3" spans="1:7" x14ac:dyDescent="0.35">
      <c r="A3" t="s">
        <v>4</v>
      </c>
      <c r="B3" t="s">
        <v>114</v>
      </c>
      <c r="C3">
        <v>1948</v>
      </c>
    </row>
    <row r="4" spans="1:7" x14ac:dyDescent="0.35">
      <c r="A4" t="s">
        <v>3</v>
      </c>
      <c r="B4" t="s">
        <v>114</v>
      </c>
      <c r="C4">
        <v>1642</v>
      </c>
      <c r="D4" s="38"/>
      <c r="E4" s="38"/>
      <c r="F4" s="38"/>
      <c r="G4" s="38"/>
    </row>
    <row r="5" spans="1:7" x14ac:dyDescent="0.35">
      <c r="A5" t="s">
        <v>5</v>
      </c>
      <c r="B5" t="s">
        <v>114</v>
      </c>
      <c r="C5">
        <v>1440</v>
      </c>
      <c r="D5" s="38"/>
      <c r="E5" s="38"/>
      <c r="F5" s="38"/>
      <c r="G5" s="38"/>
    </row>
    <row r="6" spans="1:7" x14ac:dyDescent="0.35">
      <c r="A6" t="s">
        <v>6</v>
      </c>
      <c r="B6" t="s">
        <v>114</v>
      </c>
      <c r="C6">
        <v>1390</v>
      </c>
      <c r="D6" s="38"/>
      <c r="E6" s="38"/>
      <c r="F6" s="38"/>
      <c r="G6" s="38"/>
    </row>
    <row r="7" spans="1:7" x14ac:dyDescent="0.35">
      <c r="A7" t="s">
        <v>21</v>
      </c>
      <c r="B7" t="s">
        <v>114</v>
      </c>
      <c r="C7">
        <v>1316</v>
      </c>
      <c r="D7" s="38"/>
      <c r="E7" s="38"/>
      <c r="F7" s="38"/>
      <c r="G7" s="38"/>
    </row>
    <row r="8" spans="1:7" x14ac:dyDescent="0.35">
      <c r="A8" t="s">
        <v>34</v>
      </c>
      <c r="B8" t="s">
        <v>114</v>
      </c>
      <c r="C8">
        <v>1122</v>
      </c>
      <c r="D8" s="38"/>
      <c r="E8" s="38"/>
      <c r="F8" s="38"/>
      <c r="G8" s="38"/>
    </row>
    <row r="9" spans="1:7" x14ac:dyDescent="0.35">
      <c r="A9" t="s">
        <v>37</v>
      </c>
      <c r="B9" t="s">
        <v>114</v>
      </c>
      <c r="C9">
        <v>1139</v>
      </c>
      <c r="D9" s="38"/>
      <c r="E9" s="38"/>
      <c r="F9" s="38"/>
      <c r="G9" s="38"/>
    </row>
    <row r="10" spans="1:7" x14ac:dyDescent="0.35">
      <c r="A10" t="s">
        <v>115</v>
      </c>
      <c r="B10" t="s">
        <v>114</v>
      </c>
      <c r="C10">
        <v>1051</v>
      </c>
      <c r="D10" s="38"/>
      <c r="E10" s="38"/>
      <c r="F10" s="38"/>
      <c r="G10" s="38"/>
    </row>
    <row r="11" spans="1:7" x14ac:dyDescent="0.35">
      <c r="A11" t="s">
        <v>1</v>
      </c>
      <c r="B11" t="s">
        <v>116</v>
      </c>
      <c r="C11">
        <v>3068</v>
      </c>
      <c r="D11" s="38"/>
      <c r="E11" s="38"/>
      <c r="F11" s="38"/>
      <c r="G11" s="38"/>
    </row>
    <row r="12" spans="1:7" x14ac:dyDescent="0.35">
      <c r="A12" t="s">
        <v>4</v>
      </c>
      <c r="B12" t="s">
        <v>116</v>
      </c>
      <c r="C12">
        <v>3143</v>
      </c>
    </row>
    <row r="13" spans="1:7" x14ac:dyDescent="0.35">
      <c r="A13" t="s">
        <v>3</v>
      </c>
      <c r="B13" t="s">
        <v>116</v>
      </c>
      <c r="C13">
        <v>3039</v>
      </c>
    </row>
    <row r="14" spans="1:7" x14ac:dyDescent="0.35">
      <c r="A14" t="s">
        <v>5</v>
      </c>
      <c r="B14" t="s">
        <v>116</v>
      </c>
      <c r="C14">
        <v>2734</v>
      </c>
    </row>
    <row r="15" spans="1:7" x14ac:dyDescent="0.35">
      <c r="A15" t="s">
        <v>6</v>
      </c>
      <c r="B15" t="s">
        <v>116</v>
      </c>
      <c r="C15">
        <v>2724</v>
      </c>
    </row>
    <row r="16" spans="1:7" x14ac:dyDescent="0.35">
      <c r="A16" t="s">
        <v>21</v>
      </c>
      <c r="B16" t="s">
        <v>116</v>
      </c>
      <c r="C16">
        <v>2628</v>
      </c>
    </row>
    <row r="17" spans="1:3" x14ac:dyDescent="0.35">
      <c r="A17" t="s">
        <v>34</v>
      </c>
      <c r="B17" t="s">
        <v>116</v>
      </c>
      <c r="C17">
        <v>2495</v>
      </c>
    </row>
    <row r="18" spans="1:3" x14ac:dyDescent="0.35">
      <c r="A18" t="s">
        <v>37</v>
      </c>
      <c r="B18" t="s">
        <v>116</v>
      </c>
      <c r="C18">
        <v>2603</v>
      </c>
    </row>
    <row r="19" spans="1:3" x14ac:dyDescent="0.35">
      <c r="A19" t="s">
        <v>115</v>
      </c>
      <c r="B19" t="s">
        <v>116</v>
      </c>
      <c r="C19">
        <v>2638</v>
      </c>
    </row>
    <row r="20" spans="1:3" x14ac:dyDescent="0.35">
      <c r="A20" t="s">
        <v>1</v>
      </c>
      <c r="B20" t="s">
        <v>117</v>
      </c>
      <c r="C20">
        <v>1349</v>
      </c>
    </row>
    <row r="21" spans="1:3" x14ac:dyDescent="0.35">
      <c r="A21" t="s">
        <v>4</v>
      </c>
      <c r="B21" t="s">
        <v>117</v>
      </c>
      <c r="C21">
        <v>1244</v>
      </c>
    </row>
    <row r="22" spans="1:3" x14ac:dyDescent="0.35">
      <c r="A22" t="s">
        <v>3</v>
      </c>
      <c r="B22" t="s">
        <v>117</v>
      </c>
      <c r="C22">
        <v>1203</v>
      </c>
    </row>
    <row r="23" spans="1:3" x14ac:dyDescent="0.35">
      <c r="A23" t="s">
        <v>5</v>
      </c>
      <c r="B23" t="s">
        <v>117</v>
      </c>
      <c r="C23">
        <v>1078</v>
      </c>
    </row>
    <row r="24" spans="1:3" x14ac:dyDescent="0.35">
      <c r="A24" t="s">
        <v>6</v>
      </c>
      <c r="B24" t="s">
        <v>117</v>
      </c>
      <c r="C24">
        <v>1025</v>
      </c>
    </row>
    <row r="25" spans="1:3" x14ac:dyDescent="0.35">
      <c r="A25" t="s">
        <v>21</v>
      </c>
      <c r="B25" t="s">
        <v>117</v>
      </c>
      <c r="C25">
        <v>1014</v>
      </c>
    </row>
    <row r="26" spans="1:3" x14ac:dyDescent="0.35">
      <c r="A26" t="s">
        <v>34</v>
      </c>
      <c r="B26" t="s">
        <v>117</v>
      </c>
      <c r="C26">
        <v>943</v>
      </c>
    </row>
    <row r="27" spans="1:3" x14ac:dyDescent="0.35">
      <c r="A27" t="s">
        <v>37</v>
      </c>
      <c r="B27" t="s">
        <v>117</v>
      </c>
      <c r="C27">
        <v>857</v>
      </c>
    </row>
    <row r="28" spans="1:3" x14ac:dyDescent="0.35">
      <c r="A28" t="s">
        <v>115</v>
      </c>
      <c r="B28" t="s">
        <v>117</v>
      </c>
      <c r="C28">
        <v>796</v>
      </c>
    </row>
    <row r="29" spans="1:3" x14ac:dyDescent="0.35">
      <c r="A29" t="s">
        <v>1</v>
      </c>
      <c r="B29" t="s">
        <v>118</v>
      </c>
      <c r="C29">
        <v>984</v>
      </c>
    </row>
    <row r="30" spans="1:3" x14ac:dyDescent="0.35">
      <c r="A30" t="s">
        <v>4</v>
      </c>
      <c r="B30" t="s">
        <v>118</v>
      </c>
      <c r="C30">
        <v>968</v>
      </c>
    </row>
    <row r="31" spans="1:3" x14ac:dyDescent="0.35">
      <c r="A31" t="s">
        <v>3</v>
      </c>
      <c r="B31" t="s">
        <v>118</v>
      </c>
      <c r="C31">
        <v>856</v>
      </c>
    </row>
    <row r="32" spans="1:3" x14ac:dyDescent="0.35">
      <c r="A32" t="s">
        <v>5</v>
      </c>
      <c r="B32" t="s">
        <v>118</v>
      </c>
      <c r="C32">
        <v>866</v>
      </c>
    </row>
    <row r="33" spans="1:3" x14ac:dyDescent="0.35">
      <c r="A33" t="s">
        <v>6</v>
      </c>
      <c r="B33" t="s">
        <v>118</v>
      </c>
      <c r="C33">
        <v>787</v>
      </c>
    </row>
    <row r="34" spans="1:3" x14ac:dyDescent="0.35">
      <c r="A34" t="s">
        <v>21</v>
      </c>
      <c r="B34" t="s">
        <v>118</v>
      </c>
      <c r="C34">
        <v>813</v>
      </c>
    </row>
    <row r="35" spans="1:3" x14ac:dyDescent="0.35">
      <c r="A35" t="s">
        <v>34</v>
      </c>
      <c r="B35" t="s">
        <v>118</v>
      </c>
      <c r="C35">
        <v>808</v>
      </c>
    </row>
    <row r="36" spans="1:3" x14ac:dyDescent="0.35">
      <c r="A36" t="s">
        <v>37</v>
      </c>
      <c r="B36" t="s">
        <v>118</v>
      </c>
      <c r="C36">
        <v>859</v>
      </c>
    </row>
    <row r="37" spans="1:3" x14ac:dyDescent="0.35">
      <c r="A37" t="s">
        <v>115</v>
      </c>
      <c r="B37" t="s">
        <v>118</v>
      </c>
      <c r="C37">
        <v>754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1862"/>
  <sheetViews>
    <sheetView workbookViewId="0"/>
  </sheetViews>
  <sheetFormatPr defaultRowHeight="14.5" x14ac:dyDescent="0.35"/>
  <cols>
    <col min="1" max="1" width="16.1796875" bestFit="1" customWidth="1"/>
    <col min="2" max="2" width="41.7265625" bestFit="1" customWidth="1"/>
    <col min="3" max="3" width="9.1796875" customWidth="1"/>
  </cols>
  <sheetData>
    <row r="1" spans="1:3" x14ac:dyDescent="0.35">
      <c r="A1" t="s">
        <v>23</v>
      </c>
      <c r="B1" t="s">
        <v>25</v>
      </c>
      <c r="C1" t="s">
        <v>113</v>
      </c>
    </row>
    <row r="2" spans="1:3" x14ac:dyDescent="0.35">
      <c r="A2" t="s">
        <v>1</v>
      </c>
      <c r="B2" t="s">
        <v>114</v>
      </c>
      <c r="C2">
        <v>13204</v>
      </c>
    </row>
    <row r="3" spans="1:3" x14ac:dyDescent="0.35">
      <c r="A3" t="s">
        <v>4</v>
      </c>
      <c r="B3" t="s">
        <v>114</v>
      </c>
      <c r="C3">
        <v>12035</v>
      </c>
    </row>
    <row r="4" spans="1:3" x14ac:dyDescent="0.35">
      <c r="A4" t="s">
        <v>3</v>
      </c>
      <c r="B4" t="s">
        <v>114</v>
      </c>
      <c r="C4">
        <v>10311</v>
      </c>
    </row>
    <row r="5" spans="1:3" x14ac:dyDescent="0.35">
      <c r="A5" t="s">
        <v>5</v>
      </c>
      <c r="B5" t="s">
        <v>114</v>
      </c>
      <c r="C5">
        <v>9786</v>
      </c>
    </row>
    <row r="6" spans="1:3" x14ac:dyDescent="0.35">
      <c r="A6" t="s">
        <v>6</v>
      </c>
      <c r="B6" t="s">
        <v>114</v>
      </c>
      <c r="C6">
        <v>9260</v>
      </c>
    </row>
    <row r="7" spans="1:3" x14ac:dyDescent="0.35">
      <c r="A7" t="s">
        <v>21</v>
      </c>
      <c r="B7" t="s">
        <v>114</v>
      </c>
      <c r="C7">
        <v>8818</v>
      </c>
    </row>
    <row r="8" spans="1:3" x14ac:dyDescent="0.35">
      <c r="A8" t="s">
        <v>34</v>
      </c>
      <c r="B8" t="s">
        <v>114</v>
      </c>
      <c r="C8">
        <v>8121</v>
      </c>
    </row>
    <row r="9" spans="1:3" x14ac:dyDescent="0.35">
      <c r="A9" t="s">
        <v>37</v>
      </c>
      <c r="B9" t="s">
        <v>114</v>
      </c>
      <c r="C9">
        <v>7828</v>
      </c>
    </row>
    <row r="10" spans="1:3" x14ac:dyDescent="0.35">
      <c r="A10" t="s">
        <v>115</v>
      </c>
      <c r="B10" t="s">
        <v>114</v>
      </c>
      <c r="C10">
        <v>7446</v>
      </c>
    </row>
    <row r="11" spans="1:3" x14ac:dyDescent="0.35">
      <c r="A11" t="s">
        <v>1</v>
      </c>
      <c r="B11" t="s">
        <v>116</v>
      </c>
      <c r="C11">
        <v>13019</v>
      </c>
    </row>
    <row r="12" spans="1:3" x14ac:dyDescent="0.35">
      <c r="A12" t="s">
        <v>4</v>
      </c>
      <c r="B12" t="s">
        <v>116</v>
      </c>
      <c r="C12">
        <v>12818</v>
      </c>
    </row>
    <row r="13" spans="1:3" x14ac:dyDescent="0.35">
      <c r="A13" t="s">
        <v>3</v>
      </c>
      <c r="B13" t="s">
        <v>116</v>
      </c>
      <c r="C13">
        <v>12851</v>
      </c>
    </row>
    <row r="14" spans="1:3" x14ac:dyDescent="0.35">
      <c r="A14" t="s">
        <v>5</v>
      </c>
      <c r="B14" t="s">
        <v>116</v>
      </c>
      <c r="C14">
        <v>12232</v>
      </c>
    </row>
    <row r="15" spans="1:3" x14ac:dyDescent="0.35">
      <c r="A15" t="s">
        <v>6</v>
      </c>
      <c r="B15" t="s">
        <v>116</v>
      </c>
      <c r="C15">
        <v>12564</v>
      </c>
    </row>
    <row r="16" spans="1:3" x14ac:dyDescent="0.35">
      <c r="A16" t="s">
        <v>21</v>
      </c>
      <c r="B16" t="s">
        <v>116</v>
      </c>
      <c r="C16">
        <v>12747</v>
      </c>
    </row>
    <row r="17" spans="1:3" x14ac:dyDescent="0.35">
      <c r="A17" t="s">
        <v>34</v>
      </c>
      <c r="B17" t="s">
        <v>116</v>
      </c>
      <c r="C17">
        <v>12595</v>
      </c>
    </row>
    <row r="18" spans="1:3" x14ac:dyDescent="0.35">
      <c r="A18" t="s">
        <v>37</v>
      </c>
      <c r="B18" t="s">
        <v>116</v>
      </c>
      <c r="C18">
        <v>13103</v>
      </c>
    </row>
    <row r="19" spans="1:3" x14ac:dyDescent="0.35">
      <c r="A19" t="s">
        <v>115</v>
      </c>
      <c r="B19" t="s">
        <v>116</v>
      </c>
      <c r="C19">
        <v>12823</v>
      </c>
    </row>
    <row r="20" spans="1:3" x14ac:dyDescent="0.35">
      <c r="A20" t="s">
        <v>1</v>
      </c>
      <c r="B20" t="s">
        <v>117</v>
      </c>
      <c r="C20">
        <v>6647</v>
      </c>
    </row>
    <row r="21" spans="1:3" x14ac:dyDescent="0.35">
      <c r="A21" t="s">
        <v>4</v>
      </c>
      <c r="B21" t="s">
        <v>117</v>
      </c>
      <c r="C21">
        <v>6763</v>
      </c>
    </row>
    <row r="22" spans="1:3" x14ac:dyDescent="0.35">
      <c r="A22" t="s">
        <v>3</v>
      </c>
      <c r="B22" t="s">
        <v>117</v>
      </c>
      <c r="C22">
        <v>6554</v>
      </c>
    </row>
    <row r="23" spans="1:3" x14ac:dyDescent="0.35">
      <c r="A23" t="s">
        <v>5</v>
      </c>
      <c r="B23" t="s">
        <v>117</v>
      </c>
      <c r="C23">
        <v>6409</v>
      </c>
    </row>
    <row r="24" spans="1:3" x14ac:dyDescent="0.35">
      <c r="A24" t="s">
        <v>6</v>
      </c>
      <c r="B24" t="s">
        <v>117</v>
      </c>
      <c r="C24">
        <v>6183</v>
      </c>
    </row>
    <row r="25" spans="1:3" x14ac:dyDescent="0.35">
      <c r="A25" t="s">
        <v>21</v>
      </c>
      <c r="B25" t="s">
        <v>117</v>
      </c>
      <c r="C25">
        <v>6194</v>
      </c>
    </row>
    <row r="26" spans="1:3" x14ac:dyDescent="0.35">
      <c r="A26" t="s">
        <v>34</v>
      </c>
      <c r="B26" t="s">
        <v>117</v>
      </c>
      <c r="C26">
        <v>6156</v>
      </c>
    </row>
    <row r="27" spans="1:3" x14ac:dyDescent="0.35">
      <c r="A27" t="s">
        <v>37</v>
      </c>
      <c r="B27" t="s">
        <v>117</v>
      </c>
      <c r="C27">
        <v>6381</v>
      </c>
    </row>
    <row r="28" spans="1:3" x14ac:dyDescent="0.35">
      <c r="A28" t="s">
        <v>115</v>
      </c>
      <c r="B28" t="s">
        <v>117</v>
      </c>
      <c r="C28">
        <v>5961</v>
      </c>
    </row>
    <row r="29" spans="1:3" x14ac:dyDescent="0.35">
      <c r="A29" t="s">
        <v>1</v>
      </c>
      <c r="B29" t="s">
        <v>118</v>
      </c>
      <c r="C29">
        <v>3741</v>
      </c>
    </row>
    <row r="30" spans="1:3" x14ac:dyDescent="0.35">
      <c r="A30" t="s">
        <v>4</v>
      </c>
      <c r="B30" t="s">
        <v>118</v>
      </c>
      <c r="C30">
        <v>3801</v>
      </c>
    </row>
    <row r="31" spans="1:3" x14ac:dyDescent="0.35">
      <c r="A31" t="s">
        <v>3</v>
      </c>
      <c r="B31" t="s">
        <v>118</v>
      </c>
      <c r="C31">
        <v>3584</v>
      </c>
    </row>
    <row r="32" spans="1:3" x14ac:dyDescent="0.35">
      <c r="A32" t="s">
        <v>5</v>
      </c>
      <c r="B32" t="s">
        <v>118</v>
      </c>
      <c r="C32">
        <v>3483</v>
      </c>
    </row>
    <row r="33" spans="1:3" x14ac:dyDescent="0.35">
      <c r="A33" t="s">
        <v>6</v>
      </c>
      <c r="B33" t="s">
        <v>118</v>
      </c>
      <c r="C33">
        <v>3327</v>
      </c>
    </row>
    <row r="34" spans="1:3" x14ac:dyDescent="0.35">
      <c r="A34" t="s">
        <v>21</v>
      </c>
      <c r="B34" t="s">
        <v>118</v>
      </c>
      <c r="C34">
        <v>3612</v>
      </c>
    </row>
    <row r="35" spans="1:3" x14ac:dyDescent="0.35">
      <c r="A35" t="s">
        <v>34</v>
      </c>
      <c r="B35" t="s">
        <v>118</v>
      </c>
      <c r="C35">
        <v>3474</v>
      </c>
    </row>
    <row r="36" spans="1:3" x14ac:dyDescent="0.35">
      <c r="A36" t="s">
        <v>37</v>
      </c>
      <c r="B36" t="s">
        <v>118</v>
      </c>
      <c r="C36">
        <v>3501</v>
      </c>
    </row>
    <row r="37" spans="1:3" x14ac:dyDescent="0.35">
      <c r="A37" t="s">
        <v>115</v>
      </c>
      <c r="B37" t="s">
        <v>118</v>
      </c>
      <c r="C37">
        <v>3340</v>
      </c>
    </row>
    <row r="28109" spans="2:2" x14ac:dyDescent="0.35">
      <c r="B28109" s="37"/>
    </row>
    <row r="71862" spans="2:2" x14ac:dyDescent="0.35">
      <c r="B71862" s="37"/>
    </row>
  </sheetData>
  <autoFilter ref="A1:C261745" xr:uid="{00000000-0009-0000-0000-000005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7"/>
  <sheetViews>
    <sheetView zoomScaleNormal="100" workbookViewId="0"/>
  </sheetViews>
  <sheetFormatPr defaultRowHeight="14.5" x14ac:dyDescent="0.35"/>
  <cols>
    <col min="1" max="1" width="16.1796875" customWidth="1"/>
    <col min="2" max="2" width="41.7265625" customWidth="1"/>
    <col min="5" max="5" width="10.81640625" customWidth="1"/>
  </cols>
  <sheetData>
    <row r="1" spans="1:3" x14ac:dyDescent="0.35">
      <c r="A1" t="s">
        <v>23</v>
      </c>
      <c r="B1" t="s">
        <v>25</v>
      </c>
      <c r="C1" t="s">
        <v>108</v>
      </c>
    </row>
    <row r="2" spans="1:3" x14ac:dyDescent="0.35">
      <c r="A2" t="s">
        <v>1</v>
      </c>
      <c r="B2" t="s">
        <v>114</v>
      </c>
      <c r="C2">
        <v>90</v>
      </c>
    </row>
    <row r="3" spans="1:3" x14ac:dyDescent="0.35">
      <c r="A3" t="s">
        <v>4</v>
      </c>
      <c r="B3" t="s">
        <v>114</v>
      </c>
      <c r="C3">
        <v>89</v>
      </c>
    </row>
    <row r="4" spans="1:3" x14ac:dyDescent="0.35">
      <c r="A4" t="s">
        <v>3</v>
      </c>
      <c r="B4" t="s">
        <v>114</v>
      </c>
      <c r="C4">
        <v>71</v>
      </c>
    </row>
    <row r="5" spans="1:3" x14ac:dyDescent="0.35">
      <c r="A5" t="s">
        <v>5</v>
      </c>
      <c r="B5" t="s">
        <v>114</v>
      </c>
      <c r="C5">
        <v>90</v>
      </c>
    </row>
    <row r="6" spans="1:3" x14ac:dyDescent="0.35">
      <c r="A6" t="s">
        <v>6</v>
      </c>
      <c r="B6" t="s">
        <v>114</v>
      </c>
      <c r="C6">
        <v>68</v>
      </c>
    </row>
    <row r="7" spans="1:3" x14ac:dyDescent="0.35">
      <c r="A7" t="s">
        <v>21</v>
      </c>
      <c r="B7" t="s">
        <v>114</v>
      </c>
      <c r="C7">
        <v>74</v>
      </c>
    </row>
    <row r="8" spans="1:3" x14ac:dyDescent="0.35">
      <c r="A8" t="s">
        <v>34</v>
      </c>
      <c r="B8" t="s">
        <v>114</v>
      </c>
      <c r="C8">
        <v>80</v>
      </c>
    </row>
    <row r="9" spans="1:3" x14ac:dyDescent="0.35">
      <c r="A9" t="s">
        <v>37</v>
      </c>
      <c r="B9" t="s">
        <v>114</v>
      </c>
      <c r="C9">
        <v>52</v>
      </c>
    </row>
    <row r="10" spans="1:3" x14ac:dyDescent="0.35">
      <c r="A10" t="s">
        <v>115</v>
      </c>
      <c r="B10" t="s">
        <v>114</v>
      </c>
      <c r="C10">
        <v>55</v>
      </c>
    </row>
    <row r="11" spans="1:3" x14ac:dyDescent="0.35">
      <c r="A11" t="s">
        <v>1</v>
      </c>
      <c r="B11" t="s">
        <v>116</v>
      </c>
      <c r="C11">
        <v>63</v>
      </c>
    </row>
    <row r="12" spans="1:3" x14ac:dyDescent="0.35">
      <c r="A12" t="s">
        <v>4</v>
      </c>
      <c r="B12" t="s">
        <v>116</v>
      </c>
      <c r="C12">
        <v>54</v>
      </c>
    </row>
    <row r="13" spans="1:3" x14ac:dyDescent="0.35">
      <c r="A13" t="s">
        <v>3</v>
      </c>
      <c r="B13" t="s">
        <v>116</v>
      </c>
      <c r="C13">
        <v>58</v>
      </c>
    </row>
    <row r="14" spans="1:3" x14ac:dyDescent="0.35">
      <c r="A14" t="s">
        <v>5</v>
      </c>
      <c r="B14" t="s">
        <v>116</v>
      </c>
      <c r="C14">
        <v>53</v>
      </c>
    </row>
    <row r="15" spans="1:3" x14ac:dyDescent="0.35">
      <c r="A15" t="s">
        <v>6</v>
      </c>
      <c r="B15" t="s">
        <v>116</v>
      </c>
      <c r="C15">
        <v>53</v>
      </c>
    </row>
    <row r="16" spans="1:3" x14ac:dyDescent="0.35">
      <c r="A16" t="s">
        <v>21</v>
      </c>
      <c r="B16" t="s">
        <v>116</v>
      </c>
      <c r="C16">
        <v>68</v>
      </c>
    </row>
    <row r="17" spans="1:3" x14ac:dyDescent="0.35">
      <c r="A17" t="s">
        <v>34</v>
      </c>
      <c r="B17" t="s">
        <v>116</v>
      </c>
      <c r="C17">
        <v>47</v>
      </c>
    </row>
    <row r="18" spans="1:3" x14ac:dyDescent="0.35">
      <c r="A18" t="s">
        <v>37</v>
      </c>
      <c r="B18" t="s">
        <v>116</v>
      </c>
      <c r="C18">
        <v>59</v>
      </c>
    </row>
    <row r="19" spans="1:3" x14ac:dyDescent="0.35">
      <c r="A19" t="s">
        <v>115</v>
      </c>
      <c r="B19" t="s">
        <v>116</v>
      </c>
      <c r="C19">
        <v>66</v>
      </c>
    </row>
    <row r="20" spans="1:3" x14ac:dyDescent="0.35">
      <c r="A20" t="s">
        <v>1</v>
      </c>
      <c r="B20" t="s">
        <v>117</v>
      </c>
      <c r="C20">
        <v>64</v>
      </c>
    </row>
    <row r="21" spans="1:3" x14ac:dyDescent="0.35">
      <c r="A21" t="s">
        <v>4</v>
      </c>
      <c r="B21" t="s">
        <v>117</v>
      </c>
      <c r="C21">
        <v>51</v>
      </c>
    </row>
    <row r="22" spans="1:3" x14ac:dyDescent="0.35">
      <c r="A22" t="s">
        <v>3</v>
      </c>
      <c r="B22" t="s">
        <v>117</v>
      </c>
      <c r="C22">
        <v>33</v>
      </c>
    </row>
    <row r="23" spans="1:3" x14ac:dyDescent="0.35">
      <c r="A23" t="s">
        <v>5</v>
      </c>
      <c r="B23" t="s">
        <v>117</v>
      </c>
      <c r="C23">
        <v>35</v>
      </c>
    </row>
    <row r="24" spans="1:3" x14ac:dyDescent="0.35">
      <c r="A24" t="s">
        <v>6</v>
      </c>
      <c r="B24" t="s">
        <v>117</v>
      </c>
      <c r="C24">
        <v>28</v>
      </c>
    </row>
    <row r="25" spans="1:3" x14ac:dyDescent="0.35">
      <c r="A25" t="s">
        <v>21</v>
      </c>
      <c r="B25" t="s">
        <v>117</v>
      </c>
      <c r="C25">
        <v>38</v>
      </c>
    </row>
    <row r="26" spans="1:3" x14ac:dyDescent="0.35">
      <c r="A26" t="s">
        <v>34</v>
      </c>
      <c r="B26" t="s">
        <v>117</v>
      </c>
      <c r="C26">
        <v>45</v>
      </c>
    </row>
    <row r="27" spans="1:3" x14ac:dyDescent="0.35">
      <c r="A27" t="s">
        <v>37</v>
      </c>
      <c r="B27" t="s">
        <v>117</v>
      </c>
      <c r="C27">
        <v>47</v>
      </c>
    </row>
    <row r="28" spans="1:3" x14ac:dyDescent="0.35">
      <c r="A28" t="s">
        <v>115</v>
      </c>
      <c r="B28" t="s">
        <v>117</v>
      </c>
      <c r="C28">
        <v>38</v>
      </c>
    </row>
    <row r="29" spans="1:3" x14ac:dyDescent="0.35">
      <c r="A29" t="s">
        <v>1</v>
      </c>
      <c r="B29" t="s">
        <v>118</v>
      </c>
      <c r="C29">
        <v>38</v>
      </c>
    </row>
    <row r="30" spans="1:3" x14ac:dyDescent="0.35">
      <c r="A30" t="s">
        <v>4</v>
      </c>
      <c r="B30" t="s">
        <v>118</v>
      </c>
      <c r="C30">
        <v>39</v>
      </c>
    </row>
    <row r="31" spans="1:3" x14ac:dyDescent="0.35">
      <c r="A31" t="s">
        <v>3</v>
      </c>
      <c r="B31" t="s">
        <v>118</v>
      </c>
      <c r="C31">
        <v>49</v>
      </c>
    </row>
    <row r="32" spans="1:3" x14ac:dyDescent="0.35">
      <c r="A32" t="s">
        <v>5</v>
      </c>
      <c r="B32" t="s">
        <v>118</v>
      </c>
      <c r="C32">
        <v>39</v>
      </c>
    </row>
    <row r="33" spans="1:3" x14ac:dyDescent="0.35">
      <c r="A33" t="s">
        <v>6</v>
      </c>
      <c r="B33" t="s">
        <v>118</v>
      </c>
      <c r="C33">
        <v>46</v>
      </c>
    </row>
    <row r="34" spans="1:3" x14ac:dyDescent="0.35">
      <c r="A34" t="s">
        <v>21</v>
      </c>
      <c r="B34" t="s">
        <v>118</v>
      </c>
      <c r="C34">
        <v>47</v>
      </c>
    </row>
    <row r="35" spans="1:3" x14ac:dyDescent="0.35">
      <c r="A35" t="s">
        <v>34</v>
      </c>
      <c r="B35" t="s">
        <v>118</v>
      </c>
      <c r="C35">
        <v>44</v>
      </c>
    </row>
    <row r="36" spans="1:3" x14ac:dyDescent="0.35">
      <c r="A36" t="s">
        <v>37</v>
      </c>
      <c r="B36" t="s">
        <v>118</v>
      </c>
      <c r="C36">
        <v>106</v>
      </c>
    </row>
    <row r="37" spans="1:3" x14ac:dyDescent="0.35">
      <c r="A37" t="s">
        <v>115</v>
      </c>
      <c r="B37" t="s">
        <v>118</v>
      </c>
      <c r="C37">
        <v>37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7"/>
  <sheetViews>
    <sheetView zoomScaleNormal="100" workbookViewId="0"/>
  </sheetViews>
  <sheetFormatPr defaultRowHeight="14.5" x14ac:dyDescent="0.35"/>
  <cols>
    <col min="1" max="1" width="16.1796875" customWidth="1"/>
    <col min="2" max="2" width="41.7265625" customWidth="1"/>
    <col min="5" max="5" width="10.81640625" customWidth="1"/>
  </cols>
  <sheetData>
    <row r="1" spans="1:3" x14ac:dyDescent="0.35">
      <c r="A1" t="s">
        <v>23</v>
      </c>
      <c r="B1" t="s">
        <v>25</v>
      </c>
      <c r="C1" t="s">
        <v>108</v>
      </c>
    </row>
    <row r="2" spans="1:3" x14ac:dyDescent="0.35">
      <c r="A2" t="s">
        <v>1</v>
      </c>
      <c r="B2" t="s">
        <v>114</v>
      </c>
      <c r="C2">
        <v>2097</v>
      </c>
    </row>
    <row r="3" spans="1:3" x14ac:dyDescent="0.35">
      <c r="A3" t="s">
        <v>4</v>
      </c>
      <c r="B3" t="s">
        <v>114</v>
      </c>
      <c r="C3">
        <v>1948</v>
      </c>
    </row>
    <row r="4" spans="1:3" x14ac:dyDescent="0.35">
      <c r="A4" t="s">
        <v>3</v>
      </c>
      <c r="B4" t="s">
        <v>114</v>
      </c>
      <c r="C4">
        <v>1642</v>
      </c>
    </row>
    <row r="5" spans="1:3" x14ac:dyDescent="0.35">
      <c r="A5" t="s">
        <v>5</v>
      </c>
      <c r="B5" t="s">
        <v>114</v>
      </c>
      <c r="C5">
        <v>1440</v>
      </c>
    </row>
    <row r="6" spans="1:3" x14ac:dyDescent="0.35">
      <c r="A6" t="s">
        <v>6</v>
      </c>
      <c r="B6" t="s">
        <v>114</v>
      </c>
      <c r="C6">
        <v>1390</v>
      </c>
    </row>
    <row r="7" spans="1:3" x14ac:dyDescent="0.35">
      <c r="A7" t="s">
        <v>21</v>
      </c>
      <c r="B7" t="s">
        <v>114</v>
      </c>
      <c r="C7">
        <v>1316</v>
      </c>
    </row>
    <row r="8" spans="1:3" x14ac:dyDescent="0.35">
      <c r="A8" t="s">
        <v>34</v>
      </c>
      <c r="B8" t="s">
        <v>114</v>
      </c>
      <c r="C8">
        <v>1122</v>
      </c>
    </row>
    <row r="9" spans="1:3" x14ac:dyDescent="0.35">
      <c r="A9" t="s">
        <v>37</v>
      </c>
      <c r="B9" t="s">
        <v>114</v>
      </c>
      <c r="C9">
        <v>1139</v>
      </c>
    </row>
    <row r="10" spans="1:3" x14ac:dyDescent="0.35">
      <c r="A10" t="s">
        <v>115</v>
      </c>
      <c r="B10" t="s">
        <v>114</v>
      </c>
      <c r="C10">
        <v>1051</v>
      </c>
    </row>
    <row r="11" spans="1:3" x14ac:dyDescent="0.35">
      <c r="A11" t="s">
        <v>1</v>
      </c>
      <c r="B11" t="s">
        <v>116</v>
      </c>
      <c r="C11">
        <v>3068</v>
      </c>
    </row>
    <row r="12" spans="1:3" x14ac:dyDescent="0.35">
      <c r="A12" t="s">
        <v>4</v>
      </c>
      <c r="B12" t="s">
        <v>116</v>
      </c>
      <c r="C12">
        <v>3143</v>
      </c>
    </row>
    <row r="13" spans="1:3" x14ac:dyDescent="0.35">
      <c r="A13" t="s">
        <v>3</v>
      </c>
      <c r="B13" t="s">
        <v>116</v>
      </c>
      <c r="C13">
        <v>3039</v>
      </c>
    </row>
    <row r="14" spans="1:3" x14ac:dyDescent="0.35">
      <c r="A14" t="s">
        <v>5</v>
      </c>
      <c r="B14" t="s">
        <v>116</v>
      </c>
      <c r="C14">
        <v>2734</v>
      </c>
    </row>
    <row r="15" spans="1:3" x14ac:dyDescent="0.35">
      <c r="A15" t="s">
        <v>6</v>
      </c>
      <c r="B15" t="s">
        <v>116</v>
      </c>
      <c r="C15">
        <v>2724</v>
      </c>
    </row>
    <row r="16" spans="1:3" x14ac:dyDescent="0.35">
      <c r="A16" t="s">
        <v>21</v>
      </c>
      <c r="B16" t="s">
        <v>116</v>
      </c>
      <c r="C16">
        <v>2628</v>
      </c>
    </row>
    <row r="17" spans="1:3" x14ac:dyDescent="0.35">
      <c r="A17" t="s">
        <v>34</v>
      </c>
      <c r="B17" t="s">
        <v>116</v>
      </c>
      <c r="C17">
        <v>2495</v>
      </c>
    </row>
    <row r="18" spans="1:3" x14ac:dyDescent="0.35">
      <c r="A18" t="s">
        <v>37</v>
      </c>
      <c r="B18" t="s">
        <v>116</v>
      </c>
      <c r="C18">
        <v>2603</v>
      </c>
    </row>
    <row r="19" spans="1:3" x14ac:dyDescent="0.35">
      <c r="A19" t="s">
        <v>115</v>
      </c>
      <c r="B19" t="s">
        <v>116</v>
      </c>
      <c r="C19">
        <v>2638</v>
      </c>
    </row>
    <row r="20" spans="1:3" x14ac:dyDescent="0.35">
      <c r="A20" t="s">
        <v>1</v>
      </c>
      <c r="B20" t="s">
        <v>117</v>
      </c>
      <c r="C20">
        <v>1349</v>
      </c>
    </row>
    <row r="21" spans="1:3" x14ac:dyDescent="0.35">
      <c r="A21" t="s">
        <v>4</v>
      </c>
      <c r="B21" t="s">
        <v>117</v>
      </c>
      <c r="C21">
        <v>1244</v>
      </c>
    </row>
    <row r="22" spans="1:3" x14ac:dyDescent="0.35">
      <c r="A22" t="s">
        <v>3</v>
      </c>
      <c r="B22" t="s">
        <v>117</v>
      </c>
      <c r="C22">
        <v>1203</v>
      </c>
    </row>
    <row r="23" spans="1:3" x14ac:dyDescent="0.35">
      <c r="A23" t="s">
        <v>5</v>
      </c>
      <c r="B23" t="s">
        <v>117</v>
      </c>
      <c r="C23">
        <v>1078</v>
      </c>
    </row>
    <row r="24" spans="1:3" x14ac:dyDescent="0.35">
      <c r="A24" t="s">
        <v>6</v>
      </c>
      <c r="B24" t="s">
        <v>117</v>
      </c>
      <c r="C24">
        <v>1025</v>
      </c>
    </row>
    <row r="25" spans="1:3" x14ac:dyDescent="0.35">
      <c r="A25" t="s">
        <v>21</v>
      </c>
      <c r="B25" t="s">
        <v>117</v>
      </c>
      <c r="C25">
        <v>1014</v>
      </c>
    </row>
    <row r="26" spans="1:3" x14ac:dyDescent="0.35">
      <c r="A26" t="s">
        <v>34</v>
      </c>
      <c r="B26" t="s">
        <v>117</v>
      </c>
      <c r="C26">
        <v>943</v>
      </c>
    </row>
    <row r="27" spans="1:3" x14ac:dyDescent="0.35">
      <c r="A27" t="s">
        <v>37</v>
      </c>
      <c r="B27" t="s">
        <v>117</v>
      </c>
      <c r="C27">
        <v>857</v>
      </c>
    </row>
    <row r="28" spans="1:3" x14ac:dyDescent="0.35">
      <c r="A28" t="s">
        <v>115</v>
      </c>
      <c r="B28" t="s">
        <v>117</v>
      </c>
      <c r="C28">
        <v>796</v>
      </c>
    </row>
    <row r="29" spans="1:3" x14ac:dyDescent="0.35">
      <c r="A29" t="s">
        <v>1</v>
      </c>
      <c r="B29" t="s">
        <v>118</v>
      </c>
      <c r="C29">
        <v>984</v>
      </c>
    </row>
    <row r="30" spans="1:3" x14ac:dyDescent="0.35">
      <c r="A30" t="s">
        <v>4</v>
      </c>
      <c r="B30" t="s">
        <v>118</v>
      </c>
      <c r="C30">
        <v>968</v>
      </c>
    </row>
    <row r="31" spans="1:3" x14ac:dyDescent="0.35">
      <c r="A31" t="s">
        <v>3</v>
      </c>
      <c r="B31" t="s">
        <v>118</v>
      </c>
      <c r="C31">
        <v>856</v>
      </c>
    </row>
    <row r="32" spans="1:3" x14ac:dyDescent="0.35">
      <c r="A32" t="s">
        <v>5</v>
      </c>
      <c r="B32" t="s">
        <v>118</v>
      </c>
      <c r="C32">
        <v>866</v>
      </c>
    </row>
    <row r="33" spans="1:3" x14ac:dyDescent="0.35">
      <c r="A33" t="s">
        <v>6</v>
      </c>
      <c r="B33" t="s">
        <v>118</v>
      </c>
      <c r="C33">
        <v>787</v>
      </c>
    </row>
    <row r="34" spans="1:3" x14ac:dyDescent="0.35">
      <c r="A34" t="s">
        <v>21</v>
      </c>
      <c r="B34" t="s">
        <v>118</v>
      </c>
      <c r="C34">
        <v>813</v>
      </c>
    </row>
    <row r="35" spans="1:3" x14ac:dyDescent="0.35">
      <c r="A35" t="s">
        <v>34</v>
      </c>
      <c r="B35" t="s">
        <v>118</v>
      </c>
      <c r="C35">
        <v>808</v>
      </c>
    </row>
    <row r="36" spans="1:3" x14ac:dyDescent="0.35">
      <c r="A36" t="s">
        <v>37</v>
      </c>
      <c r="B36" t="s">
        <v>118</v>
      </c>
      <c r="C36">
        <v>859</v>
      </c>
    </row>
    <row r="37" spans="1:3" x14ac:dyDescent="0.35">
      <c r="A37" t="s">
        <v>115</v>
      </c>
      <c r="B37" t="s">
        <v>118</v>
      </c>
      <c r="C37">
        <v>754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FIRE0702</vt:lpstr>
      <vt:lpstr>FIRE0702(1)</vt:lpstr>
      <vt:lpstr>Data fires</vt:lpstr>
      <vt:lpstr>Data fire-related fatalities</vt:lpstr>
      <vt:lpstr>Data non-fatal casualties</vt:lpstr>
      <vt:lpstr>Data</vt:lpstr>
      <vt:lpstr>Datab</vt:lpstr>
      <vt:lpstr>Datac</vt:lpstr>
      <vt:lpstr>SQL</vt:lpstr>
      <vt:lpstr>QA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FIRE0702: Primary fires, fatalities and non-fatal casualties by presence and operation of smoke alarms</dc:title>
  <dc:creator/>
  <cp:keywords>data tables, primary fires fatalities, non-fatal casualties, smoke alarm, 2019</cp:keywords>
  <cp:lastModifiedBy/>
  <dcterms:created xsi:type="dcterms:W3CDTF">2019-09-09T15:45:30Z</dcterms:created>
  <dcterms:modified xsi:type="dcterms:W3CDTF">2019-09-09T15:46:30Z</dcterms:modified>
</cp:coreProperties>
</file>